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GAFP-DESSI\dessi\Publications DES réalisation\RAPPORT ANNUEL\rapportannuel 2020\4-Envoi maquette\FT 1\"/>
    </mc:Choice>
  </mc:AlternateContent>
  <bookViews>
    <workbookView xWindow="30" yWindow="75" windowWidth="16815" windowHeight="9255" tabRatio="720" activeTab="8"/>
  </bookViews>
  <sheets>
    <sheet name="Figure 1.1-1" sheetId="21" r:id="rId1"/>
    <sheet name="Figure 1.1-2" sheetId="49" r:id="rId2"/>
    <sheet name="Figure 1.1-3" sheetId="54" r:id="rId3"/>
    <sheet name="Figure 1.1-4" sheetId="52" r:id="rId4"/>
    <sheet name="Figure 1.1-5" sheetId="55" r:id="rId5"/>
    <sheet name="Figure 1.1-6" sheetId="58" r:id="rId6"/>
    <sheet name="Source Figure 1.1-6" sheetId="59" r:id="rId7"/>
    <sheet name="Figure 1.1-7" sheetId="56" r:id="rId8"/>
    <sheet name="Figure 1.1-8" sheetId="5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1">'[1]1'!#REF!</definedName>
    <definedName name="_2">'[2]1'!#REF!</definedName>
    <definedName name="_w32011">#REF!</definedName>
    <definedName name="a">'[3]calcul age moyen'!$C$9:$R$354</definedName>
    <definedName name="ACTIVITE">[4]SSIAD!#REF!</definedName>
    <definedName name="Avec_AGFF">[5]H1_T!$D$1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[6]H1_T!$C$1:$D$65536,[6]H1_T!$F$1:$I$65536,[6]H1_T!$K$1:$N$65536,[6]H1_T!$P$1:$S$65536,[6]H1_T!$U$1:$X$65536,[6]H1_T!$Z$1:$AC$65536,[6]H1_T!$AE$1:$AH$65536,[6]H1_T!$AJ$1:$AM$65536,[6]H1_T!$AO$1:$AR$65536</definedName>
    <definedName name="compvnsal">[7]Nbretr65!#REF!</definedName>
    <definedName name="cvsal">[7]Nbretr65!#REF!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 hidden="1">{"SELECT res_ens.sum_nb_ins, res_ens.sum_nb_vot, res_ens.pct_vot, res_ens.sum_nb_voi_x000D_
FROM c:\cap_dbf\res_ens res_ens"}</definedName>
    <definedName name="H1Regime">[6]EnvoiEffCot!$E$4</definedName>
    <definedName name="H2Regime">[6]EnvoiEffCot!$F$4</definedName>
    <definedName name="HorsGestion">[5]H1_T!$D$2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nnn" hidden="1">{TRUE;FALSE}</definedName>
    <definedName name="NomRegime">[6]EnvoiEffCot!$E$1</definedName>
    <definedName name="nouveau" hidden="1">{"SELECT res_ens.sum_nb_ins, res_ens.sum_nb_vot, res_ens.pct_vot, res_ens.sum_nb_voi_x000D_
FROM c:\cap_dbf\res_ens res_ens"}</definedName>
    <definedName name="Organisme">[6]H1_T!$B$1</definedName>
    <definedName name="PENSTOT">#REF!</definedName>
    <definedName name="PENSTOT_P">#REF!</definedName>
    <definedName name="PIB">#REF!</definedName>
    <definedName name="PourCompG">'[8]FPE après réforme'!#REF!</definedName>
    <definedName name="PRIX">#REF!</definedName>
    <definedName name="Prix_00_03">[9]H0!$B$128</definedName>
    <definedName name="Prix_2001">#REF!</definedName>
    <definedName name="prix98">#REF!</definedName>
    <definedName name="pvnsal">[7]Nbretr65!#REF!</definedName>
    <definedName name="pvsal">[7]Nbretr65!#REF!</definedName>
    <definedName name="QUERY1">[10]ensemble!$C$4:$F$6</definedName>
    <definedName name="QUERY4">[10]ensemble!$C$4:$F$5</definedName>
    <definedName name="rd">'[11]5. Synthèse générale'!$R$3</definedName>
    <definedName name="revalrg">[7]Pension!#REF!</definedName>
    <definedName name="s" hidden="1">{"SELECT res_ens.sum_nb_ins, res_ens.sum_nb_vot, res_ens.pct_vot, res_ens.sum_nb_voi_x000D_
FROM c:\cap_dbf\res_ens res_ens"}</definedName>
    <definedName name="Salage">#REF!</definedName>
    <definedName name="SALARIES_TRIM42006_2">'[12]enqemploi données'!$H$2:$K$220</definedName>
    <definedName name="T" hidden="1">{"SELECT res_ens.sum_nb_ins, res_ens.sum_nb_vot, res_ens.pct_vot, res_ens.sum_nb_voi_x000D_
FROM c:\cap_dbf\res_ens res_ens"}</definedName>
    <definedName name="tab" hidden="1">{"Visual FoxPro Tables"}</definedName>
    <definedName name="Tab_Val_Result_01">[9]H0!$A$1:$BC$40</definedName>
    <definedName name="Tab_Val_Result_01_H1">#REF!</definedName>
    <definedName name="Tab_Val_Result_04">[9]H0!$A$45:$BC$114</definedName>
    <definedName name="Tab_Val_Result_04_H1">#REF!</definedName>
    <definedName name="Tab_valeurs">#REF!</definedName>
    <definedName name="Tab_Valeurs2">'[13]retraites FPE civils mili PTT'!$A$4:$BH$9</definedName>
    <definedName name="Tab_ValeursMG09">#REF!</definedName>
    <definedName name="Table">#REF!</definedName>
    <definedName name="Tableau" hidden="1">{"Visual FoxPro Tables"}</definedName>
    <definedName name="TAETAT">[14]TAETAT!$A$1:$R$39816</definedName>
    <definedName name="Tcot">#REF!</definedName>
    <definedName name="ter" hidden="1">{TRUE;FALSE}</definedName>
    <definedName name="tera" hidden="1">{TRUE;FALSE}</definedName>
    <definedName name="Total_catégorie_A">[15]dgi!$B$7:$AD$7</definedName>
    <definedName name="Total_catégorie_B">[15]dgi!$B$10:$AD$10</definedName>
    <definedName name="Total_catégorie_C">[15]dgi!$B$13:$AD$13</definedName>
    <definedName name="TOTAL_GENERAL">[15]dgi!$B$22:$AF$22</definedName>
    <definedName name="TT" hidden="1">{"SELECT res_ens.sum_nb_ins, res_ens.sum_nb_vot, res_ens.pct_vot, res_ens.sum_nb_voi_x000D_
FROM c:\cap_dbf\res_ens res_ens"}</definedName>
    <definedName name="Val_Euro">[9]H0!$B$129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s>
  <calcPr calcId="152511"/>
</workbook>
</file>

<file path=xl/calcChain.xml><?xml version="1.0" encoding="utf-8"?>
<calcChain xmlns="http://schemas.openxmlformats.org/spreadsheetml/2006/main">
  <c r="D4" i="54" l="1"/>
  <c r="C10" i="55" l="1"/>
  <c r="D28" i="57" l="1"/>
  <c r="D19" i="57"/>
  <c r="D25" i="57"/>
  <c r="D16" i="57"/>
  <c r="D20" i="57" l="1"/>
  <c r="E5" i="54"/>
  <c r="C8" i="55"/>
  <c r="C5" i="55"/>
  <c r="D6" i="55"/>
  <c r="G6" i="55"/>
  <c r="G5" i="55"/>
  <c r="D29" i="57" l="1"/>
  <c r="C9" i="55"/>
  <c r="D7" i="55"/>
  <c r="C7" i="55"/>
  <c r="F6" i="55"/>
  <c r="G7" i="55"/>
  <c r="F5" i="55"/>
  <c r="C4" i="54"/>
  <c r="E4" i="54"/>
  <c r="D20" i="56"/>
  <c r="B9" i="59"/>
  <c r="C9" i="59" s="1"/>
  <c r="B5" i="59"/>
  <c r="B4" i="59"/>
  <c r="E24" i="56"/>
  <c r="E25" i="56"/>
  <c r="E20" i="56"/>
  <c r="E10" i="56"/>
  <c r="B8" i="59" l="1"/>
  <c r="C8" i="59" s="1"/>
  <c r="F7" i="55"/>
  <c r="C11" i="55"/>
  <c r="C4" i="59"/>
  <c r="C5" i="59"/>
  <c r="B6" i="59"/>
  <c r="C6" i="59" s="1"/>
  <c r="B7" i="59" l="1"/>
  <c r="C7" i="59" s="1"/>
  <c r="B3" i="59" l="1"/>
  <c r="C3" i="59" s="1"/>
</calcChain>
</file>

<file path=xl/sharedStrings.xml><?xml version="1.0" encoding="utf-8"?>
<sst xmlns="http://schemas.openxmlformats.org/spreadsheetml/2006/main" count="370" uniqueCount="182">
  <si>
    <t>Statut de recrutement de droit commun de l'agent</t>
  </si>
  <si>
    <t>Statut juridique de l'employeur</t>
  </si>
  <si>
    <t>Collectivités</t>
  </si>
  <si>
    <t>72</t>
  </si>
  <si>
    <t>4</t>
  </si>
  <si>
    <t>8,9</t>
  </si>
  <si>
    <t>Ligne</t>
  </si>
  <si>
    <t xml:space="preserve">Établissements  publics administratifs </t>
  </si>
  <si>
    <t>74</t>
  </si>
  <si>
    <t>Cercles et foyers des armées</t>
  </si>
  <si>
    <t>Office national des forêts</t>
  </si>
  <si>
    <t xml:space="preserve">Légende </t>
  </si>
  <si>
    <t xml:space="preserve">Fonction publique </t>
  </si>
  <si>
    <t xml:space="preserve"> Cultes d'Alsace-Lorraine</t>
  </si>
  <si>
    <t>Organismes publics administratifs</t>
  </si>
  <si>
    <t>7111</t>
  </si>
  <si>
    <t>7112</t>
  </si>
  <si>
    <t>Safer</t>
  </si>
  <si>
    <t>Personnes morales de droit public soumises au droit commercial</t>
  </si>
  <si>
    <t>Personnes physiques, sociétés commerciales</t>
  </si>
  <si>
    <t>1,2,3,5,6
(hors 32)</t>
  </si>
  <si>
    <t>Organismes privés spécialisés et groupements de droit privé</t>
  </si>
  <si>
    <t xml:space="preserve">Code catégorie juridique Sirène </t>
  </si>
  <si>
    <t>comptes nationaux</t>
  </si>
  <si>
    <t xml:space="preserve">                     1</t>
  </si>
  <si>
    <t>Droit public</t>
  </si>
  <si>
    <t>Droit public particulier 
/ privé à statut</t>
  </si>
  <si>
    <t>Droit privé</t>
  </si>
  <si>
    <t>Administration 
de l'État</t>
  </si>
  <si>
    <t>71 
hors 7111 
et 7112</t>
  </si>
  <si>
    <t>APU 
(non marchand)</t>
  </si>
  <si>
    <t>Organismes consulaires, associations syndicales autorisées, associations foncières urbaines ou de remembrement</t>
  </si>
  <si>
    <t>hors APU 
(marchand)</t>
  </si>
  <si>
    <t>GIP non marchands, groupements de coopération sanitaire, agences dép. d'insertion</t>
  </si>
  <si>
    <t>La Poste
EDF
Aéroports de Paris</t>
  </si>
  <si>
    <t>dont
Air France, France Télécom 
France Télévision, DCNS, 
GDF Suez, GIAT industries-Nexter,
Imprimerie nationale</t>
  </si>
  <si>
    <t>Administrations publiques au sens des comptes nationaux</t>
  </si>
  <si>
    <t>Statut de recrutement de 
droit commun de l'agent</t>
  </si>
  <si>
    <t>fonction publique</t>
  </si>
  <si>
    <t>hors CA</t>
  </si>
  <si>
    <t>y c. CA</t>
  </si>
  <si>
    <t>CA = contrats aidés</t>
  </si>
  <si>
    <t>nombre</t>
  </si>
  <si>
    <t>%</t>
  </si>
  <si>
    <t xml:space="preserve"> (en milliers)</t>
  </si>
  <si>
    <t>Ensemble</t>
  </si>
  <si>
    <t>Source Siasp</t>
  </si>
  <si>
    <t>Administrations publiques (APU) au sens des comptes nationaux</t>
  </si>
  <si>
    <r>
      <t xml:space="preserve">Effectifs des </t>
    </r>
    <r>
      <rPr>
        <b/>
        <sz val="8"/>
        <rFont val="Arial"/>
        <family val="2"/>
      </rPr>
      <t>« administrations publiques »</t>
    </r>
    <r>
      <rPr>
        <sz val="8"/>
        <rFont val="Arial"/>
        <family val="2"/>
      </rPr>
      <t xml:space="preserve"> </t>
    </r>
  </si>
  <si>
    <r>
      <t>Effectifs de</t>
    </r>
    <r>
      <rPr>
        <b/>
        <sz val="8"/>
        <rFont val="Arial"/>
        <family val="2"/>
      </rPr>
      <t xml:space="preserve"> droit public</t>
    </r>
    <r>
      <rPr>
        <sz val="8"/>
        <rFont val="Arial"/>
        <family val="2"/>
      </rPr>
      <t xml:space="preserve"> Colonne 1 et lignes 1 à 5 </t>
    </r>
  </si>
  <si>
    <r>
      <t xml:space="preserve">Effectifs de la </t>
    </r>
    <r>
      <rPr>
        <b/>
        <sz val="8"/>
        <rFont val="Arial"/>
        <family val="2"/>
      </rPr>
      <t>fonction publique</t>
    </r>
    <r>
      <rPr>
        <sz val="8"/>
        <rFont val="Arial"/>
        <family val="2"/>
      </rPr>
      <t xml:space="preserve"> métropole et DOM  
 Colonne 1 et lignes 1+2+3 </t>
    </r>
  </si>
  <si>
    <t>Total y compris emplois aidés</t>
  </si>
  <si>
    <t>Total hors emplois aidés</t>
  </si>
  <si>
    <t xml:space="preserve">Champ : France entière : métropole et DOM (hors Mayotte), hors COM et étranger. </t>
  </si>
  <si>
    <t>Les chiffres sont arrondis à la centaine. Le total et les évolutions sont calculés sur les données initiales</t>
  </si>
  <si>
    <t>(en milliers)</t>
  </si>
  <si>
    <r>
      <t xml:space="preserve">Organismes non marchands 
</t>
    </r>
    <r>
      <rPr>
        <b/>
        <sz val="8"/>
        <rFont val="Arial"/>
        <family val="2"/>
      </rPr>
      <t>métropole + DOM
 yc CA</t>
    </r>
  </si>
  <si>
    <r>
      <t xml:space="preserve">Organismes marchands
</t>
    </r>
    <r>
      <rPr>
        <b/>
        <sz val="8"/>
        <rFont val="Arial"/>
        <family val="2"/>
      </rPr>
      <t>yc CA</t>
    </r>
  </si>
  <si>
    <r>
      <t xml:space="preserve">Total 
</t>
    </r>
    <r>
      <rPr>
        <b/>
        <sz val="8"/>
        <rFont val="Arial"/>
        <family val="2"/>
      </rPr>
      <t>yc CA</t>
    </r>
  </si>
  <si>
    <t>Total hors contrats aidés</t>
  </si>
  <si>
    <t>Fonction publique en comptabilité nationale</t>
  </si>
  <si>
    <t>Total fonction publique</t>
  </si>
  <si>
    <t>Autres admistrations publiques (APU)</t>
  </si>
  <si>
    <t>Total des administrations publiques</t>
  </si>
  <si>
    <r>
      <t>Fonction publique de l'</t>
    </r>
    <r>
      <rPr>
        <b/>
        <sz val="9"/>
        <rFont val="Calibri"/>
        <family val="2"/>
      </rPr>
      <t>É</t>
    </r>
    <r>
      <rPr>
        <b/>
        <sz val="9"/>
        <rFont val="Arial"/>
        <family val="2"/>
      </rPr>
      <t>tat</t>
    </r>
  </si>
  <si>
    <t>Ministères</t>
  </si>
  <si>
    <t>Dont ministère de l' Intérieur</t>
  </si>
  <si>
    <t>EPA de la FPE</t>
  </si>
  <si>
    <t>Dont EPA rattachés au ministère de l' Intérieur</t>
  </si>
  <si>
    <t>Total</t>
  </si>
  <si>
    <t>Fonction publique territoriale</t>
  </si>
  <si>
    <t>Communes</t>
  </si>
  <si>
    <t>Départements</t>
  </si>
  <si>
    <t>Régions</t>
  </si>
  <si>
    <t>Total collectivités territoriales</t>
  </si>
  <si>
    <t>Établissements communaux</t>
  </si>
  <si>
    <t>Établissements intercommunaux</t>
  </si>
  <si>
    <t>Établissement départementaux</t>
  </si>
  <si>
    <t>Autres EPA locaux</t>
  </si>
  <si>
    <t>Total EPA</t>
  </si>
  <si>
    <t>Fonction publique hospitalière</t>
  </si>
  <si>
    <t>Hôpitaux</t>
  </si>
  <si>
    <t>Établissements d'hébergement pour personnes âgées</t>
  </si>
  <si>
    <t>Autres établissements médico-sociaux</t>
  </si>
  <si>
    <t>Total FPH</t>
  </si>
  <si>
    <t>Total FP</t>
  </si>
  <si>
    <t>Champ : Emplois principaux, bénéficiaires de contrats aidés, situés en métropole et DOM (hors Mayotte), hors COM et étranger</t>
  </si>
  <si>
    <t xml:space="preserve">Métropole </t>
  </si>
  <si>
    <t>DOM</t>
  </si>
  <si>
    <t>Total y compris bénéficiaires de contrats aidés</t>
  </si>
  <si>
    <t xml:space="preserve">EPA nationaux de sécurité sociale, à recrutement de droit privé </t>
  </si>
  <si>
    <t>GIP nationaux et locaux (résultats partiels)</t>
  </si>
  <si>
    <t xml:space="preserve">Personnes morales droit public particulières </t>
  </si>
  <si>
    <t>Associations syndicales autorisées</t>
  </si>
  <si>
    <t>Organismes consulaires</t>
  </si>
  <si>
    <t>Sous-total organismes hors FP non marchands</t>
  </si>
  <si>
    <t xml:space="preserve">Personnes morales droit public secteur marchand </t>
  </si>
  <si>
    <t>Sous-total organismes hors FP marchands</t>
  </si>
  <si>
    <t xml:space="preserve">Organismes privés à financement public prédominant </t>
  </si>
  <si>
    <t>(secteur non marchand)</t>
  </si>
  <si>
    <t>Organismes de protection sociale</t>
  </si>
  <si>
    <t>Hôpitaux privés à but non lucratif</t>
  </si>
  <si>
    <t>Entreprises publiques</t>
  </si>
  <si>
    <t xml:space="preserve">(secteur marchand) </t>
  </si>
  <si>
    <t xml:space="preserve">Total </t>
  </si>
  <si>
    <r>
      <t xml:space="preserve">Emploi privé hors service public </t>
    </r>
    <r>
      <rPr>
        <sz val="8"/>
        <rFont val="Arial"/>
        <family val="2"/>
      </rPr>
      <t>(secteur marchand)</t>
    </r>
  </si>
  <si>
    <t>Champ : métropole et DOM. COM et étranger compris pour les services de l'État.</t>
  </si>
  <si>
    <t>Emploi privé hors service public</t>
  </si>
  <si>
    <t xml:space="preserve">Fonction publique hors emplois aidés </t>
  </si>
  <si>
    <t xml:space="preserve">Emplois aidés de la fonction publique </t>
  </si>
  <si>
    <t>Organismes publics hors fonction publique</t>
  </si>
  <si>
    <t>Organismes privés à financement public prédominant</t>
  </si>
  <si>
    <t>Emploi total</t>
  </si>
  <si>
    <t>Sources : SIASP, DADS, Recme, Insee ; enquête SAE, Drees. Traitement DGAFP, département des études et des statistiques.</t>
  </si>
  <si>
    <t xml:space="preserve">Champ : emplois situés en métropole et DOM (hors Mayotte), hors COM et étranger. </t>
  </si>
  <si>
    <t xml:space="preserve">Champ : France entière : Métropole et DOM (hors Mayotte), hors COM et étranger. </t>
  </si>
  <si>
    <t>Mutuelles, comités d'entrep.,
organismes professionnels,
syndicats de propriétaires,
associations et fondations 
non à financ. public maj.</t>
  </si>
  <si>
    <t>(1) Les bénéficiaires de contrats aidés travaillent pour l'essentiel dans les établissements publics locaux d'enseignement (EPLE).</t>
  </si>
  <si>
    <t>Associations</t>
  </si>
  <si>
    <t xml:space="preserve">(2) Les bénéficiaires d'emplois aidés sont décomptés à part dans la fonction publique et inclus dans les effectifs des autres organismes. </t>
  </si>
  <si>
    <t>(5) Différents concepts d'emploi coexistent. Celui retenu ici est "l'emploi total" qui comprend les salariés et les non-salariés en France entière, hors chômeurs, et qui constitue la référence la plus courante pour les comparaisons internationales.</t>
  </si>
  <si>
    <t>Figure 1.1-8 : Fonction publique, service public et emploi total au 31 décembre</t>
  </si>
  <si>
    <t>Fin 2017</t>
  </si>
  <si>
    <t xml:space="preserve">(1) Caisse des dépôts et consignations, la plupart des établissements d'hébergement pour personnes âgées, EPA marchands.  </t>
  </si>
  <si>
    <t>Fin 2018</t>
  </si>
  <si>
    <t xml:space="preserve">Figure 1.1-2 : Ventilation des effectifs salariés au 31 décembre 2017,  salariés à titre principal </t>
  </si>
  <si>
    <t>Sources: Siasp, DADS, Insee; enquête SAE, Drees. Traitement DGAFP - SDessi.</t>
  </si>
  <si>
    <t>Figure 1.1-3 :  L’emploi public selon différents concepts au 31 décembre 2017</t>
  </si>
  <si>
    <t>Figure 1.1-5 : Administrations publiques (dans une approche économique) et fonction publique (dans une approche juridique) au 31 décembre 2017 en France (métropole + DOM).</t>
  </si>
  <si>
    <r>
      <t xml:space="preserve">(4) Hors COM et étranger, hors bénéficiaires de contrats aidés. </t>
    </r>
    <r>
      <rPr>
        <sz val="8"/>
        <color theme="1"/>
        <rFont val="Calibri"/>
        <family val="2"/>
      </rPr>
      <t xml:space="preserve">À </t>
    </r>
    <r>
      <rPr>
        <sz val="8"/>
        <color theme="1"/>
        <rFont val="Arial"/>
        <family val="2"/>
      </rPr>
      <t>comparer avec la part de la fonction publique en 2016, soit 22,2 % dans l'emploi salarié et 19,9 % dans l'emploi total sur le même périmètre.</t>
    </r>
  </si>
  <si>
    <t xml:space="preserve"> RATP, SNCF
</t>
  </si>
  <si>
    <t>Figure 1.1-6 : Fonction publique, service public et emploi total au 31 décembre 2017</t>
  </si>
  <si>
    <t>Source Figure 1.1-6 : Fonction publique, service public et emploi total au 31 décembre 2017</t>
  </si>
  <si>
    <t>Ministères dont enseignants et 
documentalistes des établissements privés  sous contrat</t>
  </si>
  <si>
    <t>Note : Un retraitement de la base des déclarations d’employeurs de contrats aidés à l’Agence de services et de paiement (ASP) centralisées par la Dares et de la base Siasp de l’Insee conduit à reclasser environ 20 000 assistants d'éducation, de droit public, employés par certains établissements publics locaux d’enseignement en contrats non aidés en 2017. La base ASP constitue la référence pour le recensement des contrats aidés car la déclaration déclenche le paiement des aides. La base Siasp constitue la référence de l’emploi public. Une correction similaire a aussi été apportée dans Siasp entre 2011 et 2016.</t>
  </si>
  <si>
    <t xml:space="preserve"> non marchands </t>
  </si>
  <si>
    <t xml:space="preserve"> marchands </t>
  </si>
  <si>
    <t>Figure 1.1-1 : La fonction publique dans l'économie nationale : classement des employeurs (situation au 31 décembre 2017)</t>
  </si>
  <si>
    <t>(1) Les autorités constitutionnelles sont la Présidence de la République, le Conseil constitutionnel, le Conseil économique social et environnemental, l'Assemblée nationale et le Sénat. Les données issues de Siasp ne couvrent que partiellement les effectifs de ces autorités constitutionnelles.</t>
  </si>
  <si>
    <t>(2) La métropole de Lyon est une collectivité territoriale à statut particulier. Néanmoins, elle est ici (et dans la suite du rapport annuel sur l'état de la fonction publique) classée avec les autres métropoles au sein des établissements publics.</t>
  </si>
  <si>
    <t>Figure 1.1-7 : Nombre de bénéficiaires de contrats aidés de la fonction publique</t>
  </si>
  <si>
    <r>
      <t>Autorités 
constitutionnelles</t>
    </r>
    <r>
      <rPr>
        <vertAlign val="superscript"/>
        <sz val="9"/>
        <rFont val="Arial"/>
        <family val="2"/>
      </rPr>
      <t>(1)</t>
    </r>
  </si>
  <si>
    <t>Autorités administratives 
indépendantes (ex: Autorité des marchés financiers, Conseil supérieur de l'audiovisuel, Haute Autorité de santé …)</t>
  </si>
  <si>
    <r>
      <t>Régions, départements, 
communes</t>
    </r>
    <r>
      <rPr>
        <vertAlign val="superscript"/>
        <sz val="9"/>
        <rFont val="Arial"/>
        <family val="2"/>
      </rPr>
      <t>(2)</t>
    </r>
  </si>
  <si>
    <t>EPA nationaux : Pôle emploi, 
Crous, CNRS, INRA, Inserm, France Agrimer etc., 
EPLE (collèges, lycées) 
EPA des collectivités territoriales, hôpitaux publics, étab. médico-sociaux</t>
  </si>
  <si>
    <r>
      <t>OPH, Caisses de crédit municip., 
maisons de retraite publiques, 
divers EPA locaux marchands, Institut jeunes aveugles/sourds, Hôpital Quinze-Vingts, Caisse des dépôts et consignations</t>
    </r>
    <r>
      <rPr>
        <vertAlign val="superscript"/>
        <sz val="9"/>
        <rFont val="Arial"/>
        <family val="2"/>
      </rPr>
      <t>(3)</t>
    </r>
  </si>
  <si>
    <t xml:space="preserve"> IGSA, Institut franco-allemand St Louis, etc. </t>
  </si>
  <si>
    <r>
      <t xml:space="preserve">Ademe, BRGM, CEA, Charbon.
de France, Cirad, CNES, Onera, INA, IFP </t>
    </r>
    <r>
      <rPr>
        <sz val="9"/>
        <rFont val="Calibri"/>
        <family val="2"/>
      </rPr>
      <t>É</t>
    </r>
    <r>
      <rPr>
        <sz val="9"/>
        <rFont val="Arial"/>
        <family val="2"/>
      </rPr>
      <t>nergie nouvelle, Opéra national de Paris, Réunion musées nationaux, offices de tourisme, etc.</t>
    </r>
  </si>
  <si>
    <t>Grands ports maritimes
Ugap, AFD
Opac/OPH
Epic locaux et régies</t>
  </si>
  <si>
    <t>Organismes de protection sociale
hôpitaux à but non lucratif
associations Odac
associations Odal</t>
  </si>
  <si>
    <t>(3) Caisse des dépôts et consignations : assimilée à EPA, mais relevant de codification Sirene 74 (Autres personnes morales de droit administratif).</t>
  </si>
  <si>
    <t>Comptes nationaux</t>
  </si>
  <si>
    <t>Droit public particulier 
/privé à statut</t>
  </si>
  <si>
    <t>Sources : Siasp, DADS, Insee ; enquête SAE, Drees. Traitement DGAFP - SDessi.</t>
  </si>
  <si>
    <r>
      <t xml:space="preserve">Figure 1.1-4 : </t>
    </r>
    <r>
      <rPr>
        <b/>
        <sz val="10"/>
        <rFont val="Calibri"/>
        <family val="2"/>
      </rPr>
      <t>É</t>
    </r>
    <r>
      <rPr>
        <b/>
        <sz val="10"/>
        <rFont val="Arial"/>
        <family val="2"/>
      </rPr>
      <t xml:space="preserve">volution des effectifs salariés (y compris bénéficiaires de contrats aidés) entre le 31 décembre 2016 et 31 décembre 2017 en France (Métropole + DOM), salariés à titre principal </t>
    </r>
  </si>
  <si>
    <r>
      <t>Dont autres APU en organismes publics</t>
    </r>
    <r>
      <rPr>
        <i/>
        <vertAlign val="superscript"/>
        <sz val="8"/>
        <rFont val="Arial"/>
        <family val="2"/>
      </rPr>
      <t>(2)</t>
    </r>
  </si>
  <si>
    <r>
      <t>Dont autres APU en organismes privés</t>
    </r>
    <r>
      <rPr>
        <i/>
        <vertAlign val="superscript"/>
        <sz val="8"/>
        <rFont val="Arial"/>
        <family val="2"/>
      </rPr>
      <t>(3)</t>
    </r>
  </si>
  <si>
    <r>
      <t>Part de la fonction publique en 2017</t>
    </r>
    <r>
      <rPr>
        <vertAlign val="superscript"/>
        <sz val="8"/>
        <color theme="1"/>
        <rFont val="Arial"/>
        <family val="2"/>
      </rPr>
      <t>(4)</t>
    </r>
    <r>
      <rPr>
        <sz val="8"/>
        <color theme="1"/>
        <rFont val="Arial"/>
        <family val="2"/>
      </rPr>
      <t xml:space="preserve"> </t>
    </r>
  </si>
  <si>
    <t xml:space="preserve">- Dans l'emploi salarié : 22,1 % </t>
  </si>
  <si>
    <t>- Dans l'emploi total : 19,8 %</t>
  </si>
  <si>
    <r>
      <t>Fonction publique hors comptabilité nationale</t>
    </r>
    <r>
      <rPr>
        <vertAlign val="superscript"/>
        <sz val="8"/>
        <rFont val="Arial"/>
        <family val="2"/>
      </rPr>
      <t>(1)</t>
    </r>
  </si>
  <si>
    <r>
      <t xml:space="preserve">(2) EPA à recrutement de droit privé, organismes consulaires, GIP (groupements d'intérêt public), autres organismes de droit administratif, Epic non marchands. </t>
    </r>
    <r>
      <rPr>
        <sz val="8"/>
        <color rgb="FFFF0000"/>
        <rFont val="Calibri"/>
        <family val="2"/>
      </rPr>
      <t>À</t>
    </r>
    <r>
      <rPr>
        <sz val="8"/>
        <color rgb="FFFF0000"/>
        <rFont val="Arial"/>
        <family val="2"/>
      </rPr>
      <t xml:space="preserve"> partir de l'année 2017, la Banque de France rentre dans le champ des Administrations publiques.</t>
    </r>
  </si>
  <si>
    <r>
      <t xml:space="preserve">(3) Organismes à financement majoritairement public : associations non marchandes, organismes de protection sociale, hôpitaux privés à but non lucratif. </t>
    </r>
    <r>
      <rPr>
        <sz val="8"/>
        <color rgb="FFFF0000"/>
        <rFont val="Arial"/>
        <family val="2"/>
      </rPr>
      <t>À partir de 2017, certaines associations telles que la Croix-Rouge ou France Handicap rentrent dans les APU.</t>
    </r>
  </si>
  <si>
    <t>Sources : Siasp, DADS, Recme, Insee ; enquête SAE, Drees. Traitement DGAFP - SDessi.</t>
  </si>
  <si>
    <t>Dont ministères de l'enseignement</t>
  </si>
  <si>
    <r>
      <t>Dont EPA rattachés aux ministères de l'enseignement</t>
    </r>
    <r>
      <rPr>
        <vertAlign val="superscript"/>
        <sz val="9"/>
        <rFont val="Arial"/>
        <family val="2"/>
      </rPr>
      <t>(1)</t>
    </r>
  </si>
  <si>
    <t>Source : Siasp, Insee. Traitement DGAFP - SDessi.</t>
  </si>
  <si>
    <r>
      <t>Fonction publique</t>
    </r>
    <r>
      <rPr>
        <b/>
        <vertAlign val="superscript"/>
        <sz val="8"/>
        <rFont val="Arial"/>
        <family val="2"/>
      </rPr>
      <t>(1)</t>
    </r>
  </si>
  <si>
    <t xml:space="preserve">Total hors bénéficiaires de contrats aidés </t>
  </si>
  <si>
    <r>
      <t>Bénéficiaires de contrats aidés de la fonction publique</t>
    </r>
    <r>
      <rPr>
        <vertAlign val="superscript"/>
        <sz val="8"/>
        <rFont val="Arial"/>
        <family val="2"/>
      </rPr>
      <t>(2)</t>
    </r>
  </si>
  <si>
    <t xml:space="preserve">Caisses nationales du régime général de sécurité sociale </t>
  </si>
  <si>
    <t>Groupements de coopération sanitaire</t>
  </si>
  <si>
    <t xml:space="preserve">Epic nationaux et locaux non marchands </t>
  </si>
  <si>
    <t>Epic locaux marchands</t>
  </si>
  <si>
    <r>
      <t xml:space="preserve"> Epic marchands</t>
    </r>
    <r>
      <rPr>
        <vertAlign val="superscript"/>
        <sz val="8"/>
        <rFont val="Arial"/>
        <family val="2"/>
      </rPr>
      <t xml:space="preserve">(3) </t>
    </r>
  </si>
  <si>
    <r>
      <t xml:space="preserve"> Entreprises hors Epic</t>
    </r>
    <r>
      <rPr>
        <vertAlign val="superscript"/>
        <sz val="8"/>
        <rFont val="Arial"/>
        <family val="2"/>
      </rPr>
      <t xml:space="preserve">(4) </t>
    </r>
  </si>
  <si>
    <r>
      <t xml:space="preserve">Emploi total 
</t>
    </r>
    <r>
      <rPr>
        <sz val="8"/>
        <rFont val="Arial"/>
        <family val="2"/>
      </rPr>
      <t>(salariés et non-salariés)</t>
    </r>
  </si>
  <si>
    <r>
      <t>Total</t>
    </r>
    <r>
      <rPr>
        <vertAlign val="superscript"/>
        <sz val="8"/>
        <rFont val="Arial"/>
        <family val="2"/>
      </rPr>
      <t>(5)</t>
    </r>
  </si>
  <si>
    <t>(1) Y compris les enseignants et documentalistes des établissements privés sous contrat (143 000 en 2016).</t>
  </si>
  <si>
    <t>(3) Les Epic marchands proviennent de la ligne 5 (hors APU).</t>
  </si>
  <si>
    <t>(4) Les entreprises hors Epic comprennent La Poste, EDF, Aéroports de Paris issus de la ligne 6, hors APU (marchand), colonne 2 du tableau de synthèse + la partie des entreprises de la ligne 6, hors APU (marchand), colonne 3 répertoriée dans les entreprises  "de premier rang"  du Recme (exemple: France Télévision, DCNS…).</t>
  </si>
  <si>
    <t>Évolution 2018/2017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</si>
</sst>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43" formatCode="_-* #,##0.00\ _€_-;\-* #,##0.00\ _€_-;_-* &quot;-&quot;??\ _€_-;_-@_-"/>
    <numFmt numFmtId="164" formatCode="#,##0.0"/>
    <numFmt numFmtId="165" formatCode="#,##0.000"/>
    <numFmt numFmtId="166" formatCode="0.0"/>
    <numFmt numFmtId="167" formatCode="0.0%"/>
  </numFmts>
  <fonts count="60" x14ac:knownFonts="1">
    <font>
      <sz val="10"/>
      <name val="Arial"/>
    </font>
    <font>
      <sz val="10"/>
      <name val="Arial"/>
      <family val="2"/>
    </font>
    <font>
      <b/>
      <sz val="10"/>
      <name val="Arial"/>
      <family val="2"/>
    </font>
    <font>
      <sz val="10"/>
      <name val="Arial"/>
      <family val="2"/>
    </font>
    <font>
      <sz val="9"/>
      <name val="Arial"/>
      <family val="2"/>
    </font>
    <font>
      <sz val="8"/>
      <name val="Arial"/>
      <family val="2"/>
    </font>
    <font>
      <b/>
      <sz val="8"/>
      <name val="Tms Rmn"/>
    </font>
    <font>
      <sz val="10"/>
      <name val="Times New Roman"/>
      <family val="1"/>
    </font>
    <font>
      <sz val="10"/>
      <name val="Times New Roman"/>
      <family val="1"/>
    </font>
    <font>
      <b/>
      <sz val="10"/>
      <name val="Arial"/>
      <family val="2"/>
    </font>
    <font>
      <sz val="6"/>
      <name val="Tms Rmn"/>
    </font>
    <font>
      <i/>
      <sz val="8"/>
      <name val="Tms Rmn"/>
    </font>
    <font>
      <sz val="8"/>
      <name val="Tms Rmn"/>
    </font>
    <font>
      <b/>
      <sz val="10"/>
      <name val="Times New Roman"/>
      <family val="1"/>
    </font>
    <font>
      <sz val="10"/>
      <name val="MS Sans Serif"/>
      <family val="2"/>
    </font>
    <font>
      <sz val="10"/>
      <name val="Arial"/>
      <family val="2"/>
    </font>
    <font>
      <sz val="10"/>
      <name val="Arial"/>
      <family val="2"/>
    </font>
    <font>
      <vertAlign val="superscript"/>
      <sz val="9"/>
      <name val="Arial"/>
      <family val="2"/>
    </font>
    <font>
      <i/>
      <sz val="8"/>
      <name val="Arial"/>
      <family val="2"/>
    </font>
    <font>
      <sz val="9"/>
      <color theme="1"/>
      <name val="Arial"/>
      <family val="2"/>
    </font>
    <font>
      <b/>
      <sz val="9"/>
      <name val="Arial"/>
      <family val="2"/>
    </font>
    <font>
      <b/>
      <sz val="8"/>
      <name val="Arial"/>
      <family val="2"/>
    </font>
    <font>
      <b/>
      <i/>
      <sz val="8"/>
      <name val="Arial"/>
      <family val="2"/>
    </font>
    <font>
      <sz val="10"/>
      <color indexed="10"/>
      <name val="Arial"/>
      <family val="2"/>
    </font>
    <font>
      <b/>
      <sz val="9"/>
      <name val="Calibri"/>
      <family val="2"/>
    </font>
    <font>
      <sz val="8"/>
      <color theme="1"/>
      <name val="Arial"/>
      <family val="2"/>
    </font>
    <font>
      <b/>
      <sz val="8"/>
      <color theme="1"/>
      <name val="Arial"/>
      <family val="2"/>
    </font>
    <font>
      <b/>
      <i/>
      <sz val="8"/>
      <color rgb="FFFF0000"/>
      <name val="Arial"/>
      <family val="2"/>
    </font>
    <font>
      <sz val="8"/>
      <color theme="1"/>
      <name val="MS Sans Serif"/>
      <family val="2"/>
    </font>
    <font>
      <i/>
      <sz val="8"/>
      <color theme="1"/>
      <name val="Arial"/>
      <family val="2"/>
    </font>
    <font>
      <sz val="10"/>
      <name val="System"/>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theme="1"/>
      <name val="Calibri"/>
      <family val="2"/>
    </font>
    <font>
      <vertAlign val="superscript"/>
      <sz val="8"/>
      <color theme="1"/>
      <name val="Arial"/>
      <family val="2"/>
    </font>
    <font>
      <sz val="10"/>
      <name val="Arial"/>
      <family val="2"/>
    </font>
    <font>
      <sz val="8"/>
      <color rgb="FFFF0000"/>
      <name val="Arial"/>
      <family val="2"/>
    </font>
    <font>
      <sz val="10"/>
      <name val="System"/>
      <family val="2"/>
    </font>
    <font>
      <i/>
      <sz val="9"/>
      <name val="Arial"/>
      <family val="2"/>
    </font>
    <font>
      <i/>
      <vertAlign val="superscript"/>
      <sz val="8"/>
      <name val="Arial"/>
      <family val="2"/>
    </font>
    <font>
      <vertAlign val="superscript"/>
      <sz val="8"/>
      <name val="Arial"/>
      <family val="2"/>
    </font>
    <font>
      <b/>
      <vertAlign val="superscript"/>
      <sz val="8"/>
      <name val="Arial"/>
      <family val="2"/>
    </font>
    <font>
      <sz val="9"/>
      <name val="Calibri"/>
      <family val="2"/>
    </font>
    <font>
      <b/>
      <sz val="10"/>
      <name val="Calibri"/>
      <family val="2"/>
    </font>
    <font>
      <sz val="8"/>
      <color rgb="FFFF0000"/>
      <name val="Calibri"/>
      <family val="2"/>
    </font>
  </fonts>
  <fills count="35">
    <fill>
      <patternFill patternType="none"/>
    </fill>
    <fill>
      <patternFill patternType="gray125"/>
    </fill>
    <fill>
      <patternFill patternType="solid">
        <fgColor indexed="47"/>
        <bgColor indexed="64"/>
      </patternFill>
    </fill>
    <fill>
      <patternFill patternType="solid">
        <fgColor theme="6" tint="0.39997558519241921"/>
        <bgColor indexed="64"/>
      </patternFill>
    </fill>
    <fill>
      <patternFill patternType="solid">
        <fgColor theme="0"/>
        <bgColor indexed="64"/>
      </patternFill>
    </fill>
    <fill>
      <patternFill patternType="solid">
        <fgColor theme="6" tint="0.39994506668294322"/>
        <bgColor indexed="64"/>
      </patternFill>
    </fill>
    <fill>
      <patternFill patternType="solid">
        <fgColor theme="9" tint="0.39997558519241921"/>
        <bgColor indexed="64"/>
      </patternFill>
    </fill>
    <fill>
      <patternFill patternType="solid">
        <fgColor rgb="FFFFCC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59999389629810485"/>
        <bgColor indexed="64"/>
      </patternFill>
    </fill>
  </fills>
  <borders count="82">
    <border>
      <left/>
      <right/>
      <top/>
      <bottom/>
      <diagonal/>
    </border>
    <border>
      <left/>
      <right/>
      <top style="hair">
        <color indexed="64"/>
      </top>
      <bottom/>
      <diagonal/>
    </border>
    <border>
      <left/>
      <right/>
      <top style="hair">
        <color indexed="64"/>
      </top>
      <bottom style="hair">
        <color indexed="64"/>
      </bottom>
      <diagonal/>
    </border>
    <border>
      <left style="thin">
        <color indexed="64"/>
      </left>
      <right style="double">
        <color indexed="64"/>
      </right>
      <top style="medium">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diagonal/>
    </border>
    <border>
      <left/>
      <right style="thin">
        <color indexed="64"/>
      </right>
      <top style="thick">
        <color rgb="FFFF0000"/>
      </top>
      <bottom/>
      <diagonal/>
    </border>
    <border>
      <left style="thin">
        <color indexed="64"/>
      </left>
      <right/>
      <top style="thick">
        <color rgb="FFFF0000"/>
      </top>
      <bottom/>
      <diagonal/>
    </border>
    <border>
      <left/>
      <right style="thick">
        <color rgb="FFFF0000"/>
      </right>
      <top style="thick">
        <color rgb="FFFF0000"/>
      </top>
      <bottom/>
      <diagonal/>
    </border>
    <border>
      <left style="thick">
        <color rgb="FFFF0000"/>
      </left>
      <right/>
      <top/>
      <bottom style="thin">
        <color indexed="64"/>
      </bottom>
      <diagonal/>
    </border>
    <border>
      <left/>
      <right style="thick">
        <color rgb="FFFF0000"/>
      </right>
      <top/>
      <bottom/>
      <diagonal/>
    </border>
    <border>
      <left style="thick">
        <color rgb="FFFF0000"/>
      </left>
      <right/>
      <top style="thin">
        <color indexed="64"/>
      </top>
      <bottom/>
      <diagonal/>
    </border>
    <border>
      <left/>
      <right style="thick">
        <color rgb="FFFF0000"/>
      </right>
      <top style="thin">
        <color indexed="64"/>
      </top>
      <bottom/>
      <diagonal/>
    </border>
    <border>
      <left/>
      <right style="thick">
        <color rgb="FFFF0000"/>
      </right>
      <top/>
      <bottom style="thin">
        <color indexed="64"/>
      </bottom>
      <diagonal/>
    </border>
    <border>
      <left style="thick">
        <color rgb="FFFF0000"/>
      </left>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style="thick">
        <color rgb="FFFF0000"/>
      </right>
      <top/>
      <bottom style="thick">
        <color rgb="FFFF0000"/>
      </bottom>
      <diagonal/>
    </border>
    <border>
      <left style="medium">
        <color rgb="FFFF0000"/>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right style="medium">
        <color rgb="FFFF0000"/>
      </right>
      <top style="medium">
        <color rgb="FFFF0000"/>
      </top>
      <bottom/>
      <diagonal/>
    </border>
    <border>
      <left style="medium">
        <color rgb="FFFF0000"/>
      </left>
      <right/>
      <top/>
      <bottom style="thin">
        <color indexed="64"/>
      </bottom>
      <diagonal/>
    </border>
    <border>
      <left/>
      <right style="medium">
        <color rgb="FFFF0000"/>
      </right>
      <top/>
      <bottom/>
      <diagonal/>
    </border>
    <border>
      <left style="medium">
        <color rgb="FFFF0000"/>
      </left>
      <right/>
      <top style="thin">
        <color indexed="64"/>
      </top>
      <bottom/>
      <diagonal/>
    </border>
    <border>
      <left/>
      <right style="medium">
        <color rgb="FFFF0000"/>
      </right>
      <top style="thin">
        <color indexed="64"/>
      </top>
      <bottom/>
      <diagonal/>
    </border>
    <border>
      <left/>
      <right style="medium">
        <color rgb="FFFF0000"/>
      </right>
      <top/>
      <bottom style="thin">
        <color indexed="64"/>
      </bottom>
      <diagonal/>
    </border>
    <border>
      <left style="medium">
        <color rgb="FFFF0000"/>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right style="medium">
        <color rgb="FFFF0000"/>
      </right>
      <top/>
      <bottom style="medium">
        <color rgb="FFFF0000"/>
      </bottom>
      <diagonal/>
    </border>
    <border>
      <left style="medium">
        <color rgb="FFFF0000"/>
      </left>
      <right style="thick">
        <color rgb="FFFF0000"/>
      </right>
      <top style="thick">
        <color rgb="FFFF0000"/>
      </top>
      <bottom style="thick">
        <color rgb="FFFF0000"/>
      </bottom>
      <diagonal/>
    </border>
    <border>
      <left/>
      <right style="medium">
        <color indexed="64"/>
      </right>
      <top style="medium">
        <color indexed="64"/>
      </top>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dashed">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77">
    <xf numFmtId="0" fontId="0" fillId="0" borderId="0"/>
    <xf numFmtId="0" fontId="6" fillId="0" borderId="0"/>
    <xf numFmtId="44" fontId="1" fillId="0" borderId="0" applyFont="0" applyFill="0" applyBorder="0" applyAlignment="0" applyProtection="0"/>
    <xf numFmtId="0" fontId="7" fillId="0" borderId="1"/>
    <xf numFmtId="1" fontId="8" fillId="0" borderId="0"/>
    <xf numFmtId="0" fontId="1" fillId="0" borderId="0"/>
    <xf numFmtId="0" fontId="1" fillId="0" borderId="0"/>
    <xf numFmtId="0" fontId="10" fillId="0" borderId="0">
      <alignment horizontal="left"/>
    </xf>
    <xf numFmtId="0" fontId="6" fillId="0" borderId="0"/>
    <xf numFmtId="0" fontId="11" fillId="0" borderId="0">
      <alignment horizontal="left"/>
    </xf>
    <xf numFmtId="0" fontId="12" fillId="0" borderId="2">
      <alignment horizontal="right"/>
    </xf>
    <xf numFmtId="3" fontId="12" fillId="0" borderId="0">
      <alignment horizontal="right"/>
    </xf>
    <xf numFmtId="0" fontId="12" fillId="0" borderId="2">
      <alignment horizontal="center" vertical="center" wrapText="1"/>
    </xf>
    <xf numFmtId="0" fontId="12" fillId="0" borderId="2">
      <alignment horizontal="left" vertical="center"/>
    </xf>
    <xf numFmtId="0" fontId="12" fillId="0" borderId="0">
      <alignment horizontal="left"/>
    </xf>
    <xf numFmtId="0" fontId="13" fillId="0" borderId="0">
      <alignment horizontal="left"/>
    </xf>
    <xf numFmtId="3" fontId="12" fillId="0" borderId="2">
      <alignment horizontal="right" vertical="center"/>
    </xf>
    <xf numFmtId="0" fontId="12" fillId="0" borderId="2">
      <alignment horizontal="left" vertical="center"/>
    </xf>
    <xf numFmtId="0" fontId="12" fillId="0" borderId="0">
      <alignment horizontal="right"/>
    </xf>
    <xf numFmtId="3" fontId="9" fillId="0" borderId="3" applyFont="0" applyFill="0" applyBorder="0" applyAlignment="0" applyProtection="0"/>
    <xf numFmtId="43" fontId="15" fillId="0" borderId="0" applyFont="0" applyFill="0" applyBorder="0" applyAlignment="0" applyProtection="0"/>
    <xf numFmtId="0" fontId="3" fillId="0" borderId="0"/>
    <xf numFmtId="9" fontId="3" fillId="0" borderId="0" applyFont="0" applyFill="0" applyBorder="0" applyAlignment="0" applyProtection="0"/>
    <xf numFmtId="0" fontId="14" fillId="0" borderId="0"/>
    <xf numFmtId="43" fontId="16" fillId="0" borderId="0" applyFont="0" applyFill="0" applyBorder="0" applyAlignment="0" applyProtection="0"/>
    <xf numFmtId="0" fontId="1" fillId="0" borderId="0"/>
    <xf numFmtId="1"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3" fontId="2" fillId="0" borderId="3" applyFont="0" applyFill="0" applyBorder="0" applyAlignment="0" applyProtection="0"/>
    <xf numFmtId="0" fontId="31" fillId="12" borderId="0" applyNumberFormat="0" applyBorder="0" applyAlignment="0" applyProtection="0"/>
    <xf numFmtId="0" fontId="31" fillId="17"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31" fillId="11" borderId="0" applyNumberFormat="0" applyBorder="0" applyAlignment="0" applyProtection="0"/>
    <xf numFmtId="0" fontId="31" fillId="10" borderId="0" applyNumberFormat="0" applyBorder="0" applyAlignment="0" applyProtection="0"/>
    <xf numFmtId="0" fontId="30" fillId="0" borderId="0"/>
    <xf numFmtId="0" fontId="31" fillId="18"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9" borderId="0" applyNumberFormat="0" applyBorder="0" applyAlignment="0" applyProtection="0"/>
    <xf numFmtId="0" fontId="32" fillId="20"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27" borderId="0" applyNumberFormat="0" applyBorder="0" applyAlignment="0" applyProtection="0"/>
    <xf numFmtId="0" fontId="33" fillId="0" borderId="0" applyNumberFormat="0" applyFill="0" applyBorder="0" applyAlignment="0" applyProtection="0"/>
    <xf numFmtId="0" fontId="34" fillId="28" borderId="70" applyNumberFormat="0" applyAlignment="0" applyProtection="0"/>
    <xf numFmtId="0" fontId="35" fillId="0" borderId="71" applyNumberFormat="0" applyFill="0" applyAlignment="0" applyProtection="0"/>
    <xf numFmtId="0" fontId="1" fillId="29" borderId="72" applyNumberFormat="0" applyFont="0" applyAlignment="0" applyProtection="0"/>
    <xf numFmtId="0" fontId="36" fillId="15" borderId="70" applyNumberFormat="0" applyAlignment="0" applyProtection="0"/>
    <xf numFmtId="0" fontId="37" fillId="11" borderId="0" applyNumberFormat="0" applyBorder="0" applyAlignment="0" applyProtection="0"/>
    <xf numFmtId="0" fontId="38" fillId="30" borderId="0" applyNumberFormat="0" applyBorder="0" applyAlignment="0" applyProtection="0"/>
    <xf numFmtId="0" fontId="39" fillId="12" borderId="0" applyNumberFormat="0" applyBorder="0" applyAlignment="0" applyProtection="0"/>
    <xf numFmtId="0" fontId="40" fillId="28"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4" applyNumberFormat="0" applyFill="0" applyAlignment="0" applyProtection="0"/>
    <xf numFmtId="0" fontId="44" fillId="0" borderId="75" applyNumberFormat="0" applyFill="0" applyAlignment="0" applyProtection="0"/>
    <xf numFmtId="0" fontId="45" fillId="0" borderId="76" applyNumberFormat="0" applyFill="0" applyAlignment="0" applyProtection="0"/>
    <xf numFmtId="0" fontId="45" fillId="0" borderId="0" applyNumberFormat="0" applyFill="0" applyBorder="0" applyAlignment="0" applyProtection="0"/>
    <xf numFmtId="0" fontId="46" fillId="0" borderId="77" applyNumberFormat="0" applyFill="0" applyAlignment="0" applyProtection="0"/>
    <xf numFmtId="0" fontId="47" fillId="31" borderId="78" applyNumberFormat="0" applyAlignment="0" applyProtection="0"/>
    <xf numFmtId="9" fontId="50" fillId="0" borderId="0" applyFont="0" applyFill="0" applyBorder="0" applyAlignment="0" applyProtection="0"/>
    <xf numFmtId="0" fontId="52" fillId="0" borderId="0"/>
  </cellStyleXfs>
  <cellXfs count="523">
    <xf numFmtId="0" fontId="0" fillId="0" borderId="0" xfId="0"/>
    <xf numFmtId="0" fontId="1" fillId="0" borderId="0" xfId="6"/>
    <xf numFmtId="0" fontId="1" fillId="0" borderId="0" xfId="6" applyBorder="1" applyAlignment="1">
      <alignment horizontal="left"/>
    </xf>
    <xf numFmtId="0" fontId="1" fillId="0" borderId="0" xfId="6" applyAlignment="1"/>
    <xf numFmtId="0" fontId="1" fillId="0" borderId="0" xfId="6" applyFont="1" applyFill="1" applyBorder="1"/>
    <xf numFmtId="3" fontId="4" fillId="0" borderId="0" xfId="6" applyNumberFormat="1" applyFont="1" applyFill="1" applyBorder="1" applyAlignment="1"/>
    <xf numFmtId="0" fontId="1" fillId="0" borderId="0" xfId="6" applyFont="1" applyBorder="1" applyAlignment="1">
      <alignment horizontal="left"/>
    </xf>
    <xf numFmtId="3" fontId="4" fillId="0" borderId="0" xfId="6" applyNumberFormat="1" applyFont="1" applyBorder="1" applyAlignment="1">
      <alignment horizontal="left"/>
    </xf>
    <xf numFmtId="0" fontId="1" fillId="0" borderId="0" xfId="6" applyFill="1"/>
    <xf numFmtId="0" fontId="1" fillId="0" borderId="15" xfId="6" applyBorder="1" applyAlignment="1">
      <alignment horizontal="left"/>
    </xf>
    <xf numFmtId="0" fontId="1" fillId="0" borderId="10" xfId="6" applyFont="1" applyBorder="1" applyAlignment="1">
      <alignment horizontal="center" vertical="center" wrapText="1"/>
    </xf>
    <xf numFmtId="0" fontId="1" fillId="0" borderId="9" xfId="6" applyBorder="1"/>
    <xf numFmtId="0" fontId="1" fillId="0" borderId="13" xfId="21" applyFont="1" applyBorder="1" applyAlignment="1">
      <alignment horizontal="center" vertical="center" wrapText="1"/>
    </xf>
    <xf numFmtId="0" fontId="1" fillId="0" borderId="17" xfId="21" applyFont="1" applyBorder="1" applyAlignment="1">
      <alignment horizontal="center" vertical="center" wrapText="1"/>
    </xf>
    <xf numFmtId="0" fontId="1" fillId="3" borderId="15" xfId="21" applyFont="1" applyFill="1" applyBorder="1" applyAlignment="1">
      <alignment horizontal="center" vertical="center" wrapText="1"/>
    </xf>
    <xf numFmtId="49" fontId="1" fillId="0" borderId="10" xfId="6" applyNumberFormat="1" applyFont="1" applyBorder="1" applyAlignment="1">
      <alignment horizontal="center" vertical="center"/>
    </xf>
    <xf numFmtId="0" fontId="3" fillId="3" borderId="4" xfId="21" applyFill="1" applyBorder="1" applyAlignment="1">
      <alignment horizontal="center" vertical="center"/>
    </xf>
    <xf numFmtId="0" fontId="1" fillId="0" borderId="4" xfId="6" applyBorder="1"/>
    <xf numFmtId="49" fontId="1" fillId="0" borderId="15" xfId="6" applyNumberFormat="1" applyBorder="1" applyAlignment="1">
      <alignment horizontal="center" vertical="center"/>
    </xf>
    <xf numFmtId="0" fontId="3" fillId="3" borderId="5" xfId="21" applyFill="1" applyBorder="1" applyAlignment="1">
      <alignment horizontal="center" vertical="center"/>
    </xf>
    <xf numFmtId="49" fontId="1" fillId="0" borderId="16" xfId="6" applyNumberFormat="1" applyBorder="1" applyAlignment="1">
      <alignment horizontal="center" vertical="center" wrapText="1"/>
    </xf>
    <xf numFmtId="49" fontId="1" fillId="3" borderId="11" xfId="6" applyNumberFormat="1" applyFont="1" applyFill="1" applyBorder="1" applyAlignment="1">
      <alignment horizontal="center" vertical="center" wrapText="1"/>
    </xf>
    <xf numFmtId="0" fontId="1" fillId="0" borderId="15" xfId="6" applyFill="1" applyBorder="1" applyAlignment="1">
      <alignment vertical="center" wrapText="1"/>
    </xf>
    <xf numFmtId="49" fontId="1" fillId="0" borderId="15" xfId="6" applyNumberFormat="1" applyFill="1" applyBorder="1" applyAlignment="1">
      <alignment horizontal="center" vertical="center"/>
    </xf>
    <xf numFmtId="49" fontId="1" fillId="3" borderId="15" xfId="6" applyNumberFormat="1" applyFont="1" applyFill="1" applyBorder="1" applyAlignment="1">
      <alignment horizontal="center" vertical="center" wrapText="1"/>
    </xf>
    <xf numFmtId="0" fontId="3" fillId="0" borderId="9" xfId="21" applyBorder="1" applyAlignment="1">
      <alignment vertical="center" wrapText="1"/>
    </xf>
    <xf numFmtId="0" fontId="3" fillId="0" borderId="9" xfId="21" applyBorder="1" applyAlignment="1">
      <alignment horizontal="center" vertical="center"/>
    </xf>
    <xf numFmtId="49" fontId="1" fillId="0" borderId="18" xfId="6" applyNumberFormat="1" applyBorder="1" applyAlignment="1">
      <alignment horizontal="center" vertical="center" wrapText="1"/>
    </xf>
    <xf numFmtId="49" fontId="1" fillId="0" borderId="9" xfId="6" applyNumberFormat="1" applyBorder="1" applyAlignment="1">
      <alignment horizontal="center" vertical="center" wrapText="1"/>
    </xf>
    <xf numFmtId="0" fontId="5" fillId="0" borderId="0" xfId="6" applyFont="1"/>
    <xf numFmtId="0" fontId="5" fillId="0" borderId="0" xfId="6" applyFont="1" applyAlignment="1">
      <alignment horizontal="center" vertical="center"/>
    </xf>
    <xf numFmtId="0" fontId="5" fillId="0" borderId="0" xfId="6" applyFont="1" applyAlignment="1">
      <alignment vertical="center" wrapText="1"/>
    </xf>
    <xf numFmtId="0" fontId="5" fillId="0" borderId="0" xfId="6" applyFont="1" applyAlignment="1">
      <alignment vertical="center"/>
    </xf>
    <xf numFmtId="0" fontId="1" fillId="0" borderId="0" xfId="6" applyAlignment="1">
      <alignment horizontal="center" vertical="center"/>
    </xf>
    <xf numFmtId="0" fontId="1" fillId="0" borderId="0" xfId="6" applyAlignment="1">
      <alignment vertical="center" wrapText="1"/>
    </xf>
    <xf numFmtId="0" fontId="1" fillId="0" borderId="0" xfId="6" applyAlignment="1">
      <alignment vertical="center"/>
    </xf>
    <xf numFmtId="0" fontId="1" fillId="0" borderId="0" xfId="6" applyFont="1" applyAlignment="1">
      <alignment horizontal="center" vertical="center"/>
    </xf>
    <xf numFmtId="0" fontId="1" fillId="0" borderId="0" xfId="6" applyAlignment="1">
      <alignment wrapText="1"/>
    </xf>
    <xf numFmtId="164" fontId="4" fillId="2" borderId="14" xfId="6" applyNumberFormat="1" applyFont="1" applyFill="1" applyBorder="1" applyAlignment="1">
      <alignment horizontal="right" vertical="center" wrapText="1"/>
    </xf>
    <xf numFmtId="164" fontId="4" fillId="2" borderId="12" xfId="6" applyNumberFormat="1" applyFont="1" applyFill="1" applyBorder="1" applyAlignment="1">
      <alignment horizontal="right" vertical="center" wrapText="1"/>
    </xf>
    <xf numFmtId="164" fontId="4" fillId="0" borderId="13" xfId="6" applyNumberFormat="1" applyFont="1" applyFill="1" applyBorder="1" applyAlignment="1">
      <alignment horizontal="left" vertical="center"/>
    </xf>
    <xf numFmtId="164" fontId="4" fillId="0" borderId="5" xfId="6" applyNumberFormat="1" applyFont="1" applyFill="1" applyBorder="1" applyAlignment="1">
      <alignment horizontal="right" vertical="center"/>
    </xf>
    <xf numFmtId="164" fontId="4" fillId="4" borderId="11" xfId="6" applyNumberFormat="1" applyFont="1" applyFill="1" applyBorder="1" applyAlignment="1">
      <alignment horizontal="left" vertical="center" wrapText="1"/>
    </xf>
    <xf numFmtId="164" fontId="4" fillId="0" borderId="10" xfId="21" applyNumberFormat="1" applyFont="1" applyBorder="1" applyAlignment="1">
      <alignment horizontal="left" vertical="center" wrapText="1"/>
    </xf>
    <xf numFmtId="164" fontId="4" fillId="0" borderId="14" xfId="21" applyNumberFormat="1" applyFont="1" applyBorder="1" applyAlignment="1">
      <alignment horizontal="right" vertical="center" wrapText="1"/>
    </xf>
    <xf numFmtId="164" fontId="4" fillId="0" borderId="11" xfId="21" applyNumberFormat="1" applyFont="1" applyBorder="1" applyAlignment="1">
      <alignment horizontal="left" vertical="center" wrapText="1"/>
    </xf>
    <xf numFmtId="164" fontId="4" fillId="0" borderId="12" xfId="21" applyNumberFormat="1" applyFont="1" applyBorder="1" applyAlignment="1">
      <alignment horizontal="right" vertical="center" wrapText="1"/>
    </xf>
    <xf numFmtId="164" fontId="4" fillId="0" borderId="22" xfId="6" applyNumberFormat="1" applyFont="1" applyFill="1" applyBorder="1" applyAlignment="1">
      <alignment horizontal="left" vertical="center"/>
    </xf>
    <xf numFmtId="164" fontId="4" fillId="0" borderId="21" xfId="6" applyNumberFormat="1" applyFont="1" applyFill="1" applyBorder="1" applyAlignment="1">
      <alignment horizontal="right" vertical="center"/>
    </xf>
    <xf numFmtId="164" fontId="4" fillId="0" borderId="23" xfId="6" applyNumberFormat="1" applyFont="1" applyFill="1" applyBorder="1" applyAlignment="1">
      <alignment horizontal="right" vertical="center"/>
    </xf>
    <xf numFmtId="3" fontId="4" fillId="2" borderId="24" xfId="6" applyNumberFormat="1" applyFont="1" applyFill="1" applyBorder="1" applyAlignment="1">
      <alignment horizontal="left" vertical="center" wrapText="1"/>
    </xf>
    <xf numFmtId="164" fontId="4" fillId="0" borderId="25" xfId="6" applyNumberFormat="1" applyFont="1" applyFill="1" applyBorder="1" applyAlignment="1">
      <alignment horizontal="right" vertical="center"/>
    </xf>
    <xf numFmtId="3" fontId="4" fillId="2" borderId="26" xfId="6" applyNumberFormat="1" applyFont="1" applyFill="1" applyBorder="1" applyAlignment="1">
      <alignment horizontal="left" vertical="center" wrapText="1"/>
    </xf>
    <xf numFmtId="164" fontId="4" fillId="0" borderId="27" xfId="21" applyNumberFormat="1" applyFont="1" applyBorder="1" applyAlignment="1">
      <alignment horizontal="right" vertical="center" wrapText="1"/>
    </xf>
    <xf numFmtId="164" fontId="4" fillId="0" borderId="28" xfId="21" applyNumberFormat="1" applyFont="1" applyBorder="1" applyAlignment="1">
      <alignment horizontal="right" vertical="center" wrapText="1"/>
    </xf>
    <xf numFmtId="164" fontId="4" fillId="0" borderId="26" xfId="21" applyNumberFormat="1" applyFont="1" applyBorder="1" applyAlignment="1">
      <alignment horizontal="left" vertical="center" wrapText="1"/>
    </xf>
    <xf numFmtId="164" fontId="4" fillId="0" borderId="24" xfId="21" applyNumberFormat="1" applyFont="1" applyBorder="1" applyAlignment="1">
      <alignment horizontal="left" vertical="center" wrapText="1"/>
    </xf>
    <xf numFmtId="164" fontId="4" fillId="0" borderId="29" xfId="21" applyNumberFormat="1" applyFont="1" applyBorder="1" applyAlignment="1">
      <alignment horizontal="left" vertical="center" wrapText="1"/>
    </xf>
    <xf numFmtId="164" fontId="4" fillId="0" borderId="30" xfId="21" applyNumberFormat="1" applyFont="1" applyBorder="1" applyAlignment="1">
      <alignment horizontal="right" vertical="center" wrapText="1"/>
    </xf>
    <xf numFmtId="164" fontId="4" fillId="0" borderId="31" xfId="21" applyNumberFormat="1" applyFont="1" applyBorder="1" applyAlignment="1">
      <alignment horizontal="left" vertical="center" wrapText="1"/>
    </xf>
    <xf numFmtId="164" fontId="4" fillId="0" borderId="32" xfId="21" applyNumberFormat="1" applyFont="1" applyBorder="1" applyAlignment="1">
      <alignment horizontal="right" vertical="center" wrapText="1"/>
    </xf>
    <xf numFmtId="0" fontId="1" fillId="0" borderId="19" xfId="6" applyBorder="1"/>
    <xf numFmtId="164" fontId="4" fillId="0" borderId="10" xfId="6" applyNumberFormat="1" applyFont="1" applyFill="1" applyBorder="1" applyAlignment="1">
      <alignment horizontal="left" vertical="center" wrapText="1"/>
    </xf>
    <xf numFmtId="164" fontId="4" fillId="0" borderId="11" xfId="6" applyNumberFormat="1" applyFont="1" applyFill="1" applyBorder="1" applyAlignment="1">
      <alignment horizontal="left" vertical="center" wrapText="1"/>
    </xf>
    <xf numFmtId="164" fontId="4" fillId="0" borderId="12" xfId="21" applyNumberFormat="1" applyFont="1" applyFill="1" applyBorder="1" applyAlignment="1">
      <alignment horizontal="right" vertical="center" wrapText="1"/>
    </xf>
    <xf numFmtId="164" fontId="4" fillId="0" borderId="14" xfId="21" applyNumberFormat="1" applyFont="1" applyFill="1" applyBorder="1" applyAlignment="1">
      <alignment horizontal="right" vertical="center" wrapText="1"/>
    </xf>
    <xf numFmtId="164" fontId="4" fillId="0" borderId="13" xfId="6" applyNumberFormat="1" applyFont="1" applyFill="1" applyBorder="1" applyAlignment="1">
      <alignment horizontal="left" vertical="center" wrapText="1"/>
    </xf>
    <xf numFmtId="164" fontId="4" fillId="0" borderId="5" xfId="21" applyNumberFormat="1" applyFont="1" applyFill="1" applyBorder="1" applyAlignment="1">
      <alignment horizontal="right" vertical="center" wrapText="1"/>
    </xf>
    <xf numFmtId="165" fontId="5" fillId="0" borderId="0" xfId="6" applyNumberFormat="1" applyFont="1" applyAlignment="1">
      <alignment vertical="center" wrapText="1"/>
    </xf>
    <xf numFmtId="164" fontId="4" fillId="3" borderId="10" xfId="6" applyNumberFormat="1" applyFont="1" applyFill="1" applyBorder="1" applyAlignment="1">
      <alignment horizontal="left" vertical="center" wrapText="1"/>
    </xf>
    <xf numFmtId="164" fontId="4" fillId="3" borderId="13" xfId="6" applyNumberFormat="1" applyFont="1" applyFill="1" applyBorder="1" applyAlignment="1">
      <alignment horizontal="left" vertical="center" wrapText="1"/>
    </xf>
    <xf numFmtId="164" fontId="4" fillId="3" borderId="6" xfId="21" applyNumberFormat="1" applyFont="1" applyFill="1" applyBorder="1" applyAlignment="1">
      <alignment horizontal="right" vertical="center" wrapText="1"/>
    </xf>
    <xf numFmtId="164" fontId="4" fillId="3" borderId="7" xfId="21" applyNumberFormat="1" applyFont="1" applyFill="1" applyBorder="1" applyAlignment="1">
      <alignment horizontal="right" vertical="center" wrapText="1"/>
    </xf>
    <xf numFmtId="164" fontId="4" fillId="7" borderId="6" xfId="21" applyNumberFormat="1" applyFont="1" applyFill="1" applyBorder="1" applyAlignment="1">
      <alignment horizontal="right" vertical="center" wrapText="1"/>
    </xf>
    <xf numFmtId="164" fontId="4" fillId="7" borderId="7" xfId="21" applyNumberFormat="1" applyFont="1" applyFill="1" applyBorder="1" applyAlignment="1">
      <alignment horizontal="right" vertical="center" wrapText="1"/>
    </xf>
    <xf numFmtId="164" fontId="4" fillId="0" borderId="6" xfId="21" applyNumberFormat="1" applyFont="1" applyBorder="1" applyAlignment="1">
      <alignment horizontal="right" vertical="center" wrapText="1"/>
    </xf>
    <xf numFmtId="164" fontId="4" fillId="0" borderId="7" xfId="21" applyNumberFormat="1" applyFont="1" applyBorder="1" applyAlignment="1">
      <alignment horizontal="right" vertical="center" wrapText="1"/>
    </xf>
    <xf numFmtId="164" fontId="4" fillId="3" borderId="14" xfId="21" applyNumberFormat="1" applyFont="1" applyFill="1" applyBorder="1" applyAlignment="1">
      <alignment horizontal="right" vertical="center" wrapText="1"/>
    </xf>
    <xf numFmtId="164" fontId="4" fillId="3" borderId="12" xfId="21" applyNumberFormat="1" applyFont="1" applyFill="1" applyBorder="1" applyAlignment="1">
      <alignment horizontal="right" vertical="center" wrapText="1"/>
    </xf>
    <xf numFmtId="164" fontId="4" fillId="0" borderId="13" xfId="21" applyNumberFormat="1" applyFont="1" applyBorder="1" applyAlignment="1">
      <alignment horizontal="left" vertical="center" wrapText="1"/>
    </xf>
    <xf numFmtId="164" fontId="4" fillId="0" borderId="5" xfId="21" applyNumberFormat="1" applyFont="1" applyBorder="1" applyAlignment="1">
      <alignment horizontal="right" vertical="center" wrapText="1"/>
    </xf>
    <xf numFmtId="164" fontId="4" fillId="7" borderId="20" xfId="6" applyNumberFormat="1" applyFont="1" applyFill="1" applyBorder="1" applyAlignment="1">
      <alignment horizontal="left" vertical="center"/>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164" fontId="4" fillId="7" borderId="14" xfId="21" applyNumberFormat="1" applyFont="1" applyFill="1" applyBorder="1" applyAlignment="1">
      <alignment horizontal="right" vertical="center" wrapText="1"/>
    </xf>
    <xf numFmtId="164" fontId="4" fillId="7" borderId="12" xfId="21" applyNumberFormat="1" applyFont="1" applyFill="1" applyBorder="1" applyAlignment="1">
      <alignment horizontal="right" vertical="center" wrapText="1"/>
    </xf>
    <xf numFmtId="164" fontId="4" fillId="7" borderId="33" xfId="6" applyNumberFormat="1" applyFont="1" applyFill="1" applyBorder="1" applyAlignment="1">
      <alignment horizontal="left" vertical="center"/>
    </xf>
    <xf numFmtId="164" fontId="4" fillId="0" borderId="35" xfId="6" applyNumberFormat="1" applyFont="1" applyFill="1" applyBorder="1" applyAlignment="1">
      <alignment horizontal="left" vertical="center"/>
    </xf>
    <xf numFmtId="164" fontId="4" fillId="0" borderId="34" xfId="6" applyNumberFormat="1" applyFont="1" applyFill="1" applyBorder="1" applyAlignment="1">
      <alignment horizontal="right" vertical="center"/>
    </xf>
    <xf numFmtId="164" fontId="4" fillId="0" borderId="36" xfId="6" applyNumberFormat="1" applyFont="1" applyFill="1" applyBorder="1" applyAlignment="1">
      <alignment horizontal="right" vertical="center"/>
    </xf>
    <xf numFmtId="3" fontId="4" fillId="2" borderId="37" xfId="6" applyNumberFormat="1" applyFont="1" applyFill="1" applyBorder="1" applyAlignment="1">
      <alignment horizontal="left" vertical="center" wrapText="1"/>
    </xf>
    <xf numFmtId="164" fontId="4" fillId="0" borderId="38" xfId="6" applyNumberFormat="1" applyFont="1" applyFill="1" applyBorder="1" applyAlignment="1">
      <alignment horizontal="right" vertical="center"/>
    </xf>
    <xf numFmtId="3" fontId="4" fillId="2" borderId="39" xfId="6" applyNumberFormat="1" applyFont="1" applyFill="1" applyBorder="1" applyAlignment="1">
      <alignment horizontal="left" vertical="center" wrapText="1"/>
    </xf>
    <xf numFmtId="164" fontId="4" fillId="0" borderId="40" xfId="21" applyNumberFormat="1" applyFont="1" applyBorder="1" applyAlignment="1">
      <alignment horizontal="right" vertical="center" wrapText="1"/>
    </xf>
    <xf numFmtId="164" fontId="4" fillId="0" borderId="41" xfId="21" applyNumberFormat="1" applyFont="1" applyBorder="1" applyAlignment="1">
      <alignment horizontal="right" vertical="center" wrapText="1"/>
    </xf>
    <xf numFmtId="164" fontId="4" fillId="0" borderId="39" xfId="21" applyNumberFormat="1" applyFont="1" applyBorder="1" applyAlignment="1">
      <alignment horizontal="left" vertical="center" wrapText="1"/>
    </xf>
    <xf numFmtId="164" fontId="4" fillId="0" borderId="37" xfId="21" applyNumberFormat="1" applyFont="1" applyBorder="1" applyAlignment="1">
      <alignment horizontal="left" vertical="center" wrapText="1"/>
    </xf>
    <xf numFmtId="164" fontId="4" fillId="0" borderId="42" xfId="21" applyNumberFormat="1" applyFont="1" applyBorder="1" applyAlignment="1">
      <alignment horizontal="left" vertical="center" wrapText="1"/>
    </xf>
    <xf numFmtId="164" fontId="4" fillId="0" borderId="43" xfId="21" applyNumberFormat="1" applyFont="1" applyBorder="1" applyAlignment="1">
      <alignment horizontal="right" vertical="center" wrapText="1"/>
    </xf>
    <xf numFmtId="164" fontId="4" fillId="0" borderId="44" xfId="21" applyNumberFormat="1" applyFont="1" applyBorder="1" applyAlignment="1">
      <alignment horizontal="left" vertical="center" wrapText="1"/>
    </xf>
    <xf numFmtId="164" fontId="4" fillId="0" borderId="45" xfId="21" applyNumberFormat="1" applyFont="1" applyBorder="1" applyAlignment="1">
      <alignment horizontal="right" vertical="center" wrapText="1"/>
    </xf>
    <xf numFmtId="164" fontId="4" fillId="5" borderId="8" xfId="6" applyNumberFormat="1" applyFont="1" applyFill="1" applyBorder="1" applyAlignment="1">
      <alignment horizontal="right" vertical="center" wrapText="1"/>
    </xf>
    <xf numFmtId="164" fontId="4" fillId="4" borderId="6" xfId="6" applyNumberFormat="1" applyFont="1" applyFill="1" applyBorder="1" applyAlignment="1">
      <alignment horizontal="right" vertical="center" wrapText="1"/>
    </xf>
    <xf numFmtId="164" fontId="4" fillId="4" borderId="7" xfId="6" applyNumberFormat="1" applyFont="1" applyFill="1" applyBorder="1" applyAlignment="1">
      <alignment horizontal="right" vertical="center" wrapText="1"/>
    </xf>
    <xf numFmtId="0" fontId="1" fillId="0" borderId="0" xfId="6" applyBorder="1"/>
    <xf numFmtId="49" fontId="1" fillId="3" borderId="9" xfId="6" applyNumberFormat="1" applyFont="1" applyFill="1" applyBorder="1" applyAlignment="1">
      <alignment horizontal="center" vertical="center" wrapText="1"/>
    </xf>
    <xf numFmtId="164" fontId="4" fillId="3" borderId="21" xfId="6" applyNumberFormat="1" applyFont="1" applyFill="1" applyBorder="1" applyAlignment="1">
      <alignment horizontal="right" vertical="center"/>
    </xf>
    <xf numFmtId="164" fontId="4" fillId="3" borderId="12" xfId="6" applyNumberFormat="1" applyFont="1" applyFill="1" applyBorder="1" applyAlignment="1">
      <alignment horizontal="right" vertical="center" wrapText="1"/>
    </xf>
    <xf numFmtId="164" fontId="4" fillId="3" borderId="14" xfId="6" applyNumberFormat="1" applyFont="1" applyFill="1" applyBorder="1" applyAlignment="1">
      <alignment horizontal="right" vertical="center" wrapText="1"/>
    </xf>
    <xf numFmtId="164" fontId="4" fillId="3" borderId="27" xfId="21" applyNumberFormat="1" applyFont="1" applyFill="1" applyBorder="1" applyAlignment="1">
      <alignment horizontal="right" vertical="center" wrapText="1"/>
    </xf>
    <xf numFmtId="164" fontId="4" fillId="3" borderId="11" xfId="6" applyNumberFormat="1" applyFont="1" applyFill="1" applyBorder="1" applyAlignment="1">
      <alignment horizontal="left" vertical="center" wrapText="1"/>
    </xf>
    <xf numFmtId="164" fontId="4" fillId="3" borderId="28" xfId="21" applyNumberFormat="1" applyFont="1" applyFill="1" applyBorder="1" applyAlignment="1">
      <alignment horizontal="right" vertical="center" wrapText="1"/>
    </xf>
    <xf numFmtId="3" fontId="4" fillId="3" borderId="16" xfId="6" applyNumberFormat="1" applyFont="1" applyFill="1" applyBorder="1" applyAlignment="1">
      <alignment horizontal="left" vertical="center" wrapText="1"/>
    </xf>
    <xf numFmtId="3" fontId="4" fillId="3" borderId="18" xfId="6" applyNumberFormat="1" applyFont="1" applyFill="1" applyBorder="1" applyAlignment="1">
      <alignment horizontal="left" vertical="center" wrapText="1"/>
    </xf>
    <xf numFmtId="164" fontId="4" fillId="3" borderId="34" xfId="6" applyNumberFormat="1" applyFont="1" applyFill="1" applyBorder="1" applyAlignment="1">
      <alignment horizontal="right" vertical="center"/>
    </xf>
    <xf numFmtId="164" fontId="4" fillId="3" borderId="40" xfId="21" applyNumberFormat="1" applyFont="1" applyFill="1" applyBorder="1" applyAlignment="1">
      <alignment horizontal="right" vertical="center" wrapText="1"/>
    </xf>
    <xf numFmtId="164" fontId="4" fillId="3" borderId="41" xfId="21" applyNumberFormat="1" applyFont="1" applyFill="1" applyBorder="1" applyAlignment="1">
      <alignment horizontal="right" vertical="center" wrapText="1"/>
    </xf>
    <xf numFmtId="3" fontId="2" fillId="0" borderId="17" xfId="6" applyNumberFormat="1" applyFont="1" applyBorder="1" applyAlignment="1">
      <alignment horizontal="center" vertical="center"/>
    </xf>
    <xf numFmtId="0" fontId="3" fillId="0" borderId="0" xfId="21" applyBorder="1" applyAlignment="1">
      <alignment wrapText="1"/>
    </xf>
    <xf numFmtId="3" fontId="4" fillId="3" borderId="17" xfId="6" applyNumberFormat="1" applyFont="1" applyFill="1" applyBorder="1" applyAlignment="1">
      <alignment horizontal="left" vertical="center" wrapText="1"/>
    </xf>
    <xf numFmtId="3" fontId="4" fillId="4" borderId="17" xfId="6" applyNumberFormat="1" applyFont="1" applyFill="1" applyBorder="1" applyAlignment="1">
      <alignment horizontal="left" vertical="center" wrapText="1"/>
    </xf>
    <xf numFmtId="0" fontId="1" fillId="0" borderId="0" xfId="6" applyFill="1" applyBorder="1"/>
    <xf numFmtId="0" fontId="5" fillId="0" borderId="0" xfId="6" applyFont="1" applyBorder="1"/>
    <xf numFmtId="0" fontId="1" fillId="0" borderId="14" xfId="6" applyBorder="1"/>
    <xf numFmtId="0" fontId="1" fillId="0" borderId="5" xfId="6" applyBorder="1" applyAlignment="1">
      <alignment horizontal="center"/>
    </xf>
    <xf numFmtId="0" fontId="1" fillId="0" borderId="16" xfId="6" applyBorder="1" applyAlignment="1">
      <alignment horizontal="center"/>
    </xf>
    <xf numFmtId="3" fontId="2" fillId="0" borderId="11" xfId="6" applyNumberFormat="1" applyFont="1" applyBorder="1" applyAlignment="1">
      <alignment horizontal="center" vertical="center" wrapText="1"/>
    </xf>
    <xf numFmtId="3" fontId="2" fillId="0" borderId="11" xfId="6" applyNumberFormat="1" applyFont="1" applyBorder="1" applyAlignment="1">
      <alignment horizontal="center" vertical="center"/>
    </xf>
    <xf numFmtId="3" fontId="4" fillId="0" borderId="17" xfId="6" applyNumberFormat="1" applyFont="1" applyFill="1" applyBorder="1" applyAlignment="1">
      <alignment horizontal="left" vertical="center" wrapText="1"/>
    </xf>
    <xf numFmtId="3" fontId="4" fillId="0" borderId="18" xfId="6" applyNumberFormat="1" applyFont="1" applyFill="1" applyBorder="1" applyAlignment="1">
      <alignment horizontal="left" vertical="center"/>
    </xf>
    <xf numFmtId="3" fontId="4" fillId="0" borderId="18" xfId="6" applyNumberFormat="1" applyFont="1" applyFill="1" applyBorder="1" applyAlignment="1">
      <alignment horizontal="left" vertical="center" wrapText="1"/>
    </xf>
    <xf numFmtId="0" fontId="3" fillId="0" borderId="16" xfId="21" applyBorder="1" applyAlignment="1">
      <alignment horizontal="left" vertical="center" wrapText="1"/>
    </xf>
    <xf numFmtId="3" fontId="4" fillId="0" borderId="16" xfId="6" applyNumberFormat="1" applyFont="1" applyFill="1" applyBorder="1" applyAlignment="1">
      <alignment horizontal="center" vertical="center"/>
    </xf>
    <xf numFmtId="3" fontId="4" fillId="0" borderId="16" xfId="6" applyNumberFormat="1" applyFont="1" applyFill="1" applyBorder="1" applyAlignment="1">
      <alignment horizontal="left" vertical="center"/>
    </xf>
    <xf numFmtId="3" fontId="4" fillId="0" borderId="17" xfId="6" applyNumberFormat="1" applyFont="1" applyFill="1" applyBorder="1" applyAlignment="1">
      <alignment horizontal="left" vertical="center"/>
    </xf>
    <xf numFmtId="0" fontId="4" fillId="3" borderId="17" xfId="6" applyFont="1" applyFill="1" applyBorder="1" applyAlignment="1">
      <alignment horizontal="left" vertical="center" wrapText="1"/>
    </xf>
    <xf numFmtId="0" fontId="3" fillId="0" borderId="17" xfId="21" applyBorder="1" applyAlignment="1">
      <alignment horizontal="left" vertical="center" wrapText="1"/>
    </xf>
    <xf numFmtId="3" fontId="4" fillId="3" borderId="17" xfId="6" applyNumberFormat="1" applyFont="1" applyFill="1" applyBorder="1" applyAlignment="1">
      <alignment horizontal="left" vertical="center"/>
    </xf>
    <xf numFmtId="0" fontId="3" fillId="0" borderId="0" xfId="21" applyBorder="1" applyAlignment="1">
      <alignment wrapText="1"/>
    </xf>
    <xf numFmtId="0" fontId="5" fillId="2" borderId="0" xfId="6" applyFont="1" applyFill="1" applyBorder="1"/>
    <xf numFmtId="49" fontId="1" fillId="3" borderId="0" xfId="6" applyNumberFormat="1" applyFont="1" applyFill="1" applyBorder="1" applyAlignment="1">
      <alignment horizontal="center" vertical="center" wrapText="1"/>
    </xf>
    <xf numFmtId="0" fontId="1" fillId="0" borderId="0" xfId="6" applyBorder="1" applyAlignment="1">
      <alignment wrapText="1"/>
    </xf>
    <xf numFmtId="0" fontId="1" fillId="0" borderId="46" xfId="6" applyBorder="1"/>
    <xf numFmtId="3" fontId="2" fillId="0" borderId="0" xfId="21" applyNumberFormat="1" applyFont="1" applyFill="1" applyBorder="1" applyAlignment="1">
      <alignment wrapText="1"/>
    </xf>
    <xf numFmtId="3" fontId="5" fillId="0" borderId="0" xfId="21" applyNumberFormat="1" applyFont="1" applyFill="1" applyBorder="1" applyAlignment="1">
      <alignment horizontal="left" vertical="top" wrapText="1"/>
    </xf>
    <xf numFmtId="0" fontId="5" fillId="0" borderId="0" xfId="6" applyFont="1" applyFill="1" applyBorder="1"/>
    <xf numFmtId="0" fontId="5" fillId="0" borderId="0" xfId="6" applyFont="1" applyAlignment="1">
      <alignment horizontal="left" vertical="top"/>
    </xf>
    <xf numFmtId="164" fontId="19" fillId="0" borderId="7" xfId="21" applyNumberFormat="1" applyFont="1" applyBorder="1" applyAlignment="1">
      <alignment horizontal="right" vertical="center" wrapText="1"/>
    </xf>
    <xf numFmtId="164" fontId="4" fillId="3" borderId="0" xfId="21" applyNumberFormat="1" applyFont="1" applyFill="1" applyBorder="1" applyAlignment="1">
      <alignment horizontal="right" vertical="center" wrapText="1"/>
    </xf>
    <xf numFmtId="164" fontId="4" fillId="0" borderId="6" xfId="21" applyNumberFormat="1" applyFont="1" applyFill="1" applyBorder="1" applyAlignment="1">
      <alignment horizontal="right" vertical="center" wrapText="1"/>
    </xf>
    <xf numFmtId="164" fontId="4" fillId="0" borderId="0" xfId="21" applyNumberFormat="1" applyFont="1" applyFill="1" applyBorder="1" applyAlignment="1">
      <alignment horizontal="right" vertical="center" wrapText="1"/>
    </xf>
    <xf numFmtId="164" fontId="4" fillId="0" borderId="7" xfId="21" applyNumberFormat="1" applyFont="1" applyFill="1" applyBorder="1" applyAlignment="1">
      <alignment horizontal="right" vertical="center" wrapText="1"/>
    </xf>
    <xf numFmtId="164" fontId="4" fillId="4" borderId="6" xfId="21" applyNumberFormat="1" applyFont="1" applyFill="1" applyBorder="1" applyAlignment="1">
      <alignment horizontal="right" vertical="center" wrapText="1"/>
    </xf>
    <xf numFmtId="49" fontId="1" fillId="0" borderId="0" xfId="6" applyNumberFormat="1" applyFont="1" applyFill="1" applyBorder="1" applyAlignment="1">
      <alignment horizontal="center" vertical="center" wrapText="1"/>
    </xf>
    <xf numFmtId="0" fontId="0" fillId="0" borderId="0" xfId="0"/>
    <xf numFmtId="0" fontId="0" fillId="0" borderId="0" xfId="0" applyBorder="1"/>
    <xf numFmtId="0" fontId="0" fillId="0" borderId="0" xfId="0" applyFill="1" applyBorder="1"/>
    <xf numFmtId="0" fontId="0" fillId="0" borderId="48" xfId="0" applyBorder="1"/>
    <xf numFmtId="3" fontId="5" fillId="0" borderId="0" xfId="0" applyNumberFormat="1" applyFont="1" applyBorder="1"/>
    <xf numFmtId="3" fontId="5" fillId="0" borderId="4" xfId="0" applyNumberFormat="1" applyFont="1" applyBorder="1" applyAlignment="1">
      <alignment horizontal="center" wrapText="1"/>
    </xf>
    <xf numFmtId="3" fontId="5" fillId="0" borderId="0" xfId="0" applyNumberFormat="1" applyFont="1" applyBorder="1" applyAlignment="1">
      <alignment horizontal="center" wrapText="1"/>
    </xf>
    <xf numFmtId="0" fontId="5" fillId="0" borderId="6" xfId="0" applyFont="1" applyFill="1" applyBorder="1"/>
    <xf numFmtId="3" fontId="5" fillId="0" borderId="0" xfId="0" applyNumberFormat="1" applyFont="1" applyFill="1" applyBorder="1"/>
    <xf numFmtId="3" fontId="22" fillId="0" borderId="0" xfId="0" applyNumberFormat="1" applyFont="1" applyFill="1" applyBorder="1"/>
    <xf numFmtId="0" fontId="22" fillId="0" borderId="0" xfId="0" applyFont="1" applyFill="1" applyBorder="1" applyAlignment="1">
      <alignment wrapText="1"/>
    </xf>
    <xf numFmtId="0" fontId="21" fillId="0" borderId="0" xfId="0" applyFont="1" applyBorder="1" applyAlignment="1">
      <alignment wrapText="1"/>
    </xf>
    <xf numFmtId="0" fontId="5" fillId="0" borderId="0" xfId="0" applyFont="1" applyBorder="1"/>
    <xf numFmtId="0" fontId="5" fillId="0" borderId="0" xfId="0" applyFont="1" applyFill="1" applyBorder="1" applyAlignment="1" applyProtection="1">
      <alignment vertical="center" wrapText="1"/>
      <protection locked="0"/>
    </xf>
    <xf numFmtId="3" fontId="27" fillId="9" borderId="50" xfId="0" applyNumberFormat="1" applyFont="1" applyFill="1" applyBorder="1"/>
    <xf numFmtId="0" fontId="1" fillId="0" borderId="0" xfId="30"/>
    <xf numFmtId="0" fontId="1" fillId="0" borderId="0" xfId="30" applyBorder="1"/>
    <xf numFmtId="0" fontId="1" fillId="0" borderId="0" xfId="30" applyFill="1" applyBorder="1"/>
    <xf numFmtId="0" fontId="1" fillId="0" borderId="48" xfId="30" applyBorder="1"/>
    <xf numFmtId="0" fontId="5" fillId="0" borderId="0" xfId="30" applyFont="1" applyBorder="1" applyAlignment="1">
      <alignment horizontal="left" vertical="center"/>
    </xf>
    <xf numFmtId="0" fontId="5" fillId="0" borderId="48" xfId="30" applyFont="1" applyFill="1" applyBorder="1" applyAlignment="1">
      <alignment vertical="center" wrapText="1"/>
    </xf>
    <xf numFmtId="0" fontId="1" fillId="0" borderId="47" xfId="30" applyBorder="1" applyAlignment="1">
      <alignment horizontal="center" vertical="center"/>
    </xf>
    <xf numFmtId="0" fontId="5" fillId="0" borderId="51" xfId="30" applyFont="1" applyFill="1" applyBorder="1" applyAlignment="1">
      <alignment horizontal="center" vertical="center" wrapText="1"/>
    </xf>
    <xf numFmtId="0" fontId="5" fillId="0" borderId="0" xfId="30" applyFont="1" applyFill="1" applyBorder="1" applyAlignment="1">
      <alignment horizontal="center" vertical="center" wrapText="1"/>
    </xf>
    <xf numFmtId="0" fontId="5" fillId="0" borderId="13" xfId="30" applyFont="1" applyFill="1" applyBorder="1" applyAlignment="1">
      <alignment horizontal="center" vertical="center" wrapText="1"/>
    </xf>
    <xf numFmtId="0" fontId="5" fillId="0" borderId="52" xfId="30" applyFont="1" applyFill="1" applyBorder="1" applyAlignment="1">
      <alignment horizontal="left" vertical="center" wrapText="1"/>
    </xf>
    <xf numFmtId="3" fontId="5" fillId="0" borderId="0" xfId="30" applyNumberFormat="1" applyFont="1" applyFill="1" applyBorder="1" applyAlignment="1">
      <alignment horizontal="center" vertical="center"/>
    </xf>
    <xf numFmtId="0" fontId="5" fillId="0" borderId="54" xfId="30" applyFont="1" applyFill="1" applyBorder="1" applyAlignment="1">
      <alignment horizontal="left" vertical="center" wrapText="1"/>
    </xf>
    <xf numFmtId="3" fontId="5" fillId="0" borderId="51" xfId="30" applyNumberFormat="1" applyFont="1" applyFill="1" applyBorder="1" applyAlignment="1">
      <alignment horizontal="right" vertical="center"/>
    </xf>
    <xf numFmtId="0" fontId="21" fillId="0" borderId="0" xfId="30" applyFont="1" applyFill="1" applyBorder="1" applyAlignment="1">
      <alignment horizontal="left" vertical="center" wrapText="1"/>
    </xf>
    <xf numFmtId="3" fontId="21" fillId="0" borderId="0" xfId="30" applyNumberFormat="1" applyFont="1" applyFill="1" applyBorder="1" applyAlignment="1">
      <alignment horizontal="right" vertical="center"/>
    </xf>
    <xf numFmtId="3" fontId="1" fillId="0" borderId="0" xfId="30" applyNumberFormat="1" applyFill="1" applyBorder="1" applyAlignment="1">
      <alignment horizontal="center" vertical="center"/>
    </xf>
    <xf numFmtId="3" fontId="5" fillId="0" borderId="0" xfId="30" applyNumberFormat="1" applyFont="1" applyFill="1" applyBorder="1" applyAlignment="1">
      <alignment horizontal="center" vertical="center" wrapText="1"/>
    </xf>
    <xf numFmtId="0" fontId="23" fillId="0" borderId="0" xfId="30" applyFont="1" applyBorder="1"/>
    <xf numFmtId="0" fontId="21" fillId="0" borderId="58" xfId="30" applyFont="1" applyFill="1" applyBorder="1" applyAlignment="1">
      <alignment horizontal="left" vertical="center" wrapText="1"/>
    </xf>
    <xf numFmtId="3" fontId="1" fillId="0" borderId="60" xfId="30" applyNumberFormat="1" applyFill="1" applyBorder="1" applyAlignment="1">
      <alignment horizontal="center" vertical="center"/>
    </xf>
    <xf numFmtId="0" fontId="5" fillId="0" borderId="0" xfId="30" quotePrefix="1" applyNumberFormat="1" applyFont="1" applyFill="1" applyBorder="1" applyAlignment="1">
      <alignment horizontal="left" vertical="center"/>
    </xf>
    <xf numFmtId="164" fontId="5" fillId="0" borderId="0" xfId="30" applyNumberFormat="1" applyFont="1" applyFill="1" applyBorder="1" applyAlignment="1">
      <alignment horizontal="center" vertical="center"/>
    </xf>
    <xf numFmtId="166" fontId="1" fillId="0" borderId="0" xfId="30" applyNumberFormat="1"/>
    <xf numFmtId="164" fontId="5" fillId="0" borderId="0" xfId="6" applyNumberFormat="1" applyFont="1" applyAlignment="1">
      <alignment vertical="center"/>
    </xf>
    <xf numFmtId="0" fontId="18" fillId="0" borderId="54" xfId="30" applyFont="1" applyFill="1" applyBorder="1" applyAlignment="1">
      <alignment horizontal="left" vertical="top" wrapText="1" indent="1"/>
    </xf>
    <xf numFmtId="164" fontId="20" fillId="8" borderId="8" xfId="30" applyNumberFormat="1" applyFont="1" applyFill="1" applyBorder="1" applyAlignment="1">
      <alignment vertical="top" wrapText="1"/>
    </xf>
    <xf numFmtId="164" fontId="4" fillId="8" borderId="6" xfId="30" applyNumberFormat="1" applyFont="1" applyFill="1" applyBorder="1" applyAlignment="1">
      <alignment vertical="top" wrapText="1"/>
    </xf>
    <xf numFmtId="164" fontId="20" fillId="8" borderId="63" xfId="30" applyNumberFormat="1" applyFont="1" applyFill="1" applyBorder="1" applyAlignment="1">
      <alignment vertical="top" wrapText="1"/>
    </xf>
    <xf numFmtId="0" fontId="1" fillId="0" borderId="0" xfId="30" applyFill="1" applyBorder="1" applyAlignment="1">
      <alignment horizontal="right" wrapText="1"/>
    </xf>
    <xf numFmtId="0" fontId="5" fillId="0" borderId="7" xfId="30" applyFont="1" applyFill="1" applyBorder="1"/>
    <xf numFmtId="0" fontId="1" fillId="0" borderId="7" xfId="30" applyFill="1" applyBorder="1" applyAlignment="1">
      <alignment horizontal="right" wrapText="1"/>
    </xf>
    <xf numFmtId="0" fontId="21" fillId="4" borderId="0" xfId="30" applyFont="1" applyFill="1" applyBorder="1"/>
    <xf numFmtId="0" fontId="5" fillId="4" borderId="0" xfId="30" applyFont="1" applyFill="1" applyBorder="1"/>
    <xf numFmtId="0" fontId="5" fillId="4" borderId="17" xfId="30" applyFont="1" applyFill="1" applyBorder="1" applyAlignment="1">
      <alignment horizontal="center"/>
    </xf>
    <xf numFmtId="0" fontId="5" fillId="4" borderId="15" xfId="30" applyFont="1" applyFill="1" applyBorder="1" applyAlignment="1">
      <alignment horizontal="right" vertical="center" wrapText="1"/>
    </xf>
    <xf numFmtId="3" fontId="28" fillId="4" borderId="10" xfId="30" applyNumberFormat="1" applyFont="1" applyFill="1" applyBorder="1" applyAlignment="1">
      <alignment horizontal="right" wrapText="1"/>
    </xf>
    <xf numFmtId="3" fontId="28" fillId="4" borderId="13" xfId="30" applyNumberFormat="1" applyFont="1" applyFill="1" applyBorder="1" applyAlignment="1">
      <alignment horizontal="right" wrapText="1"/>
    </xf>
    <xf numFmtId="3" fontId="26" fillId="4" borderId="66" xfId="30" applyNumberFormat="1" applyFont="1" applyFill="1" applyBorder="1" applyAlignment="1">
      <alignment horizontal="right" vertical="center"/>
    </xf>
    <xf numFmtId="3" fontId="25" fillId="4" borderId="66" xfId="30" applyNumberFormat="1" applyFont="1" applyFill="1" applyBorder="1" applyAlignment="1">
      <alignment horizontal="right" vertical="center"/>
    </xf>
    <xf numFmtId="3" fontId="26" fillId="4" borderId="11" xfId="30" applyNumberFormat="1" applyFont="1" applyFill="1" applyBorder="1" applyAlignment="1">
      <alignment horizontal="right" vertical="center"/>
    </xf>
    <xf numFmtId="3" fontId="25" fillId="4" borderId="10" xfId="30" applyNumberFormat="1" applyFont="1" applyFill="1" applyBorder="1" applyAlignment="1">
      <alignment horizontal="right" vertical="center"/>
    </xf>
    <xf numFmtId="3" fontId="25" fillId="4" borderId="13" xfId="30" applyNumberFormat="1" applyFont="1" applyFill="1" applyBorder="1" applyAlignment="1">
      <alignment horizontal="right" vertical="center"/>
    </xf>
    <xf numFmtId="3" fontId="26" fillId="4" borderId="11" xfId="30" applyNumberFormat="1" applyFont="1" applyFill="1" applyBorder="1" applyAlignment="1">
      <alignment horizontal="right"/>
    </xf>
    <xf numFmtId="3" fontId="25" fillId="4" borderId="13" xfId="30" applyNumberFormat="1" applyFont="1" applyFill="1" applyBorder="1" applyAlignment="1">
      <alignment horizontal="right"/>
    </xf>
    <xf numFmtId="3" fontId="26" fillId="4" borderId="13" xfId="30" applyNumberFormat="1" applyFont="1" applyFill="1" applyBorder="1" applyAlignment="1">
      <alignment horizontal="right" vertical="center"/>
    </xf>
    <xf numFmtId="0" fontId="25" fillId="0" borderId="0" xfId="30" applyFont="1" applyFill="1" applyBorder="1" applyAlignment="1">
      <alignment horizontal="right" wrapText="1"/>
    </xf>
    <xf numFmtId="0" fontId="29" fillId="0" borderId="0" xfId="30" applyNumberFormat="1" applyFont="1" applyBorder="1" applyAlignment="1" applyProtection="1">
      <alignment vertical="justify"/>
    </xf>
    <xf numFmtId="0" fontId="21" fillId="4" borderId="5" xfId="30" applyFont="1" applyFill="1" applyBorder="1" applyAlignment="1">
      <alignment vertical="center" wrapText="1"/>
    </xf>
    <xf numFmtId="0" fontId="21" fillId="4" borderId="12" xfId="30" applyFont="1" applyFill="1" applyBorder="1" applyAlignment="1">
      <alignment vertical="center" wrapText="1"/>
    </xf>
    <xf numFmtId="0" fontId="21" fillId="4" borderId="0" xfId="30" applyFont="1" applyFill="1" applyBorder="1" applyAlignment="1">
      <alignment vertical="center" wrapText="1"/>
    </xf>
    <xf numFmtId="0" fontId="21" fillId="4" borderId="5" xfId="30" applyFont="1" applyFill="1" applyBorder="1" applyAlignment="1">
      <alignment horizontal="left" vertical="top" wrapText="1"/>
    </xf>
    <xf numFmtId="0" fontId="21" fillId="4" borderId="12" xfId="30" applyFont="1" applyFill="1" applyBorder="1" applyAlignment="1">
      <alignment horizontal="left" vertical="top" wrapText="1"/>
    </xf>
    <xf numFmtId="0" fontId="21" fillId="4" borderId="0" xfId="30" applyFont="1" applyFill="1" applyBorder="1" applyAlignment="1">
      <alignment horizontal="left" vertical="top" wrapText="1"/>
    </xf>
    <xf numFmtId="0" fontId="0" fillId="0" borderId="6" xfId="0" applyBorder="1"/>
    <xf numFmtId="0" fontId="5" fillId="4" borderId="69" xfId="30" applyFont="1" applyFill="1" applyBorder="1" applyAlignment="1">
      <alignment horizontal="right" vertical="center" wrapText="1"/>
    </xf>
    <xf numFmtId="0" fontId="5" fillId="4" borderId="4" xfId="30" applyFont="1" applyFill="1" applyBorder="1" applyAlignment="1">
      <alignment horizontal="left" vertical="top" wrapText="1"/>
    </xf>
    <xf numFmtId="0" fontId="5" fillId="4" borderId="4" xfId="30" applyFont="1" applyFill="1" applyBorder="1" applyAlignment="1">
      <alignment horizontal="left" vertical="top"/>
    </xf>
    <xf numFmtId="0" fontId="5" fillId="4" borderId="15" xfId="30" applyFont="1" applyFill="1" applyBorder="1" applyAlignment="1">
      <alignment horizontal="left" vertical="top" wrapText="1"/>
    </xf>
    <xf numFmtId="0" fontId="21" fillId="4" borderId="4" xfId="30" applyFont="1" applyFill="1" applyBorder="1" applyAlignment="1">
      <alignment horizontal="left" vertical="top" wrapText="1"/>
    </xf>
    <xf numFmtId="0" fontId="21" fillId="4" borderId="65" xfId="30" applyFont="1" applyFill="1" applyBorder="1" applyAlignment="1">
      <alignment horizontal="left" vertical="top"/>
    </xf>
    <xf numFmtId="0" fontId="5" fillId="4" borderId="65" xfId="30" applyFont="1" applyFill="1" applyBorder="1" applyAlignment="1">
      <alignment horizontal="left" vertical="top"/>
    </xf>
    <xf numFmtId="0" fontId="21" fillId="4" borderId="9" xfId="30" applyFont="1" applyFill="1" applyBorder="1" applyAlignment="1">
      <alignment horizontal="left" vertical="top" wrapText="1"/>
    </xf>
    <xf numFmtId="0" fontId="5" fillId="4" borderId="15" xfId="30" applyFont="1" applyFill="1" applyBorder="1" applyAlignment="1">
      <alignment horizontal="left" vertical="top"/>
    </xf>
    <xf numFmtId="0" fontId="5" fillId="4" borderId="13" xfId="30" applyFont="1" applyFill="1" applyBorder="1" applyAlignment="1">
      <alignment horizontal="left" vertical="top"/>
    </xf>
    <xf numFmtId="0" fontId="21" fillId="4" borderId="13" xfId="30" applyFont="1" applyFill="1" applyBorder="1" applyAlignment="1">
      <alignment horizontal="left" vertical="top"/>
    </xf>
    <xf numFmtId="0" fontId="5" fillId="4" borderId="10" xfId="30" applyFont="1" applyFill="1" applyBorder="1" applyAlignment="1">
      <alignment horizontal="left" vertical="top"/>
    </xf>
    <xf numFmtId="0" fontId="21" fillId="4" borderId="11" xfId="30" applyFont="1" applyFill="1" applyBorder="1" applyAlignment="1">
      <alignment horizontal="left" vertical="top"/>
    </xf>
    <xf numFmtId="0" fontId="21" fillId="4" borderId="18" xfId="30" applyFont="1" applyFill="1" applyBorder="1" applyAlignment="1">
      <alignment horizontal="left" vertical="top"/>
    </xf>
    <xf numFmtId="0" fontId="29" fillId="0" borderId="0" xfId="30" applyFont="1" applyFill="1" applyBorder="1" applyAlignment="1" applyProtection="1">
      <alignment vertical="top" wrapText="1"/>
      <protection locked="0"/>
    </xf>
    <xf numFmtId="0" fontId="25" fillId="0" borderId="0" xfId="30" applyNumberFormat="1" applyFont="1" applyBorder="1" applyAlignment="1" applyProtection="1">
      <alignment vertical="justify"/>
    </xf>
    <xf numFmtId="0" fontId="25" fillId="0" borderId="0" xfId="30" applyNumberFormat="1" applyFont="1" applyBorder="1" applyAlignment="1" applyProtection="1">
      <alignment vertical="justify" wrapText="1"/>
    </xf>
    <xf numFmtId="165" fontId="0" fillId="0" borderId="0" xfId="0" applyNumberFormat="1"/>
    <xf numFmtId="166" fontId="25" fillId="0" borderId="18" xfId="30" applyNumberFormat="1" applyFont="1" applyBorder="1"/>
    <xf numFmtId="166" fontId="25" fillId="0" borderId="18" xfId="30" applyNumberFormat="1" applyFont="1" applyFill="1" applyBorder="1"/>
    <xf numFmtId="166" fontId="25" fillId="0" borderId="18" xfId="30" applyNumberFormat="1" applyFont="1" applyFill="1" applyBorder="1" applyAlignment="1">
      <alignment vertical="center"/>
    </xf>
    <xf numFmtId="166" fontId="26" fillId="0" borderId="18" xfId="30" applyNumberFormat="1" applyFont="1" applyFill="1" applyBorder="1" applyAlignment="1">
      <alignment vertical="center"/>
    </xf>
    <xf numFmtId="166" fontId="0" fillId="0" borderId="0" xfId="0" applyNumberFormat="1"/>
    <xf numFmtId="0" fontId="5" fillId="0" borderId="0" xfId="30" applyFont="1" applyFill="1" applyBorder="1"/>
    <xf numFmtId="0" fontId="5" fillId="0" borderId="0" xfId="30" applyFont="1"/>
    <xf numFmtId="0" fontId="21" fillId="0" borderId="18" xfId="30" applyFont="1" applyBorder="1" applyAlignment="1">
      <alignment horizontal="left"/>
    </xf>
    <xf numFmtId="0" fontId="5" fillId="0" borderId="18" xfId="30" applyFont="1" applyFill="1" applyBorder="1" applyAlignment="1">
      <alignment horizontal="left"/>
    </xf>
    <xf numFmtId="0" fontId="5" fillId="0" borderId="18" xfId="30" applyFont="1" applyFill="1" applyBorder="1" applyAlignment="1">
      <alignment horizontal="left" vertical="center"/>
    </xf>
    <xf numFmtId="0" fontId="5" fillId="0" borderId="18" xfId="30" applyFont="1" applyBorder="1"/>
    <xf numFmtId="0" fontId="2" fillId="0" borderId="0" xfId="30" applyFont="1" applyFill="1" applyBorder="1"/>
    <xf numFmtId="49" fontId="1" fillId="3" borderId="17" xfId="6" applyNumberFormat="1" applyFont="1" applyFill="1" applyBorder="1" applyAlignment="1">
      <alignment horizontal="center" vertical="center" wrapText="1"/>
    </xf>
    <xf numFmtId="164" fontId="4" fillId="4" borderId="10" xfId="6" applyNumberFormat="1" applyFont="1" applyFill="1" applyBorder="1" applyAlignment="1">
      <alignment horizontal="left" vertical="center" wrapText="1"/>
    </xf>
    <xf numFmtId="164" fontId="4" fillId="4" borderId="14" xfId="6" applyNumberFormat="1" applyFont="1" applyFill="1" applyBorder="1" applyAlignment="1">
      <alignment horizontal="right" vertical="center" wrapText="1"/>
    </xf>
    <xf numFmtId="164" fontId="4" fillId="4" borderId="11" xfId="6" applyNumberFormat="1" applyFont="1" applyFill="1" applyBorder="1" applyAlignment="1">
      <alignment horizontal="left" vertical="center" wrapText="1"/>
    </xf>
    <xf numFmtId="164" fontId="4" fillId="4" borderId="12" xfId="6" applyNumberFormat="1" applyFont="1" applyFill="1" applyBorder="1" applyAlignment="1">
      <alignment horizontal="right" vertical="center" wrapText="1"/>
    </xf>
    <xf numFmtId="3" fontId="4" fillId="5" borderId="17" xfId="6" applyNumberFormat="1" applyFont="1" applyFill="1" applyBorder="1" applyAlignment="1">
      <alignment vertical="center" wrapText="1"/>
    </xf>
    <xf numFmtId="164" fontId="4" fillId="5" borderId="16" xfId="6" applyNumberFormat="1" applyFont="1" applyFill="1" applyBorder="1" applyAlignment="1">
      <alignment horizontal="right" vertical="center" wrapText="1"/>
    </xf>
    <xf numFmtId="3" fontId="4" fillId="6" borderId="10" xfId="6" applyNumberFormat="1" applyFont="1" applyFill="1" applyBorder="1" applyAlignment="1">
      <alignment vertical="center" wrapText="1"/>
    </xf>
    <xf numFmtId="164" fontId="4" fillId="6" borderId="14" xfId="6" applyNumberFormat="1" applyFont="1" applyFill="1" applyBorder="1" applyAlignment="1">
      <alignment horizontal="right" vertical="center" wrapText="1"/>
    </xf>
    <xf numFmtId="3" fontId="4" fillId="6" borderId="11" xfId="6" applyNumberFormat="1" applyFont="1" applyFill="1" applyBorder="1" applyAlignment="1">
      <alignment vertical="center" wrapText="1"/>
    </xf>
    <xf numFmtId="164" fontId="4" fillId="6" borderId="12" xfId="6" applyNumberFormat="1" applyFont="1" applyFill="1" applyBorder="1" applyAlignment="1">
      <alignment horizontal="right" vertical="center" wrapText="1"/>
    </xf>
    <xf numFmtId="3" fontId="4" fillId="0" borderId="10" xfId="6" applyNumberFormat="1" applyFont="1" applyFill="1" applyBorder="1" applyAlignment="1">
      <alignment vertical="center" wrapText="1"/>
    </xf>
    <xf numFmtId="3" fontId="4" fillId="3" borderId="10" xfId="6" applyNumberFormat="1" applyFont="1" applyFill="1" applyBorder="1" applyAlignment="1">
      <alignment vertical="center" wrapText="1"/>
    </xf>
    <xf numFmtId="164" fontId="4" fillId="3" borderId="10" xfId="6" applyNumberFormat="1" applyFont="1" applyFill="1" applyBorder="1" applyAlignment="1">
      <alignment horizontal="left" vertical="center" wrapText="1"/>
    </xf>
    <xf numFmtId="3" fontId="4" fillId="3" borderId="13" xfId="6" applyNumberFormat="1" applyFont="1" applyFill="1" applyBorder="1" applyAlignment="1">
      <alignment vertical="center" wrapText="1"/>
    </xf>
    <xf numFmtId="164" fontId="4" fillId="3" borderId="13" xfId="6" applyNumberFormat="1" applyFont="1" applyFill="1" applyBorder="1" applyAlignment="1">
      <alignment horizontal="left" vertical="center" wrapText="1"/>
    </xf>
    <xf numFmtId="3" fontId="4" fillId="7" borderId="10" xfId="6" applyNumberFormat="1" applyFont="1" applyFill="1" applyBorder="1" applyAlignment="1">
      <alignment vertical="center" wrapText="1"/>
    </xf>
    <xf numFmtId="3" fontId="4" fillId="7" borderId="13" xfId="6" applyNumberFormat="1" applyFont="1" applyFill="1" applyBorder="1" applyAlignment="1">
      <alignment vertical="center" wrapText="1"/>
    </xf>
    <xf numFmtId="164" fontId="4" fillId="3" borderId="17" xfId="6" applyNumberFormat="1" applyFont="1" applyFill="1" applyBorder="1" applyAlignment="1">
      <alignment horizontal="left" vertical="center" wrapText="1"/>
    </xf>
    <xf numFmtId="3" fontId="25" fillId="4" borderId="13" xfId="30" applyNumberFormat="1" applyFont="1" applyFill="1" applyBorder="1" applyAlignment="1">
      <alignment horizontal="right" vertical="center"/>
    </xf>
    <xf numFmtId="3" fontId="2" fillId="0" borderId="0" xfId="6" applyNumberFormat="1" applyFont="1" applyFill="1" applyBorder="1" applyAlignment="1">
      <alignment wrapText="1"/>
    </xf>
    <xf numFmtId="3" fontId="26" fillId="4" borderId="17" xfId="30" applyNumberFormat="1" applyFont="1" applyFill="1" applyBorder="1" applyAlignment="1">
      <alignment horizontal="right" vertical="center"/>
    </xf>
    <xf numFmtId="0" fontId="21" fillId="32" borderId="55" xfId="30" applyFont="1" applyFill="1" applyBorder="1" applyAlignment="1">
      <alignment horizontal="left" vertical="center" wrapText="1"/>
    </xf>
    <xf numFmtId="3" fontId="26" fillId="32" borderId="57" xfId="30" applyNumberFormat="1" applyFont="1" applyFill="1" applyBorder="1" applyAlignment="1">
      <alignment horizontal="right" vertical="center"/>
    </xf>
    <xf numFmtId="0" fontId="1" fillId="0" borderId="7" xfId="6" applyBorder="1" applyAlignment="1">
      <alignment wrapText="1"/>
    </xf>
    <xf numFmtId="0" fontId="1" fillId="0" borderId="7" xfId="6" applyBorder="1" applyAlignment="1">
      <alignment horizontal="center" vertical="center" wrapText="1"/>
    </xf>
    <xf numFmtId="3" fontId="2" fillId="0" borderId="48" xfId="21" applyNumberFormat="1" applyFont="1" applyFill="1" applyBorder="1" applyAlignment="1">
      <alignment wrapText="1"/>
    </xf>
    <xf numFmtId="0" fontId="3" fillId="0" borderId="48" xfId="21" applyBorder="1" applyAlignment="1">
      <alignment wrapText="1"/>
    </xf>
    <xf numFmtId="3" fontId="4" fillId="0" borderId="49" xfId="6" applyNumberFormat="1" applyFont="1" applyFill="1" applyBorder="1" applyAlignment="1">
      <alignment vertical="center" wrapText="1"/>
    </xf>
    <xf numFmtId="164" fontId="4" fillId="0" borderId="48" xfId="21" applyNumberFormat="1" applyFont="1" applyBorder="1" applyAlignment="1">
      <alignment horizontal="right" vertical="center" wrapText="1"/>
    </xf>
    <xf numFmtId="164" fontId="4" fillId="0" borderId="79" xfId="21" applyNumberFormat="1" applyFont="1" applyBorder="1" applyAlignment="1">
      <alignment horizontal="right" vertical="center" wrapText="1"/>
    </xf>
    <xf numFmtId="0" fontId="1" fillId="0" borderId="61" xfId="6" applyBorder="1" applyAlignment="1">
      <alignment wrapText="1"/>
    </xf>
    <xf numFmtId="0" fontId="1" fillId="0" borderId="61" xfId="6" applyBorder="1" applyAlignment="1">
      <alignment horizontal="center" vertical="center" wrapText="1"/>
    </xf>
    <xf numFmtId="3" fontId="2" fillId="0" borderId="61" xfId="6" applyNumberFormat="1" applyFont="1" applyBorder="1" applyAlignment="1">
      <alignment vertical="center" wrapText="1"/>
    </xf>
    <xf numFmtId="49" fontId="1" fillId="0" borderId="80" xfId="6" applyNumberFormat="1" applyBorder="1" applyAlignment="1">
      <alignment horizontal="center" vertical="center" wrapText="1"/>
    </xf>
    <xf numFmtId="3" fontId="4" fillId="0" borderId="64" xfId="6" applyNumberFormat="1" applyFont="1" applyFill="1" applyBorder="1" applyAlignment="1">
      <alignment vertical="center" wrapText="1"/>
    </xf>
    <xf numFmtId="164" fontId="4" fillId="0" borderId="68" xfId="6" applyNumberFormat="1" applyFont="1" applyFill="1" applyBorder="1" applyAlignment="1">
      <alignment horizontal="right" vertical="center" wrapText="1"/>
    </xf>
    <xf numFmtId="164" fontId="4" fillId="4" borderId="63" xfId="6" applyNumberFormat="1" applyFont="1" applyFill="1" applyBorder="1" applyAlignment="1">
      <alignment horizontal="right" vertical="center" wrapText="1"/>
    </xf>
    <xf numFmtId="0" fontId="1" fillId="0" borderId="61" xfId="6" applyBorder="1"/>
    <xf numFmtId="0" fontId="1" fillId="0" borderId="61" xfId="6" applyBorder="1" applyAlignment="1">
      <alignment horizontal="center" vertical="center"/>
    </xf>
    <xf numFmtId="49" fontId="1" fillId="0" borderId="50" xfId="6" applyNumberFormat="1" applyBorder="1" applyAlignment="1">
      <alignment horizontal="center" vertical="center" wrapText="1"/>
    </xf>
    <xf numFmtId="3" fontId="4" fillId="0" borderId="80" xfId="6" applyNumberFormat="1" applyFont="1" applyFill="1" applyBorder="1" applyAlignment="1">
      <alignment horizontal="left" vertical="center"/>
    </xf>
    <xf numFmtId="3" fontId="4" fillId="4" borderId="64" xfId="6" applyNumberFormat="1" applyFont="1" applyFill="1" applyBorder="1" applyAlignment="1">
      <alignment horizontal="left" vertical="center" wrapText="1"/>
    </xf>
    <xf numFmtId="3" fontId="51" fillId="0" borderId="6" xfId="30" applyNumberFormat="1" applyFont="1" applyFill="1" applyBorder="1" applyAlignment="1">
      <alignment horizontal="center" vertical="center"/>
    </xf>
    <xf numFmtId="3" fontId="26" fillId="32" borderId="56" xfId="30" applyNumberFormat="1" applyFont="1" applyFill="1" applyBorder="1" applyAlignment="1">
      <alignment horizontal="right" vertical="center"/>
    </xf>
    <xf numFmtId="3" fontId="26" fillId="32" borderId="48" xfId="30" applyNumberFormat="1" applyFont="1" applyFill="1" applyBorder="1" applyAlignment="1">
      <alignment horizontal="right" vertical="center" wrapText="1"/>
    </xf>
    <xf numFmtId="3" fontId="25" fillId="32" borderId="48" xfId="30" quotePrefix="1" applyNumberFormat="1" applyFont="1" applyFill="1" applyBorder="1" applyAlignment="1">
      <alignment horizontal="center" vertical="center"/>
    </xf>
    <xf numFmtId="0" fontId="1" fillId="0" borderId="0" xfId="0" applyFont="1"/>
    <xf numFmtId="166" fontId="26" fillId="0" borderId="18" xfId="30" applyNumberFormat="1" applyFont="1" applyBorder="1"/>
    <xf numFmtId="166" fontId="51" fillId="0" borderId="18" xfId="30" applyNumberFormat="1" applyFont="1" applyFill="1" applyBorder="1"/>
    <xf numFmtId="0" fontId="4" fillId="0" borderId="0" xfId="30" applyFont="1"/>
    <xf numFmtId="167" fontId="0" fillId="0" borderId="0" xfId="75" applyNumberFormat="1" applyFont="1"/>
    <xf numFmtId="0" fontId="4" fillId="0" borderId="0" xfId="30" applyFont="1" applyBorder="1"/>
    <xf numFmtId="0" fontId="4" fillId="0" borderId="0" xfId="0" applyFont="1"/>
    <xf numFmtId="0" fontId="53" fillId="0" borderId="0" xfId="30" applyFont="1" applyAlignment="1">
      <alignment horizontal="left"/>
    </xf>
    <xf numFmtId="0" fontId="4" fillId="0" borderId="0" xfId="30" applyFont="1" applyAlignment="1">
      <alignment horizontal="left"/>
    </xf>
    <xf numFmtId="0" fontId="20" fillId="0" borderId="0" xfId="30" applyFont="1"/>
    <xf numFmtId="0" fontId="20" fillId="8" borderId="61" xfId="30" applyFont="1" applyFill="1" applyBorder="1" applyAlignment="1">
      <alignment horizontal="center" vertical="center" wrapText="1"/>
    </xf>
    <xf numFmtId="0" fontId="20" fillId="8" borderId="62" xfId="30" applyFont="1" applyFill="1" applyBorder="1" applyAlignment="1">
      <alignment horizontal="center" vertical="center" wrapText="1"/>
    </xf>
    <xf numFmtId="0" fontId="20" fillId="8" borderId="15" xfId="30" applyFont="1" applyFill="1" applyBorder="1" applyAlignment="1">
      <alignment horizontal="left" vertical="top" wrapText="1"/>
    </xf>
    <xf numFmtId="164" fontId="20" fillId="8" borderId="0" xfId="30" applyNumberFormat="1" applyFont="1" applyFill="1" applyBorder="1" applyAlignment="1">
      <alignment vertical="top" wrapText="1"/>
    </xf>
    <xf numFmtId="1" fontId="4" fillId="8" borderId="13" xfId="30" applyNumberFormat="1" applyFont="1" applyFill="1" applyBorder="1"/>
    <xf numFmtId="0" fontId="4" fillId="8" borderId="4" xfId="30" applyFont="1" applyFill="1" applyBorder="1" applyAlignment="1">
      <alignment horizontal="left" vertical="top" wrapText="1"/>
    </xf>
    <xf numFmtId="164" fontId="4" fillId="8" borderId="0" xfId="30" applyNumberFormat="1" applyFont="1" applyFill="1" applyBorder="1" applyAlignment="1">
      <alignment vertical="top" wrapText="1"/>
    </xf>
    <xf numFmtId="0" fontId="20" fillId="8" borderId="4" xfId="30" applyFont="1" applyFill="1" applyBorder="1" applyAlignment="1">
      <alignment horizontal="left" vertical="top" wrapText="1"/>
    </xf>
    <xf numFmtId="0" fontId="20" fillId="8" borderId="18" xfId="30" applyFont="1" applyFill="1" applyBorder="1" applyAlignment="1">
      <alignment horizontal="left" vertical="top" wrapText="1"/>
    </xf>
    <xf numFmtId="166" fontId="20" fillId="8" borderId="17" xfId="30" applyNumberFormat="1" applyFont="1" applyFill="1" applyBorder="1"/>
    <xf numFmtId="166" fontId="4" fillId="8" borderId="13" xfId="30" applyNumberFormat="1" applyFont="1" applyFill="1" applyBorder="1"/>
    <xf numFmtId="0" fontId="4" fillId="8" borderId="15" xfId="30" applyFont="1" applyFill="1" applyBorder="1" applyAlignment="1">
      <alignment horizontal="left" vertical="top" wrapText="1"/>
    </xf>
    <xf numFmtId="166" fontId="20" fillId="8" borderId="64" xfId="30" applyNumberFormat="1" applyFont="1" applyFill="1" applyBorder="1"/>
    <xf numFmtId="0" fontId="20" fillId="8" borderId="0" xfId="30" applyFont="1" applyFill="1" applyBorder="1" applyAlignment="1">
      <alignment horizontal="center" vertical="top" wrapText="1"/>
    </xf>
    <xf numFmtId="166" fontId="20" fillId="8" borderId="0" xfId="30" applyNumberFormat="1" applyFont="1" applyFill="1" applyBorder="1"/>
    <xf numFmtId="0" fontId="25" fillId="0" borderId="0" xfId="30" quotePrefix="1" applyNumberFormat="1" applyFont="1" applyFill="1" applyBorder="1" applyAlignment="1">
      <alignment horizontal="left" vertical="center"/>
    </xf>
    <xf numFmtId="3" fontId="25" fillId="0" borderId="0" xfId="30" applyNumberFormat="1" applyFont="1" applyFill="1" applyBorder="1" applyAlignment="1">
      <alignment horizontal="left" vertical="center"/>
    </xf>
    <xf numFmtId="3" fontId="25" fillId="0" borderId="0" xfId="30" quotePrefix="1" applyNumberFormat="1" applyFont="1" applyFill="1" applyBorder="1" applyAlignment="1">
      <alignment horizontal="left" vertical="center"/>
    </xf>
    <xf numFmtId="3" fontId="21" fillId="4" borderId="13" xfId="30" applyNumberFormat="1" applyFont="1" applyFill="1" applyBorder="1" applyAlignment="1">
      <alignment horizontal="right" vertical="center"/>
    </xf>
    <xf numFmtId="0" fontId="51" fillId="0" borderId="0" xfId="30" quotePrefix="1" applyFont="1" applyFill="1" applyBorder="1" applyAlignment="1">
      <alignment horizontal="left" vertical="justify" wrapText="1"/>
    </xf>
    <xf numFmtId="0" fontId="3" fillId="0" borderId="0" xfId="21" applyBorder="1" applyAlignment="1">
      <alignment wrapText="1"/>
    </xf>
    <xf numFmtId="0" fontId="18" fillId="0" borderId="0" xfId="6" applyFont="1"/>
    <xf numFmtId="3" fontId="25" fillId="0" borderId="6" xfId="0" applyNumberFormat="1" applyFont="1" applyFill="1" applyBorder="1"/>
    <xf numFmtId="164" fontId="4" fillId="5" borderId="15" xfId="6" applyNumberFormat="1" applyFont="1" applyFill="1" applyBorder="1" applyAlignment="1">
      <alignment horizontal="right" vertical="center" wrapText="1"/>
    </xf>
    <xf numFmtId="3" fontId="27" fillId="9" borderId="49" xfId="0" applyNumberFormat="1" applyFont="1" applyFill="1" applyBorder="1"/>
    <xf numFmtId="3" fontId="5" fillId="0" borderId="81" xfId="0" applyNumberFormat="1" applyFont="1" applyBorder="1" applyAlignment="1">
      <alignment horizontal="center" wrapText="1"/>
    </xf>
    <xf numFmtId="3" fontId="25" fillId="33" borderId="48" xfId="30" applyNumberFormat="1" applyFont="1" applyFill="1" applyBorder="1" applyAlignment="1">
      <alignment horizontal="right" vertical="center" wrapText="1"/>
    </xf>
    <xf numFmtId="3" fontId="5" fillId="34" borderId="53" xfId="30" quotePrefix="1" applyNumberFormat="1" applyFont="1" applyFill="1" applyBorder="1" applyAlignment="1">
      <alignment horizontal="right" vertical="center" wrapText="1"/>
    </xf>
    <xf numFmtId="3" fontId="25" fillId="34" borderId="51" xfId="30" applyNumberFormat="1" applyFont="1" applyFill="1" applyBorder="1" applyAlignment="1">
      <alignment horizontal="right" vertical="center"/>
    </xf>
    <xf numFmtId="3" fontId="29" fillId="34" borderId="51" xfId="30" applyNumberFormat="1" applyFont="1" applyFill="1" applyBorder="1"/>
    <xf numFmtId="3" fontId="26" fillId="34" borderId="59" xfId="30" applyNumberFormat="1" applyFont="1" applyFill="1" applyBorder="1" applyAlignment="1">
      <alignment horizontal="right" vertical="center"/>
    </xf>
    <xf numFmtId="3" fontId="25" fillId="33" borderId="10" xfId="30" applyNumberFormat="1" applyFont="1" applyFill="1" applyBorder="1" applyAlignment="1">
      <alignment horizontal="right" vertical="center" wrapText="1"/>
    </xf>
    <xf numFmtId="3" fontId="25" fillId="33" borderId="13" xfId="30" applyNumberFormat="1" applyFont="1" applyFill="1" applyBorder="1" applyAlignment="1">
      <alignment horizontal="right" vertical="center" wrapText="1"/>
    </xf>
    <xf numFmtId="3" fontId="25" fillId="33" borderId="79" xfId="30" quotePrefix="1" applyNumberFormat="1" applyFont="1" applyFill="1" applyBorder="1" applyAlignment="1">
      <alignment horizontal="center" vertical="center"/>
    </xf>
    <xf numFmtId="164" fontId="4" fillId="0" borderId="0" xfId="0" applyNumberFormat="1" applyFont="1"/>
    <xf numFmtId="0" fontId="0" fillId="0" borderId="16" xfId="0" applyBorder="1"/>
    <xf numFmtId="0" fontId="0" fillId="0" borderId="0" xfId="0" applyAlignment="1">
      <alignment horizontal="left"/>
    </xf>
    <xf numFmtId="0" fontId="5" fillId="4" borderId="5" xfId="30" applyFont="1" applyFill="1" applyBorder="1" applyAlignment="1">
      <alignment horizontal="left" vertical="center" wrapText="1"/>
    </xf>
    <xf numFmtId="0" fontId="5" fillId="4" borderId="0" xfId="30" applyFont="1" applyFill="1" applyBorder="1" applyAlignment="1">
      <alignment horizontal="left"/>
    </xf>
    <xf numFmtId="0" fontId="5" fillId="4" borderId="18" xfId="30" applyFont="1" applyFill="1" applyBorder="1" applyAlignment="1">
      <alignment horizontal="center"/>
    </xf>
    <xf numFmtId="0" fontId="21" fillId="4" borderId="13" xfId="30" applyFont="1" applyFill="1" applyBorder="1" applyAlignment="1">
      <alignment horizontal="left" vertical="center"/>
    </xf>
    <xf numFmtId="0" fontId="21" fillId="4" borderId="18" xfId="30" applyFont="1" applyFill="1" applyBorder="1" applyAlignment="1">
      <alignment horizontal="left" vertical="center"/>
    </xf>
    <xf numFmtId="3" fontId="5" fillId="2" borderId="15" xfId="6" applyNumberFormat="1" applyFont="1" applyFill="1" applyBorder="1"/>
    <xf numFmtId="3" fontId="5" fillId="2" borderId="50" xfId="6" applyNumberFormat="1" applyFont="1" applyFill="1" applyBorder="1"/>
    <xf numFmtId="3" fontId="4" fillId="2" borderId="17" xfId="6" applyNumberFormat="1" applyFont="1" applyFill="1" applyBorder="1" applyAlignment="1">
      <alignment horizontal="left" vertical="center" wrapText="1"/>
    </xf>
    <xf numFmtId="3" fontId="4" fillId="2" borderId="16" xfId="6" applyNumberFormat="1" applyFont="1" applyFill="1" applyBorder="1" applyAlignment="1">
      <alignment horizontal="left" vertical="center"/>
    </xf>
    <xf numFmtId="3" fontId="4" fillId="0" borderId="17" xfId="6" applyNumberFormat="1" applyFont="1" applyFill="1" applyBorder="1" applyAlignment="1">
      <alignment horizontal="left" vertical="center"/>
    </xf>
    <xf numFmtId="3" fontId="4" fillId="0" borderId="16" xfId="6" applyNumberFormat="1" applyFont="1" applyFill="1" applyBorder="1" applyAlignment="1">
      <alignment horizontal="left" vertical="center"/>
    </xf>
    <xf numFmtId="3" fontId="4" fillId="2" borderId="16" xfId="6" applyNumberFormat="1" applyFont="1" applyFill="1" applyBorder="1" applyAlignment="1">
      <alignment horizontal="left" vertical="center" wrapText="1"/>
    </xf>
    <xf numFmtId="0" fontId="4" fillId="0" borderId="17" xfId="6" applyFont="1" applyFill="1" applyBorder="1" applyAlignment="1">
      <alignment horizontal="left" vertical="center"/>
    </xf>
    <xf numFmtId="0" fontId="4" fillId="0" borderId="16" xfId="6" applyFont="1" applyFill="1" applyBorder="1" applyAlignment="1">
      <alignment horizontal="left" vertical="center"/>
    </xf>
    <xf numFmtId="0" fontId="1" fillId="0" borderId="4" xfId="21" applyFont="1" applyBorder="1" applyAlignment="1">
      <alignment horizontal="left" vertical="center" wrapText="1"/>
    </xf>
    <xf numFmtId="0" fontId="3" fillId="0" borderId="4" xfId="21" applyBorder="1" applyAlignment="1">
      <alignment horizontal="left" vertical="center" wrapText="1"/>
    </xf>
    <xf numFmtId="0" fontId="3" fillId="0" borderId="9" xfId="21" applyBorder="1" applyAlignment="1">
      <alignment horizontal="left" vertical="center" wrapText="1"/>
    </xf>
    <xf numFmtId="3" fontId="4" fillId="0" borderId="0" xfId="6" applyNumberFormat="1" applyFont="1" applyFill="1" applyBorder="1" applyAlignment="1">
      <alignment horizontal="left"/>
    </xf>
    <xf numFmtId="3" fontId="2" fillId="0" borderId="0" xfId="6" applyNumberFormat="1" applyFont="1" applyFill="1" applyBorder="1" applyAlignment="1">
      <alignment wrapText="1"/>
    </xf>
    <xf numFmtId="0" fontId="3" fillId="0" borderId="0" xfId="21" applyBorder="1" applyAlignment="1">
      <alignment wrapText="1"/>
    </xf>
    <xf numFmtId="3" fontId="2" fillId="0" borderId="62" xfId="6" applyNumberFormat="1" applyFont="1" applyBorder="1" applyAlignment="1">
      <alignment horizontal="center" vertical="center"/>
    </xf>
    <xf numFmtId="3" fontId="2" fillId="0" borderId="61" xfId="6" applyNumberFormat="1" applyFont="1" applyBorder="1" applyAlignment="1">
      <alignment horizontal="center" vertical="center"/>
    </xf>
    <xf numFmtId="0" fontId="3" fillId="0" borderId="61" xfId="21" applyBorder="1" applyAlignment="1">
      <alignment horizontal="center" vertical="center"/>
    </xf>
    <xf numFmtId="0" fontId="2" fillId="0" borderId="17" xfId="6" applyFont="1" applyBorder="1" applyAlignment="1">
      <alignment horizontal="center"/>
    </xf>
    <xf numFmtId="0" fontId="2" fillId="0" borderId="8" xfId="6" applyFont="1" applyBorder="1" applyAlignment="1">
      <alignment horizontal="center"/>
    </xf>
    <xf numFmtId="0" fontId="3" fillId="0" borderId="16" xfId="21" applyBorder="1" applyAlignment="1">
      <alignment horizontal="center"/>
    </xf>
    <xf numFmtId="3" fontId="2" fillId="0" borderId="17" xfId="6" applyNumberFormat="1" applyFont="1" applyBorder="1" applyAlignment="1">
      <alignment horizontal="center" vertical="center"/>
    </xf>
    <xf numFmtId="3" fontId="2" fillId="0" borderId="8" xfId="6" applyNumberFormat="1" applyFont="1" applyBorder="1" applyAlignment="1">
      <alignment horizontal="center" vertical="center"/>
    </xf>
    <xf numFmtId="0" fontId="3" fillId="0" borderId="8" xfId="21" applyBorder="1" applyAlignment="1">
      <alignment horizontal="center" vertical="center"/>
    </xf>
    <xf numFmtId="0" fontId="1" fillId="0" borderId="5" xfId="6" applyFont="1" applyBorder="1" applyAlignment="1">
      <alignment horizontal="center" textRotation="90"/>
    </xf>
    <xf numFmtId="0" fontId="1" fillId="0" borderId="12" xfId="6" applyFont="1" applyBorder="1" applyAlignment="1">
      <alignment horizontal="center" textRotation="90"/>
    </xf>
    <xf numFmtId="0" fontId="2" fillId="0" borderId="15" xfId="6" applyFont="1" applyBorder="1" applyAlignment="1">
      <alignment horizontal="center" vertical="center" wrapText="1"/>
    </xf>
    <xf numFmtId="0" fontId="2" fillId="0" borderId="4" xfId="21" applyFont="1" applyBorder="1" applyAlignment="1">
      <alignment horizontal="center" vertical="center" wrapText="1"/>
    </xf>
    <xf numFmtId="3" fontId="2" fillId="0" borderId="17" xfId="6" quotePrefix="1" applyNumberFormat="1" applyFont="1" applyBorder="1" applyAlignment="1">
      <alignment horizontal="center" vertical="center" wrapText="1"/>
    </xf>
    <xf numFmtId="3" fontId="2" fillId="0" borderId="16" xfId="6" quotePrefix="1" applyNumberFormat="1" applyFont="1" applyBorder="1" applyAlignment="1">
      <alignment horizontal="center" vertical="center" wrapText="1"/>
    </xf>
    <xf numFmtId="3" fontId="2" fillId="0" borderId="17" xfId="6" applyNumberFormat="1" applyFont="1" applyBorder="1" applyAlignment="1">
      <alignment horizontal="center" vertical="center" wrapText="1"/>
    </xf>
    <xf numFmtId="3" fontId="2" fillId="0" borderId="14" xfId="6" applyNumberFormat="1" applyFont="1" applyBorder="1" applyAlignment="1">
      <alignment horizontal="center" vertical="center" wrapText="1"/>
    </xf>
    <xf numFmtId="0" fontId="2" fillId="0" borderId="9" xfId="6" applyFont="1" applyBorder="1" applyAlignment="1">
      <alignment horizontal="center" vertical="center" wrapText="1"/>
    </xf>
    <xf numFmtId="0" fontId="1" fillId="0" borderId="14" xfId="6" applyBorder="1" applyAlignment="1">
      <alignment horizontal="center" vertical="center"/>
    </xf>
    <xf numFmtId="0" fontId="3" fillId="0" borderId="12" xfId="21" applyBorder="1" applyAlignment="1">
      <alignment horizontal="center" vertical="center"/>
    </xf>
    <xf numFmtId="0" fontId="1" fillId="0" borderId="15" xfId="6" applyBorder="1" applyAlignment="1">
      <alignment vertical="center" wrapText="1"/>
    </xf>
    <xf numFmtId="0" fontId="3" fillId="0" borderId="9" xfId="21" applyBorder="1" applyAlignment="1">
      <alignment vertical="center" wrapText="1"/>
    </xf>
    <xf numFmtId="0" fontId="1" fillId="0" borderId="14" xfId="6" applyFill="1" applyBorder="1" applyAlignment="1">
      <alignment horizontal="center" vertical="center"/>
    </xf>
    <xf numFmtId="0" fontId="1" fillId="0" borderId="15" xfId="6" applyFont="1" applyFill="1" applyBorder="1" applyAlignment="1">
      <alignment horizontal="left" vertical="center" wrapText="1"/>
    </xf>
    <xf numFmtId="49" fontId="1" fillId="0" borderId="15" xfId="6" applyNumberFormat="1" applyFont="1" applyFill="1" applyBorder="1" applyAlignment="1">
      <alignment horizontal="center" vertical="center"/>
    </xf>
    <xf numFmtId="0" fontId="3" fillId="0" borderId="9" xfId="21" applyBorder="1" applyAlignment="1">
      <alignment horizontal="center" vertical="center"/>
    </xf>
    <xf numFmtId="0" fontId="1" fillId="0" borderId="15" xfId="6" applyBorder="1" applyAlignment="1">
      <alignment horizontal="center" vertical="center"/>
    </xf>
    <xf numFmtId="0" fontId="1" fillId="0" borderId="9" xfId="6" applyBorder="1" applyAlignment="1">
      <alignment horizontal="center" vertical="center"/>
    </xf>
    <xf numFmtId="0" fontId="1" fillId="0" borderId="14" xfId="6" applyFill="1" applyBorder="1" applyAlignment="1">
      <alignment horizontal="center" vertical="center" wrapText="1"/>
    </xf>
    <xf numFmtId="0" fontId="3" fillId="0" borderId="12" xfId="21" applyBorder="1" applyAlignment="1">
      <alignment horizontal="center" vertical="center" wrapText="1"/>
    </xf>
    <xf numFmtId="0" fontId="1" fillId="0" borderId="15" xfId="6" applyFill="1" applyBorder="1" applyAlignment="1">
      <alignment vertical="center" wrapText="1"/>
    </xf>
    <xf numFmtId="49" fontId="1" fillId="0" borderId="15" xfId="6" applyNumberFormat="1" applyFill="1" applyBorder="1" applyAlignment="1">
      <alignment horizontal="center" vertical="center" wrapText="1"/>
    </xf>
    <xf numFmtId="0" fontId="3" fillId="0" borderId="9" xfId="21" applyBorder="1" applyAlignment="1">
      <alignment horizontal="center" vertical="center" wrapText="1"/>
    </xf>
    <xf numFmtId="0" fontId="3" fillId="0" borderId="79" xfId="21" applyBorder="1" applyAlignment="1">
      <alignment horizontal="center" vertical="center" wrapText="1"/>
    </xf>
    <xf numFmtId="0" fontId="3" fillId="0" borderId="50" xfId="21" applyBorder="1" applyAlignment="1">
      <alignment wrapText="1"/>
    </xf>
    <xf numFmtId="0" fontId="3" fillId="0" borderId="50" xfId="21" applyBorder="1" applyAlignment="1">
      <alignment horizontal="center" vertical="center" wrapText="1"/>
    </xf>
    <xf numFmtId="3" fontId="4" fillId="0" borderId="64" xfId="6" applyNumberFormat="1" applyFont="1" applyFill="1" applyBorder="1" applyAlignment="1">
      <alignment horizontal="left" vertical="center"/>
    </xf>
    <xf numFmtId="3" fontId="4" fillId="0" borderId="68" xfId="6" applyNumberFormat="1" applyFont="1" applyFill="1" applyBorder="1" applyAlignment="1">
      <alignment horizontal="left" vertical="center"/>
    </xf>
    <xf numFmtId="0" fontId="5" fillId="0" borderId="0" xfId="0" applyFont="1" applyFill="1" applyBorder="1" applyAlignment="1" applyProtection="1">
      <alignment horizontal="left" vertical="center" wrapText="1"/>
      <protection locked="0"/>
    </xf>
    <xf numFmtId="3" fontId="2" fillId="0" borderId="0" xfId="21" applyNumberFormat="1" applyFont="1" applyFill="1" applyBorder="1" applyAlignment="1">
      <alignment wrapText="1"/>
    </xf>
    <xf numFmtId="0" fontId="2" fillId="0" borderId="17" xfId="6" applyFont="1" applyBorder="1" applyAlignment="1">
      <alignment horizontal="center" vertical="center"/>
    </xf>
    <xf numFmtId="0" fontId="2" fillId="0" borderId="8" xfId="6" applyFont="1" applyBorder="1" applyAlignment="1">
      <alignment horizontal="center" vertical="center"/>
    </xf>
    <xf numFmtId="0" fontId="3" fillId="0" borderId="16" xfId="21" applyBorder="1" applyAlignment="1">
      <alignment horizontal="center" vertical="center"/>
    </xf>
    <xf numFmtId="3" fontId="2" fillId="0" borderId="11" xfId="6" applyNumberFormat="1" applyFont="1" applyBorder="1" applyAlignment="1">
      <alignment horizontal="center" vertical="center" wrapText="1"/>
    </xf>
    <xf numFmtId="3" fontId="2" fillId="0" borderId="7" xfId="6" applyNumberFormat="1" applyFont="1" applyBorder="1" applyAlignment="1">
      <alignment horizontal="center" vertical="center" wrapText="1"/>
    </xf>
    <xf numFmtId="0" fontId="1" fillId="0" borderId="15" xfId="6" applyFont="1" applyBorder="1" applyAlignment="1">
      <alignment horizontal="center" vertical="center" wrapText="1"/>
    </xf>
    <xf numFmtId="0" fontId="1" fillId="0" borderId="4" xfId="21" applyFont="1" applyBorder="1" applyAlignment="1">
      <alignment horizontal="center" vertical="center" wrapText="1"/>
    </xf>
    <xf numFmtId="3" fontId="1" fillId="0" borderId="17" xfId="6" quotePrefix="1" applyNumberFormat="1" applyBorder="1" applyAlignment="1">
      <alignment horizontal="center" vertical="center" wrapText="1"/>
    </xf>
    <xf numFmtId="0" fontId="3" fillId="0" borderId="16" xfId="21" applyBorder="1" applyAlignment="1">
      <alignment horizontal="center" vertical="center" wrapText="1"/>
    </xf>
    <xf numFmtId="3" fontId="1" fillId="0" borderId="17" xfId="6" applyNumberFormat="1" applyBorder="1" applyAlignment="1">
      <alignment horizontal="center" vertical="center"/>
    </xf>
    <xf numFmtId="3" fontId="1" fillId="0" borderId="10" xfId="6" applyNumberFormat="1" applyFont="1" applyBorder="1" applyAlignment="1">
      <alignment horizontal="center" vertical="center" wrapText="1"/>
    </xf>
    <xf numFmtId="0" fontId="3" fillId="0" borderId="14" xfId="21" applyBorder="1" applyAlignment="1">
      <alignment horizontal="center" vertical="center"/>
    </xf>
    <xf numFmtId="3" fontId="1" fillId="0" borderId="10" xfId="6" applyNumberFormat="1" applyFont="1" applyBorder="1" applyAlignment="1">
      <alignment horizontal="center" vertical="center"/>
    </xf>
    <xf numFmtId="0" fontId="3" fillId="0" borderId="6" xfId="21" applyBorder="1" applyAlignment="1">
      <alignment horizontal="center" vertical="center"/>
    </xf>
    <xf numFmtId="0" fontId="1" fillId="0" borderId="15" xfId="21" applyFont="1" applyBorder="1" applyAlignment="1">
      <alignment horizontal="center" vertical="center" wrapText="1"/>
    </xf>
    <xf numFmtId="49" fontId="1" fillId="0" borderId="4" xfId="6" applyNumberFormat="1" applyFill="1" applyBorder="1" applyAlignment="1">
      <alignment horizontal="center" vertical="center"/>
    </xf>
    <xf numFmtId="49" fontId="1" fillId="0" borderId="9" xfId="6" applyNumberFormat="1" applyFill="1" applyBorder="1" applyAlignment="1">
      <alignment horizontal="center" vertical="center"/>
    </xf>
    <xf numFmtId="0" fontId="3" fillId="0" borderId="68" xfId="21" applyBorder="1" applyAlignment="1">
      <alignment horizontal="center" vertical="center" wrapText="1"/>
    </xf>
    <xf numFmtId="0" fontId="1" fillId="0" borderId="18" xfId="21" applyFont="1" applyBorder="1" applyAlignment="1">
      <alignment vertical="center" wrapText="1"/>
    </xf>
    <xf numFmtId="0" fontId="3" fillId="0" borderId="18" xfId="21" applyBorder="1" applyAlignment="1">
      <alignment vertical="center" wrapText="1"/>
    </xf>
    <xf numFmtId="0" fontId="3" fillId="0" borderId="80" xfId="21" applyBorder="1" applyAlignment="1">
      <alignment vertical="center" wrapText="1"/>
    </xf>
    <xf numFmtId="0" fontId="3" fillId="0" borderId="15" xfId="21" applyBorder="1" applyAlignment="1">
      <alignment horizontal="center" vertical="center" wrapText="1"/>
    </xf>
    <xf numFmtId="0" fontId="3" fillId="0" borderId="4" xfId="21" applyBorder="1" applyAlignment="1">
      <alignment horizontal="center" vertical="center" wrapText="1"/>
    </xf>
    <xf numFmtId="0" fontId="1" fillId="0" borderId="5" xfId="6" applyBorder="1" applyAlignment="1">
      <alignment horizontal="center" vertical="center"/>
    </xf>
    <xf numFmtId="0" fontId="3" fillId="0" borderId="5" xfId="21" applyBorder="1" applyAlignment="1">
      <alignment horizontal="center" vertical="center"/>
    </xf>
    <xf numFmtId="0" fontId="1" fillId="0" borderId="4" xfId="6" applyBorder="1" applyAlignment="1">
      <alignment vertical="center" wrapText="1"/>
    </xf>
    <xf numFmtId="0" fontId="3" fillId="0" borderId="4" xfId="21" applyBorder="1" applyAlignment="1">
      <alignment vertical="center" wrapText="1"/>
    </xf>
    <xf numFmtId="0" fontId="1" fillId="0" borderId="4" xfId="6" applyFill="1" applyBorder="1" applyAlignment="1">
      <alignment horizontal="left" vertical="center" wrapText="1"/>
    </xf>
    <xf numFmtId="0" fontId="1" fillId="0" borderId="9" xfId="6" applyFill="1" applyBorder="1" applyAlignment="1">
      <alignment horizontal="left" vertical="center" wrapText="1"/>
    </xf>
    <xf numFmtId="0" fontId="1" fillId="0" borderId="5" xfId="6" applyFill="1" applyBorder="1" applyAlignment="1">
      <alignment horizontal="center" vertical="center" wrapText="1"/>
    </xf>
    <xf numFmtId="0" fontId="1" fillId="0" borderId="5" xfId="6" applyFill="1" applyBorder="1" applyAlignment="1">
      <alignment horizontal="center" vertical="center"/>
    </xf>
    <xf numFmtId="0" fontId="1" fillId="0" borderId="4" xfId="6" applyFont="1" applyFill="1" applyBorder="1" applyAlignment="1">
      <alignment horizontal="left" vertical="center" wrapText="1"/>
    </xf>
    <xf numFmtId="0" fontId="1" fillId="0" borderId="4" xfId="6" applyFill="1" applyBorder="1" applyAlignment="1">
      <alignment vertical="center" wrapText="1"/>
    </xf>
    <xf numFmtId="0" fontId="3" fillId="0" borderId="9" xfId="21" applyBorder="1" applyAlignment="1">
      <alignment wrapText="1"/>
    </xf>
    <xf numFmtId="49" fontId="1" fillId="0" borderId="10" xfId="6" applyNumberFormat="1" applyBorder="1" applyAlignment="1">
      <alignment horizontal="center" vertical="center" wrapText="1"/>
    </xf>
    <xf numFmtId="0" fontId="3" fillId="0" borderId="11" xfId="21" applyBorder="1" applyAlignment="1">
      <alignment horizontal="center" vertical="center" wrapText="1"/>
    </xf>
    <xf numFmtId="0" fontId="1" fillId="3" borderId="10" xfId="21" applyFont="1" applyFill="1" applyBorder="1" applyAlignment="1">
      <alignment horizontal="center" vertical="center" wrapText="1"/>
    </xf>
    <xf numFmtId="0" fontId="3" fillId="0" borderId="13" xfId="21" applyBorder="1" applyAlignment="1">
      <alignment horizontal="center" vertical="center"/>
    </xf>
    <xf numFmtId="0" fontId="3" fillId="0" borderId="11" xfId="21" applyBorder="1" applyAlignment="1">
      <alignment horizontal="center" vertical="center"/>
    </xf>
    <xf numFmtId="49" fontId="1" fillId="0" borderId="15" xfId="6" applyNumberFormat="1" applyFont="1" applyBorder="1" applyAlignment="1">
      <alignment horizontal="center" vertical="center"/>
    </xf>
    <xf numFmtId="49" fontId="1" fillId="6" borderId="18" xfId="6" applyNumberFormat="1" applyFill="1" applyBorder="1" applyAlignment="1">
      <alignment horizontal="center" vertical="center" wrapText="1"/>
    </xf>
    <xf numFmtId="0" fontId="3" fillId="6" borderId="18" xfId="21" applyFill="1" applyBorder="1" applyAlignment="1">
      <alignment horizontal="center" vertical="center" wrapText="1"/>
    </xf>
    <xf numFmtId="49" fontId="1" fillId="3" borderId="10" xfId="6" applyNumberFormat="1" applyFont="1" applyFill="1" applyBorder="1" applyAlignment="1">
      <alignment horizontal="center" vertical="center" wrapText="1"/>
    </xf>
    <xf numFmtId="49" fontId="1" fillId="3" borderId="11" xfId="6" applyNumberFormat="1" applyFont="1" applyFill="1" applyBorder="1" applyAlignment="1">
      <alignment horizontal="center" vertical="center" wrapText="1"/>
    </xf>
    <xf numFmtId="49" fontId="1" fillId="0" borderId="11" xfId="6" applyNumberFormat="1" applyBorder="1" applyAlignment="1">
      <alignment horizontal="center" vertical="center" wrapText="1"/>
    </xf>
    <xf numFmtId="0" fontId="3" fillId="0" borderId="15" xfId="21" applyBorder="1" applyAlignment="1">
      <alignment horizontal="center" vertical="center"/>
    </xf>
    <xf numFmtId="49" fontId="1" fillId="0" borderId="15" xfId="6" applyNumberFormat="1" applyBorder="1" applyAlignment="1">
      <alignment horizontal="center" vertical="center"/>
    </xf>
    <xf numFmtId="0" fontId="3" fillId="0" borderId="4" xfId="21" applyBorder="1" applyAlignment="1">
      <alignment horizontal="center" vertical="center"/>
    </xf>
    <xf numFmtId="49" fontId="1" fillId="0" borderId="4" xfId="6" applyNumberFormat="1" applyFont="1" applyFill="1" applyBorder="1" applyAlignment="1">
      <alignment horizontal="center" vertical="center"/>
    </xf>
    <xf numFmtId="49" fontId="1" fillId="0" borderId="4" xfId="6" applyNumberFormat="1" applyFill="1" applyBorder="1" applyAlignment="1">
      <alignment horizontal="center" vertical="center" wrapText="1"/>
    </xf>
    <xf numFmtId="0" fontId="20" fillId="0" borderId="0" xfId="0" applyFont="1" applyFill="1" applyAlignment="1">
      <alignment horizontal="left" wrapText="1"/>
    </xf>
    <xf numFmtId="0" fontId="22" fillId="0" borderId="48" xfId="0" applyFont="1" applyFill="1" applyBorder="1" applyAlignment="1">
      <alignment wrapText="1"/>
    </xf>
    <xf numFmtId="0" fontId="21" fillId="0" borderId="48" xfId="0" applyFont="1" applyBorder="1" applyAlignment="1">
      <alignment wrapText="1"/>
    </xf>
    <xf numFmtId="0" fontId="18" fillId="0" borderId="0" xfId="0" applyFont="1" applyBorder="1" applyAlignment="1">
      <alignment horizontal="left" vertical="top" wrapText="1"/>
    </xf>
    <xf numFmtId="0" fontId="18" fillId="0" borderId="0" xfId="0" applyFont="1" applyFill="1" applyBorder="1" applyAlignment="1" applyProtection="1">
      <alignment horizontal="left" vertical="center" wrapText="1"/>
      <protection locked="0"/>
    </xf>
    <xf numFmtId="0" fontId="3" fillId="0" borderId="14" xfId="21" applyBorder="1" applyAlignment="1">
      <alignment horizontal="center" vertical="center" wrapText="1"/>
    </xf>
    <xf numFmtId="0" fontId="3" fillId="0" borderId="5" xfId="21" applyBorder="1" applyAlignment="1">
      <alignment horizontal="center" vertical="center" wrapText="1"/>
    </xf>
    <xf numFmtId="0" fontId="1" fillId="0" borderId="50" xfId="21" applyFont="1" applyBorder="1" applyAlignment="1">
      <alignment horizontal="center" vertical="center" wrapText="1"/>
    </xf>
    <xf numFmtId="49" fontId="1" fillId="0" borderId="49" xfId="6" applyNumberFormat="1" applyBorder="1" applyAlignment="1">
      <alignment horizontal="center" vertical="center" wrapText="1"/>
    </xf>
    <xf numFmtId="49" fontId="1" fillId="7" borderId="16" xfId="6" applyNumberFormat="1" applyFill="1" applyBorder="1" applyAlignment="1">
      <alignment horizontal="center" vertical="center" wrapText="1"/>
    </xf>
    <xf numFmtId="0" fontId="3" fillId="7" borderId="16" xfId="21" applyFill="1" applyBorder="1" applyAlignment="1">
      <alignment horizontal="center" vertical="center" wrapText="1"/>
    </xf>
    <xf numFmtId="49" fontId="1" fillId="3" borderId="14" xfId="6" applyNumberFormat="1" applyFont="1" applyFill="1" applyBorder="1" applyAlignment="1">
      <alignment horizontal="center" vertical="center" wrapText="1"/>
    </xf>
    <xf numFmtId="49" fontId="1" fillId="3" borderId="12" xfId="6" applyNumberFormat="1" applyFont="1" applyFill="1" applyBorder="1" applyAlignment="1">
      <alignment horizontal="center" vertical="center" wrapText="1"/>
    </xf>
    <xf numFmtId="0" fontId="1" fillId="0" borderId="15" xfId="6" applyFill="1" applyBorder="1" applyAlignment="1">
      <alignment horizontal="left" vertical="center" wrapText="1"/>
    </xf>
    <xf numFmtId="49" fontId="1" fillId="0" borderId="15" xfId="6" applyNumberFormat="1" applyFill="1" applyBorder="1" applyAlignment="1">
      <alignment horizontal="center" vertical="center"/>
    </xf>
    <xf numFmtId="3" fontId="2" fillId="0" borderId="10" xfId="6" applyNumberFormat="1" applyFont="1" applyBorder="1" applyAlignment="1">
      <alignment horizontal="center" vertical="center" wrapText="1"/>
    </xf>
    <xf numFmtId="0" fontId="3" fillId="0" borderId="6" xfId="21" applyBorder="1" applyAlignment="1">
      <alignment horizontal="center" vertical="center" wrapText="1"/>
    </xf>
    <xf numFmtId="0" fontId="2" fillId="0" borderId="16" xfId="21" applyFont="1" applyBorder="1" applyAlignment="1">
      <alignment horizontal="center" vertical="center" wrapText="1"/>
    </xf>
    <xf numFmtId="0" fontId="2" fillId="0" borderId="16" xfId="21" applyFont="1" applyBorder="1" applyAlignment="1">
      <alignment horizontal="center" vertical="center"/>
    </xf>
    <xf numFmtId="0" fontId="2" fillId="0" borderId="8" xfId="21" applyFont="1" applyBorder="1" applyAlignment="1">
      <alignment horizontal="center" vertical="center"/>
    </xf>
    <xf numFmtId="0" fontId="2" fillId="0" borderId="14" xfId="21" applyFont="1" applyBorder="1" applyAlignment="1">
      <alignment horizontal="center" vertical="center"/>
    </xf>
    <xf numFmtId="3" fontId="2" fillId="0" borderId="10" xfId="6" applyNumberFormat="1" applyFont="1" applyBorder="1" applyAlignment="1">
      <alignment horizontal="center" vertical="center"/>
    </xf>
    <xf numFmtId="0" fontId="2" fillId="0" borderId="6" xfId="21" applyFont="1" applyBorder="1" applyAlignment="1">
      <alignment horizontal="center" vertical="center"/>
    </xf>
    <xf numFmtId="0" fontId="5" fillId="0" borderId="0" xfId="30" quotePrefix="1" applyFont="1" applyAlignment="1">
      <alignment horizontal="left" vertical="top" wrapText="1"/>
    </xf>
    <xf numFmtId="0" fontId="5" fillId="0" borderId="0" xfId="30" applyFont="1" applyAlignment="1">
      <alignment horizontal="left" vertical="top" wrapText="1"/>
    </xf>
    <xf numFmtId="0" fontId="25" fillId="0" borderId="0" xfId="30" applyFont="1" applyAlignment="1">
      <alignment horizontal="left" vertical="top" wrapText="1"/>
    </xf>
    <xf numFmtId="15" fontId="21" fillId="0" borderId="0" xfId="30" applyNumberFormat="1" applyFont="1" applyAlignment="1">
      <alignment horizontal="left" vertical="top" wrapText="1"/>
    </xf>
    <xf numFmtId="0" fontId="18" fillId="0" borderId="0" xfId="30" applyFont="1" applyAlignment="1">
      <alignment horizontal="left" vertical="top" wrapText="1"/>
    </xf>
    <xf numFmtId="0" fontId="5" fillId="0" borderId="0" xfId="30" applyFont="1" applyFill="1" applyBorder="1" applyAlignment="1" applyProtection="1">
      <alignment horizontal="left" vertical="top" wrapText="1"/>
      <protection locked="0"/>
    </xf>
    <xf numFmtId="0" fontId="5" fillId="0" borderId="0" xfId="6" applyFont="1" applyAlignment="1">
      <alignment horizontal="left" vertical="top" wrapText="1"/>
    </xf>
    <xf numFmtId="0" fontId="18" fillId="0" borderId="0" xfId="30" applyNumberFormat="1" applyFont="1" applyAlignment="1" applyProtection="1">
      <alignment horizontal="left" vertical="top" wrapText="1"/>
    </xf>
    <xf numFmtId="0" fontId="18" fillId="0" borderId="6" xfId="30" applyNumberFormat="1" applyFont="1" applyBorder="1" applyAlignment="1" applyProtection="1">
      <alignment horizontal="left" wrapText="1"/>
    </xf>
    <xf numFmtId="11" fontId="5" fillId="0" borderId="0" xfId="30" applyNumberFormat="1" applyFont="1" applyFill="1" applyBorder="1" applyAlignment="1" applyProtection="1">
      <alignment horizontal="left" vertical="center" wrapText="1"/>
      <protection locked="0"/>
    </xf>
    <xf numFmtId="0" fontId="19" fillId="0" borderId="0" xfId="30" applyFont="1" applyAlignment="1">
      <alignment horizontal="left" vertical="top" wrapText="1"/>
    </xf>
    <xf numFmtId="0" fontId="4" fillId="8" borderId="61" xfId="30" applyFont="1" applyFill="1" applyBorder="1" applyAlignment="1">
      <alignment horizontal="center" vertical="center" wrapText="1"/>
    </xf>
    <xf numFmtId="0" fontId="4" fillId="8" borderId="67" xfId="30" applyFont="1" applyFill="1" applyBorder="1" applyAlignment="1">
      <alignment horizontal="center" vertical="center" wrapText="1"/>
    </xf>
    <xf numFmtId="0" fontId="4" fillId="0" borderId="0" xfId="30" applyFont="1" applyAlignment="1">
      <alignment horizontal="left" vertical="top" wrapText="1"/>
    </xf>
    <xf numFmtId="0" fontId="53" fillId="0" borderId="0" xfId="30" applyFont="1" applyAlignment="1">
      <alignment horizontal="left" vertical="top" wrapText="1"/>
    </xf>
    <xf numFmtId="0" fontId="20" fillId="8" borderId="6" xfId="30" applyFont="1" applyFill="1" applyBorder="1" applyAlignment="1">
      <alignment horizontal="center" vertical="center" wrapText="1"/>
    </xf>
    <xf numFmtId="0" fontId="20" fillId="8" borderId="0" xfId="30" applyFont="1" applyFill="1" applyBorder="1" applyAlignment="1">
      <alignment horizontal="center" vertical="center" wrapText="1"/>
    </xf>
    <xf numFmtId="0" fontId="20" fillId="8" borderId="7" xfId="30" applyFont="1" applyFill="1" applyBorder="1" applyAlignment="1">
      <alignment horizontal="center" vertical="center" wrapText="1"/>
    </xf>
    <xf numFmtId="0" fontId="20" fillId="8" borderId="63" xfId="30" applyFont="1" applyFill="1" applyBorder="1" applyAlignment="1">
      <alignment horizontal="center" vertical="top" wrapText="1"/>
    </xf>
    <xf numFmtId="0" fontId="20" fillId="8" borderId="68" xfId="30" applyFont="1" applyFill="1" applyBorder="1" applyAlignment="1">
      <alignment horizontal="center" vertical="top" wrapText="1"/>
    </xf>
    <xf numFmtId="0" fontId="2" fillId="0" borderId="0" xfId="30" applyFont="1" applyFill="1" applyBorder="1" applyAlignment="1">
      <alignment horizontal="left" vertical="top" wrapText="1"/>
    </xf>
    <xf numFmtId="0" fontId="21" fillId="4" borderId="5" xfId="30" applyFont="1" applyFill="1" applyBorder="1" applyAlignment="1">
      <alignment horizontal="left" vertical="top" wrapText="1"/>
    </xf>
    <xf numFmtId="0" fontId="25" fillId="0" borderId="0" xfId="30" applyNumberFormat="1" applyFont="1" applyBorder="1" applyAlignment="1" applyProtection="1">
      <alignment horizontal="left" vertical="justify"/>
    </xf>
    <xf numFmtId="0" fontId="21" fillId="4" borderId="6" xfId="30" applyFont="1" applyFill="1" applyBorder="1" applyAlignment="1">
      <alignment horizontal="center" vertical="center" textRotation="90" wrapText="1"/>
    </xf>
    <xf numFmtId="0" fontId="21" fillId="4" borderId="0" xfId="30" applyFont="1" applyFill="1" applyBorder="1" applyAlignment="1">
      <alignment horizontal="center" vertical="center" textRotation="90" wrapText="1"/>
    </xf>
    <xf numFmtId="0" fontId="21" fillId="4" borderId="7" xfId="30" applyFont="1" applyFill="1" applyBorder="1" applyAlignment="1">
      <alignment horizontal="center" vertical="center" textRotation="90" wrapText="1"/>
    </xf>
    <xf numFmtId="0" fontId="5" fillId="4" borderId="0" xfId="30" applyFont="1" applyFill="1" applyBorder="1" applyAlignment="1">
      <alignment horizontal="left" vertical="center" wrapText="1"/>
    </xf>
    <xf numFmtId="0" fontId="5" fillId="4" borderId="5" xfId="30" applyFont="1" applyFill="1" applyBorder="1" applyAlignment="1">
      <alignment horizontal="left" vertical="center" wrapText="1"/>
    </xf>
    <xf numFmtId="0" fontId="21" fillId="4" borderId="6" xfId="30" applyFont="1" applyFill="1" applyBorder="1" applyAlignment="1">
      <alignment horizontal="left" vertical="top" wrapText="1"/>
    </xf>
    <xf numFmtId="0" fontId="21" fillId="4" borderId="14" xfId="30" applyFont="1" applyFill="1" applyBorder="1" applyAlignment="1">
      <alignment horizontal="left" vertical="top" wrapText="1"/>
    </xf>
    <xf numFmtId="0" fontId="5" fillId="4" borderId="0" xfId="30" applyFont="1" applyFill="1" applyBorder="1" applyAlignment="1">
      <alignment horizontal="left" vertical="top" wrapText="1"/>
    </xf>
    <xf numFmtId="0" fontId="5" fillId="4" borderId="5" xfId="30" applyFont="1" applyFill="1" applyBorder="1" applyAlignment="1">
      <alignment horizontal="left" vertical="top" wrapText="1"/>
    </xf>
    <xf numFmtId="0" fontId="21" fillId="4" borderId="6" xfId="30" applyFont="1" applyFill="1" applyBorder="1" applyAlignment="1">
      <alignment horizontal="left" wrapText="1"/>
    </xf>
    <xf numFmtId="0" fontId="21" fillId="4" borderId="14" xfId="30" applyFont="1" applyFill="1" applyBorder="1" applyAlignment="1">
      <alignment horizontal="left" wrapText="1"/>
    </xf>
    <xf numFmtId="0" fontId="21" fillId="4" borderId="8" xfId="30" applyFont="1" applyFill="1" applyBorder="1" applyAlignment="1">
      <alignment horizontal="left" vertical="top" wrapText="1"/>
    </xf>
    <xf numFmtId="0" fontId="21" fillId="4" borderId="16" xfId="30" applyFont="1" applyFill="1" applyBorder="1" applyAlignment="1">
      <alignment horizontal="left" vertical="top" wrapText="1"/>
    </xf>
    <xf numFmtId="0" fontId="21" fillId="4" borderId="0" xfId="30" applyFont="1" applyFill="1" applyBorder="1" applyAlignment="1">
      <alignment horizontal="left" vertical="top" wrapText="1"/>
    </xf>
    <xf numFmtId="0" fontId="25" fillId="0" borderId="0" xfId="30" applyNumberFormat="1" applyFont="1" applyBorder="1" applyAlignment="1" applyProtection="1">
      <alignment horizontal="left" vertical="top" wrapText="1"/>
    </xf>
    <xf numFmtId="0" fontId="5" fillId="0" borderId="0" xfId="30" quotePrefix="1" applyFont="1" applyFill="1" applyBorder="1" applyAlignment="1">
      <alignment horizontal="left" vertical="justify" wrapText="1"/>
    </xf>
    <xf numFmtId="0" fontId="29" fillId="0" borderId="6" xfId="30" applyNumberFormat="1" applyFont="1" applyBorder="1" applyAlignment="1" applyProtection="1">
      <alignment horizontal="left" vertical="top" wrapText="1"/>
    </xf>
    <xf numFmtId="0" fontId="29" fillId="0" borderId="0" xfId="30" applyFont="1" applyFill="1" applyBorder="1" applyAlignment="1" applyProtection="1">
      <alignment horizontal="left" vertical="top" wrapText="1"/>
      <protection locked="0"/>
    </xf>
    <xf numFmtId="0" fontId="5" fillId="0" borderId="0" xfId="30" applyNumberFormat="1" applyFont="1" applyBorder="1" applyAlignment="1" applyProtection="1">
      <alignment horizontal="left" vertical="top" wrapText="1"/>
    </xf>
  </cellXfs>
  <cellStyles count="77">
    <cellStyle name="20 % - Accent1 2" xfId="40"/>
    <cellStyle name="20 % - Accent2 2" xfId="39"/>
    <cellStyle name="20 % - Accent3 2" xfId="33"/>
    <cellStyle name="20 % - Accent4 2" xfId="38"/>
    <cellStyle name="20 % - Accent5 2" xfId="37"/>
    <cellStyle name="20 % - Accent6 2" xfId="36"/>
    <cellStyle name="40 % - Accent1 2" xfId="35"/>
    <cellStyle name="40 % - Accent2 2" xfId="34"/>
    <cellStyle name="40 % - Accent3 2" xfId="42"/>
    <cellStyle name="40 % - Accent4 2" xfId="43"/>
    <cellStyle name="40 % - Accent5 2" xfId="44"/>
    <cellStyle name="40 % - Accent6 2" xfId="45"/>
    <cellStyle name="60 % - Accent1 2" xfId="46"/>
    <cellStyle name="60 % - Accent2 2" xfId="47"/>
    <cellStyle name="60 % - Accent3 2" xfId="48"/>
    <cellStyle name="60 % - Accent4 2" xfId="49"/>
    <cellStyle name="60 % - Accent5 2" xfId="50"/>
    <cellStyle name="60 % - Accent6 2" xfId="51"/>
    <cellStyle name="Accent1 2" xfId="52"/>
    <cellStyle name="Accent2 2" xfId="53"/>
    <cellStyle name="Accent3 2" xfId="54"/>
    <cellStyle name="Accent4 2" xfId="55"/>
    <cellStyle name="Accent5 2" xfId="56"/>
    <cellStyle name="Accent6 2" xfId="57"/>
    <cellStyle name="Avertissement 2" xfId="58"/>
    <cellStyle name="Calcul 2" xfId="59"/>
    <cellStyle name="Cellule liée 2" xfId="60"/>
    <cellStyle name="Commentaire 2" xfId="61"/>
    <cellStyle name="DEFINITION" xfId="1"/>
    <cellStyle name="Entrée 2" xfId="62"/>
    <cellStyle name="Euro" xfId="2"/>
    <cellStyle name="FILET_HAUT" xfId="3"/>
    <cellStyle name="Insatisfaisant 2" xfId="63"/>
    <cellStyle name="josette" xfId="4"/>
    <cellStyle name="josette 2" xfId="26"/>
    <cellStyle name="Milliers 2" xfId="20"/>
    <cellStyle name="Milliers 2 2" xfId="28"/>
    <cellStyle name="Milliers 3" xfId="24"/>
    <cellStyle name="Milliers 3 2" xfId="29"/>
    <cellStyle name="Milliers 4" xfId="27"/>
    <cellStyle name="Motif" xfId="5"/>
    <cellStyle name="Neutre 2" xfId="64"/>
    <cellStyle name="Normal" xfId="0" builtinId="0"/>
    <cellStyle name="Normal 2" xfId="21"/>
    <cellStyle name="Normal 2 2" xfId="30"/>
    <cellStyle name="Normal 3" xfId="23"/>
    <cellStyle name="Normal 4" xfId="25"/>
    <cellStyle name="Normal 5" xfId="41"/>
    <cellStyle name="Normal 5 2" xfId="76"/>
    <cellStyle name="Normal_OEP_tabdef_clsse employ" xfId="6"/>
    <cellStyle name="NOTE01" xfId="7"/>
    <cellStyle name="Pourcentage" xfId="75" builtinId="5"/>
    <cellStyle name="Pourcentage 2" xfId="22"/>
    <cellStyle name="Pourcentage 2 2" xfId="31"/>
    <cellStyle name="REMARQ01" xfId="8"/>
    <cellStyle name="Satisfaisant 2" xfId="65"/>
    <cellStyle name="Sortie 2" xfId="66"/>
    <cellStyle name="SOURSITU" xfId="9"/>
    <cellStyle name="SOUS TOT" xfId="10"/>
    <cellStyle name="TABL01" xfId="11"/>
    <cellStyle name="Texte explicatif 2" xfId="67"/>
    <cellStyle name="TITCOL01" xfId="12"/>
    <cellStyle name="TITCOLG1" xfId="13"/>
    <cellStyle name="TITLIG01" xfId="14"/>
    <cellStyle name="Titre 2" xfId="68"/>
    <cellStyle name="Titre 1 2" xfId="69"/>
    <cellStyle name="Titre 2 2" xfId="70"/>
    <cellStyle name="Titre 3 2" xfId="71"/>
    <cellStyle name="Titre 4 2" xfId="72"/>
    <cellStyle name="TITRE01" xfId="15"/>
    <cellStyle name="Total 2" xfId="73"/>
    <cellStyle name="TOTAL01" xfId="16"/>
    <cellStyle name="TOTALG1" xfId="17"/>
    <cellStyle name="UNITE" xfId="18"/>
    <cellStyle name="Valeur" xfId="19"/>
    <cellStyle name="Valeur 2" xfId="32"/>
    <cellStyle name="Vérification 2" xfId="74"/>
  </cellStyles>
  <dxfs count="0"/>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340282856681516"/>
          <c:y val="0.25712638281361716"/>
          <c:w val="0.38997761588607216"/>
          <c:h val="0.67847095058610873"/>
        </c:manualLayout>
      </c:layout>
      <c:pieChart>
        <c:varyColors val="1"/>
        <c:ser>
          <c:idx val="1"/>
          <c:order val="0"/>
          <c:dPt>
            <c:idx val="0"/>
            <c:bubble3D val="0"/>
            <c:spPr>
              <a:solidFill>
                <a:schemeClr val="accent1"/>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C00000"/>
              </a:solidFill>
              <a:ln w="19050">
                <a:solidFill>
                  <a:schemeClr val="lt1"/>
                </a:solidFill>
              </a:ln>
              <a:effectLst/>
            </c:spPr>
          </c:dPt>
          <c:dPt>
            <c:idx val="3"/>
            <c:bubble3D val="0"/>
            <c:spPr>
              <a:solidFill>
                <a:srgbClr val="92D050"/>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rgbClr val="FFFF00"/>
              </a:solidFill>
              <a:ln w="19050">
                <a:solidFill>
                  <a:schemeClr val="lt1"/>
                </a:solidFill>
              </a:ln>
              <a:effectLst/>
            </c:spPr>
          </c:dPt>
          <c:dLbls>
            <c:dLbl>
              <c:idx val="0"/>
              <c:layout>
                <c:manualLayout>
                  <c:x val="7.0679470253190602E-2"/>
                  <c:y val="-0.23291854059591743"/>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654233510316637E-2"/>
                  <c:y val="0.14236064973059415"/>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7532859056067931"/>
                  <c:y val="7.9086881535321174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60390882985224"/>
                  <c:y val="-6.429257196137751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523686951676275E-2"/>
                  <c:y val="-7.931454211425931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1674952271496822"/>
                  <c:y val="-1.5630576720481335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'Source Figure 1.1-6'!$A$3:$A$8</c:f>
              <c:strCache>
                <c:ptCount val="6"/>
                <c:pt idx="0">
                  <c:v>Emploi privé hors service public</c:v>
                </c:pt>
                <c:pt idx="1">
                  <c:v>Fonction publique hors emplois aidés </c:v>
                </c:pt>
                <c:pt idx="2">
                  <c:v>Emplois aidés de la fonction publique </c:v>
                </c:pt>
                <c:pt idx="3">
                  <c:v>Organismes publics hors fonction publique</c:v>
                </c:pt>
                <c:pt idx="4">
                  <c:v>Organismes privés à financement public prédominant</c:v>
                </c:pt>
                <c:pt idx="5">
                  <c:v>Entreprises publiques</c:v>
                </c:pt>
              </c:strCache>
            </c:strRef>
          </c:cat>
          <c:val>
            <c:numRef>
              <c:f>'Source Figure 1.1-6'!$C$3:$C$8</c:f>
              <c:numCache>
                <c:formatCode>0.0</c:formatCode>
                <c:ptCount val="6"/>
                <c:pt idx="0">
                  <c:v>75.060296084357873</c:v>
                </c:pt>
                <c:pt idx="1">
                  <c:v>19.812704593287368</c:v>
                </c:pt>
                <c:pt idx="2">
                  <c:v>0.49773580440792092</c:v>
                </c:pt>
                <c:pt idx="3">
                  <c:v>0.68735456621741287</c:v>
                </c:pt>
                <c:pt idx="4">
                  <c:v>2.0068087211866317</c:v>
                </c:pt>
                <c:pt idx="5">
                  <c:v>1.9351002305427973</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142876</xdr:rowOff>
    </xdr:from>
    <xdr:to>
      <xdr:col>10</xdr:col>
      <xdr:colOff>276225</xdr:colOff>
      <xdr:row>29</xdr:row>
      <xdr:rowOff>19050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vaux%20en%20cours\RETRAITE\RAPPORT%20ANNUEL\RA%202007-08%20VE\Pyramides%20des%20&#226;ges%2031-12-2006%203%20F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EMOGRAPHIE%20-%20FORMATION%20-%20PERFORMANCE\donn&#233;es%20retrai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werthei.MATIGNON-DOM.000\Local%20Settings\Temporary%20Internet%20Files\OLK82C\FP%20territoriale%20CAP%202001%20DIFFUSION%20(29-01-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N46"/>
  <sheetViews>
    <sheetView showGridLines="0" zoomScale="98" zoomScaleNormal="98" workbookViewId="0">
      <pane xSplit="5" ySplit="6" topLeftCell="F16" activePane="bottomRight" state="frozen"/>
      <selection pane="topRight" activeCell="F1" sqref="F1"/>
      <selection pane="bottomLeft" activeCell="A7" sqref="A7"/>
      <selection pane="bottomRight" activeCell="I11" sqref="I11"/>
    </sheetView>
  </sheetViews>
  <sheetFormatPr baseColWidth="10" defaultColWidth="11.42578125" defaultRowHeight="12.75" x14ac:dyDescent="0.2"/>
  <cols>
    <col min="1" max="1" width="1.28515625" style="104" customWidth="1"/>
    <col min="2" max="2" width="4.42578125" style="1" customWidth="1"/>
    <col min="3" max="3" width="15.28515625" style="1" customWidth="1"/>
    <col min="4" max="4" width="19.7109375" style="33" customWidth="1"/>
    <col min="5" max="5" width="15.28515625" style="33" customWidth="1"/>
    <col min="6" max="6" width="36" style="34" customWidth="1"/>
    <col min="7" max="7" width="5.85546875" style="34" customWidth="1"/>
    <col min="8" max="9" width="28.7109375" style="35" customWidth="1"/>
    <col min="10" max="10" width="11.42578125" style="104"/>
    <col min="11" max="11" width="11.42578125" style="1"/>
    <col min="12" max="12" width="15" style="1" customWidth="1"/>
    <col min="13" max="16384" width="11.42578125" style="1"/>
  </cols>
  <sheetData>
    <row r="1" spans="1:14" s="8" customFormat="1" x14ac:dyDescent="0.2">
      <c r="A1" s="121"/>
      <c r="B1" s="366" t="s">
        <v>137</v>
      </c>
      <c r="C1" s="367"/>
      <c r="D1" s="367"/>
      <c r="E1" s="367"/>
      <c r="F1" s="367"/>
      <c r="G1" s="367"/>
      <c r="H1" s="367"/>
      <c r="I1" s="367"/>
      <c r="J1" s="121"/>
    </row>
    <row r="2" spans="1:14" s="8" customFormat="1" ht="13.5" thickBot="1" x14ac:dyDescent="0.25">
      <c r="A2" s="121"/>
      <c r="B2" s="274"/>
      <c r="C2" s="138"/>
      <c r="D2" s="138"/>
      <c r="E2" s="138"/>
      <c r="F2" s="138"/>
      <c r="G2" s="138"/>
      <c r="H2" s="138"/>
      <c r="I2" s="138"/>
      <c r="J2" s="121"/>
    </row>
    <row r="3" spans="1:14" x14ac:dyDescent="0.2">
      <c r="B3" s="292"/>
      <c r="C3" s="292"/>
      <c r="D3" s="293"/>
      <c r="E3" s="293"/>
      <c r="F3" s="368"/>
      <c r="G3" s="369"/>
      <c r="H3" s="370"/>
      <c r="I3" s="370"/>
    </row>
    <row r="4" spans="1:14" x14ac:dyDescent="0.2">
      <c r="B4" s="123"/>
      <c r="C4" s="371" t="s">
        <v>1</v>
      </c>
      <c r="D4" s="372"/>
      <c r="E4" s="373"/>
      <c r="F4" s="374" t="s">
        <v>0</v>
      </c>
      <c r="G4" s="375"/>
      <c r="H4" s="376"/>
      <c r="I4" s="376"/>
    </row>
    <row r="5" spans="1:14" ht="26.25" customHeight="1" x14ac:dyDescent="0.2">
      <c r="B5" s="377"/>
      <c r="C5" s="9"/>
      <c r="D5" s="379" t="s">
        <v>22</v>
      </c>
      <c r="E5" s="379" t="s">
        <v>23</v>
      </c>
      <c r="F5" s="381" t="s">
        <v>24</v>
      </c>
      <c r="G5" s="382"/>
      <c r="H5" s="117">
        <v>2</v>
      </c>
      <c r="I5" s="117">
        <v>3</v>
      </c>
    </row>
    <row r="6" spans="1:14" ht="30.75" customHeight="1" x14ac:dyDescent="0.2">
      <c r="B6" s="378"/>
      <c r="C6" s="11"/>
      <c r="D6" s="380"/>
      <c r="E6" s="385"/>
      <c r="F6" s="383" t="s">
        <v>25</v>
      </c>
      <c r="G6" s="384"/>
      <c r="H6" s="126" t="s">
        <v>26</v>
      </c>
      <c r="I6" s="127" t="s">
        <v>27</v>
      </c>
    </row>
    <row r="7" spans="1:14" ht="38.25" x14ac:dyDescent="0.2">
      <c r="B7" s="124">
        <v>1</v>
      </c>
      <c r="C7" s="362" t="s">
        <v>28</v>
      </c>
      <c r="D7" s="13" t="s">
        <v>29</v>
      </c>
      <c r="E7" s="14" t="s">
        <v>30</v>
      </c>
      <c r="F7" s="355" t="s">
        <v>133</v>
      </c>
      <c r="G7" s="359"/>
      <c r="H7" s="133"/>
      <c r="I7" s="134"/>
    </row>
    <row r="8" spans="1:14" ht="28.5" customHeight="1" x14ac:dyDescent="0.2">
      <c r="B8" s="124"/>
      <c r="C8" s="363"/>
      <c r="D8" s="15" t="s">
        <v>15</v>
      </c>
      <c r="E8" s="16"/>
      <c r="F8" s="355" t="s">
        <v>141</v>
      </c>
      <c r="G8" s="356"/>
      <c r="H8" s="133"/>
      <c r="I8" s="134"/>
      <c r="J8" s="365"/>
      <c r="K8" s="365"/>
      <c r="N8" s="3"/>
    </row>
    <row r="9" spans="1:14" ht="52.5" customHeight="1" x14ac:dyDescent="0.2">
      <c r="B9" s="124"/>
      <c r="C9" s="364"/>
      <c r="D9" s="15" t="s">
        <v>16</v>
      </c>
      <c r="E9" s="16"/>
      <c r="F9" s="355" t="s">
        <v>142</v>
      </c>
      <c r="G9" s="359"/>
      <c r="H9" s="133"/>
      <c r="I9" s="134"/>
    </row>
    <row r="10" spans="1:14" ht="24.75" customHeight="1" x14ac:dyDescent="0.2">
      <c r="B10" s="125">
        <v>2</v>
      </c>
      <c r="C10" s="17" t="s">
        <v>2</v>
      </c>
      <c r="D10" s="18" t="s">
        <v>3</v>
      </c>
      <c r="E10" s="16"/>
      <c r="F10" s="355" t="s">
        <v>143</v>
      </c>
      <c r="G10" s="356"/>
      <c r="H10" s="132"/>
      <c r="I10" s="134"/>
      <c r="J10" s="4"/>
      <c r="K10" s="5"/>
    </row>
    <row r="11" spans="1:14" ht="81" customHeight="1" x14ac:dyDescent="0.2">
      <c r="B11" s="386">
        <v>3</v>
      </c>
      <c r="C11" s="388" t="s">
        <v>7</v>
      </c>
      <c r="D11" s="394">
        <v>73</v>
      </c>
      <c r="E11" s="19"/>
      <c r="F11" s="355" t="s">
        <v>144</v>
      </c>
      <c r="G11" s="359"/>
      <c r="H11" s="112" t="s">
        <v>31</v>
      </c>
      <c r="I11" s="135" t="s">
        <v>170</v>
      </c>
    </row>
    <row r="12" spans="1:14" ht="78.75" customHeight="1" x14ac:dyDescent="0.2">
      <c r="B12" s="387"/>
      <c r="C12" s="389"/>
      <c r="D12" s="395"/>
      <c r="E12" s="20" t="s">
        <v>32</v>
      </c>
      <c r="F12" s="355" t="s">
        <v>145</v>
      </c>
      <c r="G12" s="359"/>
      <c r="H12" s="131"/>
      <c r="I12" s="136"/>
    </row>
    <row r="13" spans="1:14" ht="48.75" customHeight="1" x14ac:dyDescent="0.2">
      <c r="B13" s="390">
        <v>4</v>
      </c>
      <c r="C13" s="391" t="s">
        <v>14</v>
      </c>
      <c r="D13" s="392" t="s">
        <v>8</v>
      </c>
      <c r="E13" s="21" t="s">
        <v>30</v>
      </c>
      <c r="F13" s="357"/>
      <c r="G13" s="358"/>
      <c r="H13" s="113" t="s">
        <v>33</v>
      </c>
      <c r="I13" s="119" t="s">
        <v>146</v>
      </c>
    </row>
    <row r="14" spans="1:14" ht="48.75" customHeight="1" x14ac:dyDescent="0.2">
      <c r="B14" s="387"/>
      <c r="C14" s="364"/>
      <c r="D14" s="393"/>
      <c r="E14" s="20" t="s">
        <v>32</v>
      </c>
      <c r="F14" s="360" t="s">
        <v>9</v>
      </c>
      <c r="G14" s="361"/>
      <c r="H14" s="130"/>
      <c r="I14" s="128" t="s">
        <v>13</v>
      </c>
    </row>
    <row r="15" spans="1:14" ht="78.75" customHeight="1" x14ac:dyDescent="0.2">
      <c r="B15" s="390">
        <v>5</v>
      </c>
      <c r="C15" s="22" t="s">
        <v>18</v>
      </c>
      <c r="D15" s="23" t="s">
        <v>4</v>
      </c>
      <c r="E15" s="24" t="s">
        <v>30</v>
      </c>
      <c r="F15" s="357"/>
      <c r="G15" s="358"/>
      <c r="H15" s="129"/>
      <c r="I15" s="119" t="s">
        <v>147</v>
      </c>
    </row>
    <row r="16" spans="1:14" ht="48" x14ac:dyDescent="0.2">
      <c r="B16" s="387"/>
      <c r="C16" s="25"/>
      <c r="D16" s="26"/>
      <c r="E16" s="20" t="s">
        <v>32</v>
      </c>
      <c r="F16" s="357" t="s">
        <v>10</v>
      </c>
      <c r="G16" s="358"/>
      <c r="H16" s="130" t="s">
        <v>130</v>
      </c>
      <c r="I16" s="120" t="s">
        <v>148</v>
      </c>
      <c r="K16" s="6"/>
      <c r="L16" s="2"/>
    </row>
    <row r="17" spans="1:12" ht="25.5" x14ac:dyDescent="0.2">
      <c r="B17" s="396">
        <v>6</v>
      </c>
      <c r="C17" s="398" t="s">
        <v>19</v>
      </c>
      <c r="D17" s="399" t="s">
        <v>20</v>
      </c>
      <c r="E17" s="21" t="s">
        <v>30</v>
      </c>
      <c r="F17" s="357"/>
      <c r="G17" s="358"/>
      <c r="H17" s="129"/>
      <c r="I17" s="137" t="s">
        <v>17</v>
      </c>
      <c r="K17" s="7"/>
      <c r="L17" s="7"/>
    </row>
    <row r="18" spans="1:12" ht="60" x14ac:dyDescent="0.2">
      <c r="B18" s="397"/>
      <c r="C18" s="389"/>
      <c r="D18" s="400"/>
      <c r="E18" s="27" t="s">
        <v>32</v>
      </c>
      <c r="F18" s="357"/>
      <c r="G18" s="358"/>
      <c r="H18" s="130" t="s">
        <v>34</v>
      </c>
      <c r="I18" s="120" t="s">
        <v>35</v>
      </c>
    </row>
    <row r="19" spans="1:12" ht="48" x14ac:dyDescent="0.2">
      <c r="B19" s="396">
        <v>7</v>
      </c>
      <c r="C19" s="398" t="s">
        <v>21</v>
      </c>
      <c r="D19" s="399" t="s">
        <v>5</v>
      </c>
      <c r="E19" s="254" t="s">
        <v>30</v>
      </c>
      <c r="F19" s="357"/>
      <c r="G19" s="358"/>
      <c r="H19" s="129"/>
      <c r="I19" s="119" t="s">
        <v>149</v>
      </c>
    </row>
    <row r="20" spans="1:12" ht="60.75" thickBot="1" x14ac:dyDescent="0.25">
      <c r="B20" s="401"/>
      <c r="C20" s="402"/>
      <c r="D20" s="403"/>
      <c r="E20" s="294" t="s">
        <v>32</v>
      </c>
      <c r="F20" s="404"/>
      <c r="G20" s="405"/>
      <c r="H20" s="295"/>
      <c r="I20" s="296" t="s">
        <v>116</v>
      </c>
    </row>
    <row r="21" spans="1:12" s="29" customFormat="1" ht="12.75" customHeight="1" x14ac:dyDescent="0.2">
      <c r="A21" s="122"/>
      <c r="B21" s="29" t="s">
        <v>11</v>
      </c>
      <c r="D21" s="30"/>
      <c r="E21" s="30"/>
      <c r="F21" s="31"/>
      <c r="G21" s="31"/>
      <c r="H21" s="32"/>
      <c r="I21" s="32"/>
      <c r="J21" s="122"/>
    </row>
    <row r="22" spans="1:12" s="29" customFormat="1" ht="11.25" x14ac:dyDescent="0.2">
      <c r="A22" s="122"/>
      <c r="B22" s="139"/>
      <c r="C22" s="122" t="s">
        <v>12</v>
      </c>
      <c r="E22" s="30"/>
      <c r="F22" s="31"/>
      <c r="G22" s="31"/>
      <c r="H22" s="32"/>
      <c r="I22" s="32"/>
      <c r="J22" s="122"/>
    </row>
    <row r="23" spans="1:12" s="29" customFormat="1" ht="4.5" customHeight="1" x14ac:dyDescent="0.2">
      <c r="A23" s="122"/>
      <c r="C23" s="145"/>
      <c r="D23" s="122"/>
      <c r="E23" s="30"/>
      <c r="F23" s="31"/>
      <c r="G23" s="31"/>
      <c r="H23" s="32"/>
      <c r="I23" s="32"/>
      <c r="J23" s="122"/>
    </row>
    <row r="24" spans="1:12" s="29" customFormat="1" x14ac:dyDescent="0.2">
      <c r="A24" s="122"/>
      <c r="B24" s="140"/>
      <c r="C24" s="122" t="s">
        <v>47</v>
      </c>
      <c r="E24" s="30"/>
      <c r="F24" s="31"/>
      <c r="G24" s="31"/>
      <c r="H24" s="32"/>
      <c r="I24" s="32"/>
      <c r="J24" s="122"/>
    </row>
    <row r="25" spans="1:12" s="29" customFormat="1" x14ac:dyDescent="0.2">
      <c r="A25" s="122"/>
      <c r="B25" s="140"/>
      <c r="C25" s="122"/>
      <c r="E25" s="30"/>
      <c r="F25" s="31"/>
      <c r="G25" s="31"/>
      <c r="H25" s="32"/>
      <c r="I25" s="32"/>
      <c r="J25" s="122"/>
    </row>
    <row r="26" spans="1:12" s="29" customFormat="1" ht="11.25" x14ac:dyDescent="0.2">
      <c r="A26" s="146"/>
      <c r="B26" s="146" t="s">
        <v>138</v>
      </c>
      <c r="C26" s="122"/>
      <c r="E26" s="30"/>
      <c r="F26" s="31"/>
      <c r="G26" s="31"/>
      <c r="H26" s="32"/>
      <c r="I26" s="32"/>
      <c r="J26" s="122"/>
    </row>
    <row r="27" spans="1:12" s="29" customFormat="1" ht="11.25" x14ac:dyDescent="0.2">
      <c r="A27" s="146"/>
      <c r="B27" s="146" t="s">
        <v>139</v>
      </c>
      <c r="C27" s="122"/>
      <c r="E27" s="30"/>
      <c r="F27" s="31"/>
      <c r="G27" s="31"/>
      <c r="H27" s="32"/>
      <c r="I27" s="32"/>
      <c r="J27" s="122"/>
    </row>
    <row r="28" spans="1:12" s="29" customFormat="1" ht="11.25" x14ac:dyDescent="0.2">
      <c r="A28" s="122"/>
      <c r="B28" s="146" t="s">
        <v>150</v>
      </c>
      <c r="D28" s="30"/>
      <c r="E28" s="30"/>
      <c r="F28" s="31"/>
      <c r="G28" s="31"/>
      <c r="H28" s="32"/>
      <c r="I28" s="32"/>
      <c r="J28" s="122"/>
    </row>
    <row r="32" spans="1:12" x14ac:dyDescent="0.2">
      <c r="D32" s="36"/>
      <c r="E32" s="36"/>
    </row>
    <row r="35" spans="4:9" x14ac:dyDescent="0.2">
      <c r="D35" s="1"/>
      <c r="E35" s="1"/>
      <c r="F35" s="1"/>
      <c r="G35" s="1"/>
      <c r="H35" s="1"/>
      <c r="I35" s="1"/>
    </row>
    <row r="36" spans="4:9" x14ac:dyDescent="0.2">
      <c r="D36" s="1"/>
      <c r="E36" s="1"/>
      <c r="F36" s="1"/>
      <c r="G36" s="1"/>
      <c r="H36" s="1"/>
      <c r="I36" s="1"/>
    </row>
    <row r="37" spans="4:9" x14ac:dyDescent="0.2">
      <c r="D37" s="1"/>
      <c r="E37" s="1"/>
      <c r="F37" s="1"/>
      <c r="G37" s="1"/>
      <c r="H37" s="1"/>
      <c r="I37" s="1"/>
    </row>
    <row r="38" spans="4:9" x14ac:dyDescent="0.2">
      <c r="D38" s="1"/>
      <c r="E38" s="1"/>
      <c r="F38" s="1"/>
      <c r="G38" s="1"/>
      <c r="H38" s="1"/>
      <c r="I38" s="1"/>
    </row>
    <row r="39" spans="4:9" x14ac:dyDescent="0.2">
      <c r="D39" s="1"/>
      <c r="E39" s="1"/>
      <c r="F39" s="1"/>
      <c r="G39" s="1"/>
      <c r="H39" s="1"/>
      <c r="I39" s="1"/>
    </row>
    <row r="40" spans="4:9" x14ac:dyDescent="0.2">
      <c r="D40" s="1"/>
      <c r="E40" s="1"/>
      <c r="F40" s="1"/>
      <c r="G40" s="1"/>
      <c r="H40" s="1"/>
      <c r="I40" s="1"/>
    </row>
    <row r="41" spans="4:9" x14ac:dyDescent="0.2">
      <c r="D41" s="1"/>
      <c r="E41" s="1"/>
      <c r="F41" s="1"/>
      <c r="G41" s="1"/>
      <c r="H41" s="1"/>
      <c r="I41" s="1"/>
    </row>
    <row r="42" spans="4:9" x14ac:dyDescent="0.2">
      <c r="D42" s="1"/>
      <c r="E42" s="1"/>
      <c r="F42" s="1"/>
      <c r="G42" s="1"/>
      <c r="H42" s="1"/>
      <c r="I42" s="1"/>
    </row>
    <row r="43" spans="4:9" x14ac:dyDescent="0.2">
      <c r="D43" s="1"/>
      <c r="E43" s="1"/>
      <c r="F43" s="1"/>
      <c r="G43" s="1"/>
      <c r="H43" s="1"/>
      <c r="I43" s="1"/>
    </row>
    <row r="44" spans="4:9" x14ac:dyDescent="0.2">
      <c r="D44" s="1"/>
      <c r="E44" s="1"/>
      <c r="F44" s="1"/>
      <c r="G44" s="1"/>
      <c r="H44" s="1"/>
      <c r="I44" s="1"/>
    </row>
    <row r="45" spans="4:9" x14ac:dyDescent="0.2">
      <c r="D45" s="1"/>
      <c r="E45" s="1"/>
      <c r="F45" s="1"/>
      <c r="G45" s="1"/>
      <c r="H45" s="1"/>
      <c r="I45" s="1"/>
    </row>
    <row r="46" spans="4:9" x14ac:dyDescent="0.2">
      <c r="D46" s="1"/>
      <c r="E46" s="1"/>
      <c r="F46" s="1"/>
      <c r="G46" s="1"/>
      <c r="H46" s="1"/>
      <c r="I46" s="1"/>
    </row>
  </sheetData>
  <mergeCells count="38">
    <mergeCell ref="F16:G16"/>
    <mergeCell ref="F17:G17"/>
    <mergeCell ref="F18:G18"/>
    <mergeCell ref="F19:G19"/>
    <mergeCell ref="F20:G20"/>
    <mergeCell ref="B15:B16"/>
    <mergeCell ref="B17:B18"/>
    <mergeCell ref="C17:C18"/>
    <mergeCell ref="D17:D18"/>
    <mergeCell ref="B19:B20"/>
    <mergeCell ref="C19:C20"/>
    <mergeCell ref="D19:D20"/>
    <mergeCell ref="B11:B12"/>
    <mergeCell ref="C11:C12"/>
    <mergeCell ref="B13:B14"/>
    <mergeCell ref="C13:C14"/>
    <mergeCell ref="D13:D14"/>
    <mergeCell ref="D11:D12"/>
    <mergeCell ref="C7:C9"/>
    <mergeCell ref="J8:K8"/>
    <mergeCell ref="B1:I1"/>
    <mergeCell ref="F3:I3"/>
    <mergeCell ref="C4:E4"/>
    <mergeCell ref="F4:I4"/>
    <mergeCell ref="B5:B6"/>
    <mergeCell ref="D5:D6"/>
    <mergeCell ref="F5:G5"/>
    <mergeCell ref="F6:G6"/>
    <mergeCell ref="F7:G7"/>
    <mergeCell ref="F8:G8"/>
    <mergeCell ref="F9:G9"/>
    <mergeCell ref="E5:E6"/>
    <mergeCell ref="F10:G10"/>
    <mergeCell ref="F13:G13"/>
    <mergeCell ref="F11:G11"/>
    <mergeCell ref="F14:G14"/>
    <mergeCell ref="F15:G15"/>
    <mergeCell ref="F12:G12"/>
  </mergeCells>
  <phoneticPr fontId="1" type="noConversion"/>
  <pageMargins left="0.47" right="0.69" top="0.74" bottom="0.64" header="0.4921259845" footer="0.4921259845"/>
  <pageSetup paperSize="9" scale="6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workbookViewId="0">
      <pane xSplit="5" ySplit="7" topLeftCell="F32" activePane="bottomRight" state="frozen"/>
      <selection pane="topRight" activeCell="F1" sqref="F1"/>
      <selection pane="bottomLeft" activeCell="A8" sqref="A8"/>
      <selection pane="bottomRight" activeCell="K28" sqref="K28"/>
    </sheetView>
  </sheetViews>
  <sheetFormatPr baseColWidth="10" defaultColWidth="11.42578125" defaultRowHeight="12.75" x14ac:dyDescent="0.2"/>
  <cols>
    <col min="1" max="1" width="1.28515625" style="104" customWidth="1"/>
    <col min="2" max="2" width="3.85546875" style="1" customWidth="1"/>
    <col min="3" max="3" width="15.28515625" style="1" customWidth="1"/>
    <col min="4" max="4" width="10.7109375" style="33" customWidth="1"/>
    <col min="5" max="5" width="16.5703125" style="33" customWidth="1"/>
    <col min="6" max="7" width="7.7109375" style="34" customWidth="1"/>
    <col min="8" max="8" width="13.42578125" style="35" customWidth="1"/>
    <col min="9" max="9" width="14.28515625" style="35" customWidth="1"/>
    <col min="10" max="10" width="7.7109375" style="35" customWidth="1"/>
    <col min="11" max="11" width="16.42578125" style="35" customWidth="1"/>
    <col min="12" max="16384" width="11.42578125" style="1"/>
  </cols>
  <sheetData>
    <row r="1" spans="1:11" s="8" customFormat="1" x14ac:dyDescent="0.2">
      <c r="A1" s="121"/>
      <c r="B1" s="407" t="s">
        <v>125</v>
      </c>
      <c r="C1" s="367"/>
      <c r="D1" s="367"/>
      <c r="E1" s="367"/>
      <c r="F1" s="367"/>
      <c r="G1" s="367"/>
      <c r="H1" s="367"/>
      <c r="I1" s="367"/>
      <c r="J1" s="367"/>
      <c r="K1" s="367"/>
    </row>
    <row r="2" spans="1:11" s="8" customFormat="1" x14ac:dyDescent="0.2">
      <c r="A2" s="121"/>
      <c r="C2" s="144" t="s">
        <v>44</v>
      </c>
      <c r="D2" s="118"/>
      <c r="E2" s="118"/>
      <c r="F2" s="118"/>
      <c r="G2" s="118"/>
      <c r="H2" s="118"/>
      <c r="I2" s="118"/>
      <c r="J2" s="118"/>
      <c r="K2" s="118"/>
    </row>
    <row r="3" spans="1:11" s="8" customFormat="1" ht="13.5" thickBot="1" x14ac:dyDescent="0.25">
      <c r="A3" s="121"/>
      <c r="B3" s="143"/>
      <c r="C3" s="138"/>
      <c r="D3" s="138"/>
      <c r="E3" s="138"/>
      <c r="F3" s="138"/>
      <c r="G3" s="138"/>
      <c r="H3" s="118"/>
      <c r="I3" s="118"/>
      <c r="J3" s="118"/>
      <c r="K3" s="118"/>
    </row>
    <row r="4" spans="1:11" s="37" customFormat="1" ht="12.75" customHeight="1" x14ac:dyDescent="0.2">
      <c r="A4" s="141"/>
      <c r="B4" s="285"/>
      <c r="C4" s="285"/>
      <c r="D4" s="286"/>
      <c r="E4" s="286"/>
      <c r="F4" s="285"/>
      <c r="G4" s="287"/>
      <c r="H4" s="287"/>
      <c r="I4" s="287"/>
      <c r="J4" s="287"/>
      <c r="K4" s="287"/>
    </row>
    <row r="5" spans="1:11" ht="28.5" customHeight="1" x14ac:dyDescent="0.2">
      <c r="B5" s="123"/>
      <c r="C5" s="408" t="s">
        <v>1</v>
      </c>
      <c r="D5" s="409"/>
      <c r="E5" s="410"/>
      <c r="F5" s="411" t="s">
        <v>37</v>
      </c>
      <c r="G5" s="412"/>
      <c r="H5" s="412"/>
      <c r="I5" s="412"/>
      <c r="J5" s="412"/>
      <c r="K5" s="412"/>
    </row>
    <row r="6" spans="1:11" ht="25.5" x14ac:dyDescent="0.2">
      <c r="B6" s="377"/>
      <c r="C6" s="9"/>
      <c r="D6" s="413" t="s">
        <v>22</v>
      </c>
      <c r="E6" s="10" t="s">
        <v>151</v>
      </c>
      <c r="F6" s="415">
        <v>1</v>
      </c>
      <c r="G6" s="416"/>
      <c r="H6" s="417">
        <v>2</v>
      </c>
      <c r="I6" s="410"/>
      <c r="J6" s="417">
        <v>3</v>
      </c>
      <c r="K6" s="376"/>
    </row>
    <row r="7" spans="1:11" ht="24.75" customHeight="1" thickBot="1" x14ac:dyDescent="0.25">
      <c r="B7" s="378"/>
      <c r="C7" s="11"/>
      <c r="D7" s="414"/>
      <c r="E7" s="12"/>
      <c r="F7" s="418" t="s">
        <v>25</v>
      </c>
      <c r="G7" s="419"/>
      <c r="H7" s="418" t="s">
        <v>152</v>
      </c>
      <c r="I7" s="419"/>
      <c r="J7" s="420" t="s">
        <v>27</v>
      </c>
      <c r="K7" s="421"/>
    </row>
    <row r="8" spans="1:11" x14ac:dyDescent="0.2">
      <c r="B8" s="124">
        <v>1</v>
      </c>
      <c r="C8" s="362" t="s">
        <v>28</v>
      </c>
      <c r="D8" s="422" t="s">
        <v>29</v>
      </c>
      <c r="E8" s="444" t="s">
        <v>30</v>
      </c>
      <c r="F8" s="86" t="s">
        <v>39</v>
      </c>
      <c r="G8" s="114">
        <v>1962.021</v>
      </c>
      <c r="H8" s="87"/>
      <c r="I8" s="88"/>
      <c r="J8" s="87"/>
      <c r="K8" s="89"/>
    </row>
    <row r="9" spans="1:11" ht="30" customHeight="1" x14ac:dyDescent="0.2">
      <c r="B9" s="124"/>
      <c r="C9" s="362"/>
      <c r="D9" s="400"/>
      <c r="E9" s="445"/>
      <c r="F9" s="90" t="s">
        <v>40</v>
      </c>
      <c r="G9" s="107">
        <v>1964.3589999999999</v>
      </c>
      <c r="H9" s="40"/>
      <c r="I9" s="41"/>
      <c r="J9" s="40"/>
      <c r="K9" s="91"/>
    </row>
    <row r="10" spans="1:11" x14ac:dyDescent="0.2">
      <c r="B10" s="124"/>
      <c r="C10" s="363"/>
      <c r="D10" s="447" t="s">
        <v>15</v>
      </c>
      <c r="E10" s="445"/>
      <c r="F10" s="92" t="s">
        <v>39</v>
      </c>
      <c r="G10" s="77">
        <v>0.69099999999999995</v>
      </c>
      <c r="H10" s="40"/>
      <c r="I10" s="41"/>
      <c r="J10" s="40"/>
      <c r="K10" s="91"/>
    </row>
    <row r="11" spans="1:11" x14ac:dyDescent="0.2">
      <c r="B11" s="124"/>
      <c r="C11" s="363"/>
      <c r="D11" s="393"/>
      <c r="E11" s="445"/>
      <c r="F11" s="90" t="s">
        <v>40</v>
      </c>
      <c r="G11" s="78">
        <v>0.69099999999999995</v>
      </c>
      <c r="H11" s="40"/>
      <c r="I11" s="41"/>
      <c r="J11" s="40"/>
      <c r="K11" s="91"/>
    </row>
    <row r="12" spans="1:11" x14ac:dyDescent="0.2">
      <c r="B12" s="124"/>
      <c r="C12" s="363"/>
      <c r="D12" s="453">
        <v>7112</v>
      </c>
      <c r="E12" s="445"/>
      <c r="F12" s="92" t="s">
        <v>39</v>
      </c>
      <c r="G12" s="77">
        <v>1.762</v>
      </c>
      <c r="H12" s="40"/>
      <c r="I12" s="41"/>
      <c r="J12" s="40"/>
      <c r="K12" s="91"/>
    </row>
    <row r="13" spans="1:11" x14ac:dyDescent="0.2">
      <c r="B13" s="124"/>
      <c r="C13" s="364"/>
      <c r="D13" s="393"/>
      <c r="E13" s="445"/>
      <c r="F13" s="90" t="s">
        <v>40</v>
      </c>
      <c r="G13" s="78">
        <v>1.762</v>
      </c>
      <c r="H13" s="40"/>
      <c r="I13" s="41"/>
      <c r="J13" s="40"/>
      <c r="K13" s="91"/>
    </row>
    <row r="14" spans="1:11" x14ac:dyDescent="0.2">
      <c r="B14" s="124">
        <v>2</v>
      </c>
      <c r="C14" s="17" t="s">
        <v>2</v>
      </c>
      <c r="D14" s="454" t="s">
        <v>3</v>
      </c>
      <c r="E14" s="445"/>
      <c r="F14" s="92" t="s">
        <v>39</v>
      </c>
      <c r="G14" s="77">
        <v>1381.376</v>
      </c>
      <c r="H14" s="40"/>
      <c r="I14" s="41"/>
      <c r="J14" s="40"/>
      <c r="K14" s="91"/>
    </row>
    <row r="15" spans="1:11" x14ac:dyDescent="0.2">
      <c r="B15" s="124"/>
      <c r="C15" s="17"/>
      <c r="D15" s="393"/>
      <c r="E15" s="445"/>
      <c r="F15" s="90" t="s">
        <v>40</v>
      </c>
      <c r="G15" s="78">
        <v>1429.761</v>
      </c>
      <c r="H15" s="40"/>
      <c r="I15" s="41"/>
      <c r="J15" s="40"/>
      <c r="K15" s="91"/>
    </row>
    <row r="16" spans="1:11" x14ac:dyDescent="0.2">
      <c r="B16" s="386">
        <v>3</v>
      </c>
      <c r="C16" s="388" t="s">
        <v>7</v>
      </c>
      <c r="D16" s="394">
        <v>73</v>
      </c>
      <c r="E16" s="445"/>
      <c r="F16" s="92" t="s">
        <v>39</v>
      </c>
      <c r="G16" s="77">
        <v>2070.2150000000001</v>
      </c>
      <c r="H16" s="69" t="s">
        <v>39</v>
      </c>
      <c r="I16" s="77">
        <v>35.024000000000001</v>
      </c>
      <c r="J16" s="69" t="s">
        <v>39</v>
      </c>
      <c r="K16" s="115">
        <v>15.47</v>
      </c>
    </row>
    <row r="17" spans="2:11" x14ac:dyDescent="0.2">
      <c r="B17" s="431"/>
      <c r="C17" s="433"/>
      <c r="D17" s="455"/>
      <c r="E17" s="446"/>
      <c r="F17" s="90" t="s">
        <v>40</v>
      </c>
      <c r="G17" s="78">
        <v>2152.8969999999999</v>
      </c>
      <c r="H17" s="110" t="s">
        <v>40</v>
      </c>
      <c r="I17" s="78">
        <v>35.223999999999997</v>
      </c>
      <c r="J17" s="110" t="s">
        <v>40</v>
      </c>
      <c r="K17" s="116">
        <v>15.587999999999999</v>
      </c>
    </row>
    <row r="18" spans="2:11" x14ac:dyDescent="0.2">
      <c r="B18" s="432"/>
      <c r="C18" s="434"/>
      <c r="D18" s="455"/>
      <c r="E18" s="442" t="s">
        <v>32</v>
      </c>
      <c r="F18" s="92" t="s">
        <v>39</v>
      </c>
      <c r="G18" s="84">
        <v>109.837</v>
      </c>
      <c r="H18" s="43"/>
      <c r="I18" s="44"/>
      <c r="J18" s="43"/>
      <c r="K18" s="93"/>
    </row>
    <row r="19" spans="2:11" x14ac:dyDescent="0.2">
      <c r="B19" s="387"/>
      <c r="C19" s="389"/>
      <c r="D19" s="393"/>
      <c r="E19" s="443"/>
      <c r="F19" s="90" t="s">
        <v>40</v>
      </c>
      <c r="G19" s="85">
        <v>115.254</v>
      </c>
      <c r="H19" s="45"/>
      <c r="I19" s="46"/>
      <c r="J19" s="45"/>
      <c r="K19" s="94"/>
    </row>
    <row r="20" spans="2:11" x14ac:dyDescent="0.2">
      <c r="B20" s="390">
        <v>4</v>
      </c>
      <c r="C20" s="391" t="s">
        <v>14</v>
      </c>
      <c r="D20" s="392" t="s">
        <v>8</v>
      </c>
      <c r="E20" s="450" t="s">
        <v>30</v>
      </c>
      <c r="F20" s="95"/>
      <c r="G20" s="44"/>
      <c r="H20" s="69" t="s">
        <v>39</v>
      </c>
      <c r="I20" s="77">
        <v>12.646000000000001</v>
      </c>
      <c r="J20" s="69" t="s">
        <v>39</v>
      </c>
      <c r="K20" s="115">
        <v>2.0179999999999998</v>
      </c>
    </row>
    <row r="21" spans="2:11" x14ac:dyDescent="0.2">
      <c r="B21" s="438"/>
      <c r="C21" s="439"/>
      <c r="D21" s="456"/>
      <c r="E21" s="451"/>
      <c r="F21" s="96"/>
      <c r="G21" s="46"/>
      <c r="H21" s="110" t="s">
        <v>40</v>
      </c>
      <c r="I21" s="78">
        <v>12.989000000000001</v>
      </c>
      <c r="J21" s="110" t="s">
        <v>40</v>
      </c>
      <c r="K21" s="116">
        <v>2.0219999999999998</v>
      </c>
    </row>
    <row r="22" spans="2:11" x14ac:dyDescent="0.2">
      <c r="B22" s="438"/>
      <c r="C22" s="439"/>
      <c r="D22" s="456"/>
      <c r="E22" s="442" t="s">
        <v>32</v>
      </c>
      <c r="F22" s="95" t="s">
        <v>39</v>
      </c>
      <c r="G22" s="44">
        <v>0.05</v>
      </c>
      <c r="H22" s="43"/>
      <c r="I22" s="44"/>
      <c r="J22" s="43" t="s">
        <v>39</v>
      </c>
      <c r="K22" s="93">
        <v>0.38700000000000001</v>
      </c>
    </row>
    <row r="23" spans="2:11" ht="13.5" thickBot="1" x14ac:dyDescent="0.25">
      <c r="B23" s="387"/>
      <c r="C23" s="364"/>
      <c r="D23" s="393"/>
      <c r="E23" s="452"/>
      <c r="F23" s="97" t="s">
        <v>40</v>
      </c>
      <c r="G23" s="98">
        <v>8.4000000000000005E-2</v>
      </c>
      <c r="H23" s="99"/>
      <c r="I23" s="98"/>
      <c r="J23" s="99" t="s">
        <v>40</v>
      </c>
      <c r="K23" s="100">
        <v>0.39100000000000001</v>
      </c>
    </row>
    <row r="24" spans="2:11" ht="25.5" x14ac:dyDescent="0.2">
      <c r="B24" s="438">
        <v>5</v>
      </c>
      <c r="C24" s="435" t="s">
        <v>18</v>
      </c>
      <c r="D24" s="423" t="s">
        <v>4</v>
      </c>
      <c r="E24" s="82" t="s">
        <v>30</v>
      </c>
      <c r="F24" s="45"/>
      <c r="G24" s="46"/>
      <c r="H24" s="63"/>
      <c r="I24" s="64"/>
      <c r="J24" s="110" t="s">
        <v>40</v>
      </c>
      <c r="K24" s="72">
        <v>55.75</v>
      </c>
    </row>
    <row r="25" spans="2:11" ht="40.5" customHeight="1" x14ac:dyDescent="0.2">
      <c r="B25" s="387"/>
      <c r="C25" s="436"/>
      <c r="D25" s="424"/>
      <c r="E25" s="28" t="s">
        <v>32</v>
      </c>
      <c r="F25" s="42" t="s">
        <v>40</v>
      </c>
      <c r="G25" s="46">
        <v>9.2579999999999991</v>
      </c>
      <c r="H25" s="42" t="s">
        <v>40</v>
      </c>
      <c r="I25" s="46">
        <v>193.12700000000001</v>
      </c>
      <c r="J25" s="42" t="s">
        <v>40</v>
      </c>
      <c r="K25" s="76">
        <v>92.147999999999996</v>
      </c>
    </row>
    <row r="26" spans="2:11" ht="25.5" x14ac:dyDescent="0.2">
      <c r="B26" s="437">
        <v>6</v>
      </c>
      <c r="C26" s="440" t="s">
        <v>19</v>
      </c>
      <c r="D26" s="457" t="s">
        <v>20</v>
      </c>
      <c r="E26" s="105" t="s">
        <v>30</v>
      </c>
      <c r="F26" s="45"/>
      <c r="G26" s="46"/>
      <c r="H26" s="63"/>
      <c r="I26" s="64"/>
      <c r="J26" s="110" t="s">
        <v>40</v>
      </c>
      <c r="K26" s="72">
        <v>0.873</v>
      </c>
    </row>
    <row r="27" spans="2:11" ht="25.5" x14ac:dyDescent="0.2">
      <c r="B27" s="397"/>
      <c r="C27" s="389"/>
      <c r="D27" s="400"/>
      <c r="E27" s="83" t="s">
        <v>32</v>
      </c>
      <c r="F27" s="63"/>
      <c r="G27" s="64"/>
      <c r="H27" s="42" t="s">
        <v>40</v>
      </c>
      <c r="I27" s="46">
        <v>270.488</v>
      </c>
      <c r="J27" s="42" t="s">
        <v>40</v>
      </c>
      <c r="K27" s="147">
        <v>16668.059000000001</v>
      </c>
    </row>
    <row r="28" spans="2:11" ht="25.5" x14ac:dyDescent="0.2">
      <c r="B28" s="437">
        <v>7</v>
      </c>
      <c r="C28" s="440" t="s">
        <v>21</v>
      </c>
      <c r="D28" s="457" t="s">
        <v>5</v>
      </c>
      <c r="E28" s="82" t="s">
        <v>30</v>
      </c>
      <c r="F28" s="45"/>
      <c r="G28" s="46"/>
      <c r="H28" s="63"/>
      <c r="I28" s="64"/>
      <c r="J28" s="110" t="s">
        <v>40</v>
      </c>
      <c r="K28" s="72">
        <v>558.84</v>
      </c>
    </row>
    <row r="29" spans="2:11" ht="27" customHeight="1" x14ac:dyDescent="0.2">
      <c r="B29" s="397"/>
      <c r="C29" s="441"/>
      <c r="D29" s="400"/>
      <c r="E29" s="83" t="s">
        <v>32</v>
      </c>
      <c r="F29" s="63"/>
      <c r="G29" s="64"/>
      <c r="H29" s="66"/>
      <c r="I29" s="64"/>
      <c r="J29" s="42" t="s">
        <v>40</v>
      </c>
      <c r="K29" s="76">
        <v>1435.635</v>
      </c>
    </row>
    <row r="30" spans="2:11" ht="25.5" x14ac:dyDescent="0.2">
      <c r="B30" s="416"/>
      <c r="C30" s="426" t="s">
        <v>45</v>
      </c>
      <c r="D30" s="429"/>
      <c r="E30" s="254" t="s">
        <v>30</v>
      </c>
      <c r="F30" s="259" t="s">
        <v>40</v>
      </c>
      <c r="G30" s="260">
        <v>5549.4699999999993</v>
      </c>
      <c r="H30" s="272" t="s">
        <v>40</v>
      </c>
      <c r="I30" s="260">
        <v>48.212999999999994</v>
      </c>
      <c r="J30" s="272" t="s">
        <v>40</v>
      </c>
      <c r="K30" s="101">
        <v>633.07300000000009</v>
      </c>
    </row>
    <row r="31" spans="2:11" x14ac:dyDescent="0.2">
      <c r="B31" s="416"/>
      <c r="C31" s="427"/>
      <c r="D31" s="430"/>
      <c r="E31" s="448" t="s">
        <v>38</v>
      </c>
      <c r="F31" s="261" t="s">
        <v>39</v>
      </c>
      <c r="G31" s="262">
        <v>5525.902000000001</v>
      </c>
      <c r="H31" s="255"/>
      <c r="I31" s="256"/>
      <c r="J31" s="255"/>
      <c r="K31" s="102"/>
    </row>
    <row r="32" spans="2:11" x14ac:dyDescent="0.2">
      <c r="B32" s="416"/>
      <c r="C32" s="427"/>
      <c r="D32" s="430"/>
      <c r="E32" s="449"/>
      <c r="F32" s="263" t="s">
        <v>40</v>
      </c>
      <c r="G32" s="264">
        <v>5664.7239999999993</v>
      </c>
      <c r="H32" s="257"/>
      <c r="I32" s="258"/>
      <c r="J32" s="257"/>
      <c r="K32" s="103"/>
    </row>
    <row r="33" spans="1:11" ht="26.25" thickBot="1" x14ac:dyDescent="0.25">
      <c r="B33" s="425"/>
      <c r="C33" s="428"/>
      <c r="D33" s="403"/>
      <c r="E33" s="288" t="s">
        <v>32</v>
      </c>
      <c r="F33" s="289" t="s">
        <v>40</v>
      </c>
      <c r="G33" s="290">
        <v>124.596</v>
      </c>
      <c r="H33" s="289" t="s">
        <v>40</v>
      </c>
      <c r="I33" s="290">
        <v>463.61500000000001</v>
      </c>
      <c r="J33" s="289" t="s">
        <v>40</v>
      </c>
      <c r="K33" s="291">
        <v>18196.233</v>
      </c>
    </row>
    <row r="34" spans="1:11" s="29" customFormat="1" ht="11.25" x14ac:dyDescent="0.2">
      <c r="A34" s="122"/>
      <c r="B34" s="29" t="s">
        <v>11</v>
      </c>
      <c r="D34" s="30"/>
      <c r="E34" s="30"/>
      <c r="F34" s="31"/>
      <c r="G34" s="68"/>
      <c r="H34" s="32"/>
      <c r="I34" s="32"/>
      <c r="J34" s="32"/>
      <c r="K34" s="32"/>
    </row>
    <row r="35" spans="1:11" s="29" customFormat="1" ht="11.25" x14ac:dyDescent="0.2">
      <c r="A35" s="122"/>
      <c r="B35" s="139"/>
      <c r="C35" s="29" t="s">
        <v>12</v>
      </c>
      <c r="D35" s="30"/>
      <c r="E35" s="30"/>
      <c r="F35" s="31"/>
      <c r="G35" s="68"/>
      <c r="H35" s="32"/>
      <c r="I35" s="32"/>
      <c r="J35" s="32"/>
      <c r="K35" s="32"/>
    </row>
    <row r="36" spans="1:11" s="29" customFormat="1" ht="3.75" customHeight="1" x14ac:dyDescent="0.2">
      <c r="A36" s="122"/>
      <c r="B36" s="145"/>
      <c r="D36" s="30"/>
      <c r="E36" s="30"/>
      <c r="F36" s="31"/>
      <c r="G36" s="68"/>
      <c r="H36" s="32"/>
      <c r="I36" s="32"/>
      <c r="J36" s="32"/>
      <c r="K36" s="32"/>
    </row>
    <row r="37" spans="1:11" s="29" customFormat="1" x14ac:dyDescent="0.2">
      <c r="A37" s="122"/>
      <c r="B37" s="140"/>
      <c r="C37" s="29" t="s">
        <v>47</v>
      </c>
      <c r="D37" s="30"/>
      <c r="E37" s="30"/>
      <c r="F37" s="31"/>
      <c r="G37" s="31"/>
      <c r="H37" s="32"/>
      <c r="I37" s="32"/>
      <c r="J37" s="32"/>
      <c r="K37" s="193"/>
    </row>
    <row r="38" spans="1:11" s="29" customFormat="1" ht="12" thickBot="1" x14ac:dyDescent="0.25">
      <c r="A38" s="122"/>
      <c r="D38" s="30"/>
      <c r="E38" s="30"/>
      <c r="F38" s="31"/>
      <c r="G38" s="31"/>
      <c r="H38" s="32"/>
      <c r="I38" s="32"/>
      <c r="J38" s="32"/>
      <c r="K38" s="193"/>
    </row>
    <row r="39" spans="1:11" ht="14.25" thickTop="1" thickBot="1" x14ac:dyDescent="0.25">
      <c r="B39" s="142"/>
      <c r="C39" s="1" t="s">
        <v>46</v>
      </c>
      <c r="K39" s="193"/>
    </row>
    <row r="40" spans="1:11" ht="13.5" thickTop="1" x14ac:dyDescent="0.2">
      <c r="B40" s="332" t="s">
        <v>126</v>
      </c>
    </row>
    <row r="41" spans="1:11" ht="23.25" customHeight="1" x14ac:dyDescent="0.2">
      <c r="B41" s="406" t="s">
        <v>53</v>
      </c>
      <c r="C41" s="406"/>
      <c r="D41" s="406"/>
      <c r="E41" s="406"/>
      <c r="F41" s="406"/>
    </row>
    <row r="42" spans="1:11" x14ac:dyDescent="0.2">
      <c r="B42" s="29" t="s">
        <v>41</v>
      </c>
    </row>
    <row r="43" spans="1:11" x14ac:dyDescent="0.2">
      <c r="D43" s="36"/>
      <c r="E43" s="36"/>
    </row>
  </sheetData>
  <mergeCells count="40">
    <mergeCell ref="E18:E19"/>
    <mergeCell ref="E8:E17"/>
    <mergeCell ref="D10:D11"/>
    <mergeCell ref="E31:E32"/>
    <mergeCell ref="E20:E21"/>
    <mergeCell ref="E22:E23"/>
    <mergeCell ref="D12:D13"/>
    <mergeCell ref="D14:D15"/>
    <mergeCell ref="D16:D19"/>
    <mergeCell ref="D20:D23"/>
    <mergeCell ref="D28:D29"/>
    <mergeCell ref="D26:D27"/>
    <mergeCell ref="C30:C33"/>
    <mergeCell ref="D30:D33"/>
    <mergeCell ref="B16:B19"/>
    <mergeCell ref="C16:C19"/>
    <mergeCell ref="C24:C25"/>
    <mergeCell ref="B26:B27"/>
    <mergeCell ref="B20:B23"/>
    <mergeCell ref="C20:C23"/>
    <mergeCell ref="B24:B25"/>
    <mergeCell ref="B28:B29"/>
    <mergeCell ref="C28:C29"/>
    <mergeCell ref="C26:C27"/>
    <mergeCell ref="B41:F41"/>
    <mergeCell ref="B1:K1"/>
    <mergeCell ref="C5:E5"/>
    <mergeCell ref="F5:K5"/>
    <mergeCell ref="B6:B7"/>
    <mergeCell ref="D6:D7"/>
    <mergeCell ref="F6:G6"/>
    <mergeCell ref="H6:I6"/>
    <mergeCell ref="J6:K6"/>
    <mergeCell ref="F7:G7"/>
    <mergeCell ref="H7:I7"/>
    <mergeCell ref="J7:K7"/>
    <mergeCell ref="C8:C13"/>
    <mergeCell ref="D8:D9"/>
    <mergeCell ref="D24:D25"/>
    <mergeCell ref="B30:B3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showGridLines="0" workbookViewId="0">
      <selection activeCell="A9" sqref="A9:E9"/>
    </sheetView>
  </sheetViews>
  <sheetFormatPr baseColWidth="10" defaultRowHeight="12.75" x14ac:dyDescent="0.2"/>
  <cols>
    <col min="3" max="3" width="14.5703125" customWidth="1"/>
    <col min="4" max="4" width="18" customWidth="1"/>
    <col min="5" max="5" width="22.7109375" customWidth="1"/>
  </cols>
  <sheetData>
    <row r="1" spans="1:10" ht="25.5" customHeight="1" x14ac:dyDescent="0.2">
      <c r="A1" s="458" t="s">
        <v>127</v>
      </c>
      <c r="B1" s="458"/>
      <c r="C1" s="458"/>
      <c r="D1" s="458"/>
      <c r="E1" s="458"/>
      <c r="F1" s="154"/>
      <c r="G1" s="154"/>
      <c r="H1" s="154"/>
      <c r="I1" s="154"/>
      <c r="J1" s="154"/>
    </row>
    <row r="2" spans="1:10" ht="13.5" thickBot="1" x14ac:dyDescent="0.25">
      <c r="A2" s="157"/>
      <c r="B2" s="157"/>
      <c r="C2" s="157"/>
      <c r="D2" s="157"/>
      <c r="E2" s="157"/>
      <c r="F2" s="154"/>
      <c r="G2" s="154"/>
      <c r="H2" s="154"/>
      <c r="I2" s="154"/>
      <c r="J2" s="154"/>
    </row>
    <row r="3" spans="1:10" ht="33.75" x14ac:dyDescent="0.2">
      <c r="A3" s="158"/>
      <c r="B3" s="158"/>
      <c r="C3" s="159" t="s">
        <v>48</v>
      </c>
      <c r="D3" s="159" t="s">
        <v>49</v>
      </c>
      <c r="E3" s="336" t="s">
        <v>50</v>
      </c>
      <c r="F3" s="160"/>
      <c r="G3" s="154"/>
      <c r="H3" s="154"/>
      <c r="I3" s="154"/>
      <c r="J3" s="154"/>
    </row>
    <row r="4" spans="1:10" x14ac:dyDescent="0.2">
      <c r="A4" s="161" t="s">
        <v>51</v>
      </c>
      <c r="B4" s="161"/>
      <c r="C4" s="334">
        <f>('Figure 1.1-2'!G30+'Figure 1.1-2'!I30+'Figure 1.1-2'!K30)*1000</f>
        <v>6230755.9999999991</v>
      </c>
      <c r="D4" s="333">
        <f>('Figure 1.1-2'!G32+'Figure 1.1-2'!G25+'Figure 1.1-2'!G23)*1000</f>
        <v>5674065.9999999991</v>
      </c>
      <c r="E4" s="353">
        <f>'Figure 1.1-2'!G32*1000</f>
        <v>5664723.9999999991</v>
      </c>
      <c r="F4" s="162"/>
      <c r="G4" s="154"/>
      <c r="H4" s="154"/>
      <c r="I4" s="154"/>
      <c r="J4" s="154"/>
    </row>
    <row r="5" spans="1:10" ht="13.5" customHeight="1" thickBot="1" x14ac:dyDescent="0.25">
      <c r="A5" s="459" t="s">
        <v>52</v>
      </c>
      <c r="B5" s="460"/>
      <c r="C5" s="168"/>
      <c r="D5" s="335"/>
      <c r="E5" s="354">
        <f>'Figure 1.1-2'!G31*1000</f>
        <v>5525902.0000000009</v>
      </c>
      <c r="F5" s="163"/>
      <c r="G5" s="154"/>
      <c r="H5" s="154"/>
      <c r="I5" s="154"/>
      <c r="J5" s="154"/>
    </row>
    <row r="6" spans="1:10" x14ac:dyDescent="0.2">
      <c r="A6" s="164"/>
      <c r="B6" s="165"/>
      <c r="C6" s="163"/>
      <c r="D6" s="163"/>
      <c r="E6" s="163"/>
      <c r="F6" s="163"/>
      <c r="G6" s="154"/>
      <c r="H6" s="154"/>
      <c r="I6" s="154"/>
      <c r="J6" s="154"/>
    </row>
    <row r="7" spans="1:10" x14ac:dyDescent="0.2">
      <c r="A7" s="461" t="s">
        <v>153</v>
      </c>
      <c r="B7" s="461"/>
      <c r="C7" s="461"/>
      <c r="D7" s="461"/>
      <c r="E7" s="461"/>
      <c r="F7" s="166"/>
      <c r="G7" s="154"/>
      <c r="H7" s="154"/>
      <c r="I7" s="154"/>
      <c r="J7" s="154"/>
    </row>
    <row r="8" spans="1:10" x14ac:dyDescent="0.2">
      <c r="A8" s="462" t="s">
        <v>53</v>
      </c>
      <c r="B8" s="406"/>
      <c r="C8" s="406"/>
      <c r="D8" s="406"/>
      <c r="E8" s="406"/>
      <c r="F8" s="167"/>
      <c r="G8" s="154"/>
      <c r="H8" s="154"/>
      <c r="I8" s="154"/>
      <c r="J8" s="154"/>
    </row>
    <row r="9" spans="1:10" x14ac:dyDescent="0.2">
      <c r="A9" s="406" t="s">
        <v>54</v>
      </c>
      <c r="B9" s="406"/>
      <c r="C9" s="406"/>
      <c r="D9" s="406"/>
      <c r="E9" s="406"/>
      <c r="F9" s="155"/>
      <c r="G9" s="156"/>
      <c r="H9" s="156"/>
      <c r="I9" s="156"/>
      <c r="J9" s="156"/>
    </row>
  </sheetData>
  <mergeCells count="5">
    <mergeCell ref="A9:E9"/>
    <mergeCell ref="A1:E1"/>
    <mergeCell ref="A5:B5"/>
    <mergeCell ref="A7:E7"/>
    <mergeCell ref="A8:E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workbookViewId="0">
      <selection activeCell="C54" sqref="C54"/>
    </sheetView>
  </sheetViews>
  <sheetFormatPr baseColWidth="10" defaultColWidth="11.42578125" defaultRowHeight="12.75" x14ac:dyDescent="0.2"/>
  <cols>
    <col min="1" max="1" width="1.28515625" style="104" customWidth="1"/>
    <col min="2" max="2" width="4.42578125" style="1" customWidth="1"/>
    <col min="3" max="3" width="17" style="1" customWidth="1"/>
    <col min="4" max="4" width="16.85546875" style="33" customWidth="1"/>
    <col min="5" max="5" width="27" style="33" customWidth="1"/>
    <col min="6" max="7" width="7.7109375" style="34" customWidth="1"/>
    <col min="8" max="8" width="10.28515625" style="35" customWidth="1"/>
    <col min="9" max="9" width="12.85546875" style="35" customWidth="1"/>
    <col min="10" max="11" width="7.7109375" style="35" customWidth="1"/>
    <col min="12" max="16384" width="11.42578125" style="1"/>
  </cols>
  <sheetData>
    <row r="1" spans="1:11" s="8" customFormat="1" ht="30.75" customHeight="1" x14ac:dyDescent="0.2">
      <c r="A1" s="121"/>
      <c r="B1" s="407" t="s">
        <v>154</v>
      </c>
      <c r="C1" s="367"/>
      <c r="D1" s="367"/>
      <c r="E1" s="367"/>
      <c r="F1" s="367"/>
      <c r="G1" s="367"/>
      <c r="H1" s="367"/>
      <c r="I1" s="367"/>
      <c r="J1" s="367"/>
      <c r="K1" s="367"/>
    </row>
    <row r="2" spans="1:11" s="8" customFormat="1" x14ac:dyDescent="0.2">
      <c r="A2" s="121"/>
      <c r="C2" s="144" t="s">
        <v>44</v>
      </c>
      <c r="D2" s="331"/>
      <c r="E2" s="331"/>
      <c r="F2" s="331"/>
      <c r="G2" s="331"/>
      <c r="H2" s="331"/>
      <c r="I2" s="331"/>
      <c r="J2" s="331"/>
      <c r="K2" s="331"/>
    </row>
    <row r="3" spans="1:11" s="8" customFormat="1" ht="13.5" thickBot="1" x14ac:dyDescent="0.25">
      <c r="A3" s="121"/>
      <c r="B3" s="280"/>
      <c r="C3" s="281"/>
      <c r="D3" s="281"/>
      <c r="E3" s="281"/>
      <c r="F3" s="281"/>
      <c r="G3" s="281"/>
      <c r="H3" s="281"/>
      <c r="I3" s="281"/>
      <c r="J3" s="281"/>
      <c r="K3" s="281"/>
    </row>
    <row r="4" spans="1:11" s="37" customFormat="1" x14ac:dyDescent="0.2">
      <c r="A4" s="141"/>
      <c r="B4" s="278"/>
      <c r="C4" s="278"/>
      <c r="D4" s="279"/>
      <c r="E4" s="279"/>
      <c r="F4" s="278"/>
      <c r="G4" s="278"/>
      <c r="H4" s="278"/>
      <c r="I4" s="278"/>
      <c r="J4" s="278"/>
      <c r="K4" s="278"/>
    </row>
    <row r="5" spans="1:11" ht="31.5" customHeight="1" x14ac:dyDescent="0.2">
      <c r="B5" s="123"/>
      <c r="C5" s="408" t="s">
        <v>1</v>
      </c>
      <c r="D5" s="409"/>
      <c r="E5" s="410"/>
      <c r="F5" s="473" t="s">
        <v>37</v>
      </c>
      <c r="G5" s="474"/>
      <c r="H5" s="474"/>
      <c r="I5" s="474"/>
      <c r="J5" s="474"/>
      <c r="K5" s="474"/>
    </row>
    <row r="6" spans="1:11" ht="26.25" customHeight="1" x14ac:dyDescent="0.2">
      <c r="B6" s="377" t="s">
        <v>6</v>
      </c>
      <c r="C6" s="9"/>
      <c r="D6" s="379" t="s">
        <v>22</v>
      </c>
      <c r="E6" s="379" t="s">
        <v>151</v>
      </c>
      <c r="F6" s="381">
        <v>1</v>
      </c>
      <c r="G6" s="475"/>
      <c r="H6" s="374">
        <v>2</v>
      </c>
      <c r="I6" s="476"/>
      <c r="J6" s="374">
        <v>3</v>
      </c>
      <c r="K6" s="477"/>
    </row>
    <row r="7" spans="1:11" ht="35.25" customHeight="1" thickBot="1" x14ac:dyDescent="0.25">
      <c r="B7" s="378"/>
      <c r="C7" s="11"/>
      <c r="D7" s="380"/>
      <c r="E7" s="385"/>
      <c r="F7" s="473" t="s">
        <v>25</v>
      </c>
      <c r="G7" s="478"/>
      <c r="H7" s="473" t="s">
        <v>152</v>
      </c>
      <c r="I7" s="478"/>
      <c r="J7" s="479" t="s">
        <v>27</v>
      </c>
      <c r="K7" s="480"/>
    </row>
    <row r="8" spans="1:11" ht="20.25" customHeight="1" thickTop="1" x14ac:dyDescent="0.2">
      <c r="B8" s="124">
        <v>1</v>
      </c>
      <c r="C8" s="362" t="s">
        <v>28</v>
      </c>
      <c r="D8" s="422" t="s">
        <v>29</v>
      </c>
      <c r="E8" s="444" t="s">
        <v>30</v>
      </c>
      <c r="F8" s="81" t="s">
        <v>42</v>
      </c>
      <c r="G8" s="106">
        <v>20.538999999999987</v>
      </c>
      <c r="H8" s="47"/>
      <c r="I8" s="48"/>
      <c r="J8" s="47"/>
      <c r="K8" s="49"/>
    </row>
    <row r="9" spans="1:11" ht="20.25" customHeight="1" x14ac:dyDescent="0.2">
      <c r="B9" s="124"/>
      <c r="C9" s="362"/>
      <c r="D9" s="400"/>
      <c r="E9" s="445"/>
      <c r="F9" s="50" t="s">
        <v>43</v>
      </c>
      <c r="G9" s="107">
        <v>1.0572546259712823</v>
      </c>
      <c r="H9" s="40"/>
      <c r="I9" s="41"/>
      <c r="J9" s="40"/>
      <c r="K9" s="51"/>
    </row>
    <row r="10" spans="1:11" ht="15" customHeight="1" x14ac:dyDescent="0.2">
      <c r="B10" s="124"/>
      <c r="C10" s="363"/>
      <c r="D10" s="447" t="s">
        <v>15</v>
      </c>
      <c r="E10" s="445"/>
      <c r="F10" s="52" t="s">
        <v>42</v>
      </c>
      <c r="G10" s="108">
        <v>-5.5000000000000049E-2</v>
      </c>
      <c r="H10" s="40"/>
      <c r="I10" s="41"/>
      <c r="J10" s="40"/>
      <c r="K10" s="51"/>
    </row>
    <row r="11" spans="1:11" ht="15" customHeight="1" x14ac:dyDescent="0.2">
      <c r="B11" s="124"/>
      <c r="C11" s="363"/>
      <c r="D11" s="393"/>
      <c r="E11" s="445"/>
      <c r="F11" s="50" t="s">
        <v>43</v>
      </c>
      <c r="G11" s="107">
        <v>-7.372654155495983</v>
      </c>
      <c r="H11" s="40"/>
      <c r="I11" s="41"/>
      <c r="J11" s="40"/>
      <c r="K11" s="51"/>
    </row>
    <row r="12" spans="1:11" ht="15" customHeight="1" x14ac:dyDescent="0.2">
      <c r="B12" s="124"/>
      <c r="C12" s="363"/>
      <c r="D12" s="453">
        <v>7112</v>
      </c>
      <c r="E12" s="445"/>
      <c r="F12" s="52" t="s">
        <v>42</v>
      </c>
      <c r="G12" s="108">
        <v>4.2999999999999927E-2</v>
      </c>
      <c r="H12" s="40"/>
      <c r="I12" s="41"/>
      <c r="J12" s="40"/>
      <c r="K12" s="51"/>
    </row>
    <row r="13" spans="1:11" ht="15" customHeight="1" x14ac:dyDescent="0.2">
      <c r="B13" s="124"/>
      <c r="C13" s="364"/>
      <c r="D13" s="393"/>
      <c r="E13" s="445"/>
      <c r="F13" s="50" t="s">
        <v>43</v>
      </c>
      <c r="G13" s="107">
        <v>2.5014543339150652</v>
      </c>
      <c r="H13" s="40"/>
      <c r="I13" s="41"/>
      <c r="J13" s="40"/>
      <c r="K13" s="51"/>
    </row>
    <row r="14" spans="1:11" ht="15" customHeight="1" x14ac:dyDescent="0.2">
      <c r="B14" s="124">
        <v>2</v>
      </c>
      <c r="C14" s="17" t="s">
        <v>2</v>
      </c>
      <c r="D14" s="454" t="s">
        <v>3</v>
      </c>
      <c r="E14" s="445"/>
      <c r="F14" s="52" t="s">
        <v>42</v>
      </c>
      <c r="G14" s="108">
        <v>-18.365000000000009</v>
      </c>
      <c r="H14" s="40"/>
      <c r="I14" s="41"/>
      <c r="J14" s="40"/>
      <c r="K14" s="51"/>
    </row>
    <row r="15" spans="1:11" ht="15" customHeight="1" x14ac:dyDescent="0.2">
      <c r="B15" s="124"/>
      <c r="C15" s="17"/>
      <c r="D15" s="393"/>
      <c r="E15" s="445"/>
      <c r="F15" s="50" t="s">
        <v>43</v>
      </c>
      <c r="G15" s="107">
        <v>-1.2681907513572677</v>
      </c>
      <c r="H15" s="40"/>
      <c r="I15" s="41"/>
      <c r="J15" s="40"/>
      <c r="K15" s="51"/>
    </row>
    <row r="16" spans="1:11" ht="15" customHeight="1" x14ac:dyDescent="0.2">
      <c r="B16" s="386">
        <v>3</v>
      </c>
      <c r="C16" s="388" t="s">
        <v>7</v>
      </c>
      <c r="D16" s="394">
        <v>73</v>
      </c>
      <c r="E16" s="445"/>
      <c r="F16" s="52" t="s">
        <v>42</v>
      </c>
      <c r="G16" s="108">
        <v>-10.625</v>
      </c>
      <c r="H16" s="69" t="s">
        <v>42</v>
      </c>
      <c r="I16" s="77">
        <v>0.41199999999999903</v>
      </c>
      <c r="J16" s="69" t="s">
        <v>42</v>
      </c>
      <c r="K16" s="109">
        <v>0.13399999999999856</v>
      </c>
    </row>
    <row r="17" spans="2:11" ht="15" customHeight="1" x14ac:dyDescent="0.2">
      <c r="B17" s="431"/>
      <c r="C17" s="433"/>
      <c r="D17" s="455"/>
      <c r="E17" s="446"/>
      <c r="F17" s="50" t="s">
        <v>43</v>
      </c>
      <c r="G17" s="107">
        <v>-0.49109738657614477</v>
      </c>
      <c r="H17" s="110" t="s">
        <v>43</v>
      </c>
      <c r="I17" s="78">
        <v>1.1834999425485382</v>
      </c>
      <c r="J17" s="110" t="s">
        <v>43</v>
      </c>
      <c r="K17" s="111">
        <v>0.86708942668562994</v>
      </c>
    </row>
    <row r="18" spans="2:11" ht="15" customHeight="1" x14ac:dyDescent="0.2">
      <c r="B18" s="432"/>
      <c r="C18" s="434"/>
      <c r="D18" s="455"/>
      <c r="E18" s="442" t="s">
        <v>32</v>
      </c>
      <c r="F18" s="52" t="s">
        <v>42</v>
      </c>
      <c r="G18" s="38">
        <v>1.0580000000000069</v>
      </c>
      <c r="H18" s="43"/>
      <c r="I18" s="44"/>
      <c r="J18" s="43"/>
      <c r="K18" s="53"/>
    </row>
    <row r="19" spans="2:11" x14ac:dyDescent="0.2">
      <c r="B19" s="387"/>
      <c r="C19" s="389"/>
      <c r="D19" s="393"/>
      <c r="E19" s="443"/>
      <c r="F19" s="50" t="s">
        <v>43</v>
      </c>
      <c r="G19" s="39">
        <v>0.926477284668481</v>
      </c>
      <c r="H19" s="45"/>
      <c r="I19" s="46"/>
      <c r="J19" s="45"/>
      <c r="K19" s="54"/>
    </row>
    <row r="20" spans="2:11" x14ac:dyDescent="0.2">
      <c r="B20" s="390">
        <v>4</v>
      </c>
      <c r="C20" s="391" t="s">
        <v>14</v>
      </c>
      <c r="D20" s="392" t="s">
        <v>8</v>
      </c>
      <c r="E20" s="450" t="s">
        <v>30</v>
      </c>
      <c r="F20" s="55"/>
      <c r="G20" s="44"/>
      <c r="H20" s="69" t="s">
        <v>42</v>
      </c>
      <c r="I20" s="77">
        <v>0.12400000000000055</v>
      </c>
      <c r="J20" s="69" t="s">
        <v>42</v>
      </c>
      <c r="K20" s="109">
        <v>4.1999999999999815E-2</v>
      </c>
    </row>
    <row r="21" spans="2:11" x14ac:dyDescent="0.2">
      <c r="B21" s="438"/>
      <c r="C21" s="439"/>
      <c r="D21" s="456"/>
      <c r="E21" s="451"/>
      <c r="F21" s="56"/>
      <c r="G21" s="46"/>
      <c r="H21" s="110" t="s">
        <v>43</v>
      </c>
      <c r="I21" s="78">
        <v>0.96385542168675453</v>
      </c>
      <c r="J21" s="110" t="s">
        <v>43</v>
      </c>
      <c r="K21" s="111">
        <v>2.1212121212121016</v>
      </c>
    </row>
    <row r="22" spans="2:11" x14ac:dyDescent="0.2">
      <c r="B22" s="438"/>
      <c r="C22" s="439"/>
      <c r="D22" s="456"/>
      <c r="E22" s="442" t="s">
        <v>32</v>
      </c>
      <c r="F22" s="55" t="s">
        <v>42</v>
      </c>
      <c r="G22" s="44">
        <v>-2.1999999999999992E-2</v>
      </c>
      <c r="H22" s="43"/>
      <c r="I22" s="44"/>
      <c r="J22" s="43" t="s">
        <v>42</v>
      </c>
      <c r="K22" s="53">
        <v>-6.0000000000000053E-3</v>
      </c>
    </row>
    <row r="23" spans="2:11" ht="13.5" thickBot="1" x14ac:dyDescent="0.25">
      <c r="B23" s="387"/>
      <c r="C23" s="364"/>
      <c r="D23" s="393"/>
      <c r="E23" s="452"/>
      <c r="F23" s="57" t="s">
        <v>43</v>
      </c>
      <c r="G23" s="58">
        <v>-20.75471698113207</v>
      </c>
      <c r="H23" s="59"/>
      <c r="I23" s="58"/>
      <c r="J23" s="59" t="s">
        <v>43</v>
      </c>
      <c r="K23" s="60">
        <v>-1.5113350125944613</v>
      </c>
    </row>
    <row r="24" spans="2:11" ht="13.5" customHeight="1" thickTop="1" x14ac:dyDescent="0.2">
      <c r="B24" s="390">
        <v>5</v>
      </c>
      <c r="C24" s="471" t="s">
        <v>18</v>
      </c>
      <c r="D24" s="472" t="s">
        <v>4</v>
      </c>
      <c r="E24" s="450" t="s">
        <v>30</v>
      </c>
      <c r="F24" s="79"/>
      <c r="G24" s="80"/>
      <c r="H24" s="66"/>
      <c r="I24" s="67"/>
      <c r="J24" s="70" t="s">
        <v>42</v>
      </c>
      <c r="K24" s="148">
        <v>-1.179000000000002</v>
      </c>
    </row>
    <row r="25" spans="2:11" x14ac:dyDescent="0.2">
      <c r="B25" s="438"/>
      <c r="C25" s="435"/>
      <c r="D25" s="423"/>
      <c r="E25" s="451"/>
      <c r="F25" s="45"/>
      <c r="G25" s="46"/>
      <c r="H25" s="63"/>
      <c r="I25" s="64"/>
      <c r="J25" s="110" t="s">
        <v>43</v>
      </c>
      <c r="K25" s="72">
        <v>-2.0710007201953373</v>
      </c>
    </row>
    <row r="26" spans="2:11" x14ac:dyDescent="0.2">
      <c r="B26" s="438"/>
      <c r="C26" s="435"/>
      <c r="D26" s="423"/>
      <c r="E26" s="442" t="s">
        <v>32</v>
      </c>
      <c r="F26" s="62" t="s">
        <v>42</v>
      </c>
      <c r="G26" s="65">
        <v>5.1999999999999602E-2</v>
      </c>
      <c r="H26" s="62" t="s">
        <v>42</v>
      </c>
      <c r="I26" s="65">
        <v>-3.8199999999999932</v>
      </c>
      <c r="J26" s="62" t="s">
        <v>42</v>
      </c>
      <c r="K26" s="149">
        <v>5.0189999999999912</v>
      </c>
    </row>
    <row r="27" spans="2:11" ht="12.75" customHeight="1" x14ac:dyDescent="0.2">
      <c r="B27" s="387"/>
      <c r="C27" s="436"/>
      <c r="D27" s="424"/>
      <c r="E27" s="452"/>
      <c r="F27" s="66" t="s">
        <v>43</v>
      </c>
      <c r="G27" s="67">
        <v>0.56484901151423461</v>
      </c>
      <c r="H27" s="66" t="s">
        <v>43</v>
      </c>
      <c r="I27" s="67">
        <v>-1.9396081179200442</v>
      </c>
      <c r="J27" s="66" t="s">
        <v>43</v>
      </c>
      <c r="K27" s="150">
        <v>5.7604241986020543</v>
      </c>
    </row>
    <row r="28" spans="2:11" x14ac:dyDescent="0.2">
      <c r="B28" s="396">
        <v>6</v>
      </c>
      <c r="C28" s="398" t="s">
        <v>19</v>
      </c>
      <c r="D28" s="399" t="s">
        <v>20</v>
      </c>
      <c r="E28" s="450" t="s">
        <v>30</v>
      </c>
      <c r="F28" s="43"/>
      <c r="G28" s="44"/>
      <c r="H28" s="62"/>
      <c r="I28" s="65"/>
      <c r="J28" s="69" t="s">
        <v>42</v>
      </c>
      <c r="K28" s="71">
        <v>3.1000000000000028E-2</v>
      </c>
    </row>
    <row r="29" spans="2:11" x14ac:dyDescent="0.2">
      <c r="B29" s="437"/>
      <c r="C29" s="440"/>
      <c r="D29" s="457"/>
      <c r="E29" s="451"/>
      <c r="F29" s="45"/>
      <c r="G29" s="46"/>
      <c r="H29" s="63"/>
      <c r="I29" s="64"/>
      <c r="J29" s="70" t="s">
        <v>43</v>
      </c>
      <c r="K29" s="72">
        <v>3.6817102137767233</v>
      </c>
    </row>
    <row r="30" spans="2:11" x14ac:dyDescent="0.2">
      <c r="B30" s="437"/>
      <c r="C30" s="440"/>
      <c r="D30" s="457"/>
      <c r="E30" s="442" t="s">
        <v>32</v>
      </c>
      <c r="F30" s="62"/>
      <c r="G30" s="65"/>
      <c r="H30" s="62" t="s">
        <v>42</v>
      </c>
      <c r="I30" s="65">
        <v>-17.963000000000022</v>
      </c>
      <c r="J30" s="62" t="s">
        <v>42</v>
      </c>
      <c r="K30" s="149">
        <v>378.58700000000317</v>
      </c>
    </row>
    <row r="31" spans="2:11" ht="12.75" customHeight="1" x14ac:dyDescent="0.2">
      <c r="B31" s="397"/>
      <c r="C31" s="389"/>
      <c r="D31" s="400"/>
      <c r="E31" s="452"/>
      <c r="F31" s="63"/>
      <c r="G31" s="64"/>
      <c r="H31" s="66" t="s">
        <v>43</v>
      </c>
      <c r="I31" s="64">
        <v>-6.2274008410440622</v>
      </c>
      <c r="J31" s="66" t="s">
        <v>43</v>
      </c>
      <c r="K31" s="151">
        <v>2.3241207572596734</v>
      </c>
    </row>
    <row r="32" spans="2:11" x14ac:dyDescent="0.2">
      <c r="B32" s="396">
        <v>7</v>
      </c>
      <c r="C32" s="398" t="s">
        <v>21</v>
      </c>
      <c r="D32" s="399" t="s">
        <v>5</v>
      </c>
      <c r="E32" s="450" t="s">
        <v>30</v>
      </c>
      <c r="F32" s="43"/>
      <c r="G32" s="44"/>
      <c r="H32" s="62"/>
      <c r="I32" s="65"/>
      <c r="J32" s="69" t="s">
        <v>42</v>
      </c>
      <c r="K32" s="71">
        <v>4.2710000000000719</v>
      </c>
    </row>
    <row r="33" spans="1:11" x14ac:dyDescent="0.2">
      <c r="B33" s="437"/>
      <c r="C33" s="440"/>
      <c r="D33" s="457"/>
      <c r="E33" s="451"/>
      <c r="F33" s="45"/>
      <c r="G33" s="46"/>
      <c r="H33" s="63"/>
      <c r="I33" s="64"/>
      <c r="J33" s="70" t="s">
        <v>43</v>
      </c>
      <c r="K33" s="72">
        <v>0.77014762815810212</v>
      </c>
    </row>
    <row r="34" spans="1:11" x14ac:dyDescent="0.2">
      <c r="B34" s="437"/>
      <c r="C34" s="440"/>
      <c r="D34" s="457"/>
      <c r="E34" s="442" t="s">
        <v>32</v>
      </c>
      <c r="F34" s="62"/>
      <c r="G34" s="65"/>
      <c r="H34" s="62"/>
      <c r="I34" s="65"/>
      <c r="J34" s="62" t="s">
        <v>42</v>
      </c>
      <c r="K34" s="152">
        <v>-25.588999999999942</v>
      </c>
    </row>
    <row r="35" spans="1:11" ht="12.75" customHeight="1" x14ac:dyDescent="0.2">
      <c r="B35" s="397"/>
      <c r="C35" s="441"/>
      <c r="D35" s="400"/>
      <c r="E35" s="452"/>
      <c r="F35" s="63"/>
      <c r="G35" s="64"/>
      <c r="H35" s="66"/>
      <c r="I35" s="64"/>
      <c r="J35" s="66" t="s">
        <v>43</v>
      </c>
      <c r="K35" s="151">
        <v>-1.7512031009619289</v>
      </c>
    </row>
    <row r="36" spans="1:11" ht="38.25" customHeight="1" x14ac:dyDescent="0.2">
      <c r="B36" s="463"/>
      <c r="C36" s="422" t="s">
        <v>45</v>
      </c>
      <c r="D36" s="429"/>
      <c r="E36" s="469" t="s">
        <v>30</v>
      </c>
      <c r="F36" s="266" t="s">
        <v>42</v>
      </c>
      <c r="G36" s="71">
        <v>-8.4510000000009313</v>
      </c>
      <c r="H36" s="267" t="s">
        <v>42</v>
      </c>
      <c r="I36" s="77">
        <v>0.53599999999999426</v>
      </c>
      <c r="J36" s="267" t="s">
        <v>42</v>
      </c>
      <c r="K36" s="71">
        <v>3.2990000000000919</v>
      </c>
    </row>
    <row r="37" spans="1:11" x14ac:dyDescent="0.2">
      <c r="B37" s="464"/>
      <c r="C37" s="414"/>
      <c r="D37" s="430"/>
      <c r="E37" s="470"/>
      <c r="F37" s="268" t="s">
        <v>43</v>
      </c>
      <c r="G37" s="72">
        <v>-0.15205325876349596</v>
      </c>
      <c r="H37" s="269" t="s">
        <v>43</v>
      </c>
      <c r="I37" s="78">
        <v>1.124231809887366</v>
      </c>
      <c r="J37" s="269" t="s">
        <v>43</v>
      </c>
      <c r="K37" s="72">
        <v>0.52383871039454188</v>
      </c>
    </row>
    <row r="38" spans="1:11" x14ac:dyDescent="0.2">
      <c r="B38" s="464"/>
      <c r="C38" s="414"/>
      <c r="D38" s="430"/>
      <c r="E38" s="467" t="s">
        <v>38</v>
      </c>
      <c r="F38" s="270" t="s">
        <v>42</v>
      </c>
      <c r="G38" s="73">
        <v>-7.3930000000009386</v>
      </c>
      <c r="H38" s="255"/>
      <c r="I38" s="256"/>
      <c r="J38" s="255"/>
      <c r="K38" s="102"/>
    </row>
    <row r="39" spans="1:11" ht="23.25" customHeight="1" x14ac:dyDescent="0.2">
      <c r="B39" s="464"/>
      <c r="C39" s="414"/>
      <c r="D39" s="430"/>
      <c r="E39" s="468"/>
      <c r="F39" s="271" t="s">
        <v>43</v>
      </c>
      <c r="G39" s="74">
        <v>-0.13033934243600331</v>
      </c>
      <c r="H39" s="257"/>
      <c r="I39" s="258"/>
      <c r="J39" s="257"/>
      <c r="K39" s="103"/>
    </row>
    <row r="40" spans="1:11" ht="25.5" customHeight="1" x14ac:dyDescent="0.2">
      <c r="B40" s="464"/>
      <c r="C40" s="414"/>
      <c r="D40" s="430"/>
      <c r="E40" s="442" t="s">
        <v>32</v>
      </c>
      <c r="F40" s="265" t="s">
        <v>42</v>
      </c>
      <c r="G40" s="75">
        <v>1.0880000000000081</v>
      </c>
      <c r="H40" s="265" t="s">
        <v>42</v>
      </c>
      <c r="I40" s="44">
        <v>-21.783000000000015</v>
      </c>
      <c r="J40" s="265" t="s">
        <v>42</v>
      </c>
      <c r="K40" s="75">
        <v>358.01100000000224</v>
      </c>
    </row>
    <row r="41" spans="1:11" ht="13.5" thickBot="1" x14ac:dyDescent="0.25">
      <c r="B41" s="401"/>
      <c r="C41" s="465"/>
      <c r="D41" s="403"/>
      <c r="E41" s="466"/>
      <c r="F41" s="282" t="s">
        <v>43</v>
      </c>
      <c r="G41" s="283">
        <v>0.88091459662533733</v>
      </c>
      <c r="H41" s="282" t="s">
        <v>43</v>
      </c>
      <c r="I41" s="284">
        <v>-4.4876575511230037</v>
      </c>
      <c r="J41" s="282" t="s">
        <v>43</v>
      </c>
      <c r="K41" s="283">
        <v>2.0069881404099599</v>
      </c>
    </row>
    <row r="42" spans="1:11" s="29" customFormat="1" ht="11.25" x14ac:dyDescent="0.2">
      <c r="A42" s="122"/>
      <c r="B42" s="29" t="s">
        <v>11</v>
      </c>
      <c r="D42" s="30"/>
      <c r="E42" s="30"/>
      <c r="F42" s="31"/>
      <c r="G42" s="68"/>
      <c r="H42" s="32"/>
      <c r="I42" s="32"/>
      <c r="J42" s="32"/>
      <c r="K42" s="32"/>
    </row>
    <row r="43" spans="1:11" s="29" customFormat="1" ht="11.25" x14ac:dyDescent="0.2">
      <c r="A43" s="122"/>
      <c r="B43" s="139"/>
      <c r="C43" s="29" t="s">
        <v>12</v>
      </c>
      <c r="D43" s="30"/>
      <c r="E43" s="30"/>
      <c r="F43" s="31"/>
      <c r="G43" s="68"/>
      <c r="H43" s="32"/>
      <c r="I43" s="32"/>
      <c r="J43" s="32"/>
      <c r="K43" s="32"/>
    </row>
    <row r="44" spans="1:11" s="29" customFormat="1" ht="3" customHeight="1" x14ac:dyDescent="0.2">
      <c r="A44" s="122"/>
      <c r="B44" s="145"/>
      <c r="D44" s="30"/>
      <c r="E44" s="30"/>
      <c r="F44" s="31"/>
      <c r="G44" s="68"/>
      <c r="H44" s="32"/>
      <c r="I44" s="32"/>
      <c r="J44" s="32"/>
      <c r="K44" s="32"/>
    </row>
    <row r="45" spans="1:11" s="29" customFormat="1" x14ac:dyDescent="0.2">
      <c r="A45" s="122"/>
      <c r="B45" s="140"/>
      <c r="C45" s="29" t="s">
        <v>36</v>
      </c>
      <c r="D45" s="30"/>
      <c r="E45" s="30"/>
      <c r="F45" s="31"/>
      <c r="G45" s="31"/>
      <c r="H45" s="32"/>
      <c r="I45" s="32"/>
      <c r="J45" s="32"/>
      <c r="K45" s="32"/>
    </row>
    <row r="46" spans="1:11" s="29" customFormat="1" ht="3.75" customHeight="1" thickBot="1" x14ac:dyDescent="0.25">
      <c r="A46" s="122"/>
      <c r="B46" s="153"/>
      <c r="D46" s="30"/>
      <c r="E46" s="30"/>
      <c r="F46" s="31"/>
      <c r="G46" s="31"/>
      <c r="H46" s="32"/>
      <c r="I46" s="32"/>
      <c r="J46" s="32"/>
      <c r="K46" s="32"/>
    </row>
    <row r="47" spans="1:11" s="29" customFormat="1" ht="14.25" thickTop="1" thickBot="1" x14ac:dyDescent="0.25">
      <c r="A47" s="122"/>
      <c r="B47" s="61"/>
      <c r="C47" s="29" t="s">
        <v>46</v>
      </c>
      <c r="D47" s="30"/>
      <c r="E47" s="30"/>
      <c r="F47" s="31"/>
      <c r="G47" s="31"/>
      <c r="H47" s="32"/>
      <c r="I47" s="32"/>
      <c r="J47" s="32"/>
      <c r="K47" s="32"/>
    </row>
    <row r="48" spans="1:11" ht="13.5" thickTop="1" x14ac:dyDescent="0.2">
      <c r="B48" s="29" t="s">
        <v>126</v>
      </c>
    </row>
    <row r="49" spans="2:5" x14ac:dyDescent="0.2">
      <c r="B49" s="29" t="s">
        <v>41</v>
      </c>
    </row>
    <row r="51" spans="2:5" x14ac:dyDescent="0.2">
      <c r="D51" s="36"/>
      <c r="E51" s="36"/>
    </row>
  </sheetData>
  <mergeCells count="48">
    <mergeCell ref="B1:K1"/>
    <mergeCell ref="F5:K5"/>
    <mergeCell ref="C5:E5"/>
    <mergeCell ref="B6:B7"/>
    <mergeCell ref="D6:D7"/>
    <mergeCell ref="F6:G6"/>
    <mergeCell ref="H6:I6"/>
    <mergeCell ref="J6:K6"/>
    <mergeCell ref="F7:G7"/>
    <mergeCell ref="H7:I7"/>
    <mergeCell ref="J7:K7"/>
    <mergeCell ref="E6:E7"/>
    <mergeCell ref="C8:C13"/>
    <mergeCell ref="D8:D9"/>
    <mergeCell ref="E8:E17"/>
    <mergeCell ref="D10:D11"/>
    <mergeCell ref="D12:D13"/>
    <mergeCell ref="D14:D15"/>
    <mergeCell ref="B16:B19"/>
    <mergeCell ref="C16:C19"/>
    <mergeCell ref="D16:D19"/>
    <mergeCell ref="E18:E19"/>
    <mergeCell ref="B20:B23"/>
    <mergeCell ref="C20:C23"/>
    <mergeCell ref="D20:D23"/>
    <mergeCell ref="E20:E21"/>
    <mergeCell ref="E22:E23"/>
    <mergeCell ref="B28:B31"/>
    <mergeCell ref="C28:C31"/>
    <mergeCell ref="D28:D31"/>
    <mergeCell ref="E28:E29"/>
    <mergeCell ref="E30:E31"/>
    <mergeCell ref="B24:B27"/>
    <mergeCell ref="C24:C27"/>
    <mergeCell ref="D24:D27"/>
    <mergeCell ref="E24:E25"/>
    <mergeCell ref="E26:E27"/>
    <mergeCell ref="B36:B41"/>
    <mergeCell ref="C36:C41"/>
    <mergeCell ref="D36:D41"/>
    <mergeCell ref="E40:E41"/>
    <mergeCell ref="B32:B35"/>
    <mergeCell ref="C32:C35"/>
    <mergeCell ref="D32:D35"/>
    <mergeCell ref="E32:E33"/>
    <mergeCell ref="E34:E35"/>
    <mergeCell ref="E38:E39"/>
    <mergeCell ref="E36:E3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topLeftCell="B1" workbookViewId="0">
      <selection activeCell="M9" sqref="M9"/>
    </sheetView>
  </sheetViews>
  <sheetFormatPr baseColWidth="10" defaultRowHeight="12.75" x14ac:dyDescent="0.2"/>
  <cols>
    <col min="1" max="1" width="11.42578125" hidden="1" customWidth="1"/>
    <col min="2" max="2" width="37.42578125" customWidth="1"/>
    <col min="3" max="3" width="13.5703125" customWidth="1"/>
    <col min="4" max="4" width="9.28515625" bestFit="1" customWidth="1"/>
    <col min="5" max="5" width="3" bestFit="1" customWidth="1"/>
    <col min="6" max="6" width="28.85546875" bestFit="1" customWidth="1"/>
    <col min="7" max="7" width="13.7109375" customWidth="1"/>
  </cols>
  <sheetData>
    <row r="1" spans="1:10" ht="24.75" customHeight="1" x14ac:dyDescent="0.2">
      <c r="A1" s="169"/>
      <c r="B1" s="484" t="s">
        <v>128</v>
      </c>
      <c r="C1" s="484"/>
      <c r="D1" s="484"/>
      <c r="E1" s="484"/>
      <c r="F1" s="484"/>
      <c r="G1" s="484"/>
      <c r="H1" s="169"/>
      <c r="I1" s="169"/>
      <c r="J1" s="169"/>
    </row>
    <row r="2" spans="1:10" x14ac:dyDescent="0.2">
      <c r="A2" s="169"/>
      <c r="B2" s="173" t="s">
        <v>55</v>
      </c>
      <c r="C2" s="169"/>
      <c r="D2" s="169"/>
      <c r="E2" s="169"/>
      <c r="F2" s="169"/>
      <c r="G2" s="169"/>
      <c r="H2" s="169"/>
      <c r="I2" s="169"/>
      <c r="J2" s="169"/>
    </row>
    <row r="3" spans="1:10" ht="13.5" thickBot="1" x14ac:dyDescent="0.25">
      <c r="A3" s="169"/>
      <c r="B3" s="172"/>
      <c r="C3" s="174"/>
      <c r="D3" s="174"/>
      <c r="E3" s="174"/>
      <c r="F3" s="174"/>
      <c r="G3" s="174"/>
      <c r="H3" s="169"/>
      <c r="I3" s="169"/>
      <c r="J3" s="169"/>
    </row>
    <row r="4" spans="1:10" ht="56.25" x14ac:dyDescent="0.2">
      <c r="A4" s="169"/>
      <c r="B4" s="175"/>
      <c r="C4" s="176" t="s">
        <v>56</v>
      </c>
      <c r="D4" s="177" t="s">
        <v>57</v>
      </c>
      <c r="E4" s="177"/>
      <c r="F4" s="178" t="s">
        <v>58</v>
      </c>
      <c r="G4" s="178" t="s">
        <v>59</v>
      </c>
      <c r="H4" s="169"/>
      <c r="I4" s="169"/>
      <c r="J4" s="169"/>
    </row>
    <row r="5" spans="1:10" x14ac:dyDescent="0.2">
      <c r="A5" s="169"/>
      <c r="B5" s="179" t="s">
        <v>60</v>
      </c>
      <c r="C5" s="338">
        <f>('Figure 1.1-2'!G30)*1000</f>
        <v>5549469.9999999991</v>
      </c>
      <c r="D5" s="297"/>
      <c r="E5" s="297"/>
      <c r="F5" s="342">
        <f>C5+D5</f>
        <v>5549469.9999999991</v>
      </c>
      <c r="G5" s="342">
        <f>SUM('Figure 1.1-2'!G8,'Figure 1.1-2'!G10,'Figure 1.1-2'!G12,'Figure 1.1-2'!G14,'Figure 1.1-2'!G16)*1000</f>
        <v>5416065.0000000009</v>
      </c>
      <c r="H5" s="169"/>
      <c r="I5" s="169"/>
      <c r="J5" s="169"/>
    </row>
    <row r="6" spans="1:10" ht="13.5" thickBot="1" x14ac:dyDescent="0.25">
      <c r="A6" s="169"/>
      <c r="B6" s="181" t="s">
        <v>160</v>
      </c>
      <c r="C6" s="182"/>
      <c r="D6" s="337">
        <f>'Figure 1.1-2'!G19*1000</f>
        <v>115254</v>
      </c>
      <c r="E6" s="344"/>
      <c r="F6" s="343">
        <f>SUM(C6:D6)</f>
        <v>115254</v>
      </c>
      <c r="G6" s="343">
        <f>'Figure 1.1-2'!G18*1000</f>
        <v>109837</v>
      </c>
      <c r="H6" s="169"/>
      <c r="I6" s="169"/>
      <c r="J6" s="169"/>
    </row>
    <row r="7" spans="1:10" ht="13.5" thickBot="1" x14ac:dyDescent="0.25">
      <c r="A7" s="169"/>
      <c r="B7" s="276" t="s">
        <v>61</v>
      </c>
      <c r="C7" s="298">
        <f>SUM(C5:C6)</f>
        <v>5549469.9999999991</v>
      </c>
      <c r="D7" s="299">
        <f>SUM(D5:D6)</f>
        <v>115254</v>
      </c>
      <c r="E7" s="300"/>
      <c r="F7" s="277">
        <f>SUM(F5:F6)</f>
        <v>5664723.9999999991</v>
      </c>
      <c r="G7" s="277">
        <f>SUM(G5:G6)</f>
        <v>5525902.0000000009</v>
      </c>
      <c r="H7" s="169"/>
      <c r="I7" s="169"/>
      <c r="J7" s="169"/>
    </row>
    <row r="8" spans="1:10" x14ac:dyDescent="0.2">
      <c r="A8" s="169"/>
      <c r="B8" s="181" t="s">
        <v>62</v>
      </c>
      <c r="C8" s="339">
        <f>SUM('Figure 1.1-2'!I30,'Figure 1.1-2'!K30)*1000</f>
        <v>681286</v>
      </c>
      <c r="D8" s="185"/>
      <c r="E8" s="185"/>
      <c r="F8" s="186"/>
      <c r="G8" s="186"/>
      <c r="H8" s="186"/>
      <c r="I8" s="185"/>
      <c r="J8" s="169"/>
    </row>
    <row r="9" spans="1:10" x14ac:dyDescent="0.2">
      <c r="A9" s="169"/>
      <c r="B9" s="194" t="s">
        <v>155</v>
      </c>
      <c r="C9" s="340">
        <f>C8-C10</f>
        <v>121572.99999999988</v>
      </c>
      <c r="D9" s="185"/>
      <c r="E9" s="185"/>
      <c r="F9" s="327" t="s">
        <v>157</v>
      </c>
      <c r="G9" s="169"/>
      <c r="H9" s="169"/>
      <c r="I9" s="185"/>
      <c r="J9" s="169"/>
    </row>
    <row r="10" spans="1:10" x14ac:dyDescent="0.2">
      <c r="A10" s="169"/>
      <c r="B10" s="194" t="s">
        <v>156</v>
      </c>
      <c r="C10" s="340">
        <f>SUM('Figure 1.1-2'!K28,'Figure 1.1-2'!K26)*1000</f>
        <v>559713.00000000012</v>
      </c>
      <c r="D10" s="185"/>
      <c r="E10" s="185"/>
      <c r="F10" s="328" t="s">
        <v>158</v>
      </c>
      <c r="G10" s="187"/>
      <c r="H10" s="169"/>
      <c r="I10" s="185"/>
      <c r="J10" s="169"/>
    </row>
    <row r="11" spans="1:10" ht="13.5" thickBot="1" x14ac:dyDescent="0.25">
      <c r="A11" s="169"/>
      <c r="B11" s="188" t="s">
        <v>63</v>
      </c>
      <c r="C11" s="341">
        <f>C7+C8</f>
        <v>6230755.9999999991</v>
      </c>
      <c r="D11" s="189"/>
      <c r="E11" s="185"/>
      <c r="F11" s="326" t="s">
        <v>159</v>
      </c>
      <c r="G11" s="180"/>
      <c r="H11" s="191"/>
      <c r="I11" s="185"/>
      <c r="J11" s="169"/>
    </row>
    <row r="12" spans="1:10" x14ac:dyDescent="0.2">
      <c r="A12" s="169"/>
      <c r="B12" s="183"/>
      <c r="C12" s="184"/>
      <c r="D12" s="185"/>
      <c r="E12" s="185"/>
      <c r="F12" s="190"/>
      <c r="G12" s="180"/>
      <c r="H12" s="191"/>
      <c r="I12" s="185"/>
      <c r="J12" s="169"/>
    </row>
    <row r="13" spans="1:10" ht="24" customHeight="1" x14ac:dyDescent="0.2">
      <c r="A13" s="169"/>
      <c r="B13" s="485" t="s">
        <v>153</v>
      </c>
      <c r="C13" s="485"/>
      <c r="D13" s="485"/>
      <c r="E13" s="485"/>
      <c r="F13" s="485"/>
      <c r="G13" s="485"/>
      <c r="H13" s="169"/>
      <c r="I13" s="169"/>
      <c r="J13" s="169"/>
    </row>
    <row r="14" spans="1:10" x14ac:dyDescent="0.2">
      <c r="B14" s="486" t="s">
        <v>53</v>
      </c>
      <c r="C14" s="486"/>
      <c r="D14" s="486"/>
      <c r="E14" s="486"/>
      <c r="F14" s="486"/>
      <c r="G14" s="486"/>
      <c r="H14" s="169"/>
      <c r="I14" s="169"/>
      <c r="J14" s="169"/>
    </row>
    <row r="15" spans="1:10" x14ac:dyDescent="0.2">
      <c r="A15" s="171"/>
      <c r="B15" s="487" t="s">
        <v>41</v>
      </c>
      <c r="C15" s="487"/>
      <c r="D15" s="487"/>
      <c r="E15" s="487"/>
      <c r="F15" s="487"/>
      <c r="G15" s="487"/>
      <c r="H15" s="170"/>
      <c r="I15" s="170"/>
      <c r="J15" s="170"/>
    </row>
    <row r="16" spans="1:10" x14ac:dyDescent="0.2">
      <c r="A16" s="169"/>
      <c r="B16" s="482" t="s">
        <v>123</v>
      </c>
      <c r="C16" s="482"/>
      <c r="D16" s="482"/>
      <c r="E16" s="482"/>
      <c r="F16" s="482"/>
      <c r="G16" s="482"/>
      <c r="H16" s="192"/>
      <c r="I16" s="169"/>
      <c r="J16" s="169"/>
    </row>
    <row r="17" spans="1:10" ht="24.75" customHeight="1" x14ac:dyDescent="0.2">
      <c r="A17" s="169"/>
      <c r="B17" s="482" t="s">
        <v>161</v>
      </c>
      <c r="C17" s="482"/>
      <c r="D17" s="482"/>
      <c r="E17" s="482"/>
      <c r="F17" s="482"/>
      <c r="G17" s="482"/>
      <c r="H17" s="169"/>
      <c r="I17" s="169"/>
      <c r="J17" s="169"/>
    </row>
    <row r="18" spans="1:10" ht="24.75" customHeight="1" x14ac:dyDescent="0.2">
      <c r="A18" s="169"/>
      <c r="B18" s="481" t="s">
        <v>162</v>
      </c>
      <c r="C18" s="481"/>
      <c r="D18" s="481"/>
      <c r="E18" s="481"/>
      <c r="F18" s="481"/>
      <c r="G18" s="481"/>
      <c r="H18" s="169"/>
      <c r="I18" s="169"/>
      <c r="J18" s="169"/>
    </row>
    <row r="19" spans="1:10" ht="26.25" customHeight="1" x14ac:dyDescent="0.2">
      <c r="A19" s="169"/>
      <c r="B19" s="483" t="s">
        <v>129</v>
      </c>
      <c r="C19" s="483"/>
      <c r="D19" s="483"/>
      <c r="E19" s="483"/>
      <c r="F19" s="483"/>
      <c r="G19" s="483"/>
      <c r="H19" s="169"/>
      <c r="I19" s="169"/>
      <c r="J19" s="169"/>
    </row>
    <row r="20" spans="1:10" x14ac:dyDescent="0.2">
      <c r="A20" s="171"/>
      <c r="B20" s="169"/>
      <c r="C20" s="170"/>
      <c r="D20" s="170"/>
      <c r="E20" s="170"/>
      <c r="F20" s="170"/>
      <c r="G20" s="170"/>
      <c r="H20" s="170"/>
      <c r="I20" s="170"/>
      <c r="J20" s="170"/>
    </row>
  </sheetData>
  <mergeCells count="8">
    <mergeCell ref="B18:G18"/>
    <mergeCell ref="B16:G16"/>
    <mergeCell ref="B19:G19"/>
    <mergeCell ref="B1:G1"/>
    <mergeCell ref="B13:G13"/>
    <mergeCell ref="B17:G17"/>
    <mergeCell ref="B14:G14"/>
    <mergeCell ref="B15:G1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election activeCell="A34" sqref="A34:I34"/>
    </sheetView>
  </sheetViews>
  <sheetFormatPr baseColWidth="10" defaultRowHeight="12.75" x14ac:dyDescent="0.2"/>
  <sheetData>
    <row r="1" spans="1:1" x14ac:dyDescent="0.2">
      <c r="A1" s="253" t="s">
        <v>131</v>
      </c>
    </row>
    <row r="33" spans="1:9" ht="22.5" customHeight="1" x14ac:dyDescent="0.2">
      <c r="A33" s="488" t="s">
        <v>163</v>
      </c>
      <c r="B33" s="488"/>
      <c r="C33" s="488"/>
      <c r="D33" s="488"/>
      <c r="E33" s="488"/>
      <c r="F33" s="488"/>
      <c r="G33" s="488"/>
      <c r="H33" s="488"/>
      <c r="I33" s="488"/>
    </row>
    <row r="34" spans="1:9" ht="12.75" customHeight="1" x14ac:dyDescent="0.2">
      <c r="A34" s="486" t="s">
        <v>115</v>
      </c>
      <c r="B34" s="486"/>
      <c r="C34" s="486"/>
      <c r="D34" s="486"/>
      <c r="E34" s="486"/>
      <c r="F34" s="486"/>
      <c r="G34" s="486"/>
      <c r="H34" s="486"/>
      <c r="I34" s="486"/>
    </row>
  </sheetData>
  <mergeCells count="2">
    <mergeCell ref="A33:I33"/>
    <mergeCell ref="A34:I3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election activeCell="A11" sqref="A11:C11"/>
    </sheetView>
  </sheetViews>
  <sheetFormatPr baseColWidth="10" defaultRowHeight="12.75" x14ac:dyDescent="0.2"/>
  <cols>
    <col min="1" max="1" width="65" bestFit="1" customWidth="1"/>
  </cols>
  <sheetData>
    <row r="1" spans="1:5" x14ac:dyDescent="0.2">
      <c r="A1" s="247" t="s">
        <v>132</v>
      </c>
      <c r="B1" s="248"/>
      <c r="C1" s="248"/>
    </row>
    <row r="3" spans="1:5" x14ac:dyDescent="0.2">
      <c r="A3" s="250" t="s">
        <v>107</v>
      </c>
      <c r="B3" s="243">
        <f>'Figure 1.1-8'!E29</f>
        <v>20934.842000000001</v>
      </c>
      <c r="C3" s="242">
        <f>B3/$B$9*100</f>
        <v>75.060296084357873</v>
      </c>
    </row>
    <row r="4" spans="1:5" x14ac:dyDescent="0.2">
      <c r="A4" s="249" t="s">
        <v>108</v>
      </c>
      <c r="B4" s="245">
        <f>'Figure 1.1-8'!E6</f>
        <v>5525.902</v>
      </c>
      <c r="C4" s="302">
        <f t="shared" ref="C4:C9" si="0">B4/$B$9*100</f>
        <v>19.812704593287368</v>
      </c>
    </row>
    <row r="5" spans="1:5" x14ac:dyDescent="0.2">
      <c r="A5" s="250" t="s">
        <v>109</v>
      </c>
      <c r="B5" s="244">
        <f>'Figure 1.1-8'!E7</f>
        <v>138.822</v>
      </c>
      <c r="C5" s="242">
        <f t="shared" si="0"/>
        <v>0.49773580440792092</v>
      </c>
    </row>
    <row r="6" spans="1:5" x14ac:dyDescent="0.2">
      <c r="A6" s="251" t="s">
        <v>110</v>
      </c>
      <c r="B6" s="303">
        <f>'Figure 1.1-8'!E20</f>
        <v>191.70799999999997</v>
      </c>
      <c r="C6" s="242">
        <f t="shared" si="0"/>
        <v>0.68735456621741287</v>
      </c>
    </row>
    <row r="7" spans="1:5" x14ac:dyDescent="0.2">
      <c r="A7" s="250" t="s">
        <v>111</v>
      </c>
      <c r="B7" s="243">
        <f>'Figure 1.1-8'!E25</f>
        <v>559.71299999999997</v>
      </c>
      <c r="C7" s="242">
        <f t="shared" si="0"/>
        <v>2.0068087211866317</v>
      </c>
    </row>
    <row r="8" spans="1:5" x14ac:dyDescent="0.2">
      <c r="A8" s="250" t="s">
        <v>102</v>
      </c>
      <c r="B8" s="243">
        <f>'Figure 1.1-8'!E28</f>
        <v>539.71299999999997</v>
      </c>
      <c r="C8" s="242">
        <f t="shared" si="0"/>
        <v>1.9351002305427973</v>
      </c>
    </row>
    <row r="9" spans="1:5" x14ac:dyDescent="0.2">
      <c r="A9" s="252" t="s">
        <v>112</v>
      </c>
      <c r="B9" s="242">
        <f>'Figure 1.1-8'!E30</f>
        <v>27890.7</v>
      </c>
      <c r="C9" s="242">
        <f t="shared" si="0"/>
        <v>100</v>
      </c>
    </row>
    <row r="10" spans="1:5" ht="21.75" customHeight="1" x14ac:dyDescent="0.2">
      <c r="A10" s="489" t="s">
        <v>113</v>
      </c>
      <c r="B10" s="489"/>
      <c r="C10" s="489"/>
    </row>
    <row r="11" spans="1:5" ht="22.5" customHeight="1" x14ac:dyDescent="0.2">
      <c r="A11" s="490" t="s">
        <v>114</v>
      </c>
      <c r="B11" s="490"/>
      <c r="C11" s="490"/>
    </row>
    <row r="12" spans="1:5" x14ac:dyDescent="0.2">
      <c r="B12" s="246"/>
      <c r="E12" s="301"/>
    </row>
    <row r="13" spans="1:5" x14ac:dyDescent="0.2">
      <c r="B13" s="246"/>
    </row>
    <row r="14" spans="1:5" x14ac:dyDescent="0.2">
      <c r="B14" s="246"/>
    </row>
    <row r="15" spans="1:5" x14ac:dyDescent="0.2">
      <c r="B15" s="246"/>
      <c r="E15" s="305"/>
    </row>
    <row r="16" spans="1:5" x14ac:dyDescent="0.2">
      <c r="B16" s="246"/>
    </row>
    <row r="17" spans="2:4" x14ac:dyDescent="0.2">
      <c r="B17" s="246"/>
    </row>
    <row r="18" spans="2:4" x14ac:dyDescent="0.2">
      <c r="D18" s="246"/>
    </row>
    <row r="19" spans="2:4" x14ac:dyDescent="0.2">
      <c r="D19" s="246"/>
    </row>
    <row r="20" spans="2:4" x14ac:dyDescent="0.2">
      <c r="D20" s="246"/>
    </row>
    <row r="21" spans="2:4" x14ac:dyDescent="0.2">
      <c r="D21" s="246"/>
    </row>
    <row r="22" spans="2:4" x14ac:dyDescent="0.2">
      <c r="B22" s="241"/>
      <c r="D22" s="246"/>
    </row>
    <row r="23" spans="2:4" x14ac:dyDescent="0.2">
      <c r="D23" s="246"/>
    </row>
    <row r="24" spans="2:4" x14ac:dyDescent="0.2">
      <c r="D24" s="246"/>
    </row>
  </sheetData>
  <mergeCells count="2">
    <mergeCell ref="A10:C10"/>
    <mergeCell ref="A11:C1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workbookViewId="0">
      <selection activeCell="I12" sqref="I12"/>
    </sheetView>
  </sheetViews>
  <sheetFormatPr baseColWidth="10" defaultColWidth="11.42578125" defaultRowHeight="12" x14ac:dyDescent="0.2"/>
  <cols>
    <col min="1" max="1" width="13.140625" style="307" customWidth="1"/>
    <col min="2" max="2" width="47.140625" style="307" bestFit="1" customWidth="1"/>
    <col min="3" max="4" width="7.7109375" style="307" bestFit="1" customWidth="1"/>
    <col min="5" max="5" width="9.42578125" style="307" bestFit="1" customWidth="1"/>
    <col min="6" max="16384" width="11.42578125" style="307"/>
  </cols>
  <sheetData>
    <row r="1" spans="1:8" x14ac:dyDescent="0.2">
      <c r="A1" s="310" t="s">
        <v>140</v>
      </c>
      <c r="B1" s="304"/>
      <c r="C1" s="304"/>
      <c r="D1" s="304"/>
      <c r="E1" s="304"/>
      <c r="F1" s="304"/>
      <c r="G1" s="304"/>
    </row>
    <row r="2" spans="1:8" ht="12.75" thickBot="1" x14ac:dyDescent="0.25">
      <c r="A2" s="310"/>
      <c r="B2" s="304"/>
      <c r="C2" s="304"/>
      <c r="D2" s="304"/>
      <c r="E2" s="304"/>
      <c r="F2" s="304"/>
      <c r="G2" s="304"/>
    </row>
    <row r="3" spans="1:8" ht="36" x14ac:dyDescent="0.2">
      <c r="A3" s="492"/>
      <c r="B3" s="493"/>
      <c r="C3" s="311" t="s">
        <v>122</v>
      </c>
      <c r="D3" s="311" t="s">
        <v>124</v>
      </c>
      <c r="E3" s="312" t="s">
        <v>181</v>
      </c>
      <c r="F3" s="304"/>
      <c r="G3" s="304"/>
    </row>
    <row r="4" spans="1:8" x14ac:dyDescent="0.2">
      <c r="A4" s="496" t="s">
        <v>64</v>
      </c>
      <c r="B4" s="313" t="s">
        <v>65</v>
      </c>
      <c r="C4" s="314">
        <v>2.3380000000000001</v>
      </c>
      <c r="D4" s="314">
        <v>0.70399999999999996</v>
      </c>
      <c r="E4" s="315"/>
      <c r="F4" s="306"/>
      <c r="G4" s="306"/>
      <c r="H4" s="345"/>
    </row>
    <row r="5" spans="1:8" x14ac:dyDescent="0.2">
      <c r="A5" s="497"/>
      <c r="B5" s="316" t="s">
        <v>164</v>
      </c>
      <c r="C5" s="317">
        <v>2E-3</v>
      </c>
      <c r="D5" s="317">
        <v>0</v>
      </c>
      <c r="E5" s="315"/>
      <c r="F5" s="306"/>
      <c r="G5" s="306"/>
      <c r="H5" s="345"/>
    </row>
    <row r="6" spans="1:8" x14ac:dyDescent="0.2">
      <c r="A6" s="497"/>
      <c r="B6" s="316" t="s">
        <v>66</v>
      </c>
      <c r="C6" s="317">
        <v>2.3359999999999999</v>
      </c>
      <c r="D6" s="317">
        <v>0.70399999999999996</v>
      </c>
      <c r="E6" s="315"/>
      <c r="F6" s="306"/>
      <c r="G6" s="306"/>
      <c r="H6" s="345"/>
    </row>
    <row r="7" spans="1:8" x14ac:dyDescent="0.2">
      <c r="A7" s="497"/>
      <c r="B7" s="318" t="s">
        <v>67</v>
      </c>
      <c r="C7" s="314">
        <v>54.481999999999999</v>
      </c>
      <c r="D7" s="314">
        <v>32.503999999999998</v>
      </c>
      <c r="E7" s="315"/>
      <c r="F7" s="306"/>
      <c r="G7" s="306"/>
      <c r="H7" s="345"/>
    </row>
    <row r="8" spans="1:8" ht="13.5" x14ac:dyDescent="0.2">
      <c r="A8" s="497"/>
      <c r="B8" s="316" t="s">
        <v>165</v>
      </c>
      <c r="C8" s="317">
        <v>52.204999999999998</v>
      </c>
      <c r="D8" s="317">
        <v>31.49</v>
      </c>
      <c r="E8" s="315"/>
      <c r="F8" s="306"/>
      <c r="G8" s="306"/>
      <c r="H8" s="345"/>
    </row>
    <row r="9" spans="1:8" x14ac:dyDescent="0.2">
      <c r="A9" s="497"/>
      <c r="B9" s="316" t="s">
        <v>68</v>
      </c>
      <c r="C9" s="317">
        <v>8.0000000000000002E-3</v>
      </c>
      <c r="D9" s="317">
        <v>1.2E-2</v>
      </c>
      <c r="E9" s="315"/>
      <c r="F9" s="306"/>
      <c r="G9" s="306"/>
      <c r="H9" s="345"/>
    </row>
    <row r="10" spans="1:8" x14ac:dyDescent="0.2">
      <c r="A10" s="498"/>
      <c r="B10" s="319" t="s">
        <v>69</v>
      </c>
      <c r="C10" s="195">
        <v>56.82</v>
      </c>
      <c r="D10" s="195">
        <v>33.207999999999998</v>
      </c>
      <c r="E10" s="320">
        <f>(D10/C10-1)*100</f>
        <v>-41.555790214713127</v>
      </c>
      <c r="F10" s="306"/>
      <c r="G10" s="306"/>
      <c r="H10" s="345"/>
    </row>
    <row r="11" spans="1:8" x14ac:dyDescent="0.2">
      <c r="A11" s="496" t="s">
        <v>70</v>
      </c>
      <c r="B11" s="316" t="s">
        <v>71</v>
      </c>
      <c r="C11" s="317">
        <v>42.316000000000003</v>
      </c>
      <c r="D11" s="317">
        <v>23.161000000000001</v>
      </c>
      <c r="E11" s="321"/>
      <c r="F11" s="306"/>
      <c r="G11" s="306"/>
      <c r="H11" s="345"/>
    </row>
    <row r="12" spans="1:8" x14ac:dyDescent="0.2">
      <c r="A12" s="497"/>
      <c r="B12" s="316" t="s">
        <v>72</v>
      </c>
      <c r="C12" s="317">
        <v>5.19</v>
      </c>
      <c r="D12" s="317">
        <v>3.129</v>
      </c>
      <c r="E12" s="321"/>
      <c r="F12" s="306"/>
      <c r="G12" s="306"/>
      <c r="H12" s="345"/>
    </row>
    <row r="13" spans="1:8" x14ac:dyDescent="0.2">
      <c r="A13" s="497"/>
      <c r="B13" s="316" t="s">
        <v>73</v>
      </c>
      <c r="C13" s="317">
        <v>0.879</v>
      </c>
      <c r="D13" s="317">
        <v>0.59099999999999997</v>
      </c>
      <c r="E13" s="321"/>
      <c r="F13" s="306"/>
      <c r="G13" s="306"/>
      <c r="H13" s="345"/>
    </row>
    <row r="14" spans="1:8" x14ac:dyDescent="0.2">
      <c r="A14" s="497"/>
      <c r="B14" s="318" t="s">
        <v>74</v>
      </c>
      <c r="C14" s="314">
        <v>48.384999999999998</v>
      </c>
      <c r="D14" s="314">
        <v>26.881</v>
      </c>
      <c r="E14" s="321"/>
      <c r="F14" s="306"/>
      <c r="G14" s="306"/>
      <c r="H14" s="345"/>
    </row>
    <row r="15" spans="1:8" x14ac:dyDescent="0.2">
      <c r="A15" s="497"/>
      <c r="B15" s="316" t="s">
        <v>75</v>
      </c>
      <c r="C15" s="317">
        <v>8.6159999999999997</v>
      </c>
      <c r="D15" s="317">
        <v>5.7380000000000004</v>
      </c>
      <c r="E15" s="321"/>
      <c r="F15" s="306"/>
      <c r="G15" s="306"/>
      <c r="H15" s="345"/>
    </row>
    <row r="16" spans="1:8" x14ac:dyDescent="0.2">
      <c r="A16" s="497"/>
      <c r="B16" s="316" t="s">
        <v>76</v>
      </c>
      <c r="C16" s="317">
        <v>10.234</v>
      </c>
      <c r="D16" s="317">
        <v>5.7720000000000002</v>
      </c>
      <c r="E16" s="321"/>
      <c r="F16" s="306"/>
      <c r="G16" s="306"/>
      <c r="H16" s="345"/>
    </row>
    <row r="17" spans="1:12" x14ac:dyDescent="0.2">
      <c r="A17" s="497"/>
      <c r="B17" s="316" t="s">
        <v>77</v>
      </c>
      <c r="C17" s="317">
        <v>0.373</v>
      </c>
      <c r="D17" s="317">
        <v>0.14099999999999999</v>
      </c>
      <c r="E17" s="321"/>
      <c r="F17" s="306"/>
      <c r="G17" s="306"/>
      <c r="H17" s="345"/>
    </row>
    <row r="18" spans="1:12" x14ac:dyDescent="0.2">
      <c r="A18" s="497"/>
      <c r="B18" s="316" t="s">
        <v>78</v>
      </c>
      <c r="C18" s="317">
        <v>0.15</v>
      </c>
      <c r="D18" s="317">
        <v>6.4000000000000001E-2</v>
      </c>
      <c r="E18" s="321"/>
      <c r="F18" s="306"/>
      <c r="G18" s="306"/>
      <c r="H18" s="345"/>
    </row>
    <row r="19" spans="1:12" x14ac:dyDescent="0.2">
      <c r="A19" s="497"/>
      <c r="B19" s="318" t="s">
        <v>79</v>
      </c>
      <c r="C19" s="314">
        <v>19.373000000000001</v>
      </c>
      <c r="D19" s="314">
        <v>11.715</v>
      </c>
      <c r="E19" s="321"/>
      <c r="F19" s="306"/>
      <c r="G19" s="306"/>
      <c r="H19" s="345"/>
    </row>
    <row r="20" spans="1:12" x14ac:dyDescent="0.2">
      <c r="A20" s="498"/>
      <c r="B20" s="319" t="s">
        <v>69</v>
      </c>
      <c r="C20" s="195">
        <v>67.757999999999996</v>
      </c>
      <c r="D20" s="195">
        <f>38.596</f>
        <v>38.595999999999997</v>
      </c>
      <c r="E20" s="320">
        <f>(D20/C20-1)*100</f>
        <v>-43.038460403199622</v>
      </c>
      <c r="F20" s="306"/>
      <c r="G20" s="306"/>
      <c r="H20" s="345"/>
      <c r="I20" s="345"/>
    </row>
    <row r="21" spans="1:12" x14ac:dyDescent="0.2">
      <c r="A21" s="496" t="s">
        <v>80</v>
      </c>
      <c r="B21" s="322" t="s">
        <v>81</v>
      </c>
      <c r="C21" s="196">
        <v>7.9649999999999999</v>
      </c>
      <c r="D21" s="196">
        <v>3.05</v>
      </c>
      <c r="E21" s="321"/>
      <c r="F21" s="306"/>
      <c r="G21" s="306"/>
      <c r="H21" s="345"/>
    </row>
    <row r="22" spans="1:12" x14ac:dyDescent="0.2">
      <c r="A22" s="497"/>
      <c r="B22" s="316" t="s">
        <v>82</v>
      </c>
      <c r="C22" s="317">
        <v>5.3940000000000001</v>
      </c>
      <c r="D22" s="317">
        <v>3.286</v>
      </c>
      <c r="E22" s="321"/>
      <c r="F22" s="304"/>
      <c r="G22" s="304"/>
      <c r="H22" s="345"/>
    </row>
    <row r="23" spans="1:12" x14ac:dyDescent="0.2">
      <c r="A23" s="497"/>
      <c r="B23" s="316" t="s">
        <v>83</v>
      </c>
      <c r="C23" s="317">
        <v>0.88500000000000001</v>
      </c>
      <c r="D23" s="317">
        <v>0.505</v>
      </c>
      <c r="E23" s="321"/>
      <c r="F23" s="304"/>
      <c r="G23" s="304"/>
      <c r="H23" s="345"/>
    </row>
    <row r="24" spans="1:12" x14ac:dyDescent="0.2">
      <c r="A24" s="498"/>
      <c r="B24" s="319" t="s">
        <v>84</v>
      </c>
      <c r="C24" s="195">
        <v>14.244</v>
      </c>
      <c r="D24" s="195">
        <v>6.8410000000000002</v>
      </c>
      <c r="E24" s="320">
        <f>(D24/C24-1)*100</f>
        <v>-51.972760460544784</v>
      </c>
      <c r="F24" s="304"/>
      <c r="G24" s="304"/>
      <c r="H24" s="345"/>
    </row>
    <row r="25" spans="1:12" ht="12.75" thickBot="1" x14ac:dyDescent="0.25">
      <c r="A25" s="499" t="s">
        <v>85</v>
      </c>
      <c r="B25" s="500"/>
      <c r="C25" s="197">
        <v>138.822</v>
      </c>
      <c r="D25" s="197">
        <v>78.644999999999996</v>
      </c>
      <c r="E25" s="323">
        <f>(D25/C25-1)*100</f>
        <v>-43.348316549250121</v>
      </c>
      <c r="F25" s="304"/>
      <c r="G25" s="304"/>
      <c r="H25" s="345"/>
    </row>
    <row r="26" spans="1:12" x14ac:dyDescent="0.2">
      <c r="A26" s="324"/>
      <c r="B26" s="324"/>
      <c r="C26" s="314"/>
      <c r="D26" s="314"/>
      <c r="E26" s="325"/>
      <c r="F26" s="304"/>
      <c r="G26" s="304"/>
    </row>
    <row r="27" spans="1:12" x14ac:dyDescent="0.2">
      <c r="A27" s="308" t="s">
        <v>166</v>
      </c>
      <c r="B27" s="308"/>
      <c r="C27" s="309"/>
      <c r="D27" s="309"/>
      <c r="E27" s="309"/>
      <c r="F27" s="304"/>
      <c r="G27" s="304"/>
    </row>
    <row r="28" spans="1:12" ht="26.25" customHeight="1" x14ac:dyDescent="0.2">
      <c r="A28" s="495" t="s">
        <v>86</v>
      </c>
      <c r="B28" s="494"/>
      <c r="C28" s="494"/>
      <c r="D28" s="494"/>
      <c r="E28" s="494"/>
      <c r="F28" s="304"/>
      <c r="G28" s="304"/>
    </row>
    <row r="29" spans="1:12" ht="24" customHeight="1" x14ac:dyDescent="0.2">
      <c r="A29" s="494" t="s">
        <v>117</v>
      </c>
      <c r="B29" s="494"/>
      <c r="C29" s="494"/>
      <c r="D29" s="494"/>
      <c r="E29" s="494"/>
      <c r="F29" s="304"/>
      <c r="G29" s="304"/>
      <c r="H29" s="491"/>
      <c r="I29" s="491"/>
      <c r="J29" s="491"/>
      <c r="K29" s="491"/>
      <c r="L29" s="491"/>
    </row>
    <row r="30" spans="1:12" ht="89.25" customHeight="1" x14ac:dyDescent="0.2">
      <c r="A30" s="491" t="s">
        <v>134</v>
      </c>
      <c r="B30" s="491"/>
      <c r="C30" s="491"/>
      <c r="D30" s="491"/>
      <c r="E30" s="491"/>
      <c r="F30" s="304"/>
      <c r="G30" s="304"/>
    </row>
  </sheetData>
  <mergeCells count="9">
    <mergeCell ref="H29:L29"/>
    <mergeCell ref="A30:E30"/>
    <mergeCell ref="A3:B3"/>
    <mergeCell ref="A29:E29"/>
    <mergeCell ref="A28:E28"/>
    <mergeCell ref="A4:A10"/>
    <mergeCell ref="A11:A20"/>
    <mergeCell ref="A21:A24"/>
    <mergeCell ref="A25:B2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showGridLines="0" tabSelected="1" zoomScale="94" zoomScaleNormal="94" workbookViewId="0">
      <selection activeCell="A37" sqref="A37:D37"/>
    </sheetView>
  </sheetViews>
  <sheetFormatPr baseColWidth="10" defaultRowHeight="12.75" x14ac:dyDescent="0.2"/>
  <cols>
    <col min="1" max="1" width="6.5703125" customWidth="1"/>
    <col min="2" max="2" width="20.5703125" customWidth="1"/>
    <col min="3" max="3" width="42.5703125" customWidth="1"/>
  </cols>
  <sheetData>
    <row r="1" spans="1:5" ht="27.75" customHeight="1" x14ac:dyDescent="0.2">
      <c r="A1" s="501" t="s">
        <v>121</v>
      </c>
      <c r="B1" s="501"/>
      <c r="C1" s="501"/>
      <c r="D1" s="501"/>
      <c r="E1" s="198"/>
    </row>
    <row r="2" spans="1:5" x14ac:dyDescent="0.2">
      <c r="A2" s="199" t="s">
        <v>55</v>
      </c>
      <c r="B2" s="199"/>
      <c r="C2" s="200"/>
      <c r="D2" s="198"/>
      <c r="E2" s="198"/>
    </row>
    <row r="3" spans="1:5" x14ac:dyDescent="0.2">
      <c r="A3" s="154"/>
      <c r="B3" s="201"/>
      <c r="C3" s="202"/>
      <c r="D3" s="350">
        <v>2016</v>
      </c>
      <c r="E3" s="203">
        <v>2017</v>
      </c>
    </row>
    <row r="4" spans="1:5" ht="22.5" customHeight="1" x14ac:dyDescent="0.2">
      <c r="A4" s="223"/>
      <c r="B4" s="223"/>
      <c r="C4" s="204" t="s">
        <v>87</v>
      </c>
      <c r="D4" s="205">
        <v>5309.7849999999999</v>
      </c>
      <c r="E4" s="205">
        <v>5349.259</v>
      </c>
    </row>
    <row r="5" spans="1:5" x14ac:dyDescent="0.2">
      <c r="A5" s="154"/>
      <c r="B5" s="222"/>
      <c r="C5" s="224" t="s">
        <v>88</v>
      </c>
      <c r="D5" s="206">
        <v>173.02099999999999</v>
      </c>
      <c r="E5" s="206">
        <v>176.643</v>
      </c>
    </row>
    <row r="6" spans="1:5" x14ac:dyDescent="0.2">
      <c r="A6" s="517" t="s">
        <v>167</v>
      </c>
      <c r="B6" s="502"/>
      <c r="C6" s="229" t="s">
        <v>168</v>
      </c>
      <c r="D6" s="207">
        <v>5482.8059999999996</v>
      </c>
      <c r="E6" s="207">
        <v>5525.902</v>
      </c>
    </row>
    <row r="7" spans="1:5" x14ac:dyDescent="0.2">
      <c r="A7" s="154"/>
      <c r="B7" s="220"/>
      <c r="C7" s="230" t="s">
        <v>169</v>
      </c>
      <c r="D7" s="208">
        <v>189.31100000000001</v>
      </c>
      <c r="E7" s="208">
        <v>138.822</v>
      </c>
    </row>
    <row r="8" spans="1:5" x14ac:dyDescent="0.2">
      <c r="A8" s="154"/>
      <c r="B8" s="221"/>
      <c r="C8" s="231" t="s">
        <v>89</v>
      </c>
      <c r="D8" s="209">
        <v>5672.1170000000002</v>
      </c>
      <c r="E8" s="209">
        <v>5664.7240000000002</v>
      </c>
    </row>
    <row r="9" spans="1:5" ht="22.5" x14ac:dyDescent="0.2">
      <c r="A9" s="504" t="s">
        <v>110</v>
      </c>
      <c r="B9" s="223"/>
      <c r="C9" s="227" t="s">
        <v>90</v>
      </c>
      <c r="D9" s="210">
        <v>15.454000000000001</v>
      </c>
      <c r="E9" s="210">
        <v>15.587999999999999</v>
      </c>
    </row>
    <row r="10" spans="1:5" x14ac:dyDescent="0.2">
      <c r="A10" s="505"/>
      <c r="B10" s="217"/>
      <c r="C10" s="226" t="s">
        <v>91</v>
      </c>
      <c r="D10" s="273">
        <v>11.032</v>
      </c>
      <c r="E10" s="273">
        <v>11.118</v>
      </c>
    </row>
    <row r="11" spans="1:5" x14ac:dyDescent="0.2">
      <c r="A11" s="505"/>
      <c r="B11" s="219"/>
      <c r="C11" s="226" t="s">
        <v>92</v>
      </c>
      <c r="D11" s="273">
        <v>1.98</v>
      </c>
      <c r="E11" s="273">
        <v>2.0219999999999998</v>
      </c>
    </row>
    <row r="12" spans="1:5" x14ac:dyDescent="0.2">
      <c r="A12" s="505"/>
      <c r="B12" s="502" t="s">
        <v>135</v>
      </c>
      <c r="C12" s="226" t="s">
        <v>171</v>
      </c>
      <c r="D12" s="273">
        <v>1.833</v>
      </c>
      <c r="E12" s="273">
        <v>1.871</v>
      </c>
    </row>
    <row r="13" spans="1:5" x14ac:dyDescent="0.2">
      <c r="A13" s="505"/>
      <c r="B13" s="502"/>
      <c r="C13" s="226" t="s">
        <v>93</v>
      </c>
      <c r="D13" s="273">
        <v>0.17499999999999999</v>
      </c>
      <c r="E13" s="273">
        <v>0.252</v>
      </c>
    </row>
    <row r="14" spans="1:5" x14ac:dyDescent="0.2">
      <c r="A14" s="505"/>
      <c r="B14" s="217"/>
      <c r="C14" s="226" t="s">
        <v>94</v>
      </c>
      <c r="D14" s="273">
        <v>34.637</v>
      </c>
      <c r="E14" s="273">
        <v>34.972000000000001</v>
      </c>
    </row>
    <row r="15" spans="1:5" x14ac:dyDescent="0.2">
      <c r="A15" s="505"/>
      <c r="B15" s="217"/>
      <c r="C15" s="226" t="s">
        <v>172</v>
      </c>
      <c r="D15" s="273">
        <v>56.929000000000002</v>
      </c>
      <c r="E15" s="273">
        <v>55.75</v>
      </c>
    </row>
    <row r="16" spans="1:5" x14ac:dyDescent="0.2">
      <c r="A16" s="505"/>
      <c r="B16" s="218"/>
      <c r="C16" s="228" t="s">
        <v>95</v>
      </c>
      <c r="D16" s="212">
        <f>SUM(D9:D15)</f>
        <v>122.04</v>
      </c>
      <c r="E16" s="212">
        <v>121.57299999999999</v>
      </c>
    </row>
    <row r="17" spans="1:5" x14ac:dyDescent="0.2">
      <c r="A17" s="505"/>
      <c r="B17" s="155"/>
      <c r="C17" s="232" t="s">
        <v>173</v>
      </c>
      <c r="D17" s="210">
        <v>72.343000000000004</v>
      </c>
      <c r="E17" s="210">
        <v>69.66</v>
      </c>
    </row>
    <row r="18" spans="1:5" x14ac:dyDescent="0.2">
      <c r="A18" s="505"/>
      <c r="B18" s="502" t="s">
        <v>136</v>
      </c>
      <c r="C18" s="225" t="s">
        <v>96</v>
      </c>
      <c r="D18" s="213">
        <v>0.503</v>
      </c>
      <c r="E18" s="213">
        <v>0.47499999999999998</v>
      </c>
    </row>
    <row r="19" spans="1:5" x14ac:dyDescent="0.2">
      <c r="A19" s="505"/>
      <c r="B19" s="502"/>
      <c r="C19" s="228" t="s">
        <v>97</v>
      </c>
      <c r="D19" s="214">
        <f>SUM(D17:D18)</f>
        <v>72.846000000000004</v>
      </c>
      <c r="E19" s="214">
        <v>70.134999999999991</v>
      </c>
    </row>
    <row r="20" spans="1:5" x14ac:dyDescent="0.2">
      <c r="A20" s="506"/>
      <c r="B20" s="346"/>
      <c r="C20" s="237" t="s">
        <v>69</v>
      </c>
      <c r="D20" s="275">
        <f>SUM(D19,D16)</f>
        <v>194.88600000000002</v>
      </c>
      <c r="E20" s="275">
        <v>191.70799999999997</v>
      </c>
    </row>
    <row r="21" spans="1:5" x14ac:dyDescent="0.2">
      <c r="A21" s="347"/>
      <c r="B21" s="347"/>
      <c r="C21" s="233" t="s">
        <v>118</v>
      </c>
      <c r="D21" s="211">
        <v>311.25099999999998</v>
      </c>
      <c r="E21" s="211">
        <v>313.95999999999998</v>
      </c>
    </row>
    <row r="22" spans="1:5" ht="12.75" customHeight="1" x14ac:dyDescent="0.2">
      <c r="A22" s="517" t="s">
        <v>98</v>
      </c>
      <c r="B22" s="502"/>
      <c r="C22" s="233" t="s">
        <v>100</v>
      </c>
      <c r="D22" s="211">
        <v>165.02199999999999</v>
      </c>
      <c r="E22" s="211">
        <v>162.88499999999999</v>
      </c>
    </row>
    <row r="23" spans="1:5" x14ac:dyDescent="0.2">
      <c r="A23" s="517"/>
      <c r="B23" s="502"/>
      <c r="C23" s="233" t="s">
        <v>101</v>
      </c>
      <c r="D23" s="211">
        <v>78.296000000000006</v>
      </c>
      <c r="E23" s="211">
        <v>81.995000000000005</v>
      </c>
    </row>
    <row r="24" spans="1:5" x14ac:dyDescent="0.2">
      <c r="A24" s="507" t="s">
        <v>99</v>
      </c>
      <c r="B24" s="508"/>
      <c r="C24" s="233" t="s">
        <v>17</v>
      </c>
      <c r="D24" s="273">
        <v>0.73799999999999999</v>
      </c>
      <c r="E24" s="273">
        <v>0.873</v>
      </c>
    </row>
    <row r="25" spans="1:5" x14ac:dyDescent="0.2">
      <c r="A25" s="347"/>
      <c r="B25" s="348"/>
      <c r="C25" s="234" t="s">
        <v>69</v>
      </c>
      <c r="D25" s="329">
        <f>SUM(D21:D24)</f>
        <v>555.30700000000002</v>
      </c>
      <c r="E25" s="329">
        <v>559.71299999999997</v>
      </c>
    </row>
    <row r="26" spans="1:5" x14ac:dyDescent="0.2">
      <c r="A26" s="509" t="s">
        <v>102</v>
      </c>
      <c r="B26" s="510"/>
      <c r="C26" s="235" t="s">
        <v>174</v>
      </c>
      <c r="D26" s="210">
        <v>220.93899999999999</v>
      </c>
      <c r="E26" s="210">
        <v>224.87299999999999</v>
      </c>
    </row>
    <row r="27" spans="1:5" x14ac:dyDescent="0.2">
      <c r="A27" s="511" t="s">
        <v>103</v>
      </c>
      <c r="B27" s="512"/>
      <c r="C27" s="233" t="s">
        <v>175</v>
      </c>
      <c r="D27" s="273">
        <v>323.58699999999999</v>
      </c>
      <c r="E27" s="273">
        <v>314.83999999999997</v>
      </c>
    </row>
    <row r="28" spans="1:5" x14ac:dyDescent="0.2">
      <c r="A28" s="347"/>
      <c r="B28" s="349"/>
      <c r="C28" s="236" t="s">
        <v>104</v>
      </c>
      <c r="D28" s="209">
        <f>D27+D26</f>
        <v>544.52599999999995</v>
      </c>
      <c r="E28" s="209">
        <v>539.71299999999997</v>
      </c>
    </row>
    <row r="29" spans="1:5" ht="24.75" customHeight="1" x14ac:dyDescent="0.2">
      <c r="A29" s="513" t="s">
        <v>105</v>
      </c>
      <c r="B29" s="514"/>
      <c r="C29" s="351" t="s">
        <v>104</v>
      </c>
      <c r="D29" s="214">
        <f>D30-(D6+D7+D20+D25+D28)</f>
        <v>20572.164000000001</v>
      </c>
      <c r="E29" s="214">
        <v>20934.842000000001</v>
      </c>
    </row>
    <row r="30" spans="1:5" ht="22.5" customHeight="1" x14ac:dyDescent="0.2">
      <c r="A30" s="515" t="s">
        <v>176</v>
      </c>
      <c r="B30" s="516"/>
      <c r="C30" s="352" t="s">
        <v>177</v>
      </c>
      <c r="D30" s="275">
        <v>27539</v>
      </c>
      <c r="E30" s="275">
        <v>27890.7</v>
      </c>
    </row>
    <row r="31" spans="1:5" ht="25.5" customHeight="1" x14ac:dyDescent="0.2">
      <c r="A31" s="520" t="s">
        <v>163</v>
      </c>
      <c r="B31" s="520"/>
      <c r="C31" s="520"/>
      <c r="D31" s="520"/>
      <c r="E31" s="216"/>
    </row>
    <row r="32" spans="1:5" ht="12.75" customHeight="1" x14ac:dyDescent="0.2">
      <c r="A32" s="521" t="s">
        <v>106</v>
      </c>
      <c r="B32" s="521"/>
      <c r="C32" s="521"/>
      <c r="D32" s="521"/>
      <c r="E32" s="238"/>
    </row>
    <row r="33" spans="1:5" x14ac:dyDescent="0.2">
      <c r="A33" s="503" t="s">
        <v>178</v>
      </c>
      <c r="B33" s="503"/>
      <c r="C33" s="503"/>
      <c r="D33" s="503"/>
      <c r="E33" s="503"/>
    </row>
    <row r="34" spans="1:5" ht="23.25" customHeight="1" x14ac:dyDescent="0.2">
      <c r="A34" s="518" t="s">
        <v>119</v>
      </c>
      <c r="B34" s="518"/>
      <c r="C34" s="518"/>
      <c r="D34" s="518"/>
      <c r="E34" s="239"/>
    </row>
    <row r="35" spans="1:5" x14ac:dyDescent="0.2">
      <c r="A35" s="519" t="s">
        <v>179</v>
      </c>
      <c r="B35" s="519"/>
      <c r="C35" s="519"/>
      <c r="D35" s="330"/>
      <c r="E35" s="215"/>
    </row>
    <row r="36" spans="1:5" ht="33.75" customHeight="1" x14ac:dyDescent="0.2">
      <c r="A36" s="522" t="s">
        <v>180</v>
      </c>
      <c r="B36" s="522"/>
      <c r="C36" s="522"/>
      <c r="D36" s="522"/>
      <c r="E36" s="240"/>
    </row>
    <row r="37" spans="1:5" ht="24" customHeight="1" x14ac:dyDescent="0.2">
      <c r="A37" s="518" t="s">
        <v>120</v>
      </c>
      <c r="B37" s="518"/>
      <c r="C37" s="518"/>
      <c r="D37" s="518"/>
      <c r="E37" s="240"/>
    </row>
  </sheetData>
  <mergeCells count="18">
    <mergeCell ref="A37:D37"/>
    <mergeCell ref="A35:C35"/>
    <mergeCell ref="A31:D31"/>
    <mergeCell ref="A32:D32"/>
    <mergeCell ref="A34:D34"/>
    <mergeCell ref="A36:D36"/>
    <mergeCell ref="A1:D1"/>
    <mergeCell ref="B12:B13"/>
    <mergeCell ref="B18:B19"/>
    <mergeCell ref="A33:E33"/>
    <mergeCell ref="A9:A20"/>
    <mergeCell ref="A24:B24"/>
    <mergeCell ref="A26:B26"/>
    <mergeCell ref="A27:B27"/>
    <mergeCell ref="A29:B29"/>
    <mergeCell ref="A30:B30"/>
    <mergeCell ref="A6:B6"/>
    <mergeCell ref="A22:B2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Figure 1.1-1</vt:lpstr>
      <vt:lpstr>Figure 1.1-2</vt:lpstr>
      <vt:lpstr>Figure 1.1-3</vt:lpstr>
      <vt:lpstr>Figure 1.1-4</vt:lpstr>
      <vt:lpstr>Figure 1.1-5</vt:lpstr>
      <vt:lpstr>Figure 1.1-6</vt:lpstr>
      <vt:lpstr>Source Figure 1.1-6</vt:lpstr>
      <vt:lpstr>Figure 1.1-7</vt:lpstr>
      <vt:lpstr>Figure 1.1-8</vt:lpstr>
    </vt:vector>
  </TitlesOfParts>
  <Company>INSEE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BARADJI Eva</dc:creator>
  <cp:lastModifiedBy>GAUTIER Nadine</cp:lastModifiedBy>
  <cp:lastPrinted>2013-08-26T09:49:48Z</cp:lastPrinted>
  <dcterms:created xsi:type="dcterms:W3CDTF">2005-06-14T09:11:25Z</dcterms:created>
  <dcterms:modified xsi:type="dcterms:W3CDTF">2020-10-06T12:28:18Z</dcterms:modified>
</cp:coreProperties>
</file>