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35" windowWidth="19320" windowHeight="8820" activeTab="0"/>
  </bookViews>
  <sheets>
    <sheet name="schéma commentaire FT 1.4" sheetId="1" r:id="rId1"/>
    <sheet name="Figure 1.4-1 " sheetId="2" r:id="rId2"/>
    <sheet name="Figure 1.4-2" sheetId="3" r:id="rId3"/>
    <sheet name="Figure 1.4-3 " sheetId="4" r:id="rId4"/>
    <sheet name="Figure 1.4-4 " sheetId="5" r:id="rId5"/>
    <sheet name=" Figure 1.4-5" sheetId="6" r:id="rId6"/>
    <sheet name="Figure 1.4-6 " sheetId="7" r:id="rId7"/>
    <sheet name="Sources figure 1.4-6 " sheetId="8" r:id="rId8"/>
    <sheet name="Figure 1.4-7 " sheetId="9" r:id="rId9"/>
  </sheets>
  <externalReferences>
    <externalReference r:id="rId12"/>
    <externalReference r:id="rId13"/>
    <externalReference r:id="rId14"/>
  </externalReferences>
  <definedNames>
    <definedName name="MiseAJour" localSheetId="5">[1]!MiseAJour</definedName>
    <definedName name="MiseAJour">[1]!MiseAJour</definedName>
    <definedName name="_xlnm.Print_Area" localSheetId="1">'Figure 1.4-1 '!$A$1:$G$46</definedName>
    <definedName name="_xlnm.Print_Area" localSheetId="3">'Figure 1.4-3 '!$B$1:$D$54</definedName>
    <definedName name="_xlnm.Print_Area" localSheetId="4">'Figure 1.4-4 '!$A$1:$L$32</definedName>
    <definedName name="_xlnm.Print_Area" localSheetId="6">'Figure 1.4-6 '!$A$1:$G$26</definedName>
    <definedName name="_xlnm.Print_Area" localSheetId="0">'schéma commentaire FT 1.4'!$A$1:$I$19</definedName>
    <definedName name="_xlnm.Print_Area" localSheetId="7">'Sources figure 1.4-6 '!$A$1:$I$30</definedName>
  </definedNames>
  <calcPr fullCalcOnLoad="1"/>
</workbook>
</file>

<file path=xl/sharedStrings.xml><?xml version="1.0" encoding="utf-8"?>
<sst xmlns="http://schemas.openxmlformats.org/spreadsheetml/2006/main" count="269" uniqueCount="175">
  <si>
    <t>Ministères</t>
  </si>
  <si>
    <t>Correction technique du plafond 
(en ETPT)</t>
  </si>
  <si>
    <t>Impact de la décentralisation
(en ETPT)</t>
  </si>
  <si>
    <t>(a)</t>
  </si>
  <si>
    <t>(b)</t>
  </si>
  <si>
    <t xml:space="preserve">(c) </t>
  </si>
  <si>
    <t>(d)</t>
  </si>
  <si>
    <t>(e)</t>
  </si>
  <si>
    <t>(a)+(b)+(c)+(d)+(e)</t>
  </si>
  <si>
    <t>Services du Premier ministre</t>
  </si>
  <si>
    <t>Total budget général</t>
  </si>
  <si>
    <t xml:space="preserve">Contrôle et exploitation aériens </t>
  </si>
  <si>
    <t>Total budgets annexes</t>
  </si>
  <si>
    <t>Total</t>
  </si>
  <si>
    <t>Impact de la décentralisation</t>
  </si>
  <si>
    <t>Ajustement technique du plafond</t>
  </si>
  <si>
    <t>Source : Direction du budget.</t>
  </si>
  <si>
    <t xml:space="preserve">Ministères
</t>
  </si>
  <si>
    <t>Contrôle et exploitation aériens</t>
  </si>
  <si>
    <t>Publications officielles et information administrative</t>
  </si>
  <si>
    <t>Impact des mesures de transferts et de périmètre (hors décentralisation)</t>
  </si>
  <si>
    <t xml:space="preserve">Publications officielles et information administrative </t>
  </si>
  <si>
    <t>Impact des mesures de transferts (entre ministères ou avec des opérateurs) et de périmètre (hors décentralisation)
(en ETPT)</t>
  </si>
  <si>
    <t>Défense</t>
  </si>
  <si>
    <t>Intérieur</t>
  </si>
  <si>
    <t>Justice</t>
  </si>
  <si>
    <t>Travail et emploi </t>
  </si>
  <si>
    <t>-</t>
  </si>
  <si>
    <t>Direction de l'action du gouvernement</t>
  </si>
  <si>
    <t>Conseil et contrôle de l'État</t>
  </si>
  <si>
    <t>Anciens combattants, mémoire et liens avec la nation</t>
  </si>
  <si>
    <t>Recherche et enseignement supérieur</t>
  </si>
  <si>
    <t xml:space="preserve"> Outre-mer</t>
  </si>
  <si>
    <t>Administration générale et territoriale de l'État</t>
  </si>
  <si>
    <t>Enseignement scolaire</t>
  </si>
  <si>
    <t>Gestion des finances publiques et des ressources humaines</t>
  </si>
  <si>
    <t>Économie</t>
  </si>
  <si>
    <t>Culture</t>
  </si>
  <si>
    <t>Agriculture, alimentation, forêt et affaires rurales</t>
  </si>
  <si>
    <t>Solidarité, insertion et égalité des chances</t>
  </si>
  <si>
    <t>Aide publique au développement</t>
  </si>
  <si>
    <t>Action extérieure de l'État</t>
  </si>
  <si>
    <t>Missions</t>
  </si>
  <si>
    <t>À partir de 2006, les emplois budgétaires ne peuvent plus être suivis en tant que tels ; ils peuvent néanmoins être comparés aux ETP.</t>
  </si>
  <si>
    <t>Note de lecture : les chiffres présentés ici (en ETP et en milliers) correspondent au solde des créations/suppressions de postes, à périmètre constant.</t>
  </si>
  <si>
    <t>(en milliers)</t>
  </si>
  <si>
    <t>Champ : budget général de l'État (hors budgets annexes), hors appelés et hors mesures d'ordre.</t>
  </si>
  <si>
    <t>Emplois budgétaires</t>
  </si>
  <si>
    <t>Année</t>
  </si>
  <si>
    <t>Solde des créations/suppressions de postes en ETP</t>
  </si>
  <si>
    <t>BG (hors BA)</t>
  </si>
  <si>
    <t>Sécurités</t>
  </si>
  <si>
    <t>Plafond d'emplois de l'année précédente</t>
  </si>
  <si>
    <t xml:space="preserve">Prise en compte du schéma d'emplois de l'année </t>
  </si>
  <si>
    <t xml:space="preserve">Plafond d'emplois de l'année </t>
  </si>
  <si>
    <t>Écologie, développement et mobilité durables</t>
  </si>
  <si>
    <t>Note : L'appellation des ministères renvoie à la nomenclature d'exécution de la loi de finances initiale de l'année.</t>
  </si>
  <si>
    <r>
      <rPr>
        <b/>
        <sz val="8"/>
        <rFont val="Arial"/>
        <family val="2"/>
      </rPr>
      <t>Total ministères (budget général)</t>
    </r>
    <r>
      <rPr>
        <sz val="8"/>
        <rFont val="Arial"/>
        <family val="2"/>
      </rPr>
      <t xml:space="preserve"> (arrondis en milliers d'ETPT)</t>
    </r>
  </si>
  <si>
    <t>Tableau 1.4-5 : Évolution des plafonds ministériels d'autorisation d'emplois</t>
  </si>
  <si>
    <t>Champ : Budget général de l'État (hors budgets annexes), hors appelés, hors mesures d'ordre et hors décentralisation.</t>
  </si>
  <si>
    <t>Champ : Budget général de l'État, hors budgets annexes.</t>
  </si>
  <si>
    <t>Équivalent temps plein (ETP)</t>
  </si>
  <si>
    <t>Armées</t>
  </si>
  <si>
    <t>Transition écologique et solidaire</t>
  </si>
  <si>
    <t>Éducation nationale</t>
  </si>
  <si>
    <t>Cohésion des territoires</t>
  </si>
  <si>
    <t>Travail</t>
  </si>
  <si>
    <t>Figure 1.4-6 : Évolution de l'autorisation d'emplois dans le budget général de l'État depuis 1998</t>
  </si>
  <si>
    <t>Europe et Affaires étrangères</t>
  </si>
  <si>
    <t>Solidarités et Santé</t>
  </si>
  <si>
    <t>Agriculture et Alimentation</t>
  </si>
  <si>
    <t>Action et Comptes publics</t>
  </si>
  <si>
    <t>Économie et Finances</t>
  </si>
  <si>
    <t>Enseignement supérieur, Recherche et Innovation</t>
  </si>
  <si>
    <t>Prise en compte de l'impact sur l'année du schéma d'emplois de l'année précédente</t>
  </si>
  <si>
    <t>Note : Les chiffres présentés ici (en ETP et en milliers) correspondent au solde des créations/suppressions de postes, à périmètre constant.</t>
  </si>
  <si>
    <t>Source : Direction du budget. Projet de loi de finances.</t>
  </si>
  <si>
    <t xml:space="preserve">Tableau 1.4-7: Consommation des emplois par ministère </t>
  </si>
  <si>
    <t>Sports</t>
  </si>
  <si>
    <t>Sport, jeunesse et vie associative</t>
  </si>
  <si>
    <t>ETPT 2019</t>
  </si>
  <si>
    <t>ETPT 2020</t>
  </si>
  <si>
    <t>Tableau 1.4-4: Évolution des plafonds ministériels d'autorisations d'emplois entre 2019 et 2020</t>
  </si>
  <si>
    <t>Ministères (format LFI 2020)</t>
  </si>
  <si>
    <t>Plafond des autorisations d'emplois 
en LFI 2019
(en ETPT)</t>
  </si>
  <si>
    <r>
      <t xml:space="preserve">Solde des créations et suppressions d'emplois 
(en ETPT) 
</t>
    </r>
    <r>
      <rPr>
        <i/>
        <sz val="8"/>
        <rFont val="Arial"/>
        <family val="2"/>
      </rPr>
      <t>(1)</t>
    </r>
  </si>
  <si>
    <t>Plafond des autorisations d'emplois en LFI 2020
(en ETPT)</t>
  </si>
  <si>
    <t>Source figure 1.4-6 : Évolution de l'autorisation d'emplois dans le budget général de l'État entre 1998 et 2020</t>
  </si>
  <si>
    <t>2020/2006</t>
  </si>
  <si>
    <t>Consommation d'ETPT en 2018</t>
  </si>
  <si>
    <t>Transferts en cours de gestion 2019
(b)</t>
  </si>
  <si>
    <t>Source : Loi de règlement pour 2019 - Direction du budget.</t>
  </si>
  <si>
    <t>Figure 1.4-3 : Répartition indicative par mission des plafonds ministériels d'autorisation d'emplois</t>
  </si>
  <si>
    <t>Outre-Mer</t>
  </si>
  <si>
    <t>Source : Loi de finances initiale (LFI) 2019 et 2020 - Direction du budget.</t>
  </si>
  <si>
    <t>Source : Loi de finances initiale (LFI) 2019 et LFI 2020 - Direction du budget.</t>
  </si>
  <si>
    <t>Note : L'appellation des ministères renvoie à la nomenclature d'exécution de la loi de finances initiale de l'année 2018</t>
  </si>
  <si>
    <t>Lecture : La consommation des emplois (c) en 2019 est à comparer au plafond autorisé en loi de finances 2019 (a) corrigé des transferts d'emplois intervenus en cours de gestion (b). Pour le ministère de l'Action et des Comptes publics, la consommation des emplois en 2019 est de 121 499, le plafond d'autorisation est de 123 501 et les transferts en cours de gestion de 17.</t>
  </si>
  <si>
    <t>Plafond d'autorisation d'emplois 2019 
(LFI +LFR)
(a)</t>
  </si>
  <si>
    <t>Consommation des emplois 2019 
en ETPT
(c)</t>
  </si>
  <si>
    <t>Écart constaté entre consommation 2019 et plafond 2019 corrigé des transferts en cours de gestion (en ETPT)
( c )-[(a)+(b)]</t>
  </si>
  <si>
    <t>Passage des effectifs payés sur le plafond d’emplois du ministère aux effectifs en fonction et gérés</t>
  </si>
  <si>
    <t>(4)</t>
  </si>
  <si>
    <t>(1)</t>
  </si>
  <si>
    <t>(1) + : ajout des effectifs en fonction, non comptabilisés dans le plafond d’emplois du ministère ;
      - : retrait des effectifs inclus dans le plafond d’emplois du ministère et en fonction hors du ministère.</t>
  </si>
  <si>
    <t>(2) Remboursement sur titre II hors plafond, ou titre III, ou sans remboursement.</t>
  </si>
  <si>
    <t>(3) Remboursement sur titre II ou sans remboursement, par exemple personnels à destination des établissements publics administratifs sous tutelle du ministère (écoles de formation, etc.).</t>
  </si>
  <si>
    <t>(4) + : ajout des effectifs gérés, non comptabilisés dans le plafond d’emplois du ministère, éventuellement inclus dans le titre II des dépenses de personnel mais hors plafond ;
        - : retrait des effectifs inclus dans le plafond d’emplois du ministère et non gérés par lui.</t>
  </si>
  <si>
    <t>(5) Rémunération imputée sur le titre II d’un autre ministère (personnel payé directement par cet autre ministère ou par le ministère d’origine dans le cadre d’une délégation de gestion ou d’un transfert d’emplois en gestion) ou sur le budget d’une entité autre qu’un ministère.</t>
  </si>
  <si>
    <t>(6) Rémunération imputée sur le titre II du ministère (personnel payé directement par le ministère d’accueil ou payé par le ministère d’origine dans le cadre d’une délégation de gestion).</t>
  </si>
  <si>
    <t>Figure 1.4-1 : Effectifs physiques « payés par », « en fonction dans » et « gérés par » les ministères au 31 décembre 2018</t>
  </si>
  <si>
    <t>Effectifs physiques payés sur le plafond d’emplois du ministère</t>
  </si>
  <si>
    <t>Effectifs physiques en fonction dans le ministère</t>
  </si>
  <si>
    <t>Effectifs physiques gérés par le ministère</t>
  </si>
  <si>
    <t>dont en position de détachement externe, hors cadres, MAD ou affectés sortants (PNA) du ministère</t>
  </si>
  <si>
    <t>dont en disponibilité, congé parental ou congé de longue durée</t>
  </si>
  <si>
    <t>Personnels civils</t>
  </si>
  <si>
    <t xml:space="preserve">Personnels militaires </t>
  </si>
  <si>
    <r>
      <t>Culture</t>
    </r>
    <r>
      <rPr>
        <vertAlign val="superscript"/>
        <sz val="10"/>
        <rFont val="Arial"/>
        <family val="2"/>
      </rPr>
      <t>(1)</t>
    </r>
  </si>
  <si>
    <t xml:space="preserve">Ministères économiques et financiers </t>
  </si>
  <si>
    <t>Économie et Finances, Action et Comptes publics</t>
  </si>
  <si>
    <r>
      <t>Caisse des dépôts et des consignations</t>
    </r>
    <r>
      <rPr>
        <i/>
        <vertAlign val="superscript"/>
        <sz val="10"/>
        <rFont val="Arial"/>
        <family val="2"/>
      </rPr>
      <t>(2)</t>
    </r>
  </si>
  <si>
    <t>Éducation nationale, Enseignement supérieur, Recherche et Innovation</t>
  </si>
  <si>
    <r>
      <rPr>
        <vertAlign val="superscript"/>
        <sz val="10"/>
        <rFont val="Arial"/>
        <family val="2"/>
      </rPr>
      <t>(5)</t>
    </r>
  </si>
  <si>
    <t>Intérieur, Cohésion des territoires et Outre-Mer</t>
  </si>
  <si>
    <t>Police nationale</t>
  </si>
  <si>
    <t xml:space="preserve">Hors police nationale </t>
  </si>
  <si>
    <r>
      <t>Justice</t>
    </r>
    <r>
      <rPr>
        <vertAlign val="superscript"/>
        <sz val="10"/>
        <rFont val="Arial"/>
        <family val="2"/>
      </rPr>
      <t>(3)</t>
    </r>
  </si>
  <si>
    <r>
      <t>Ministères sociaux</t>
    </r>
    <r>
      <rPr>
        <vertAlign val="superscript"/>
        <sz val="10"/>
        <rFont val="Arial"/>
        <family val="2"/>
      </rPr>
      <t>(4)</t>
    </r>
  </si>
  <si>
    <t>Services généraux, Cabinets, Commissions rattachées aux services centraux</t>
  </si>
  <si>
    <t>Cour des comptes</t>
  </si>
  <si>
    <t>Secrétariat général de la défense et de la sécurité nationale</t>
  </si>
  <si>
    <t>Dila</t>
  </si>
  <si>
    <t>Cnil</t>
  </si>
  <si>
    <t>Le Cese</t>
  </si>
  <si>
    <t>Conseil d’État</t>
  </si>
  <si>
    <t>nd</t>
  </si>
  <si>
    <t xml:space="preserve">           Aviation civile</t>
  </si>
  <si>
    <t xml:space="preserve">           Hors aviation civile </t>
  </si>
  <si>
    <t>Source : Enquête annuelle Transparence de l’emploi et mobilité statutaire. Traitement DGAFP – SDessi.</t>
  </si>
  <si>
    <t>Champ : Ensemble des personnels des ministères hors établissements publics.</t>
  </si>
  <si>
    <t xml:space="preserve">(1) Y compris opérateurs en délégation de gestion : BNF, Musée du Louvre, Musée Rodin et le CNSM de Lyon. </t>
  </si>
  <si>
    <t>(2) Effectifs sous statut de fonctionnaire uniquement.</t>
  </si>
  <si>
    <t>(3) Y compris établissements publics administratifs rattachés.</t>
  </si>
  <si>
    <t xml:space="preserve">(4) Y compris les agences régionales de santé (ARS). </t>
  </si>
  <si>
    <t xml:space="preserve">(5) Personnels BIATSS uniquement. </t>
  </si>
  <si>
    <t>nd : données non disponibles, non communiquées ou manquantes.</t>
  </si>
  <si>
    <t>Figure 1.4-2 : Effectifs physiques « payés par », « en fonction dans » et « gérés par » les établissements publics administratifs au 31 décembre 2018</t>
  </si>
  <si>
    <t>Ministères de tutelle</t>
  </si>
  <si>
    <r>
      <t>Effectifs physiques payés sur le budget des EPA</t>
    </r>
    <r>
      <rPr>
        <vertAlign val="superscript"/>
        <sz val="10"/>
        <rFont val="Arial"/>
        <family val="2"/>
      </rPr>
      <t>(1)</t>
    </r>
  </si>
  <si>
    <r>
      <t>Effectifs en fonction dans les EPA</t>
    </r>
    <r>
      <rPr>
        <vertAlign val="superscript"/>
        <sz val="10"/>
        <rFont val="Arial"/>
        <family val="2"/>
      </rPr>
      <t>(2)</t>
    </r>
  </si>
  <si>
    <r>
      <t>Effectifs gérés par les EPA</t>
    </r>
    <r>
      <rPr>
        <vertAlign val="superscript"/>
        <sz val="10"/>
        <rFont val="Arial"/>
        <family val="2"/>
      </rPr>
      <t>(3)</t>
    </r>
  </si>
  <si>
    <t>Part des contractuels dans les effectifs gérés par les EPA 
(en %)</t>
  </si>
  <si>
    <r>
      <t>EPA concernés</t>
    </r>
    <r>
      <rPr>
        <vertAlign val="superscript"/>
        <sz val="10"/>
        <rFont val="Arial"/>
        <family val="2"/>
      </rPr>
      <t>(4)</t>
    </r>
  </si>
  <si>
    <r>
      <t>Agriculture et Alimentation</t>
    </r>
    <r>
      <rPr>
        <vertAlign val="superscript"/>
        <sz val="10"/>
        <rFont val="Arial"/>
        <family val="2"/>
      </rPr>
      <t>(5)</t>
    </r>
  </si>
  <si>
    <r>
      <t>A</t>
    </r>
    <r>
      <rPr>
        <sz val="9"/>
        <rFont val="Arial"/>
        <family val="2"/>
      </rPr>
      <t>nses</t>
    </r>
    <r>
      <rPr>
        <sz val="10"/>
        <rFont val="Arial"/>
        <family val="2"/>
      </rPr>
      <t>, ASP, Agence Bio, CNPF, FranceAgriMer, Infoma, IFCE, Inoa, Odeadom</t>
    </r>
  </si>
  <si>
    <r>
      <t xml:space="preserve">Académie Marine, CNMSS, ECPAD, ENSTA Bretagne, ENSTA Paris, EPFP, EPIDe, </t>
    </r>
    <r>
      <rPr>
        <sz val="10"/>
        <rFont val="Calibri"/>
        <family val="2"/>
      </rPr>
      <t>É</t>
    </r>
    <r>
      <rPr>
        <sz val="10"/>
        <rFont val="Arial"/>
        <family val="2"/>
      </rPr>
      <t>cole polytechnique, INI, ISAE, Musée Air Espace, Musée de l'Armée, Musée de la Marine, ONAC, SHOM</t>
    </r>
  </si>
  <si>
    <t>ANFR, Business France, ENA, Epareca, FNPCA, Groupe Mines-Télécom, INPI, IRA, LNE</t>
  </si>
  <si>
    <t xml:space="preserve">EPSCP, EPN, EPST </t>
  </si>
  <si>
    <r>
      <t xml:space="preserve">AEFE, AFD, Atout France, Campus France, </t>
    </r>
    <r>
      <rPr>
        <sz val="9"/>
        <rFont val="Arial"/>
        <family val="2"/>
      </rPr>
      <t>Canal France International</t>
    </r>
    <r>
      <rPr>
        <sz val="10"/>
        <rFont val="Arial"/>
        <family val="2"/>
      </rPr>
      <t>, Cirad, Expertise France, Institut français(PARIS), IRD</t>
    </r>
  </si>
  <si>
    <t>ENSP, INPS</t>
  </si>
  <si>
    <t>ANTAI, ANTS, CNAPS, ENSOSP, OFII, OFPRA</t>
  </si>
  <si>
    <t>Ministères sociaux</t>
  </si>
  <si>
    <t>Ensemble des ARS</t>
  </si>
  <si>
    <t>IHEDN, INHESJ</t>
  </si>
  <si>
    <t>Enac</t>
  </si>
  <si>
    <t xml:space="preserve">           Hors Aviation civile </t>
  </si>
  <si>
    <t>Source : Enquête annuelle Transparence de l’emploi et mobilité statutaire. Traitement DGAFP–SDessi.</t>
  </si>
  <si>
    <t xml:space="preserve">Champ : Ensemble des personnels, hors militaires et emplois aidés, des établissements publics administratifs. </t>
  </si>
  <si>
    <t>Note : L’enquête Tems va faire l’objet d’une démarche qualité de manière à s’assurer de l’adéquation des données produites et diffusées avec les besoins des utilisateurs. En particulier, les résultats présentés dans ce tableau ne couvrent qu’une faible partie du champ, souffrent de problèmes de collecte d’information par les ministères et sont dès lors très difficiles à interpréter.</t>
  </si>
  <si>
    <t>(1) Subventions versées par l’État et ressources propres.</t>
  </si>
  <si>
    <t>(2) Tenant compte des personnels mis à disposition ou affectés gratuitement.</t>
  </si>
  <si>
    <t>(3) Tenant compte des personnels mis à disposition ou affectés, gérés par leur administration d’origine.</t>
  </si>
  <si>
    <t>(4) La réponse à l’enquête a pu être incomplète ; seuls sont donc repris ici les EPA pour lesquels le ministère a répondu.</t>
  </si>
  <si>
    <t>(5) Le ministère déclare par ailleurs 8 826 agents payés sur le budget de l’ONF au 31 décembre 2018.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</si>
</sst>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
    <numFmt numFmtId="176" formatCode="0.0000000"/>
    <numFmt numFmtId="177" formatCode="0.000000"/>
    <numFmt numFmtId="178" formatCode="0.00000"/>
    <numFmt numFmtId="179" formatCode="0.0000"/>
    <numFmt numFmtId="180" formatCode="0.000"/>
    <numFmt numFmtId="181" formatCode="&quot;Vrai&quot;;&quot;Vrai&quot;;&quot;Faux&quot;"/>
    <numFmt numFmtId="182" formatCode="&quot;Actif&quot;;&quot;Actif&quot;;&quot;Inactif&quot;"/>
    <numFmt numFmtId="183" formatCode="[$€-2]\ #,##0.00_);[Red]\([$€-2]\ #,##0.00\)"/>
    <numFmt numFmtId="184" formatCode="0.000000000"/>
  </numFmts>
  <fonts count="69">
    <font>
      <sz val="10"/>
      <name val="Arial"/>
      <family val="0"/>
    </font>
    <font>
      <u val="single"/>
      <sz val="10"/>
      <name val="Arial"/>
      <family val="2"/>
    </font>
    <font>
      <u val="single"/>
      <sz val="10"/>
      <color indexed="12"/>
      <name val="Arial"/>
      <family val="2"/>
    </font>
    <font>
      <u val="single"/>
      <sz val="10"/>
      <color indexed="36"/>
      <name val="Arial"/>
      <family val="2"/>
    </font>
    <font>
      <sz val="8"/>
      <name val="Arial"/>
      <family val="2"/>
    </font>
    <font>
      <b/>
      <sz val="8"/>
      <name val="Arial"/>
      <family val="2"/>
    </font>
    <font>
      <b/>
      <sz val="9"/>
      <name val="Arial"/>
      <family val="2"/>
    </font>
    <font>
      <b/>
      <sz val="10"/>
      <name val="Arial"/>
      <family val="2"/>
    </font>
    <font>
      <i/>
      <sz val="8"/>
      <color indexed="10"/>
      <name val="Arial"/>
      <family val="2"/>
    </font>
    <font>
      <sz val="8"/>
      <color indexed="10"/>
      <name val="Arial"/>
      <family val="2"/>
    </font>
    <font>
      <i/>
      <sz val="8"/>
      <name val="Arial"/>
      <family val="2"/>
    </font>
    <font>
      <sz val="10"/>
      <color indexed="10"/>
      <name val="Arial"/>
      <family val="2"/>
    </font>
    <font>
      <sz val="10"/>
      <color indexed="17"/>
      <name val="Arial"/>
      <family val="2"/>
    </font>
    <font>
      <b/>
      <i/>
      <sz val="8"/>
      <name val="Arial"/>
      <family val="2"/>
    </font>
    <font>
      <i/>
      <sz val="10"/>
      <name val="Arial"/>
      <family val="2"/>
    </font>
    <font>
      <b/>
      <i/>
      <sz val="10"/>
      <name val="Arial"/>
      <family val="2"/>
    </font>
    <font>
      <sz val="8"/>
      <color indexed="17"/>
      <name val="Arial"/>
      <family val="2"/>
    </font>
    <font>
      <b/>
      <sz val="8"/>
      <color indexed="10"/>
      <name val="Arial"/>
      <family val="2"/>
    </font>
    <font>
      <b/>
      <sz val="8"/>
      <color indexed="17"/>
      <name val="Arial"/>
      <family val="2"/>
    </font>
    <font>
      <sz val="2.75"/>
      <color indexed="8"/>
      <name val="Arial"/>
      <family val="0"/>
    </font>
    <font>
      <sz val="2.25"/>
      <color indexed="8"/>
      <name val="Arial"/>
      <family val="0"/>
    </font>
    <font>
      <sz val="5.2"/>
      <color indexed="8"/>
      <name val="Arial"/>
      <family val="0"/>
    </font>
    <font>
      <sz val="11.5"/>
      <color indexed="8"/>
      <name val="Arial"/>
      <family val="0"/>
    </font>
    <font>
      <sz val="8"/>
      <color indexed="8"/>
      <name val="Arial"/>
      <family val="0"/>
    </font>
    <font>
      <sz val="10"/>
      <color indexed="8"/>
      <name val="Arial"/>
      <family val="2"/>
    </font>
    <font>
      <sz val="10"/>
      <color indexed="9"/>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1"/>
      <color indexed="8"/>
      <name val="Calibri"/>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u val="single"/>
      <sz val="10"/>
      <name val="Arial"/>
      <family val="2"/>
    </font>
    <font>
      <sz val="9"/>
      <name val="Arial"/>
      <family val="2"/>
    </font>
    <font>
      <vertAlign val="superscript"/>
      <sz val="10"/>
      <name val="Arial"/>
      <family val="2"/>
    </font>
    <font>
      <i/>
      <vertAlign val="superscript"/>
      <sz val="10"/>
      <name val="Arial"/>
      <family val="2"/>
    </font>
    <font>
      <i/>
      <sz val="11"/>
      <color indexed="8"/>
      <name val="Calibri"/>
      <family val="2"/>
    </font>
    <font>
      <sz val="10"/>
      <name val="Calibri"/>
      <family val="2"/>
    </font>
    <font>
      <b/>
      <sz val="9"/>
      <color indexed="8"/>
      <name val="Arial"/>
      <family val="0"/>
    </font>
    <font>
      <vertAlign val="superscript"/>
      <sz val="8"/>
      <color indexed="8"/>
      <name val="Arial"/>
      <family val="0"/>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1"/>
      <color theme="1"/>
      <name val="Calibri"/>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i/>
      <sz val="11"/>
      <color theme="1"/>
      <name val="Calibri"/>
      <family val="2"/>
    </font>
    <font>
      <sz val="8"/>
      <color rgb="FFFF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gray0625"/>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style="thin"/>
      <top>
        <color indexed="63"/>
      </top>
      <bottom>
        <color indexed="63"/>
      </bottom>
    </border>
    <border>
      <left style="thin">
        <color rgb="FF3F3F3F"/>
      </left>
      <right style="thin">
        <color rgb="FF3F3F3F"/>
      </right>
      <top style="thin">
        <color rgb="FF3F3F3F"/>
      </top>
      <bottom style="thin">
        <color rgb="FF3F3F3F"/>
      </bottom>
    </border>
    <border>
      <left style="thin"/>
      <right style="medium"/>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double"/>
      <top style="medium"/>
      <bottom>
        <color indexed="63"/>
      </bottom>
    </border>
    <border>
      <left style="double">
        <color rgb="FF3F3F3F"/>
      </left>
      <right style="double">
        <color rgb="FF3F3F3F"/>
      </right>
      <top style="double">
        <color rgb="FF3F3F3F"/>
      </top>
      <bottom style="double">
        <color rgb="FF3F3F3F"/>
      </bottom>
    </border>
    <border>
      <left>
        <color indexed="63"/>
      </left>
      <right style="medium"/>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medium"/>
    </border>
    <border>
      <left style="thin"/>
      <right>
        <color indexed="63"/>
      </right>
      <top style="medium"/>
      <bottom>
        <color indexed="63"/>
      </bottom>
    </border>
    <border>
      <left>
        <color indexed="63"/>
      </left>
      <right style="thin"/>
      <top>
        <color indexed="63"/>
      </top>
      <bottom style="thin"/>
    </border>
    <border>
      <left>
        <color indexed="63"/>
      </left>
      <right style="thin"/>
      <top style="medium"/>
      <bottom style="medium"/>
    </border>
    <border>
      <left>
        <color indexed="63"/>
      </left>
      <right>
        <color indexed="63"/>
      </right>
      <top style="medium"/>
      <bottom style="medium"/>
    </border>
    <border>
      <left>
        <color indexed="63"/>
      </left>
      <right style="thin"/>
      <top>
        <color indexed="63"/>
      </top>
      <bottom style="medium"/>
    </border>
    <border>
      <left style="thin"/>
      <right>
        <color indexed="63"/>
      </right>
      <top style="medium"/>
      <bottom style="medium"/>
    </border>
    <border>
      <left style="thin"/>
      <right style="thin"/>
      <top>
        <color indexed="63"/>
      </top>
      <bottom style="thin"/>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style="thin"/>
    </border>
    <border>
      <left>
        <color indexed="63"/>
      </left>
      <right>
        <color indexed="63"/>
      </right>
      <top style="thin"/>
      <bottom style="thin"/>
    </border>
    <border>
      <left>
        <color indexed="63"/>
      </left>
      <right style="thin"/>
      <top style="medium"/>
      <bottom>
        <color indexed="63"/>
      </bottom>
    </border>
    <border>
      <left/>
      <right/>
      <top style="medium"/>
      <bottom/>
    </border>
    <border>
      <left>
        <color indexed="63"/>
      </left>
      <right style="thin"/>
      <top style="medium"/>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3" fontId="1" fillId="0" borderId="0">
      <alignment vertical="center"/>
      <protection/>
    </xf>
    <xf numFmtId="0" fontId="53"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0" fontId="54"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 fontId="4" fillId="1" borderId="4">
      <alignment horizontal="centerContinuous"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0" fontId="4" fillId="0" borderId="5">
      <alignment/>
      <protection/>
    </xf>
    <xf numFmtId="0" fontId="0" fillId="0" borderId="0">
      <alignment/>
      <protection/>
    </xf>
    <xf numFmtId="0" fontId="56" fillId="0" borderId="0">
      <alignment/>
      <protection/>
    </xf>
    <xf numFmtId="0" fontId="24"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31" borderId="6">
      <alignment horizontal="centerContinuous" vertical="center"/>
      <protection/>
    </xf>
    <xf numFmtId="0" fontId="57" fillId="32" borderId="0" applyNumberFormat="0" applyBorder="0" applyAlignment="0" applyProtection="0"/>
    <xf numFmtId="3" fontId="6" fillId="0" borderId="7">
      <alignment horizontal="center" vertical="center"/>
      <protection/>
    </xf>
    <xf numFmtId="0" fontId="58" fillId="26" borderId="8" applyNumberFormat="0" applyAlignment="0" applyProtection="0"/>
    <xf numFmtId="3" fontId="5" fillId="31" borderId="9">
      <alignment/>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10" applyNumberFormat="0" applyFill="0" applyAlignment="0" applyProtection="0"/>
    <xf numFmtId="0" fontId="62" fillId="0" borderId="11" applyNumberFormat="0" applyFill="0" applyAlignment="0" applyProtection="0"/>
    <xf numFmtId="0" fontId="63" fillId="0" borderId="12" applyNumberFormat="0" applyFill="0" applyAlignment="0" applyProtection="0"/>
    <xf numFmtId="0" fontId="63" fillId="0" borderId="0" applyNumberFormat="0" applyFill="0" applyBorder="0" applyAlignment="0" applyProtection="0"/>
    <xf numFmtId="0" fontId="64" fillId="0" borderId="13" applyNumberFormat="0" applyFill="0" applyAlignment="0" applyProtection="0"/>
    <xf numFmtId="3" fontId="7" fillId="1" borderId="14">
      <alignment vertical="center"/>
      <protection/>
    </xf>
    <xf numFmtId="3" fontId="7" fillId="0" borderId="15" applyFont="0" applyFill="0" applyBorder="0" applyAlignment="0" applyProtection="0"/>
    <xf numFmtId="0" fontId="65" fillId="33" borderId="16" applyNumberFormat="0" applyAlignment="0" applyProtection="0"/>
    <xf numFmtId="0" fontId="0" fillId="0" borderId="17">
      <alignment/>
      <protection/>
    </xf>
    <xf numFmtId="3" fontId="4" fillId="0" borderId="9">
      <alignment/>
      <protection/>
    </xf>
  </cellStyleXfs>
  <cellXfs count="312">
    <xf numFmtId="0" fontId="0" fillId="0" borderId="0" xfId="0" applyAlignment="1">
      <alignment/>
    </xf>
    <xf numFmtId="0" fontId="7" fillId="0" borderId="0" xfId="0" applyFont="1" applyAlignment="1">
      <alignment/>
    </xf>
    <xf numFmtId="0" fontId="4" fillId="0" borderId="0" xfId="0" applyFont="1" applyAlignment="1">
      <alignment/>
    </xf>
    <xf numFmtId="0" fontId="11" fillId="0" borderId="0" xfId="0" applyFont="1" applyAlignment="1">
      <alignment/>
    </xf>
    <xf numFmtId="0" fontId="0" fillId="0" borderId="4" xfId="0" applyBorder="1" applyAlignment="1">
      <alignment/>
    </xf>
    <xf numFmtId="0" fontId="4" fillId="0" borderId="4" xfId="0" applyFont="1" applyBorder="1" applyAlignment="1">
      <alignment vertical="center"/>
    </xf>
    <xf numFmtId="0" fontId="10" fillId="0" borderId="0" xfId="0" applyFont="1" applyAlignment="1">
      <alignment/>
    </xf>
    <xf numFmtId="0" fontId="7" fillId="0" borderId="4" xfId="0" applyFont="1" applyBorder="1" applyAlignment="1">
      <alignment vertical="center"/>
    </xf>
    <xf numFmtId="0" fontId="12" fillId="0" borderId="0" xfId="0" applyFont="1" applyAlignment="1">
      <alignment/>
    </xf>
    <xf numFmtId="0" fontId="0" fillId="0" borderId="0" xfId="0" applyAlignment="1">
      <alignment/>
    </xf>
    <xf numFmtId="0" fontId="0" fillId="0" borderId="0" xfId="0" applyFont="1" applyAlignment="1">
      <alignment/>
    </xf>
    <xf numFmtId="0" fontId="0" fillId="0" borderId="0" xfId="57">
      <alignment/>
      <protection/>
    </xf>
    <xf numFmtId="0" fontId="4" fillId="0" borderId="0" xfId="57" applyFont="1">
      <alignment/>
      <protection/>
    </xf>
    <xf numFmtId="0" fontId="4" fillId="0" borderId="0" xfId="57" applyFont="1" quotePrefix="1">
      <alignment/>
      <protection/>
    </xf>
    <xf numFmtId="0" fontId="10" fillId="0" borderId="0" xfId="57" applyFont="1">
      <alignment/>
      <protection/>
    </xf>
    <xf numFmtId="0" fontId="11" fillId="0" borderId="0" xfId="57" applyFont="1">
      <alignment/>
      <protection/>
    </xf>
    <xf numFmtId="3" fontId="4" fillId="0" borderId="18" xfId="57" applyNumberFormat="1" applyFont="1" applyBorder="1">
      <alignment/>
      <protection/>
    </xf>
    <xf numFmtId="172" fontId="4" fillId="0" borderId="18" xfId="57" applyNumberFormat="1" applyFont="1" applyBorder="1">
      <alignment/>
      <protection/>
    </xf>
    <xf numFmtId="0" fontId="4" fillId="0" borderId="18" xfId="57" applyFont="1" applyBorder="1">
      <alignment/>
      <protection/>
    </xf>
    <xf numFmtId="0" fontId="4" fillId="0" borderId="19" xfId="57" applyFont="1" applyBorder="1">
      <alignment/>
      <protection/>
    </xf>
    <xf numFmtId="0" fontId="0" fillId="0" borderId="4" xfId="0" applyFont="1" applyBorder="1" applyAlignment="1">
      <alignment wrapText="1"/>
    </xf>
    <xf numFmtId="173" fontId="0" fillId="0" borderId="0" xfId="0" applyNumberFormat="1" applyAlignment="1">
      <alignment/>
    </xf>
    <xf numFmtId="174" fontId="0" fillId="0" borderId="0" xfId="0" applyNumberFormat="1" applyAlignment="1">
      <alignment/>
    </xf>
    <xf numFmtId="3" fontId="5" fillId="34" borderId="20" xfId="58" applyNumberFormat="1" applyFont="1" applyFill="1" applyBorder="1" applyAlignment="1">
      <alignment horizontal="right"/>
      <protection/>
    </xf>
    <xf numFmtId="3" fontId="4" fillId="34" borderId="21" xfId="58" applyNumberFormat="1" applyFont="1" applyFill="1" applyBorder="1" applyAlignment="1">
      <alignment horizontal="right"/>
      <protection/>
    </xf>
    <xf numFmtId="3" fontId="5" fillId="34" borderId="22" xfId="58" applyNumberFormat="1" applyFont="1" applyFill="1" applyBorder="1" applyAlignment="1">
      <alignment horizontal="right"/>
      <protection/>
    </xf>
    <xf numFmtId="0" fontId="5" fillId="34" borderId="23" xfId="57" applyFont="1" applyFill="1" applyBorder="1" applyAlignment="1">
      <alignment wrapText="1"/>
      <protection/>
    </xf>
    <xf numFmtId="0" fontId="5" fillId="34" borderId="23" xfId="57" applyFont="1" applyFill="1" applyBorder="1">
      <alignment/>
      <protection/>
    </xf>
    <xf numFmtId="0" fontId="10" fillId="34" borderId="0" xfId="57" applyFont="1" applyFill="1" applyBorder="1" applyAlignment="1">
      <alignment wrapText="1"/>
      <protection/>
    </xf>
    <xf numFmtId="0" fontId="4" fillId="34" borderId="0" xfId="57" applyFont="1" applyFill="1" applyBorder="1">
      <alignment/>
      <protection/>
    </xf>
    <xf numFmtId="3" fontId="4" fillId="34" borderId="24" xfId="58" applyNumberFormat="1" applyFont="1" applyFill="1" applyBorder="1" applyAlignment="1">
      <alignment horizontal="right"/>
      <protection/>
    </xf>
    <xf numFmtId="0" fontId="10" fillId="34" borderId="25" xfId="57" applyFont="1" applyFill="1" applyBorder="1" applyAlignment="1">
      <alignment wrapText="1"/>
      <protection/>
    </xf>
    <xf numFmtId="0" fontId="4" fillId="34" borderId="25" xfId="57" applyFont="1" applyFill="1" applyBorder="1">
      <alignment/>
      <protection/>
    </xf>
    <xf numFmtId="0" fontId="5" fillId="34" borderId="0" xfId="57" applyFont="1" applyFill="1" applyBorder="1">
      <alignment/>
      <protection/>
    </xf>
    <xf numFmtId="0" fontId="8" fillId="34" borderId="25" xfId="57" applyFont="1" applyFill="1" applyBorder="1" applyAlignment="1">
      <alignment wrapText="1"/>
      <protection/>
    </xf>
    <xf numFmtId="3" fontId="5" fillId="34" borderId="24" xfId="58" applyNumberFormat="1" applyFont="1" applyFill="1" applyBorder="1" applyAlignment="1">
      <alignment horizontal="right"/>
      <protection/>
    </xf>
    <xf numFmtId="0" fontId="5" fillId="34" borderId="0" xfId="57" applyFont="1" applyFill="1" applyBorder="1" applyAlignment="1">
      <alignment wrapText="1"/>
      <protection/>
    </xf>
    <xf numFmtId="0" fontId="8" fillId="34" borderId="0" xfId="57" applyFont="1" applyFill="1" applyBorder="1" applyAlignment="1">
      <alignment wrapText="1"/>
      <protection/>
    </xf>
    <xf numFmtId="0" fontId="9" fillId="34" borderId="0" xfId="57" applyFont="1" applyFill="1" applyBorder="1" applyAlignment="1">
      <alignment wrapText="1"/>
      <protection/>
    </xf>
    <xf numFmtId="0" fontId="4" fillId="34" borderId="25" xfId="57" applyFont="1" applyFill="1" applyBorder="1" applyAlignment="1">
      <alignment wrapText="1"/>
      <protection/>
    </xf>
    <xf numFmtId="0" fontId="5" fillId="34" borderId="26" xfId="57" applyFont="1" applyFill="1" applyBorder="1">
      <alignment/>
      <protection/>
    </xf>
    <xf numFmtId="0" fontId="4" fillId="34" borderId="0" xfId="57" applyFont="1" applyFill="1" applyBorder="1" applyAlignment="1">
      <alignment wrapText="1"/>
      <protection/>
    </xf>
    <xf numFmtId="0" fontId="4" fillId="34" borderId="27" xfId="57" applyFont="1" applyFill="1" applyBorder="1">
      <alignment/>
      <protection/>
    </xf>
    <xf numFmtId="0" fontId="5" fillId="34" borderId="28" xfId="57" applyFont="1" applyFill="1" applyBorder="1" applyAlignment="1">
      <alignment wrapText="1"/>
      <protection/>
    </xf>
    <xf numFmtId="0" fontId="5" fillId="34" borderId="28" xfId="57" applyFont="1" applyFill="1" applyBorder="1">
      <alignment/>
      <protection/>
    </xf>
    <xf numFmtId="3" fontId="4" fillId="34" borderId="29" xfId="58" applyNumberFormat="1" applyFont="1" applyFill="1" applyBorder="1" applyAlignment="1">
      <alignment horizontal="right"/>
      <protection/>
    </xf>
    <xf numFmtId="0" fontId="5" fillId="34" borderId="4" xfId="57" applyFont="1" applyFill="1" applyBorder="1" applyAlignment="1">
      <alignment wrapText="1"/>
      <protection/>
    </xf>
    <xf numFmtId="0" fontId="5" fillId="34" borderId="4" xfId="57" applyFont="1" applyFill="1" applyBorder="1">
      <alignment/>
      <protection/>
    </xf>
    <xf numFmtId="0" fontId="4" fillId="34" borderId="0" xfId="0" applyFont="1" applyFill="1" applyBorder="1" applyAlignment="1">
      <alignment vertical="center" wrapText="1"/>
    </xf>
    <xf numFmtId="3" fontId="4" fillId="34" borderId="24" xfId="0" applyNumberFormat="1" applyFont="1" applyFill="1" applyBorder="1" applyAlignment="1">
      <alignment vertical="center"/>
    </xf>
    <xf numFmtId="3" fontId="4" fillId="34" borderId="0" xfId="0" applyNumberFormat="1" applyFont="1" applyFill="1" applyBorder="1" applyAlignment="1">
      <alignment vertical="center"/>
    </xf>
    <xf numFmtId="0" fontId="4" fillId="34" borderId="0" xfId="0" applyFont="1" applyFill="1" applyBorder="1" applyAlignment="1">
      <alignment vertical="center"/>
    </xf>
    <xf numFmtId="3" fontId="5" fillId="34" borderId="22" xfId="0" applyNumberFormat="1" applyFont="1" applyFill="1" applyBorder="1" applyAlignment="1">
      <alignment vertical="center"/>
    </xf>
    <xf numFmtId="3" fontId="5" fillId="34" borderId="4" xfId="0" applyNumberFormat="1" applyFont="1" applyFill="1" applyBorder="1" applyAlignment="1">
      <alignment vertical="center"/>
    </xf>
    <xf numFmtId="0" fontId="4" fillId="34" borderId="30" xfId="0" applyFont="1" applyFill="1" applyBorder="1" applyAlignment="1">
      <alignment/>
    </xf>
    <xf numFmtId="0" fontId="5" fillId="34" borderId="31" xfId="0" applyFont="1" applyFill="1" applyBorder="1" applyAlignment="1">
      <alignment vertical="center"/>
    </xf>
    <xf numFmtId="3" fontId="5" fillId="34" borderId="32" xfId="0" applyNumberFormat="1" applyFont="1" applyFill="1" applyBorder="1" applyAlignment="1">
      <alignment vertical="center"/>
    </xf>
    <xf numFmtId="0" fontId="4" fillId="34" borderId="27" xfId="0" applyFont="1" applyFill="1" applyBorder="1" applyAlignment="1">
      <alignment vertical="center" wrapText="1"/>
    </xf>
    <xf numFmtId="172" fontId="4" fillId="34" borderId="0" xfId="0" applyNumberFormat="1" applyFont="1" applyFill="1" applyBorder="1" applyAlignment="1">
      <alignment vertical="center"/>
    </xf>
    <xf numFmtId="0" fontId="4" fillId="34" borderId="27" xfId="0" applyFont="1" applyFill="1" applyBorder="1" applyAlignment="1">
      <alignment vertical="center"/>
    </xf>
    <xf numFmtId="0" fontId="4" fillId="34" borderId="33" xfId="0" applyFont="1" applyFill="1" applyBorder="1" applyAlignment="1">
      <alignment vertical="center"/>
    </xf>
    <xf numFmtId="172" fontId="4" fillId="34" borderId="4" xfId="0" applyNumberFormat="1" applyFont="1" applyFill="1" applyBorder="1" applyAlignment="1">
      <alignment vertical="center"/>
    </xf>
    <xf numFmtId="3" fontId="5" fillId="34" borderId="34" xfId="0" applyNumberFormat="1" applyFont="1" applyFill="1" applyBorder="1" applyAlignment="1">
      <alignment vertical="center"/>
    </xf>
    <xf numFmtId="0" fontId="4" fillId="34" borderId="30"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4" fillId="34" borderId="25" xfId="0" applyFont="1" applyFill="1" applyBorder="1" applyAlignment="1">
      <alignment horizontal="center" vertical="center" wrapText="1"/>
    </xf>
    <xf numFmtId="3" fontId="4" fillId="34" borderId="20" xfId="0" applyNumberFormat="1" applyFont="1" applyFill="1" applyBorder="1" applyAlignment="1">
      <alignment vertical="center"/>
    </xf>
    <xf numFmtId="0" fontId="5" fillId="34" borderId="4" xfId="0" applyFont="1" applyFill="1" applyBorder="1" applyAlignment="1">
      <alignment vertical="center"/>
    </xf>
    <xf numFmtId="3" fontId="4" fillId="34" borderId="24" xfId="0" applyNumberFormat="1" applyFont="1" applyFill="1" applyBorder="1" applyAlignment="1">
      <alignment horizontal="right" vertical="center"/>
    </xf>
    <xf numFmtId="3" fontId="4" fillId="34" borderId="0" xfId="0" applyNumberFormat="1" applyFont="1" applyFill="1" applyBorder="1" applyAlignment="1">
      <alignment horizontal="right" vertical="center"/>
    </xf>
    <xf numFmtId="0" fontId="5" fillId="34" borderId="28" xfId="0" applyFont="1" applyFill="1" applyBorder="1" applyAlignment="1">
      <alignment vertical="center"/>
    </xf>
    <xf numFmtId="3" fontId="5" fillId="34" borderId="36" xfId="0" applyNumberFormat="1" applyFont="1" applyFill="1" applyBorder="1" applyAlignment="1">
      <alignment vertical="center"/>
    </xf>
    <xf numFmtId="3" fontId="5" fillId="34" borderId="28" xfId="0" applyNumberFormat="1" applyFont="1" applyFill="1" applyBorder="1" applyAlignment="1">
      <alignment vertical="center"/>
    </xf>
    <xf numFmtId="0" fontId="4" fillId="34" borderId="23" xfId="57" applyFont="1" applyFill="1" applyBorder="1">
      <alignment/>
      <protection/>
    </xf>
    <xf numFmtId="0" fontId="5" fillId="34" borderId="25" xfId="57" applyFont="1" applyFill="1" applyBorder="1" applyAlignment="1">
      <alignment wrapText="1"/>
      <protection/>
    </xf>
    <xf numFmtId="0" fontId="0" fillId="34" borderId="0" xfId="57" applyFill="1" applyBorder="1">
      <alignment/>
      <protection/>
    </xf>
    <xf numFmtId="0" fontId="0" fillId="34" borderId="0" xfId="57" applyFill="1">
      <alignment/>
      <protection/>
    </xf>
    <xf numFmtId="0" fontId="7" fillId="34" borderId="0" xfId="57" applyFont="1" applyFill="1" applyBorder="1">
      <alignment/>
      <protection/>
    </xf>
    <xf numFmtId="0" fontId="7" fillId="34" borderId="0" xfId="57" applyFont="1" applyFill="1">
      <alignment/>
      <protection/>
    </xf>
    <xf numFmtId="0" fontId="15" fillId="34" borderId="0" xfId="57" applyFont="1" applyFill="1" applyBorder="1">
      <alignment/>
      <protection/>
    </xf>
    <xf numFmtId="0" fontId="15" fillId="34" borderId="0" xfId="57" applyFont="1" applyFill="1">
      <alignment/>
      <protection/>
    </xf>
    <xf numFmtId="0" fontId="14" fillId="34" borderId="0" xfId="57" applyFont="1" applyFill="1" applyBorder="1">
      <alignment/>
      <protection/>
    </xf>
    <xf numFmtId="0" fontId="14" fillId="34" borderId="0" xfId="57" applyFont="1" applyFill="1">
      <alignment/>
      <protection/>
    </xf>
    <xf numFmtId="0" fontId="0" fillId="34" borderId="0" xfId="57" applyFont="1" applyFill="1" applyBorder="1">
      <alignment/>
      <protection/>
    </xf>
    <xf numFmtId="0" fontId="0" fillId="34" borderId="0" xfId="57" applyFont="1" applyFill="1">
      <alignment/>
      <protection/>
    </xf>
    <xf numFmtId="0" fontId="10" fillId="34" borderId="0" xfId="57" applyFont="1" applyFill="1" applyBorder="1" applyAlignment="1">
      <alignment vertical="center"/>
      <protection/>
    </xf>
    <xf numFmtId="0" fontId="0" fillId="34" borderId="0" xfId="0" applyFill="1" applyAlignment="1">
      <alignment/>
    </xf>
    <xf numFmtId="0" fontId="4" fillId="34" borderId="0" xfId="57" applyFont="1" applyFill="1">
      <alignment/>
      <protection/>
    </xf>
    <xf numFmtId="3" fontId="0" fillId="34" borderId="0" xfId="57" applyNumberFormat="1" applyFill="1" applyAlignment="1">
      <alignment horizontal="right"/>
      <protection/>
    </xf>
    <xf numFmtId="0" fontId="0" fillId="34" borderId="0" xfId="0" applyFont="1" applyFill="1" applyAlignment="1">
      <alignment/>
    </xf>
    <xf numFmtId="0" fontId="0" fillId="34" borderId="0" xfId="0" applyFont="1" applyFill="1" applyAlignment="1">
      <alignment vertical="center"/>
    </xf>
    <xf numFmtId="0" fontId="14" fillId="34" borderId="0" xfId="0" applyFont="1" applyFill="1" applyAlignment="1">
      <alignment vertical="center"/>
    </xf>
    <xf numFmtId="0" fontId="4" fillId="34" borderId="0" xfId="0" applyFont="1" applyFill="1" applyAlignment="1" quotePrefix="1">
      <alignment vertical="center"/>
    </xf>
    <xf numFmtId="3" fontId="0" fillId="34" borderId="0" xfId="0" applyNumberFormat="1" applyFont="1" applyFill="1" applyAlignment="1">
      <alignment vertical="center"/>
    </xf>
    <xf numFmtId="175" fontId="0" fillId="34" borderId="0" xfId="60" applyNumberFormat="1" applyFont="1" applyFill="1" applyAlignment="1">
      <alignment vertical="center"/>
    </xf>
    <xf numFmtId="0" fontId="4" fillId="34" borderId="0" xfId="0" applyFont="1" applyFill="1" applyBorder="1" applyAlignment="1" quotePrefix="1">
      <alignment vertical="center"/>
    </xf>
    <xf numFmtId="3" fontId="5" fillId="34" borderId="34" xfId="0" applyNumberFormat="1" applyFont="1" applyFill="1" applyBorder="1" applyAlignment="1" quotePrefix="1">
      <alignment horizontal="right" vertical="center"/>
    </xf>
    <xf numFmtId="1" fontId="4" fillId="34" borderId="24" xfId="0" applyNumberFormat="1" applyFont="1" applyFill="1" applyBorder="1" applyAlignment="1">
      <alignment horizontal="right" vertical="center"/>
    </xf>
    <xf numFmtId="1" fontId="4" fillId="34" borderId="22" xfId="0" applyNumberFormat="1" applyFont="1" applyFill="1" applyBorder="1" applyAlignment="1">
      <alignment horizontal="right" vertical="center"/>
    </xf>
    <xf numFmtId="0" fontId="5" fillId="34" borderId="25" xfId="0" applyFont="1" applyFill="1" applyBorder="1" applyAlignment="1">
      <alignment horizontal="center" vertical="center" wrapText="1"/>
    </xf>
    <xf numFmtId="0" fontId="5" fillId="34" borderId="37" xfId="0" applyFont="1" applyFill="1" applyBorder="1" applyAlignment="1">
      <alignment horizontal="center" vertical="center" wrapText="1"/>
    </xf>
    <xf numFmtId="175" fontId="0" fillId="34" borderId="0" xfId="60" applyNumberFormat="1" applyFont="1" applyFill="1" applyAlignment="1">
      <alignment/>
    </xf>
    <xf numFmtId="3" fontId="0" fillId="34" borderId="0" xfId="0" applyNumberFormat="1" applyFont="1" applyFill="1" applyAlignment="1">
      <alignment/>
    </xf>
    <xf numFmtId="175" fontId="0" fillId="0" borderId="0" xfId="60" applyNumberFormat="1" applyFont="1" applyAlignment="1">
      <alignment/>
    </xf>
    <xf numFmtId="3" fontId="5" fillId="34" borderId="37" xfId="57" applyNumberFormat="1" applyFont="1" applyFill="1" applyBorder="1" applyAlignment="1">
      <alignment horizontal="right"/>
      <protection/>
    </xf>
    <xf numFmtId="0" fontId="5" fillId="34" borderId="25" xfId="57" applyFont="1" applyFill="1" applyBorder="1" applyAlignment="1">
      <alignment horizontal="left"/>
      <protection/>
    </xf>
    <xf numFmtId="0" fontId="4" fillId="0" borderId="0" xfId="0" applyFont="1" applyFill="1" applyBorder="1" applyAlignment="1">
      <alignment vertical="center" wrapText="1"/>
    </xf>
    <xf numFmtId="0" fontId="10" fillId="0" borderId="0" xfId="0" applyFont="1" applyAlignment="1">
      <alignment vertical="center"/>
    </xf>
    <xf numFmtId="0" fontId="4" fillId="0" borderId="0" xfId="0" applyFont="1" applyAlignment="1">
      <alignment vertical="center"/>
    </xf>
    <xf numFmtId="172" fontId="0" fillId="0" borderId="0" xfId="0" applyNumberFormat="1" applyAlignment="1">
      <alignment/>
    </xf>
    <xf numFmtId="0" fontId="7" fillId="34" borderId="0" xfId="57" applyFont="1" applyFill="1" applyBorder="1" applyAlignment="1">
      <alignment horizontal="left" wrapText="1"/>
      <protection/>
    </xf>
    <xf numFmtId="0" fontId="4" fillId="0" borderId="3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9" xfId="0" applyFont="1" applyFill="1" applyBorder="1" applyAlignment="1">
      <alignment horizontal="center" vertical="center" wrapText="1"/>
    </xf>
    <xf numFmtId="49" fontId="4" fillId="0" borderId="40" xfId="0" applyNumberFormat="1" applyFont="1" applyFill="1" applyBorder="1" applyAlignment="1">
      <alignment horizontal="center" vertical="center"/>
    </xf>
    <xf numFmtId="0" fontId="4" fillId="0" borderId="41" xfId="0" applyFont="1" applyFill="1" applyBorder="1" applyAlignment="1">
      <alignment vertical="center" wrapText="1"/>
    </xf>
    <xf numFmtId="0" fontId="4" fillId="0" borderId="33" xfId="0" applyFont="1" applyFill="1" applyBorder="1" applyAlignment="1">
      <alignment vertical="center" wrapText="1"/>
    </xf>
    <xf numFmtId="0" fontId="5" fillId="0" borderId="4"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14" fillId="0" borderId="0" xfId="0" applyFont="1" applyFill="1" applyAlignment="1">
      <alignment vertical="center"/>
    </xf>
    <xf numFmtId="0" fontId="7" fillId="0" borderId="0" xfId="0" applyFont="1" applyFill="1" applyAlignment="1">
      <alignment/>
    </xf>
    <xf numFmtId="0" fontId="0" fillId="0" borderId="0" xfId="0" applyFill="1" applyAlignment="1">
      <alignment/>
    </xf>
    <xf numFmtId="0" fontId="0" fillId="0" borderId="0" xfId="0" applyFont="1" applyFill="1" applyAlignment="1">
      <alignment/>
    </xf>
    <xf numFmtId="0" fontId="4" fillId="0" borderId="38" xfId="0" applyFont="1" applyFill="1" applyBorder="1" applyAlignment="1">
      <alignment horizontal="left" vertical="center"/>
    </xf>
    <xf numFmtId="0" fontId="4" fillId="0" borderId="0"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4" fillId="0" borderId="20" xfId="0" applyFont="1" applyFill="1" applyBorder="1" applyAlignment="1">
      <alignment horizontal="center" vertical="center"/>
    </xf>
    <xf numFmtId="0" fontId="10" fillId="0" borderId="39" xfId="0" applyFont="1" applyFill="1" applyBorder="1" applyAlignment="1">
      <alignment vertical="center"/>
    </xf>
    <xf numFmtId="0" fontId="4" fillId="0" borderId="40" xfId="0" applyFont="1" applyFill="1" applyBorder="1" applyAlignment="1">
      <alignment horizontal="center" vertical="center" wrapText="1"/>
    </xf>
    <xf numFmtId="3" fontId="4" fillId="0" borderId="24" xfId="0" applyNumberFormat="1" applyFont="1" applyFill="1" applyBorder="1" applyAlignment="1">
      <alignment vertical="center"/>
    </xf>
    <xf numFmtId="3" fontId="16" fillId="0" borderId="26" xfId="0" applyNumberFormat="1" applyFont="1" applyFill="1" applyBorder="1" applyAlignment="1">
      <alignment vertical="center"/>
    </xf>
    <xf numFmtId="3" fontId="10" fillId="0" borderId="0" xfId="0" applyNumberFormat="1" applyFont="1" applyFill="1" applyBorder="1" applyAlignment="1">
      <alignment vertical="center"/>
    </xf>
    <xf numFmtId="3" fontId="4" fillId="0" borderId="20" xfId="0" applyNumberFormat="1" applyFont="1" applyFill="1" applyBorder="1" applyAlignment="1">
      <alignment vertical="center"/>
    </xf>
    <xf numFmtId="3" fontId="10" fillId="0" borderId="26" xfId="0" applyNumberFormat="1" applyFont="1" applyFill="1" applyBorder="1" applyAlignment="1">
      <alignment vertical="center"/>
    </xf>
    <xf numFmtId="3" fontId="4" fillId="0" borderId="0" xfId="0" applyNumberFormat="1" applyFont="1" applyFill="1" applyBorder="1" applyAlignment="1">
      <alignment vertical="center"/>
    </xf>
    <xf numFmtId="3" fontId="10" fillId="0" borderId="27" xfId="0" applyNumberFormat="1" applyFont="1" applyFill="1" applyBorder="1" applyAlignment="1">
      <alignment vertical="center"/>
    </xf>
    <xf numFmtId="3" fontId="16" fillId="0" borderId="27" xfId="0" applyNumberFormat="1" applyFont="1" applyFill="1" applyBorder="1" applyAlignment="1">
      <alignment vertical="center"/>
    </xf>
    <xf numFmtId="3" fontId="10" fillId="0" borderId="27" xfId="0" applyNumberFormat="1" applyFont="1" applyFill="1" applyBorder="1" applyAlignment="1" quotePrefix="1">
      <alignment vertical="center"/>
    </xf>
    <xf numFmtId="3" fontId="10" fillId="0" borderId="0" xfId="0" applyNumberFormat="1" applyFont="1" applyFill="1" applyBorder="1" applyAlignment="1" quotePrefix="1">
      <alignment vertical="center"/>
    </xf>
    <xf numFmtId="3" fontId="4" fillId="0" borderId="24" xfId="0" applyNumberFormat="1" applyFont="1" applyFill="1" applyBorder="1" applyAlignment="1">
      <alignment/>
    </xf>
    <xf numFmtId="3" fontId="4" fillId="0" borderId="27" xfId="0" applyNumberFormat="1" applyFont="1" applyFill="1" applyBorder="1" applyAlignment="1">
      <alignment/>
    </xf>
    <xf numFmtId="3" fontId="4" fillId="0" borderId="0" xfId="0" applyNumberFormat="1" applyFont="1" applyFill="1" applyAlignment="1">
      <alignment/>
    </xf>
    <xf numFmtId="3" fontId="10" fillId="0" borderId="27" xfId="0" applyNumberFormat="1" applyFont="1" applyFill="1" applyBorder="1" applyAlignment="1" quotePrefix="1">
      <alignment vertical="center" wrapText="1"/>
    </xf>
    <xf numFmtId="3" fontId="8" fillId="0" borderId="27" xfId="0" applyNumberFormat="1" applyFont="1" applyFill="1" applyBorder="1" applyAlignment="1" quotePrefix="1">
      <alignment vertical="center"/>
    </xf>
    <xf numFmtId="3" fontId="5" fillId="0" borderId="22" xfId="0" applyNumberFormat="1" applyFont="1" applyFill="1" applyBorder="1" applyAlignment="1">
      <alignment vertical="center"/>
    </xf>
    <xf numFmtId="3" fontId="17" fillId="0" borderId="33" xfId="0" applyNumberFormat="1" applyFont="1" applyFill="1" applyBorder="1" applyAlignment="1">
      <alignment vertical="center"/>
    </xf>
    <xf numFmtId="3" fontId="13" fillId="0" borderId="4" xfId="0" applyNumberFormat="1" applyFont="1" applyFill="1" applyBorder="1" applyAlignment="1">
      <alignment vertical="center"/>
    </xf>
    <xf numFmtId="3" fontId="13" fillId="0" borderId="33" xfId="0" applyNumberFormat="1" applyFont="1" applyFill="1" applyBorder="1" applyAlignment="1">
      <alignment vertical="center"/>
    </xf>
    <xf numFmtId="3" fontId="10" fillId="0" borderId="33" xfId="0" applyNumberFormat="1" applyFont="1" applyFill="1" applyBorder="1" applyAlignment="1">
      <alignment vertical="center"/>
    </xf>
    <xf numFmtId="3" fontId="4" fillId="0" borderId="0" xfId="0" applyNumberFormat="1" applyFont="1" applyFill="1" applyBorder="1" applyAlignment="1">
      <alignment vertical="center" wrapText="1"/>
    </xf>
    <xf numFmtId="3" fontId="4" fillId="0" borderId="41" xfId="0" applyNumberFormat="1" applyFont="1" applyFill="1" applyBorder="1" applyAlignment="1">
      <alignment vertical="center" wrapText="1"/>
    </xf>
    <xf numFmtId="3" fontId="4" fillId="0" borderId="42" xfId="0" applyNumberFormat="1" applyFont="1" applyFill="1" applyBorder="1" applyAlignment="1">
      <alignment vertical="center" wrapText="1"/>
    </xf>
    <xf numFmtId="3" fontId="4" fillId="0" borderId="24" xfId="0" applyNumberFormat="1" applyFont="1" applyFill="1" applyBorder="1" applyAlignment="1">
      <alignment vertical="center" wrapText="1"/>
    </xf>
    <xf numFmtId="3" fontId="4" fillId="0" borderId="21" xfId="0" applyNumberFormat="1" applyFont="1" applyFill="1" applyBorder="1" applyAlignment="1">
      <alignment vertical="center" wrapText="1"/>
    </xf>
    <xf numFmtId="3" fontId="4" fillId="0" borderId="30" xfId="0" applyNumberFormat="1" applyFont="1" applyFill="1" applyBorder="1" applyAlignment="1">
      <alignment vertical="center" wrapText="1"/>
    </xf>
    <xf numFmtId="3" fontId="4" fillId="0" borderId="25" xfId="0" applyNumberFormat="1" applyFont="1" applyFill="1" applyBorder="1" applyAlignment="1">
      <alignment vertical="center" wrapText="1"/>
    </xf>
    <xf numFmtId="3" fontId="4" fillId="0" borderId="22" xfId="0" applyNumberFormat="1" applyFont="1" applyFill="1" applyBorder="1" applyAlignment="1">
      <alignment vertical="center"/>
    </xf>
    <xf numFmtId="3" fontId="18" fillId="0" borderId="33" xfId="0" applyNumberFormat="1" applyFont="1" applyFill="1" applyBorder="1" applyAlignment="1">
      <alignment vertical="center"/>
    </xf>
    <xf numFmtId="3" fontId="5" fillId="0" borderId="4" xfId="0" applyNumberFormat="1" applyFont="1" applyFill="1" applyBorder="1" applyAlignment="1">
      <alignment vertical="center"/>
    </xf>
    <xf numFmtId="0" fontId="10" fillId="0" borderId="0" xfId="0" applyFont="1" applyFill="1" applyBorder="1" applyAlignment="1">
      <alignment vertical="center"/>
    </xf>
    <xf numFmtId="3" fontId="0" fillId="0" borderId="0" xfId="0" applyNumberFormat="1" applyFont="1" applyFill="1" applyBorder="1" applyAlignment="1">
      <alignment vertical="center"/>
    </xf>
    <xf numFmtId="0" fontId="14" fillId="0" borderId="0" xfId="0" applyFont="1" applyFill="1" applyBorder="1" applyAlignment="1">
      <alignment vertical="center"/>
    </xf>
    <xf numFmtId="0" fontId="4" fillId="0" borderId="0" xfId="0" applyFont="1" applyFill="1" applyAlignment="1">
      <alignment/>
    </xf>
    <xf numFmtId="173" fontId="4" fillId="0" borderId="0" xfId="0" applyNumberFormat="1" applyFont="1" applyFill="1" applyBorder="1" applyAlignment="1">
      <alignment vertical="center"/>
    </xf>
    <xf numFmtId="10" fontId="14" fillId="34" borderId="0" xfId="60" applyNumberFormat="1" applyFont="1" applyFill="1" applyAlignment="1">
      <alignment/>
    </xf>
    <xf numFmtId="10" fontId="0" fillId="34" borderId="0" xfId="60" applyNumberFormat="1" applyFont="1" applyFill="1" applyAlignment="1">
      <alignment/>
    </xf>
    <xf numFmtId="3" fontId="0" fillId="34" borderId="0" xfId="0" applyNumberFormat="1" applyFill="1" applyAlignment="1">
      <alignment/>
    </xf>
    <xf numFmtId="3" fontId="12" fillId="0" borderId="0" xfId="0" applyNumberFormat="1" applyFont="1" applyAlignment="1">
      <alignment/>
    </xf>
    <xf numFmtId="3" fontId="0" fillId="34" borderId="0" xfId="57" applyNumberFormat="1" applyFont="1" applyFill="1" applyAlignment="1">
      <alignment wrapText="1"/>
      <protection/>
    </xf>
    <xf numFmtId="3" fontId="11" fillId="0" borderId="0" xfId="0" applyNumberFormat="1" applyFont="1" applyAlignment="1">
      <alignment/>
    </xf>
    <xf numFmtId="3" fontId="0" fillId="34" borderId="0" xfId="57" applyNumberFormat="1" applyFill="1">
      <alignment/>
      <protection/>
    </xf>
    <xf numFmtId="3" fontId="0" fillId="34" borderId="0" xfId="57" applyNumberFormat="1" applyFont="1" applyFill="1">
      <alignment/>
      <protection/>
    </xf>
    <xf numFmtId="3" fontId="7" fillId="34" borderId="0" xfId="57" applyNumberFormat="1" applyFont="1" applyFill="1">
      <alignment/>
      <protection/>
    </xf>
    <xf numFmtId="3" fontId="14" fillId="34" borderId="0" xfId="57" applyNumberFormat="1" applyFont="1" applyFill="1">
      <alignment/>
      <protection/>
    </xf>
    <xf numFmtId="3" fontId="0" fillId="0" borderId="0" xfId="0" applyNumberFormat="1" applyAlignment="1">
      <alignment/>
    </xf>
    <xf numFmtId="172" fontId="4" fillId="0" borderId="0" xfId="57" applyNumberFormat="1" applyFont="1">
      <alignment/>
      <protection/>
    </xf>
    <xf numFmtId="3" fontId="0" fillId="0" borderId="0" xfId="0" applyNumberFormat="1" applyFont="1" applyAlignment="1">
      <alignment/>
    </xf>
    <xf numFmtId="0" fontId="4" fillId="34" borderId="0" xfId="57" applyFont="1" applyFill="1" applyAlignment="1" quotePrefix="1">
      <alignment wrapText="1"/>
      <protection/>
    </xf>
    <xf numFmtId="0" fontId="0" fillId="34" borderId="0" xfId="57" applyFont="1" applyFill="1" applyAlignment="1">
      <alignment wrapText="1"/>
      <protection/>
    </xf>
    <xf numFmtId="0" fontId="7" fillId="34" borderId="0" xfId="57" applyFont="1" applyFill="1" applyBorder="1" applyAlignment="1">
      <alignment horizontal="left" vertical="top" wrapText="1"/>
      <protection/>
    </xf>
    <xf numFmtId="0" fontId="7" fillId="34" borderId="4" xfId="57" applyFont="1" applyFill="1" applyBorder="1" applyAlignment="1">
      <alignment horizontal="left" vertical="top" wrapText="1"/>
      <protection/>
    </xf>
    <xf numFmtId="0" fontId="4" fillId="34" borderId="0" xfId="0" applyFont="1" applyFill="1" applyAlignment="1" quotePrefix="1">
      <alignment horizontal="justify" vertical="justify" wrapText="1"/>
    </xf>
    <xf numFmtId="0" fontId="4" fillId="0" borderId="37"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0" xfId="57" applyFont="1" applyAlignment="1">
      <alignment horizontal="justify" wrapText="1"/>
      <protection/>
    </xf>
    <xf numFmtId="0" fontId="0" fillId="0" borderId="0" xfId="57" applyFont="1" applyAlignment="1">
      <alignment horizontal="justify" wrapText="1"/>
      <protection/>
    </xf>
    <xf numFmtId="0" fontId="4" fillId="0" borderId="0" xfId="57" applyFont="1" applyAlignment="1">
      <alignment wrapText="1"/>
      <protection/>
    </xf>
    <xf numFmtId="0" fontId="0" fillId="0" borderId="0" xfId="57" applyAlignment="1">
      <alignment wrapText="1"/>
      <protection/>
    </xf>
    <xf numFmtId="0" fontId="7" fillId="0" borderId="0" xfId="57" applyFont="1" applyAlignment="1">
      <alignment wrapText="1"/>
      <protection/>
    </xf>
    <xf numFmtId="0" fontId="4" fillId="0" borderId="0" xfId="0" applyFont="1" applyAlignment="1">
      <alignment horizontal="left" vertical="center" wrapText="1"/>
    </xf>
    <xf numFmtId="0" fontId="7" fillId="0" borderId="0" xfId="57" applyFont="1" applyAlignment="1">
      <alignment horizontal="left"/>
      <protection/>
    </xf>
    <xf numFmtId="0" fontId="40" fillId="0" borderId="0" xfId="57" applyFont="1" applyAlignment="1">
      <alignment horizontal="left"/>
      <protection/>
    </xf>
    <xf numFmtId="0" fontId="4" fillId="0" borderId="0" xfId="57" applyFont="1" applyAlignment="1">
      <alignment horizontal="right"/>
      <protection/>
    </xf>
    <xf numFmtId="0" fontId="41" fillId="0" borderId="0" xfId="57" applyFont="1" quotePrefix="1">
      <alignment/>
      <protection/>
    </xf>
    <xf numFmtId="0" fontId="0" fillId="0" borderId="0" xfId="57" applyAlignment="1" quotePrefix="1">
      <alignment horizontal="left"/>
      <protection/>
    </xf>
    <xf numFmtId="0" fontId="4" fillId="0" borderId="0" xfId="57" applyFont="1" applyAlignment="1" quotePrefix="1">
      <alignment horizontal="left" vertical="center" wrapText="1"/>
      <protection/>
    </xf>
    <xf numFmtId="0" fontId="7" fillId="0" borderId="0" xfId="57" applyFont="1" applyFill="1" applyBorder="1" applyAlignment="1">
      <alignment horizontal="left" wrapText="1"/>
      <protection/>
    </xf>
    <xf numFmtId="0" fontId="0" fillId="0" borderId="0" xfId="57" applyFont="1" applyFill="1">
      <alignment/>
      <protection/>
    </xf>
    <xf numFmtId="0" fontId="7" fillId="0" borderId="0" xfId="57" applyFont="1" applyFill="1" applyBorder="1" applyAlignment="1">
      <alignment horizontal="left" wrapText="1"/>
      <protection/>
    </xf>
    <xf numFmtId="0" fontId="7" fillId="0" borderId="0" xfId="57" applyFont="1" applyFill="1" applyBorder="1" applyAlignment="1">
      <alignment wrapText="1"/>
      <protection/>
    </xf>
    <xf numFmtId="0" fontId="0" fillId="0" borderId="23" xfId="57" applyFont="1" applyFill="1" applyBorder="1" applyAlignment="1">
      <alignment vertical="center"/>
      <protection/>
    </xf>
    <xf numFmtId="3" fontId="0" fillId="0" borderId="23" xfId="57" applyNumberFormat="1" applyFont="1" applyFill="1" applyBorder="1" applyAlignment="1">
      <alignment horizontal="center" vertical="center" wrapText="1"/>
      <protection/>
    </xf>
    <xf numFmtId="3" fontId="0" fillId="0" borderId="23" xfId="57" applyNumberFormat="1" applyFont="1" applyFill="1" applyBorder="1" applyAlignment="1">
      <alignment horizontal="center" wrapText="1"/>
      <protection/>
    </xf>
    <xf numFmtId="0" fontId="0" fillId="0" borderId="23" xfId="57" applyFont="1" applyBorder="1" applyAlignment="1">
      <alignment/>
      <protection/>
    </xf>
    <xf numFmtId="0" fontId="0" fillId="0" borderId="25" xfId="57" applyFont="1" applyBorder="1" applyAlignment="1">
      <alignment vertical="center"/>
      <protection/>
    </xf>
    <xf numFmtId="0" fontId="0" fillId="0" borderId="25" xfId="57" applyFont="1" applyBorder="1" applyAlignment="1">
      <alignment horizontal="center" vertical="center" wrapText="1"/>
      <protection/>
    </xf>
    <xf numFmtId="3" fontId="0" fillId="0" borderId="25" xfId="57" applyNumberFormat="1" applyFont="1" applyFill="1" applyBorder="1" applyAlignment="1">
      <alignment horizontal="center" vertical="center" wrapText="1"/>
      <protection/>
    </xf>
    <xf numFmtId="3" fontId="14" fillId="0" borderId="25" xfId="57" applyNumberFormat="1" applyFont="1" applyFill="1" applyBorder="1" applyAlignment="1">
      <alignment horizontal="center" vertical="center" wrapText="1"/>
      <protection/>
    </xf>
    <xf numFmtId="0" fontId="0" fillId="0" borderId="0" xfId="0" applyFont="1" applyBorder="1" applyAlignment="1">
      <alignment wrapText="1"/>
    </xf>
    <xf numFmtId="3" fontId="14" fillId="0" borderId="0" xfId="0" applyNumberFormat="1" applyFont="1" applyAlignment="1">
      <alignment/>
    </xf>
    <xf numFmtId="3" fontId="14" fillId="0" borderId="0" xfId="57" applyNumberFormat="1" applyFont="1" applyFill="1" applyBorder="1" applyAlignment="1">
      <alignment horizontal="center"/>
      <protection/>
    </xf>
    <xf numFmtId="0" fontId="14" fillId="0" borderId="0" xfId="57" applyFont="1" applyFill="1">
      <alignment/>
      <protection/>
    </xf>
    <xf numFmtId="0" fontId="14" fillId="0" borderId="0" xfId="59" applyFont="1" applyFill="1" applyBorder="1" applyAlignment="1">
      <alignment horizontal="left" wrapText="1" indent="3"/>
      <protection/>
    </xf>
    <xf numFmtId="0" fontId="7" fillId="0" borderId="0" xfId="57" applyFont="1" applyFill="1">
      <alignment/>
      <protection/>
    </xf>
    <xf numFmtId="0" fontId="0" fillId="0" borderId="0" xfId="57" applyFont="1" applyFill="1" applyBorder="1" applyAlignment="1">
      <alignment horizontal="left"/>
      <protection/>
    </xf>
    <xf numFmtId="0" fontId="14" fillId="0" borderId="0" xfId="0" applyFont="1" applyBorder="1" applyAlignment="1">
      <alignment horizontal="left" wrapText="1" indent="3"/>
    </xf>
    <xf numFmtId="0" fontId="14" fillId="0" borderId="0" xfId="57" applyFont="1" applyFill="1" applyBorder="1" applyAlignment="1">
      <alignment horizontal="left" wrapText="1" indent="3"/>
      <protection/>
    </xf>
    <xf numFmtId="3" fontId="0" fillId="0" borderId="0" xfId="0" applyNumberFormat="1" applyFont="1" applyAlignment="1" quotePrefix="1">
      <alignment/>
    </xf>
    <xf numFmtId="0" fontId="15" fillId="0" borderId="0" xfId="57" applyFont="1" applyFill="1" applyBorder="1">
      <alignment/>
      <protection/>
    </xf>
    <xf numFmtId="0" fontId="0" fillId="0" borderId="0" xfId="0" applyFont="1" applyBorder="1" applyAlignment="1">
      <alignment vertical="center"/>
    </xf>
    <xf numFmtId="3" fontId="0" fillId="0" borderId="0" xfId="57" applyNumberFormat="1" applyFont="1" applyFill="1">
      <alignment/>
      <protection/>
    </xf>
    <xf numFmtId="0" fontId="14" fillId="0" borderId="0" xfId="59" applyFont="1" applyFill="1" applyBorder="1" applyAlignment="1">
      <alignment horizontal="left" wrapText="1" indent="2"/>
      <protection/>
    </xf>
    <xf numFmtId="0" fontId="14" fillId="0" borderId="0" xfId="57" applyFont="1" applyFill="1" applyBorder="1">
      <alignment/>
      <protection/>
    </xf>
    <xf numFmtId="0" fontId="15" fillId="0" borderId="0" xfId="57" applyFont="1" applyFill="1">
      <alignment/>
      <protection/>
    </xf>
    <xf numFmtId="3" fontId="14" fillId="0" borderId="0" xfId="57" applyNumberFormat="1" applyFont="1" applyFill="1" applyBorder="1" applyAlignment="1">
      <alignment horizontal="right"/>
      <protection/>
    </xf>
    <xf numFmtId="0" fontId="0" fillId="0" borderId="0" xfId="0" applyFont="1" applyBorder="1" applyAlignment="1">
      <alignment/>
    </xf>
    <xf numFmtId="0" fontId="0" fillId="0" borderId="0" xfId="57" applyFont="1" applyFill="1" applyBorder="1">
      <alignment/>
      <protection/>
    </xf>
    <xf numFmtId="0" fontId="14" fillId="0" borderId="0" xfId="59" applyFont="1" applyFill="1" applyBorder="1" applyAlignment="1">
      <alignment wrapText="1"/>
      <protection/>
    </xf>
    <xf numFmtId="0" fontId="7" fillId="0" borderId="0" xfId="57" applyFont="1" applyFill="1" applyBorder="1">
      <alignment/>
      <protection/>
    </xf>
    <xf numFmtId="0" fontId="7" fillId="0" borderId="25" xfId="59" applyFont="1" applyFill="1" applyBorder="1" applyAlignment="1">
      <alignment wrapText="1"/>
      <protection/>
    </xf>
    <xf numFmtId="3" fontId="7" fillId="0" borderId="25" xfId="0" applyNumberFormat="1" applyFont="1" applyBorder="1" applyAlignment="1">
      <alignment/>
    </xf>
    <xf numFmtId="3" fontId="15" fillId="0" borderId="25" xfId="0" applyNumberFormat="1" applyFont="1" applyBorder="1" applyAlignment="1">
      <alignment/>
    </xf>
    <xf numFmtId="175" fontId="7" fillId="0" borderId="0" xfId="62" applyNumberFormat="1" applyFont="1" applyFill="1" applyBorder="1" applyAlignment="1">
      <alignment/>
    </xf>
    <xf numFmtId="0" fontId="66" fillId="34" borderId="23" xfId="57" applyFont="1" applyFill="1" applyBorder="1" applyAlignment="1">
      <alignment horizontal="left" wrapText="1"/>
      <protection/>
    </xf>
    <xf numFmtId="0" fontId="66" fillId="34" borderId="0" xfId="57" applyFont="1" applyFill="1" applyAlignment="1">
      <alignment horizontal="left" wrapText="1"/>
      <protection/>
    </xf>
    <xf numFmtId="0" fontId="0" fillId="34" borderId="0" xfId="0" applyFont="1" applyFill="1" applyBorder="1" applyAlignment="1">
      <alignment horizontal="left" wrapText="1"/>
    </xf>
    <xf numFmtId="0" fontId="0" fillId="34" borderId="0" xfId="0" applyFont="1" applyFill="1" applyBorder="1" applyAlignment="1">
      <alignment wrapText="1"/>
    </xf>
    <xf numFmtId="0" fontId="0" fillId="0" borderId="0" xfId="57" applyFont="1" applyFill="1" applyBorder="1" applyAlignment="1">
      <alignment horizontal="left" wrapText="1"/>
      <protection/>
    </xf>
    <xf numFmtId="0" fontId="0" fillId="0" borderId="0" xfId="57" applyFont="1" applyFill="1" applyBorder="1" applyAlignment="1" quotePrefix="1">
      <alignment horizontal="left" wrapText="1"/>
      <protection/>
    </xf>
    <xf numFmtId="0" fontId="0" fillId="34" borderId="0" xfId="57" applyFont="1" applyFill="1" applyAlignment="1">
      <alignment horizontal="left" wrapText="1"/>
      <protection/>
    </xf>
    <xf numFmtId="0" fontId="0" fillId="0" borderId="0" xfId="59" applyFont="1" applyFill="1" applyBorder="1" applyAlignment="1">
      <alignment horizontal="left"/>
      <protection/>
    </xf>
    <xf numFmtId="3" fontId="14" fillId="0" borderId="0" xfId="57" applyNumberFormat="1" applyFont="1" applyFill="1" applyBorder="1" applyAlignment="1">
      <alignment/>
      <protection/>
    </xf>
    <xf numFmtId="3" fontId="0" fillId="0" borderId="0" xfId="57" applyNumberFormat="1" applyFont="1" applyFill="1" applyAlignment="1">
      <alignment/>
      <protection/>
    </xf>
    <xf numFmtId="175" fontId="0" fillId="0" borderId="0" xfId="62" applyNumberFormat="1" applyFont="1" applyFill="1" applyAlignment="1">
      <alignment/>
    </xf>
    <xf numFmtId="0" fontId="67" fillId="0" borderId="0" xfId="57" applyFont="1" applyFill="1" applyAlignment="1" quotePrefix="1">
      <alignment horizontal="left" vertical="center" wrapText="1"/>
      <protection/>
    </xf>
    <xf numFmtId="0" fontId="4" fillId="0" borderId="0" xfId="57" applyFont="1" applyFill="1" applyAlignment="1" quotePrefix="1">
      <alignment horizontal="justify" vertical="justify" wrapText="1"/>
      <protection/>
    </xf>
    <xf numFmtId="0" fontId="4" fillId="0" borderId="0" xfId="57" applyFont="1" applyFill="1" applyAlignment="1">
      <alignment horizontal="left"/>
      <protection/>
    </xf>
    <xf numFmtId="0" fontId="4" fillId="0" borderId="0" xfId="57" applyFont="1" applyFill="1" applyAlignment="1" quotePrefix="1">
      <alignment vertical="justify" wrapText="1"/>
      <protection/>
    </xf>
    <xf numFmtId="0" fontId="4" fillId="0" borderId="0" xfId="57" applyFont="1" applyFill="1" applyAlignment="1" quotePrefix="1">
      <alignment horizontal="justify" vertical="justify" wrapText="1"/>
      <protection/>
    </xf>
    <xf numFmtId="0" fontId="4" fillId="0" borderId="0" xfId="57" applyFont="1" applyFill="1" applyAlignment="1" quotePrefix="1">
      <alignment vertical="center" wrapText="1"/>
      <protection/>
    </xf>
    <xf numFmtId="0" fontId="7" fillId="0" borderId="0" xfId="57" applyFont="1" applyFill="1" applyBorder="1" applyAlignment="1">
      <alignment horizontal="left" vertical="center" wrapText="1"/>
      <protection/>
    </xf>
    <xf numFmtId="0" fontId="7" fillId="0" borderId="0" xfId="57" applyFont="1" applyFill="1" applyBorder="1" applyAlignment="1">
      <alignment horizontal="left" vertical="center" wrapText="1"/>
      <protection/>
    </xf>
    <xf numFmtId="0" fontId="0" fillId="0" borderId="19" xfId="57" applyFont="1" applyFill="1" applyBorder="1" applyAlignment="1">
      <alignment horizontal="left" vertical="center" wrapText="1"/>
      <protection/>
    </xf>
    <xf numFmtId="3" fontId="0" fillId="0" borderId="40" xfId="57" applyNumberFormat="1"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20" xfId="0" applyFont="1" applyBorder="1" applyAlignment="1">
      <alignment wrapText="1"/>
    </xf>
    <xf numFmtId="3" fontId="0" fillId="0" borderId="23" xfId="57" applyNumberFormat="1" applyBorder="1">
      <alignment/>
      <protection/>
    </xf>
    <xf numFmtId="172" fontId="0" fillId="0" borderId="23" xfId="57" applyNumberFormat="1" applyBorder="1">
      <alignment/>
      <protection/>
    </xf>
    <xf numFmtId="0" fontId="0" fillId="0" borderId="26" xfId="57" applyBorder="1" applyAlignment="1">
      <alignment wrapText="1"/>
      <protection/>
    </xf>
    <xf numFmtId="0" fontId="0" fillId="0" borderId="21" xfId="0" applyFont="1" applyBorder="1" applyAlignment="1">
      <alignment wrapText="1"/>
    </xf>
    <xf numFmtId="3" fontId="0" fillId="0" borderId="25" xfId="57" applyNumberFormat="1" applyBorder="1">
      <alignment/>
      <protection/>
    </xf>
    <xf numFmtId="172" fontId="0" fillId="0" borderId="25" xfId="57" applyNumberFormat="1" applyBorder="1">
      <alignment/>
      <protection/>
    </xf>
    <xf numFmtId="0" fontId="0" fillId="0" borderId="30" xfId="57" applyBorder="1" applyAlignment="1">
      <alignment wrapText="1"/>
      <protection/>
    </xf>
    <xf numFmtId="0" fontId="0" fillId="0" borderId="19" xfId="0" applyFont="1" applyBorder="1" applyAlignment="1">
      <alignment wrapText="1"/>
    </xf>
    <xf numFmtId="3" fontId="0" fillId="0" borderId="40" xfId="57" applyNumberFormat="1" applyFont="1" applyFill="1" applyBorder="1" applyAlignment="1">
      <alignment horizontal="right" vertical="center"/>
      <protection/>
    </xf>
    <xf numFmtId="172" fontId="0" fillId="0" borderId="40" xfId="57" applyNumberFormat="1" applyFont="1" applyFill="1" applyBorder="1" applyAlignment="1">
      <alignment horizontal="right" vertical="center"/>
      <protection/>
    </xf>
    <xf numFmtId="0" fontId="0" fillId="0" borderId="39" xfId="57" applyFont="1" applyFill="1" applyBorder="1" applyAlignment="1">
      <alignment horizontal="center" wrapText="1"/>
      <protection/>
    </xf>
    <xf numFmtId="0" fontId="0" fillId="0" borderId="0" xfId="0" applyFont="1" applyAlignment="1">
      <alignment wrapText="1"/>
    </xf>
    <xf numFmtId="3" fontId="0" fillId="0" borderId="40" xfId="57" applyNumberFormat="1" applyFont="1" applyBorder="1" applyAlignment="1">
      <alignment horizontal="right"/>
      <protection/>
    </xf>
    <xf numFmtId="172" fontId="0" fillId="0" borderId="40" xfId="57" applyNumberFormat="1" applyFont="1" applyBorder="1" applyAlignment="1">
      <alignment horizontal="right"/>
      <protection/>
    </xf>
    <xf numFmtId="0" fontId="0" fillId="0" borderId="39" xfId="57" applyFont="1" applyBorder="1" applyAlignment="1">
      <alignment wrapText="1"/>
      <protection/>
    </xf>
    <xf numFmtId="3" fontId="0" fillId="0" borderId="0" xfId="57" applyNumberFormat="1">
      <alignment/>
      <protection/>
    </xf>
    <xf numFmtId="172" fontId="0" fillId="0" borderId="0" xfId="57" applyNumberFormat="1">
      <alignment/>
      <protection/>
    </xf>
    <xf numFmtId="0" fontId="68" fillId="0" borderId="26" xfId="0" applyFont="1" applyBorder="1" applyAlignment="1">
      <alignment wrapText="1"/>
    </xf>
    <xf numFmtId="0" fontId="0" fillId="0" borderId="19" xfId="0" applyFont="1" applyBorder="1" applyAlignment="1">
      <alignment vertical="center"/>
    </xf>
    <xf numFmtId="3" fontId="0" fillId="0" borderId="40" xfId="57" applyNumberFormat="1" applyBorder="1">
      <alignment/>
      <protection/>
    </xf>
    <xf numFmtId="172" fontId="0" fillId="0" borderId="40" xfId="57" applyNumberFormat="1" applyBorder="1">
      <alignment/>
      <protection/>
    </xf>
    <xf numFmtId="0" fontId="0" fillId="0" borderId="39" xfId="57" applyBorder="1" applyAlignment="1">
      <alignment wrapText="1"/>
      <protection/>
    </xf>
    <xf numFmtId="3" fontId="0" fillId="0" borderId="23" xfId="57" applyNumberFormat="1" applyFont="1" applyFill="1" applyBorder="1" applyAlignment="1">
      <alignment horizontal="right" vertical="center"/>
      <protection/>
    </xf>
    <xf numFmtId="172" fontId="0" fillId="0" borderId="23" xfId="57" applyNumberFormat="1" applyFont="1" applyFill="1" applyBorder="1" applyAlignment="1">
      <alignment horizontal="right" vertical="center"/>
      <protection/>
    </xf>
    <xf numFmtId="0" fontId="0" fillId="0" borderId="26" xfId="57" applyFont="1" applyFill="1" applyBorder="1" applyAlignment="1">
      <alignment horizontal="center" wrapText="1"/>
      <protection/>
    </xf>
    <xf numFmtId="0" fontId="14" fillId="0" borderId="24" xfId="59" applyFont="1" applyFill="1" applyBorder="1" applyAlignment="1">
      <alignment horizontal="left" wrapText="1" indent="2"/>
      <protection/>
    </xf>
    <xf numFmtId="3" fontId="14" fillId="0" borderId="0" xfId="57" applyNumberFormat="1" applyFont="1" applyBorder="1">
      <alignment/>
      <protection/>
    </xf>
    <xf numFmtId="3" fontId="14" fillId="0" borderId="0" xfId="57" applyNumberFormat="1" applyFont="1" applyBorder="1" applyAlignment="1">
      <alignment horizontal="right"/>
      <protection/>
    </xf>
    <xf numFmtId="172" fontId="14" fillId="0" borderId="0" xfId="57" applyNumberFormat="1" applyFont="1" applyBorder="1" applyAlignment="1">
      <alignment horizontal="right"/>
      <protection/>
    </xf>
    <xf numFmtId="0" fontId="14" fillId="0" borderId="27" xfId="57" applyFont="1" applyBorder="1" applyAlignment="1">
      <alignment wrapText="1"/>
      <protection/>
    </xf>
    <xf numFmtId="0" fontId="14" fillId="0" borderId="21" xfId="59" applyFont="1" applyFill="1" applyBorder="1" applyAlignment="1">
      <alignment horizontal="left" wrapText="1" indent="2"/>
      <protection/>
    </xf>
    <xf numFmtId="3" fontId="14" fillId="0" borderId="25" xfId="57" applyNumberFormat="1" applyFont="1" applyBorder="1">
      <alignment/>
      <protection/>
    </xf>
    <xf numFmtId="172" fontId="14" fillId="0" borderId="25" xfId="57" applyNumberFormat="1" applyFont="1" applyBorder="1">
      <alignment/>
      <protection/>
    </xf>
    <xf numFmtId="0" fontId="14" fillId="0" borderId="30" xfId="57" applyFont="1" applyBorder="1" applyAlignment="1">
      <alignment wrapText="1"/>
      <protection/>
    </xf>
    <xf numFmtId="0" fontId="0" fillId="0" borderId="26" xfId="57" applyFont="1" applyFill="1" applyBorder="1" applyAlignment="1">
      <alignment horizontal="center" vertical="center" wrapText="1"/>
      <protection/>
    </xf>
    <xf numFmtId="0" fontId="14" fillId="0" borderId="21" xfId="59" applyFont="1" applyFill="1" applyBorder="1" applyAlignment="1">
      <alignment horizontal="left" vertical="center" wrapText="1" indent="1"/>
      <protection/>
    </xf>
    <xf numFmtId="0" fontId="0" fillId="0" borderId="20" xfId="0" applyFont="1" applyBorder="1" applyAlignment="1">
      <alignment/>
    </xf>
    <xf numFmtId="3" fontId="0" fillId="0" borderId="26" xfId="57" applyNumberFormat="1" applyFont="1" applyFill="1" applyBorder="1" applyAlignment="1">
      <alignment horizontal="center" wrapText="1"/>
      <protection/>
    </xf>
    <xf numFmtId="0" fontId="14" fillId="0" borderId="24" xfId="59" applyFont="1" applyFill="1" applyBorder="1" applyAlignment="1">
      <alignment wrapText="1"/>
      <protection/>
    </xf>
    <xf numFmtId="172" fontId="14" fillId="0" borderId="0" xfId="57" applyNumberFormat="1" applyFont="1" applyBorder="1">
      <alignment/>
      <protection/>
    </xf>
    <xf numFmtId="0" fontId="14" fillId="0" borderId="21" xfId="59" applyFont="1" applyFill="1" applyBorder="1" applyAlignment="1">
      <alignment wrapText="1"/>
      <protection/>
    </xf>
    <xf numFmtId="3" fontId="14" fillId="0" borderId="25" xfId="57" applyNumberFormat="1" applyFont="1" applyFill="1" applyBorder="1" applyAlignment="1">
      <alignment horizontal="right" vertical="center"/>
      <protection/>
    </xf>
    <xf numFmtId="172" fontId="14" fillId="0" borderId="25" xfId="57" applyNumberFormat="1" applyFont="1" applyFill="1" applyBorder="1" applyAlignment="1">
      <alignment horizontal="right" vertical="center"/>
      <protection/>
    </xf>
    <xf numFmtId="3" fontId="14" fillId="0" borderId="30" xfId="57" applyNumberFormat="1" applyFont="1" applyFill="1" applyBorder="1" applyAlignment="1">
      <alignment horizontal="center" wrapText="1"/>
      <protection/>
    </xf>
    <xf numFmtId="0" fontId="66" fillId="34" borderId="0" xfId="57" applyFont="1" applyFill="1" applyAlignment="1">
      <alignment wrapText="1"/>
      <protection/>
    </xf>
    <xf numFmtId="0" fontId="0" fillId="0" borderId="0" xfId="59" applyFont="1" applyFill="1" applyBorder="1" applyAlignment="1">
      <alignment horizontal="left" vertical="center" wrapText="1"/>
      <protection/>
    </xf>
    <xf numFmtId="0" fontId="0" fillId="0" borderId="0" xfId="57" applyFont="1" applyFill="1" applyAlignment="1">
      <alignment horizontal="left" wrapText="1"/>
      <protection/>
    </xf>
    <xf numFmtId="0" fontId="0" fillId="0" borderId="0" xfId="57" applyFont="1" applyFill="1" applyAlignment="1">
      <alignment horizontal="left" wrapText="1"/>
      <protection/>
    </xf>
    <xf numFmtId="0" fontId="0" fillId="0" borderId="0" xfId="59" applyFont="1" applyFill="1" applyBorder="1" applyAlignment="1" quotePrefix="1">
      <alignment horizontal="left" vertical="center" wrapText="1"/>
      <protection/>
    </xf>
    <xf numFmtId="0" fontId="50" fillId="0" borderId="0" xfId="59" applyFont="1" applyFill="1" applyBorder="1" applyAlignment="1">
      <alignment horizontal="left" vertical="center" wrapText="1"/>
      <protection/>
    </xf>
    <xf numFmtId="3" fontId="50" fillId="0" borderId="0" xfId="57" applyNumberFormat="1" applyFont="1" applyFill="1">
      <alignment/>
      <protection/>
    </xf>
    <xf numFmtId="0" fontId="50" fillId="0" borderId="0" xfId="57" applyFont="1" applyFill="1">
      <alignment/>
      <protection/>
    </xf>
    <xf numFmtId="0" fontId="0" fillId="0" borderId="0" xfId="57" applyFont="1">
      <alignment/>
      <protection/>
    </xf>
    <xf numFmtId="3" fontId="0" fillId="0" borderId="0" xfId="57" applyNumberFormat="1" applyFont="1">
      <alignment/>
      <protection/>
    </xf>
  </cellXfs>
  <cellStyles count="6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Date" xfId="43"/>
    <cellStyle name="Entrée" xfId="44"/>
    <cellStyle name="Euro" xfId="45"/>
    <cellStyle name="Euro 2" xfId="46"/>
    <cellStyle name="Insatisfaisant" xfId="47"/>
    <cellStyle name="Hyperlink" xfId="48"/>
    <cellStyle name="Followed Hyperlink" xfId="49"/>
    <cellStyle name="Ligne_Bas" xfId="50"/>
    <cellStyle name="Comma" xfId="51"/>
    <cellStyle name="Comma [0]" xfId="52"/>
    <cellStyle name="Currency" xfId="53"/>
    <cellStyle name="Currency [0]" xfId="54"/>
    <cellStyle name="Neutre" xfId="55"/>
    <cellStyle name="Nom_Département" xfId="56"/>
    <cellStyle name="Normal 2" xfId="57"/>
    <cellStyle name="Normal 3" xfId="58"/>
    <cellStyle name="Normal_Libellés SEC.BUD OO59  (2)" xfId="59"/>
    <cellStyle name="Percent" xfId="60"/>
    <cellStyle name="Pourcentage 2" xfId="61"/>
    <cellStyle name="Pourcentage 3" xfId="62"/>
    <cellStyle name="S/TT_Nom" xfId="63"/>
    <cellStyle name="Satisfaisant" xfId="64"/>
    <cellStyle name="Service_+" xfId="65"/>
    <cellStyle name="Sortie" xfId="66"/>
    <cellStyle name="Sous_Total" xfId="67"/>
    <cellStyle name="Texte explicatif" xfId="68"/>
    <cellStyle name="Titre" xfId="69"/>
    <cellStyle name="Titre 1" xfId="70"/>
    <cellStyle name="Titre 2" xfId="71"/>
    <cellStyle name="Titre 3" xfId="72"/>
    <cellStyle name="Titre 4" xfId="73"/>
    <cellStyle name="Total" xfId="74"/>
    <cellStyle name="TT_DPT_Corps" xfId="75"/>
    <cellStyle name="Valeur" xfId="76"/>
    <cellStyle name="Vérification" xfId="77"/>
    <cellStyle name="Vide_Département" xfId="78"/>
    <cellStyle name="Villes"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1"/>
              <c:pt idx="0">
                <c:v>1</c:v>
              </c:pt>
            </c:numLit>
          </c:cat>
          <c:val>
            <c:numLit>
              <c:ptCount val="1"/>
              <c:pt idx="0">
                <c:v>1</c:v>
              </c:pt>
            </c:numLit>
          </c:val>
        </c:ser>
        <c:ser>
          <c:idx val="1"/>
          <c:order val="1"/>
          <c:tx>
            <c:v>#REF!</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1"/>
              <c:pt idx="0">
                <c:v>1</c:v>
              </c:pt>
            </c:numLit>
          </c:cat>
          <c:val>
            <c:numLit>
              <c:ptCount val="1"/>
              <c:pt idx="0">
                <c:v>1</c:v>
              </c:pt>
            </c:numLit>
          </c:val>
        </c:ser>
        <c:axId val="11529143"/>
        <c:axId val="36653424"/>
      </c:barChart>
      <c:catAx>
        <c:axId val="115291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6653424"/>
        <c:crosses val="autoZero"/>
        <c:auto val="1"/>
        <c:lblOffset val="100"/>
        <c:tickLblSkip val="1"/>
        <c:noMultiLvlLbl val="0"/>
      </c:catAx>
      <c:valAx>
        <c:axId val="36653424"/>
        <c:scaling>
          <c:orientation val="minMax"/>
          <c:max val="30"/>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1529143"/>
        <c:crossesAt val="1"/>
        <c:crossBetween val="between"/>
        <c:dispUnits/>
      </c:valAx>
      <c:spPr>
        <a:noFill/>
        <a:ln w="12700">
          <a:solidFill>
            <a:srgbClr val="808080"/>
          </a:solidFill>
        </a:ln>
      </c:spPr>
    </c:plotArea>
    <c:legend>
      <c:legendPos val="r"/>
      <c:layout/>
      <c:overlay val="0"/>
      <c:spPr>
        <a:solidFill>
          <a:srgbClr val="FFFFFF"/>
        </a:solid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33"/>
          <c:w val="0.924"/>
          <c:h val="0.935"/>
        </c:manualLayout>
      </c:layout>
      <c:barChart>
        <c:barDir val="col"/>
        <c:grouping val="clustered"/>
        <c:varyColors val="0"/>
        <c:ser>
          <c:idx val="1"/>
          <c:order val="0"/>
          <c:tx>
            <c:strRef>
              <c:f>'Sources figure 1.4-6 '!$B$3</c:f>
              <c:strCache>
                <c:ptCount val="1"/>
                <c:pt idx="0">
                  <c:v>Emplois budgétaires</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numRef>
              <c:f>'Sources figure 1.4-6 '!$A$4:$A$26</c:f>
              <c:num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'Sources figure 1.4-6 '!$B$4:$B$26</c:f>
              <c:numCache>
                <c:ptCount val="23"/>
                <c:pt idx="0">
                  <c:v>6.6</c:v>
                </c:pt>
                <c:pt idx="1">
                  <c:v>5</c:v>
                </c:pt>
                <c:pt idx="2">
                  <c:v>5.4</c:v>
                </c:pt>
                <c:pt idx="3">
                  <c:v>13.7</c:v>
                </c:pt>
                <c:pt idx="4">
                  <c:v>17.2</c:v>
                </c:pt>
                <c:pt idx="5">
                  <c:v>-1</c:v>
                </c:pt>
                <c:pt idx="6">
                  <c:v>-4.5</c:v>
                </c:pt>
                <c:pt idx="7">
                  <c:v>-7.4</c:v>
                </c:pt>
              </c:numCache>
            </c:numRef>
          </c:val>
        </c:ser>
        <c:ser>
          <c:idx val="2"/>
          <c:order val="1"/>
          <c:tx>
            <c:strRef>
              <c:f>'Sources figure 1.4-6 '!$C$3</c:f>
              <c:strCache>
                <c:ptCount val="1"/>
                <c:pt idx="0">
                  <c:v>Équivalent temps plein (ETP)</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numRef>
              <c:f>'Sources figure 1.4-6 '!$A$4:$A$26</c:f>
              <c:num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'Sources figure 1.4-6 '!$C$4:$C$26</c:f>
              <c:numCache>
                <c:ptCount val="23"/>
                <c:pt idx="8">
                  <c:v>-9.865</c:v>
                </c:pt>
                <c:pt idx="9">
                  <c:v>-11.244</c:v>
                </c:pt>
                <c:pt idx="10">
                  <c:v>-22.921</c:v>
                </c:pt>
                <c:pt idx="11">
                  <c:v>-30.627</c:v>
                </c:pt>
                <c:pt idx="12">
                  <c:v>-33.749</c:v>
                </c:pt>
                <c:pt idx="13">
                  <c:v>-31.538</c:v>
                </c:pt>
                <c:pt idx="14">
                  <c:v>-30.401</c:v>
                </c:pt>
                <c:pt idx="15">
                  <c:v>-1.287</c:v>
                </c:pt>
                <c:pt idx="16">
                  <c:v>-2.144</c:v>
                </c:pt>
                <c:pt idx="17">
                  <c:v>-1.177</c:v>
                </c:pt>
                <c:pt idx="18">
                  <c:v>4.819</c:v>
                </c:pt>
                <c:pt idx="19">
                  <c:v>12.406</c:v>
                </c:pt>
                <c:pt idx="20">
                  <c:v>8.712</c:v>
                </c:pt>
                <c:pt idx="21">
                  <c:v>-2.052</c:v>
                </c:pt>
                <c:pt idx="22">
                  <c:v>-1.591</c:v>
                </c:pt>
              </c:numCache>
            </c:numRef>
          </c:val>
        </c:ser>
        <c:axId val="61445361"/>
        <c:axId val="16137338"/>
      </c:barChart>
      <c:catAx>
        <c:axId val="6144536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137338"/>
        <c:crosses val="autoZero"/>
        <c:auto val="1"/>
        <c:lblOffset val="100"/>
        <c:tickLblSkip val="1"/>
        <c:noMultiLvlLbl val="0"/>
      </c:catAx>
      <c:valAx>
        <c:axId val="16137338"/>
        <c:scaling>
          <c:orientation val="minMax"/>
          <c:max val="30"/>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445361"/>
        <c:crossesAt val="1"/>
        <c:crossBetween val="between"/>
        <c:dispUnits/>
      </c:valAx>
      <c:spPr>
        <a:solidFill>
          <a:srgbClr val="FFFFFF"/>
        </a:solidFill>
        <a:ln w="3175">
          <a:noFill/>
        </a:ln>
      </c:spPr>
    </c:plotArea>
    <c:legend>
      <c:legendPos val="r"/>
      <c:layout>
        <c:manualLayout>
          <c:xMode val="edge"/>
          <c:yMode val="edge"/>
          <c:x val="0.078"/>
          <c:y val="0.5545"/>
          <c:w val="0.13325"/>
          <c:h val="0.09925"/>
        </c:manualLayout>
      </c:layout>
      <c:overlay val="0"/>
      <c:spPr>
        <a:solidFill>
          <a:srgbClr val="FFFFFF"/>
        </a:solid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xdr:row>
      <xdr:rowOff>28575</xdr:rowOff>
    </xdr:from>
    <xdr:to>
      <xdr:col>5</xdr:col>
      <xdr:colOff>561975</xdr:colOff>
      <xdr:row>5</xdr:row>
      <xdr:rowOff>76200</xdr:rowOff>
    </xdr:to>
    <xdr:sp>
      <xdr:nvSpPr>
        <xdr:cNvPr id="1" name="Rectangle 1"/>
        <xdr:cNvSpPr>
          <a:spLocks/>
        </xdr:cNvSpPr>
      </xdr:nvSpPr>
      <xdr:spPr>
        <a:xfrm>
          <a:off x="2352675" y="352425"/>
          <a:ext cx="2019300" cy="533400"/>
        </a:xfrm>
        <a:prstGeom prst="rect">
          <a:avLst/>
        </a:prstGeom>
        <a:solidFill>
          <a:srgbClr val="CCFFCC"/>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Effectifs physiques payés au 31/12/N sur le plafond d’emplois du ministère </a:t>
          </a:r>
        </a:p>
      </xdr:txBody>
    </xdr:sp>
    <xdr:clientData/>
  </xdr:twoCellAnchor>
  <xdr:twoCellAnchor>
    <xdr:from>
      <xdr:col>0</xdr:col>
      <xdr:colOff>390525</xdr:colOff>
      <xdr:row>13</xdr:row>
      <xdr:rowOff>85725</xdr:rowOff>
    </xdr:from>
    <xdr:to>
      <xdr:col>3</xdr:col>
      <xdr:colOff>228600</xdr:colOff>
      <xdr:row>16</xdr:row>
      <xdr:rowOff>85725</xdr:rowOff>
    </xdr:to>
    <xdr:sp>
      <xdr:nvSpPr>
        <xdr:cNvPr id="2" name="Text Box 2"/>
        <xdr:cNvSpPr txBox="1">
          <a:spLocks noChangeArrowheads="1"/>
        </xdr:cNvSpPr>
      </xdr:nvSpPr>
      <xdr:spPr>
        <a:xfrm>
          <a:off x="390525" y="2114550"/>
          <a:ext cx="2124075" cy="485775"/>
        </a:xfrm>
        <a:prstGeom prst="rect">
          <a:avLst/>
        </a:prstGeom>
        <a:solidFill>
          <a:srgbClr val="FFFF99"/>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Effectifs physiques en fonction dans le ministère au 31/12/N</a:t>
          </a:r>
        </a:p>
      </xdr:txBody>
    </xdr:sp>
    <xdr:clientData/>
  </xdr:twoCellAnchor>
  <xdr:twoCellAnchor>
    <xdr:from>
      <xdr:col>5</xdr:col>
      <xdr:colOff>704850</xdr:colOff>
      <xdr:row>13</xdr:row>
      <xdr:rowOff>142875</xdr:rowOff>
    </xdr:from>
    <xdr:to>
      <xdr:col>8</xdr:col>
      <xdr:colOff>561975</xdr:colOff>
      <xdr:row>16</xdr:row>
      <xdr:rowOff>123825</xdr:rowOff>
    </xdr:to>
    <xdr:sp>
      <xdr:nvSpPr>
        <xdr:cNvPr id="3" name="Text Box 3"/>
        <xdr:cNvSpPr txBox="1">
          <a:spLocks noChangeArrowheads="1"/>
        </xdr:cNvSpPr>
      </xdr:nvSpPr>
      <xdr:spPr>
        <a:xfrm>
          <a:off x="4514850" y="2171700"/>
          <a:ext cx="2143125" cy="466725"/>
        </a:xfrm>
        <a:prstGeom prst="rect">
          <a:avLst/>
        </a:prstGeom>
        <a:solidFill>
          <a:srgbClr val="FFFF99"/>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Effectifs physiques gérés par le ministère au 31/12/N</a:t>
          </a:r>
        </a:p>
      </xdr:txBody>
    </xdr:sp>
    <xdr:clientData/>
  </xdr:twoCellAnchor>
  <xdr:twoCellAnchor>
    <xdr:from>
      <xdr:col>1</xdr:col>
      <xdr:colOff>552450</xdr:colOff>
      <xdr:row>5</xdr:row>
      <xdr:rowOff>95250</xdr:rowOff>
    </xdr:from>
    <xdr:to>
      <xdr:col>3</xdr:col>
      <xdr:colOff>400050</xdr:colOff>
      <xdr:row>13</xdr:row>
      <xdr:rowOff>85725</xdr:rowOff>
    </xdr:to>
    <xdr:sp>
      <xdr:nvSpPr>
        <xdr:cNvPr id="4" name="Line 4"/>
        <xdr:cNvSpPr>
          <a:spLocks/>
        </xdr:cNvSpPr>
      </xdr:nvSpPr>
      <xdr:spPr>
        <a:xfrm flipH="1">
          <a:off x="1314450" y="904875"/>
          <a:ext cx="137160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5</xdr:row>
      <xdr:rowOff>85725</xdr:rowOff>
    </xdr:from>
    <xdr:to>
      <xdr:col>7</xdr:col>
      <xdr:colOff>85725</xdr:colOff>
      <xdr:row>13</xdr:row>
      <xdr:rowOff>152400</xdr:rowOff>
    </xdr:to>
    <xdr:sp>
      <xdr:nvSpPr>
        <xdr:cNvPr id="5" name="Line 5"/>
        <xdr:cNvSpPr>
          <a:spLocks/>
        </xdr:cNvSpPr>
      </xdr:nvSpPr>
      <xdr:spPr>
        <a:xfrm>
          <a:off x="3981450" y="895350"/>
          <a:ext cx="1438275" cy="1285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7</xdr:row>
      <xdr:rowOff>38100</xdr:rowOff>
    </xdr:from>
    <xdr:to>
      <xdr:col>4</xdr:col>
      <xdr:colOff>304800</xdr:colOff>
      <xdr:row>10</xdr:row>
      <xdr:rowOff>85725</xdr:rowOff>
    </xdr:to>
    <xdr:sp>
      <xdr:nvSpPr>
        <xdr:cNvPr id="6" name="Text Box 6"/>
        <xdr:cNvSpPr txBox="1">
          <a:spLocks noChangeArrowheads="1"/>
        </xdr:cNvSpPr>
      </xdr:nvSpPr>
      <xdr:spPr>
        <a:xfrm>
          <a:off x="923925" y="1171575"/>
          <a:ext cx="2428875" cy="533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Mis à dispostion ou affectés entrants dans le ministère, hors plafond d’emplois</a:t>
          </a:r>
          <a:r>
            <a:rPr lang="en-US" cap="none" sz="800" b="0" i="0" u="none" baseline="30000">
              <a:solidFill>
                <a:srgbClr val="000000"/>
              </a:solidFill>
              <a:latin typeface="Arial"/>
              <a:ea typeface="Arial"/>
              <a:cs typeface="Arial"/>
            </a:rPr>
            <a:t>(2)
</a:t>
          </a:r>
          <a:r>
            <a:rPr lang="en-US" cap="none" sz="800" b="0" i="0" u="none" baseline="0">
              <a:solidFill>
                <a:srgbClr val="000000"/>
              </a:solidFill>
              <a:latin typeface="Arial"/>
              <a:ea typeface="Arial"/>
              <a:cs typeface="Arial"/>
            </a:rPr>
            <a:t>- Mis à disposition ou affectés sortants du ministère, imputés sur le plafond d’emplois</a:t>
          </a:r>
          <a:r>
            <a:rPr lang="en-US" cap="none" sz="800" b="0" i="0" u="none" baseline="30000">
              <a:solidFill>
                <a:srgbClr val="000000"/>
              </a:solidFill>
              <a:latin typeface="Arial"/>
              <a:ea typeface="Arial"/>
              <a:cs typeface="Arial"/>
            </a:rPr>
            <a:t>(3)</a:t>
          </a:r>
        </a:p>
      </xdr:txBody>
    </xdr:sp>
    <xdr:clientData/>
  </xdr:twoCellAnchor>
  <xdr:twoCellAnchor>
    <xdr:from>
      <xdr:col>4</xdr:col>
      <xdr:colOff>714375</xdr:colOff>
      <xdr:row>6</xdr:row>
      <xdr:rowOff>76200</xdr:rowOff>
    </xdr:from>
    <xdr:to>
      <xdr:col>8</xdr:col>
      <xdr:colOff>114300</xdr:colOff>
      <xdr:row>13</xdr:row>
      <xdr:rowOff>0</xdr:rowOff>
    </xdr:to>
    <xdr:sp>
      <xdr:nvSpPr>
        <xdr:cNvPr id="7" name="Text Box 7"/>
        <xdr:cNvSpPr txBox="1">
          <a:spLocks noChangeArrowheads="1"/>
        </xdr:cNvSpPr>
      </xdr:nvSpPr>
      <xdr:spPr>
        <a:xfrm>
          <a:off x="3762375" y="1047750"/>
          <a:ext cx="2447925" cy="9810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Détachés sortants, externes au ministère 
</a:t>
          </a:r>
          <a:r>
            <a:rPr lang="en-US" cap="none" sz="800" b="0" i="0" u="none" baseline="0">
              <a:solidFill>
                <a:srgbClr val="000000"/>
              </a:solidFill>
              <a:latin typeface="Arial"/>
              <a:ea typeface="Arial"/>
              <a:cs typeface="Arial"/>
            </a:rPr>
            <a:t>+ Positions hors cadres
</a:t>
          </a:r>
          <a:r>
            <a:rPr lang="en-US" cap="none" sz="800" b="0" i="0" u="none" baseline="0">
              <a:solidFill>
                <a:srgbClr val="000000"/>
              </a:solidFill>
              <a:latin typeface="Arial"/>
              <a:ea typeface="Arial"/>
              <a:cs typeface="Arial"/>
            </a:rPr>
            <a:t>+ Congés longue durée
</a:t>
          </a:r>
          <a:r>
            <a:rPr lang="en-US" cap="none" sz="800" b="0" i="0" u="none" baseline="0">
              <a:solidFill>
                <a:srgbClr val="000000"/>
              </a:solidFill>
              <a:latin typeface="Arial"/>
              <a:ea typeface="Arial"/>
              <a:cs typeface="Arial"/>
            </a:rPr>
            <a:t>+ Disponibilités, congés parentaux
</a:t>
          </a:r>
          <a:r>
            <a:rPr lang="en-US" cap="none" sz="800" b="0" i="0" u="none" baseline="0">
              <a:solidFill>
                <a:srgbClr val="000000"/>
              </a:solidFill>
              <a:latin typeface="Arial"/>
              <a:ea typeface="Arial"/>
              <a:cs typeface="Arial"/>
            </a:rPr>
            <a:t>+ Mis à disposition ou affectés sortants du ministère, hors plafond d’emplois</a:t>
          </a:r>
          <a:r>
            <a:rPr lang="en-US" cap="none" sz="800" b="0" i="0" u="none" baseline="30000">
              <a:solidFill>
                <a:srgbClr val="000000"/>
              </a:solidFill>
              <a:latin typeface="Arial"/>
              <a:ea typeface="Arial"/>
              <a:cs typeface="Arial"/>
            </a:rPr>
            <a:t>(5)
</a:t>
          </a:r>
          <a:r>
            <a:rPr lang="en-US" cap="none" sz="800" b="0" i="0" u="none" baseline="0">
              <a:solidFill>
                <a:srgbClr val="000000"/>
              </a:solidFill>
              <a:latin typeface="Arial"/>
              <a:ea typeface="Arial"/>
              <a:cs typeface="Arial"/>
            </a:rPr>
            <a:t>- Mis à disposition ou affectés entrants dans le ministère, dans le plafond d’emplois</a:t>
          </a:r>
          <a:r>
            <a:rPr lang="en-US" cap="none" sz="800" b="0" i="0" u="none" baseline="30000">
              <a:solidFill>
                <a:srgbClr val="000000"/>
              </a:solidFill>
              <a:latin typeface="Arial"/>
              <a:ea typeface="Arial"/>
              <a:cs typeface="Arial"/>
            </a:rPr>
            <a:t>(6)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27</xdr:row>
      <xdr:rowOff>0</xdr:rowOff>
    </xdr:from>
    <xdr:to>
      <xdr:col>6</xdr:col>
      <xdr:colOff>476250</xdr:colOff>
      <xdr:row>27</xdr:row>
      <xdr:rowOff>0</xdr:rowOff>
    </xdr:to>
    <xdr:graphicFrame>
      <xdr:nvGraphicFramePr>
        <xdr:cNvPr id="1" name="Graphique 1"/>
        <xdr:cNvGraphicFramePr/>
      </xdr:nvGraphicFramePr>
      <xdr:xfrm>
        <a:off x="371475" y="4610100"/>
        <a:ext cx="467677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xdr:row>
      <xdr:rowOff>0</xdr:rowOff>
    </xdr:from>
    <xdr:to>
      <xdr:col>9</xdr:col>
      <xdr:colOff>476250</xdr:colOff>
      <xdr:row>20</xdr:row>
      <xdr:rowOff>142875</xdr:rowOff>
    </xdr:to>
    <xdr:graphicFrame>
      <xdr:nvGraphicFramePr>
        <xdr:cNvPr id="2" name="Graphique 2"/>
        <xdr:cNvGraphicFramePr/>
      </xdr:nvGraphicFramePr>
      <xdr:xfrm>
        <a:off x="47625" y="323850"/>
        <a:ext cx="7524750" cy="30575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RH_SESSE\EXCEL\MODELES\CF_19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GAFP-dessi\dessi\Publications%20DES%20r&#233;alisation\RAPPORT%20ANNUEL\rapportannuel%202020\0-RA2019%20pour%20RA2020\FT1\FT1.4_perimetre-effectifs_emplo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GAFP-DESSI\dessi\Publications%20DES%20r&#233;alisation\RAPPORT%20ANNUEL\rapportannuel%202020\3-Valid&#233;\FT%201\FT1.4_perimetre-effectifs_emplo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_1997"/>
    </sheetNames>
    <definedNames>
      <definedName name="MiseAJour"/>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héma commentaire FT 1.4"/>
      <sheetName val="Figure 1.4-1 "/>
      <sheetName val="Figure 1.4-2"/>
      <sheetName val="Figure 1.4-3 "/>
      <sheetName val="Figure 1.4-4 "/>
      <sheetName val=" Figure 1.4-5"/>
      <sheetName val="Figure 1.4-6 "/>
      <sheetName val="Sources figure 1.4-6"/>
      <sheetName val="Figure 1.4-7 "/>
    </sheetNames>
    <sheetDataSet>
      <sheetData sheetId="7">
        <row r="4">
          <cell r="B4">
            <v>6.6</v>
          </cell>
        </row>
        <row r="5">
          <cell r="B5">
            <v>5</v>
          </cell>
        </row>
        <row r="6">
          <cell r="B6">
            <v>5.4</v>
          </cell>
        </row>
        <row r="7">
          <cell r="B7">
            <v>13.7</v>
          </cell>
        </row>
        <row r="8">
          <cell r="B8">
            <v>17.2</v>
          </cell>
        </row>
        <row r="9">
          <cell r="B9">
            <v>-1</v>
          </cell>
        </row>
        <row r="10">
          <cell r="B10">
            <v>-4.5</v>
          </cell>
        </row>
        <row r="11">
          <cell r="B11">
            <v>-7.4</v>
          </cell>
        </row>
        <row r="12">
          <cell r="C12">
            <v>-9.865</v>
          </cell>
          <cell r="D12">
            <v>-9865</v>
          </cell>
        </row>
        <row r="13">
          <cell r="C13">
            <v>-11.244</v>
          </cell>
          <cell r="D13">
            <v>-11244</v>
          </cell>
        </row>
        <row r="14">
          <cell r="C14">
            <v>-22.921</v>
          </cell>
          <cell r="D14">
            <v>-22921</v>
          </cell>
        </row>
        <row r="15">
          <cell r="C15">
            <v>-30.627</v>
          </cell>
          <cell r="D15">
            <v>-30627</v>
          </cell>
        </row>
        <row r="16">
          <cell r="C16">
            <v>-33.749</v>
          </cell>
          <cell r="D16">
            <v>-33749</v>
          </cell>
        </row>
        <row r="17">
          <cell r="C17">
            <v>-31.538</v>
          </cell>
          <cell r="D17">
            <v>-31538</v>
          </cell>
        </row>
        <row r="18">
          <cell r="C18">
            <v>-30.401</v>
          </cell>
          <cell r="D18">
            <v>-30401</v>
          </cell>
        </row>
        <row r="19">
          <cell r="C19">
            <v>-1.287</v>
          </cell>
          <cell r="D19">
            <v>-1287</v>
          </cell>
        </row>
        <row r="20">
          <cell r="C20">
            <v>-2.144</v>
          </cell>
          <cell r="D20">
            <v>-2144</v>
          </cell>
        </row>
        <row r="21">
          <cell r="C21">
            <v>-1.177</v>
          </cell>
          <cell r="D21">
            <v>-1177</v>
          </cell>
        </row>
        <row r="22">
          <cell r="C22">
            <v>4.819</v>
          </cell>
          <cell r="D22">
            <v>4819</v>
          </cell>
        </row>
        <row r="23">
          <cell r="C23">
            <v>12.406</v>
          </cell>
          <cell r="D23">
            <v>12406</v>
          </cell>
        </row>
        <row r="24">
          <cell r="C24">
            <v>8.712</v>
          </cell>
          <cell r="D24">
            <v>8712</v>
          </cell>
        </row>
        <row r="25">
          <cell r="C25">
            <v>-2.052</v>
          </cell>
          <cell r="D25">
            <v>-2052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chéma commentaire FT 1.4"/>
      <sheetName val="Figure 1.4-1 "/>
      <sheetName val="Figure 1.4-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190" zoomScaleNormal="190" zoomScalePageLayoutView="0" workbookViewId="0" topLeftCell="A1">
      <selection activeCell="A20" sqref="A20:I20"/>
    </sheetView>
  </sheetViews>
  <sheetFormatPr defaultColWidth="11.421875" defaultRowHeight="12.75"/>
  <cols>
    <col min="1" max="8" width="11.421875" style="11" customWidth="1"/>
    <col min="9" max="9" width="12.7109375" style="11" customWidth="1"/>
    <col min="10" max="16384" width="11.421875" style="11" customWidth="1"/>
  </cols>
  <sheetData>
    <row r="1" spans="1:9" ht="12.75">
      <c r="A1" s="192" t="s">
        <v>101</v>
      </c>
      <c r="B1" s="193"/>
      <c r="C1" s="193"/>
      <c r="D1" s="193"/>
      <c r="E1" s="193"/>
      <c r="F1" s="193"/>
      <c r="G1" s="193"/>
      <c r="H1" s="193"/>
      <c r="I1" s="193"/>
    </row>
    <row r="4" ht="12.75">
      <c r="C4" s="194"/>
    </row>
    <row r="5" ht="12.75">
      <c r="C5" s="194"/>
    </row>
    <row r="6" ht="12.75">
      <c r="G6" s="195" t="s">
        <v>102</v>
      </c>
    </row>
    <row r="7" ht="12.75">
      <c r="A7" s="195" t="s">
        <v>103</v>
      </c>
    </row>
    <row r="8" spans="1:6" ht="12.75">
      <c r="A8" s="196"/>
      <c r="F8" s="196"/>
    </row>
    <row r="12" ht="6.75" customHeight="1"/>
    <row r="19" spans="1:9" ht="12.75">
      <c r="A19" s="197"/>
      <c r="B19" s="197"/>
      <c r="C19" s="197"/>
      <c r="D19" s="197"/>
      <c r="E19" s="197"/>
      <c r="F19" s="197"/>
      <c r="G19" s="197"/>
      <c r="H19" s="197"/>
      <c r="I19" s="197"/>
    </row>
    <row r="20" spans="1:9" ht="24" customHeight="1">
      <c r="A20" s="197" t="s">
        <v>104</v>
      </c>
      <c r="B20" s="197"/>
      <c r="C20" s="197"/>
      <c r="D20" s="197"/>
      <c r="E20" s="197"/>
      <c r="F20" s="197"/>
      <c r="G20" s="197"/>
      <c r="H20" s="197"/>
      <c r="I20" s="197"/>
    </row>
    <row r="21" spans="1:9" ht="12.75">
      <c r="A21" s="197" t="s">
        <v>105</v>
      </c>
      <c r="B21" s="197"/>
      <c r="C21" s="197"/>
      <c r="D21" s="197"/>
      <c r="E21" s="197"/>
      <c r="F21" s="197"/>
      <c r="G21" s="197"/>
      <c r="H21" s="197"/>
      <c r="I21" s="197"/>
    </row>
    <row r="22" spans="1:9" ht="25.5" customHeight="1">
      <c r="A22" s="197" t="s">
        <v>106</v>
      </c>
      <c r="B22" s="197"/>
      <c r="C22" s="197"/>
      <c r="D22" s="197"/>
      <c r="E22" s="197"/>
      <c r="F22" s="197"/>
      <c r="G22" s="197"/>
      <c r="H22" s="197"/>
      <c r="I22" s="197"/>
    </row>
    <row r="23" spans="1:9" ht="38.25" customHeight="1">
      <c r="A23" s="197" t="s">
        <v>107</v>
      </c>
      <c r="B23" s="197"/>
      <c r="C23" s="197"/>
      <c r="D23" s="197"/>
      <c r="E23" s="197"/>
      <c r="F23" s="197"/>
      <c r="G23" s="197"/>
      <c r="H23" s="197"/>
      <c r="I23" s="197"/>
    </row>
    <row r="24" spans="1:9" ht="30" customHeight="1">
      <c r="A24" s="197" t="s">
        <v>108</v>
      </c>
      <c r="B24" s="197"/>
      <c r="C24" s="197"/>
      <c r="D24" s="197"/>
      <c r="E24" s="197"/>
      <c r="F24" s="197"/>
      <c r="G24" s="197"/>
      <c r="H24" s="197"/>
      <c r="I24" s="197"/>
    </row>
    <row r="25" spans="1:9" ht="28.5" customHeight="1">
      <c r="A25" s="197" t="s">
        <v>109</v>
      </c>
      <c r="B25" s="197"/>
      <c r="C25" s="197"/>
      <c r="D25" s="197"/>
      <c r="E25" s="197"/>
      <c r="F25" s="197"/>
      <c r="G25" s="197"/>
      <c r="H25" s="197"/>
      <c r="I25" s="197"/>
    </row>
  </sheetData>
  <sheetProtection/>
  <mergeCells count="8">
    <mergeCell ref="A24:I24"/>
    <mergeCell ref="A25:I25"/>
    <mergeCell ref="A1:I1"/>
    <mergeCell ref="A19:I19"/>
    <mergeCell ref="A20:I20"/>
    <mergeCell ref="A21:I21"/>
    <mergeCell ref="A22:I22"/>
    <mergeCell ref="A23:I23"/>
  </mergeCells>
  <printOptions/>
  <pageMargins left="0.787401575" right="0.787401575" top="0.984251969" bottom="0.984251969" header="0.4921259845" footer="0.4921259845"/>
  <pageSetup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50"/>
  <sheetViews>
    <sheetView zoomScale="115" zoomScaleNormal="115" zoomScalePageLayoutView="0" workbookViewId="0" topLeftCell="A1">
      <selection activeCell="J5" sqref="J5"/>
    </sheetView>
  </sheetViews>
  <sheetFormatPr defaultColWidth="11.421875" defaultRowHeight="12.75"/>
  <cols>
    <col min="1" max="1" width="62.00390625" style="199" customWidth="1"/>
    <col min="2" max="2" width="11.57421875" style="244" customWidth="1"/>
    <col min="3" max="4" width="11.421875" style="222" customWidth="1"/>
    <col min="5" max="5" width="12.8515625" style="222" customWidth="1"/>
    <col min="6" max="6" width="2.140625" style="222" customWidth="1"/>
    <col min="7" max="7" width="12.8515625" style="222" customWidth="1"/>
    <col min="8" max="16384" width="11.421875" style="199" customWidth="1"/>
  </cols>
  <sheetData>
    <row r="1" spans="1:7" ht="12.75">
      <c r="A1" s="198" t="s">
        <v>110</v>
      </c>
      <c r="B1" s="198"/>
      <c r="C1" s="198"/>
      <c r="D1" s="198"/>
      <c r="E1" s="198"/>
      <c r="F1" s="198"/>
      <c r="G1" s="198"/>
    </row>
    <row r="2" spans="1:7" ht="12.75">
      <c r="A2" s="200"/>
      <c r="B2" s="201"/>
      <c r="C2" s="200"/>
      <c r="D2" s="200"/>
      <c r="E2" s="200"/>
      <c r="F2" s="200"/>
      <c r="G2" s="200"/>
    </row>
    <row r="3" spans="1:7" ht="12.75">
      <c r="A3" s="202" t="s">
        <v>0</v>
      </c>
      <c r="B3" s="203" t="s">
        <v>111</v>
      </c>
      <c r="C3" s="203" t="s">
        <v>112</v>
      </c>
      <c r="D3" s="204" t="s">
        <v>113</v>
      </c>
      <c r="E3" s="205"/>
      <c r="F3" s="205"/>
      <c r="G3" s="205"/>
    </row>
    <row r="4" spans="1:7" ht="114.75">
      <c r="A4" s="206"/>
      <c r="B4" s="207"/>
      <c r="C4" s="207"/>
      <c r="D4" s="208" t="s">
        <v>13</v>
      </c>
      <c r="E4" s="209" t="s">
        <v>114</v>
      </c>
      <c r="F4" s="209"/>
      <c r="G4" s="209" t="s">
        <v>115</v>
      </c>
    </row>
    <row r="5" spans="1:7" ht="12.75">
      <c r="A5" s="210" t="s">
        <v>70</v>
      </c>
      <c r="B5" s="176">
        <v>31407</v>
      </c>
      <c r="C5" s="176">
        <v>31250</v>
      </c>
      <c r="D5" s="176">
        <v>40134</v>
      </c>
      <c r="E5" s="176">
        <v>8151</v>
      </c>
      <c r="F5" s="176"/>
      <c r="G5" s="176">
        <v>1220</v>
      </c>
    </row>
    <row r="6" spans="1:22" s="213" customFormat="1" ht="12.75">
      <c r="A6" s="210" t="s">
        <v>62</v>
      </c>
      <c r="B6" s="176"/>
      <c r="C6" s="176"/>
      <c r="D6" s="176"/>
      <c r="E6" s="211"/>
      <c r="F6" s="212"/>
      <c r="G6" s="211"/>
      <c r="I6" s="199"/>
      <c r="J6" s="199"/>
      <c r="K6" s="199"/>
      <c r="L6" s="199"/>
      <c r="M6" s="199"/>
      <c r="N6" s="199"/>
      <c r="O6" s="199"/>
      <c r="P6" s="199"/>
      <c r="Q6" s="199"/>
      <c r="R6" s="199"/>
      <c r="S6" s="199"/>
      <c r="T6" s="199"/>
      <c r="U6" s="199"/>
      <c r="V6" s="199"/>
    </row>
    <row r="7" spans="1:22" s="213" customFormat="1" ht="12.75">
      <c r="A7" s="214" t="s">
        <v>116</v>
      </c>
      <c r="B7" s="211">
        <v>60001</v>
      </c>
      <c r="C7" s="211">
        <v>63561</v>
      </c>
      <c r="D7" s="211">
        <v>67231</v>
      </c>
      <c r="E7" s="211">
        <v>9670</v>
      </c>
      <c r="F7" s="211"/>
      <c r="G7" s="211">
        <v>1676</v>
      </c>
      <c r="I7" s="199"/>
      <c r="J7" s="199"/>
      <c r="K7" s="199"/>
      <c r="L7" s="199"/>
      <c r="M7" s="199"/>
      <c r="N7" s="199"/>
      <c r="O7" s="199"/>
      <c r="P7" s="199"/>
      <c r="Q7" s="199"/>
      <c r="R7" s="199"/>
      <c r="S7" s="199"/>
      <c r="T7" s="199"/>
      <c r="U7" s="199"/>
      <c r="V7" s="199"/>
    </row>
    <row r="8" spans="1:22" s="215" customFormat="1" ht="12.75">
      <c r="A8" s="214" t="s">
        <v>117</v>
      </c>
      <c r="B8" s="211">
        <v>205947</v>
      </c>
      <c r="C8" s="211">
        <v>207000</v>
      </c>
      <c r="D8" s="211">
        <v>219246</v>
      </c>
      <c r="E8" s="211">
        <v>6345</v>
      </c>
      <c r="F8" s="211"/>
      <c r="G8" s="211">
        <v>1404</v>
      </c>
      <c r="I8" s="199"/>
      <c r="J8" s="199"/>
      <c r="K8" s="199"/>
      <c r="L8" s="199"/>
      <c r="M8" s="199"/>
      <c r="N8" s="199"/>
      <c r="O8" s="199"/>
      <c r="P8" s="199"/>
      <c r="Q8" s="199"/>
      <c r="R8" s="199"/>
      <c r="S8" s="199"/>
      <c r="T8" s="199"/>
      <c r="U8" s="199"/>
      <c r="V8" s="199"/>
    </row>
    <row r="9" spans="1:7" ht="14.25">
      <c r="A9" s="210" t="s">
        <v>118</v>
      </c>
      <c r="B9" s="176">
        <v>11142</v>
      </c>
      <c r="C9" s="176">
        <v>3502</v>
      </c>
      <c r="D9" s="176">
        <v>11142</v>
      </c>
      <c r="E9" s="176">
        <v>851</v>
      </c>
      <c r="F9" s="176"/>
      <c r="G9" s="176">
        <v>392</v>
      </c>
    </row>
    <row r="10" spans="1:22" s="215" customFormat="1" ht="12.75">
      <c r="A10" s="216" t="s">
        <v>119</v>
      </c>
      <c r="B10" s="176"/>
      <c r="C10" s="176"/>
      <c r="D10" s="176"/>
      <c r="E10" s="211"/>
      <c r="F10" s="212"/>
      <c r="G10" s="211"/>
      <c r="I10" s="199"/>
      <c r="J10" s="199"/>
      <c r="K10" s="199"/>
      <c r="L10" s="199"/>
      <c r="M10" s="199"/>
      <c r="N10" s="199"/>
      <c r="O10" s="199"/>
      <c r="P10" s="199"/>
      <c r="Q10" s="199"/>
      <c r="R10" s="199"/>
      <c r="S10" s="199"/>
      <c r="T10" s="199"/>
      <c r="U10" s="199"/>
      <c r="V10" s="199"/>
    </row>
    <row r="11" spans="1:22" s="215" customFormat="1" ht="12.75">
      <c r="A11" s="217" t="s">
        <v>120</v>
      </c>
      <c r="B11" s="211">
        <v>140090</v>
      </c>
      <c r="C11" s="211">
        <v>139902</v>
      </c>
      <c r="D11" s="211">
        <v>152476</v>
      </c>
      <c r="E11" s="211">
        <v>4066</v>
      </c>
      <c r="F11" s="211"/>
      <c r="G11" s="211">
        <v>2599</v>
      </c>
      <c r="I11" s="199"/>
      <c r="J11" s="199"/>
      <c r="K11" s="199"/>
      <c r="L11" s="199"/>
      <c r="M11" s="199"/>
      <c r="N11" s="199"/>
      <c r="O11" s="199"/>
      <c r="P11" s="199"/>
      <c r="Q11" s="199"/>
      <c r="R11" s="199"/>
      <c r="S11" s="199"/>
      <c r="T11" s="199"/>
      <c r="U11" s="199"/>
      <c r="V11" s="199"/>
    </row>
    <row r="12" spans="1:22" s="215" customFormat="1" ht="14.25">
      <c r="A12" s="218" t="s">
        <v>121</v>
      </c>
      <c r="B12" s="211">
        <v>3826</v>
      </c>
      <c r="C12" s="211">
        <v>3772</v>
      </c>
      <c r="D12" s="211">
        <v>4047</v>
      </c>
      <c r="E12" s="211">
        <v>155</v>
      </c>
      <c r="F12" s="211"/>
      <c r="G12" s="211">
        <v>134</v>
      </c>
      <c r="I12" s="199"/>
      <c r="J12" s="199"/>
      <c r="K12" s="199"/>
      <c r="L12" s="199"/>
      <c r="M12" s="199"/>
      <c r="N12" s="199"/>
      <c r="O12" s="199"/>
      <c r="P12" s="199"/>
      <c r="Q12" s="199"/>
      <c r="R12" s="199"/>
      <c r="S12" s="199"/>
      <c r="T12" s="199"/>
      <c r="U12" s="199"/>
      <c r="V12" s="199"/>
    </row>
    <row r="13" spans="1:22" s="220" customFormat="1" ht="14.25">
      <c r="A13" s="210" t="s">
        <v>122</v>
      </c>
      <c r="B13" s="176">
        <v>1311059.1470833332</v>
      </c>
      <c r="C13" s="176">
        <v>1311059.1470833332</v>
      </c>
      <c r="D13" s="176">
        <v>1311059.1470833332</v>
      </c>
      <c r="E13" s="176">
        <v>24858</v>
      </c>
      <c r="F13" s="219" t="s">
        <v>123</v>
      </c>
      <c r="G13" s="176">
        <v>33556</v>
      </c>
      <c r="I13" s="199"/>
      <c r="J13" s="199"/>
      <c r="K13" s="199"/>
      <c r="L13" s="199"/>
      <c r="M13" s="199"/>
      <c r="N13" s="199"/>
      <c r="O13" s="199"/>
      <c r="P13" s="199"/>
      <c r="Q13" s="199"/>
      <c r="R13" s="199"/>
      <c r="S13" s="199"/>
      <c r="T13" s="199"/>
      <c r="U13" s="199"/>
      <c r="V13" s="199"/>
    </row>
    <row r="14" spans="1:7" ht="12.75">
      <c r="A14" s="221" t="s">
        <v>68</v>
      </c>
      <c r="B14" s="176">
        <v>13531</v>
      </c>
      <c r="C14" s="176">
        <v>13518</v>
      </c>
      <c r="D14" s="176">
        <v>13628</v>
      </c>
      <c r="E14" s="176">
        <v>357</v>
      </c>
      <c r="F14" s="176"/>
      <c r="G14" s="176">
        <v>294</v>
      </c>
    </row>
    <row r="15" spans="1:7" ht="12.75">
      <c r="A15" s="210" t="s">
        <v>124</v>
      </c>
      <c r="B15" s="176"/>
      <c r="C15" s="176"/>
      <c r="D15" s="176"/>
      <c r="E15" s="211"/>
      <c r="G15" s="211"/>
    </row>
    <row r="16" spans="1:22" s="213" customFormat="1" ht="12.75">
      <c r="A16" s="223" t="s">
        <v>125</v>
      </c>
      <c r="B16" s="211">
        <v>150002</v>
      </c>
      <c r="C16" s="211">
        <v>149149</v>
      </c>
      <c r="D16" s="211">
        <v>133975</v>
      </c>
      <c r="E16" s="211">
        <v>707</v>
      </c>
      <c r="F16" s="211"/>
      <c r="G16" s="211">
        <v>1916</v>
      </c>
      <c r="I16" s="199"/>
      <c r="J16" s="199"/>
      <c r="K16" s="199"/>
      <c r="L16" s="199"/>
      <c r="M16" s="199"/>
      <c r="N16" s="199"/>
      <c r="O16" s="199"/>
      <c r="P16" s="199"/>
      <c r="Q16" s="199"/>
      <c r="R16" s="199"/>
      <c r="S16" s="199"/>
      <c r="T16" s="199"/>
      <c r="U16" s="199"/>
      <c r="V16" s="199"/>
    </row>
    <row r="17" spans="1:22" s="213" customFormat="1" ht="12.75">
      <c r="A17" s="223" t="s">
        <v>126</v>
      </c>
      <c r="B17" s="211">
        <v>133827</v>
      </c>
      <c r="C17" s="211">
        <v>130224</v>
      </c>
      <c r="D17" s="211">
        <v>156428</v>
      </c>
      <c r="E17" s="211">
        <v>2624</v>
      </c>
      <c r="F17" s="211"/>
      <c r="G17" s="211">
        <v>1791</v>
      </c>
      <c r="I17" s="199"/>
      <c r="J17" s="199"/>
      <c r="K17" s="199"/>
      <c r="L17" s="199"/>
      <c r="M17" s="199"/>
      <c r="N17" s="199"/>
      <c r="O17" s="199"/>
      <c r="P17" s="199"/>
      <c r="Q17" s="199"/>
      <c r="R17" s="199"/>
      <c r="S17" s="199"/>
      <c r="T17" s="199"/>
      <c r="U17" s="199"/>
      <c r="V17" s="199"/>
    </row>
    <row r="18" spans="1:7" ht="14.25">
      <c r="A18" s="210" t="s">
        <v>127</v>
      </c>
      <c r="B18" s="176">
        <v>80658</v>
      </c>
      <c r="C18" s="176">
        <v>83229</v>
      </c>
      <c r="D18" s="176">
        <v>85924</v>
      </c>
      <c r="E18" s="176">
        <v>1935</v>
      </c>
      <c r="F18" s="176"/>
      <c r="G18" s="176">
        <v>1599</v>
      </c>
    </row>
    <row r="19" spans="1:22" s="215" customFormat="1" ht="14.25">
      <c r="A19" s="210" t="s">
        <v>128</v>
      </c>
      <c r="B19" s="176">
        <v>18915</v>
      </c>
      <c r="C19" s="176">
        <v>19202</v>
      </c>
      <c r="D19" s="176">
        <v>27798</v>
      </c>
      <c r="E19" s="176">
        <v>1618</v>
      </c>
      <c r="F19" s="176"/>
      <c r="G19" s="176">
        <v>844</v>
      </c>
      <c r="I19" s="199"/>
      <c r="J19" s="199"/>
      <c r="K19" s="199"/>
      <c r="L19" s="199"/>
      <c r="M19" s="199"/>
      <c r="N19" s="199"/>
      <c r="O19" s="199"/>
      <c r="P19" s="199"/>
      <c r="Q19" s="199"/>
      <c r="R19" s="199"/>
      <c r="S19" s="199"/>
      <c r="T19" s="199"/>
      <c r="U19" s="199"/>
      <c r="V19" s="199"/>
    </row>
    <row r="20" spans="1:21" ht="12.75">
      <c r="A20" s="210" t="s">
        <v>9</v>
      </c>
      <c r="B20" s="176"/>
      <c r="C20" s="176"/>
      <c r="D20" s="176"/>
      <c r="E20" s="211"/>
      <c r="F20" s="212"/>
      <c r="G20" s="211"/>
      <c r="J20" s="215"/>
      <c r="K20" s="215"/>
      <c r="L20" s="215"/>
      <c r="M20" s="215"/>
      <c r="N20" s="215"/>
      <c r="O20" s="215"/>
      <c r="P20" s="215"/>
      <c r="Q20" s="215"/>
      <c r="R20" s="215"/>
      <c r="S20" s="215"/>
      <c r="T20" s="215"/>
      <c r="U20" s="215"/>
    </row>
    <row r="21" spans="1:21" s="215" customFormat="1" ht="25.5">
      <c r="A21" s="223" t="s">
        <v>129</v>
      </c>
      <c r="B21" s="211">
        <v>3325</v>
      </c>
      <c r="C21" s="211">
        <v>3312</v>
      </c>
      <c r="D21" s="211">
        <v>3428</v>
      </c>
      <c r="E21" s="211">
        <v>190</v>
      </c>
      <c r="F21" s="211"/>
      <c r="G21" s="211">
        <v>106</v>
      </c>
      <c r="J21" s="199"/>
      <c r="K21" s="199"/>
      <c r="L21" s="199"/>
      <c r="M21" s="199"/>
      <c r="N21" s="199"/>
      <c r="O21" s="199"/>
      <c r="P21" s="199"/>
      <c r="Q21" s="199"/>
      <c r="R21" s="199"/>
      <c r="S21" s="199"/>
      <c r="T21" s="199"/>
      <c r="U21" s="199"/>
    </row>
    <row r="22" spans="1:21" s="224" customFormat="1" ht="12.75">
      <c r="A22" s="223" t="s">
        <v>130</v>
      </c>
      <c r="B22" s="211">
        <v>1799</v>
      </c>
      <c r="C22" s="211">
        <v>1801</v>
      </c>
      <c r="D22" s="211">
        <v>2056</v>
      </c>
      <c r="E22" s="211">
        <v>207</v>
      </c>
      <c r="F22" s="211"/>
      <c r="G22" s="211">
        <v>56</v>
      </c>
      <c r="J22" s="215"/>
      <c r="K22" s="215"/>
      <c r="L22" s="215"/>
      <c r="M22" s="215"/>
      <c r="N22" s="215"/>
      <c r="O22" s="215"/>
      <c r="P22" s="215"/>
      <c r="Q22" s="215"/>
      <c r="R22" s="215"/>
      <c r="S22" s="215"/>
      <c r="T22" s="215"/>
      <c r="U22" s="215"/>
    </row>
    <row r="23" spans="1:21" s="225" customFormat="1" ht="12.75">
      <c r="A23" s="223" t="s">
        <v>131</v>
      </c>
      <c r="B23" s="211">
        <v>1156</v>
      </c>
      <c r="C23" s="211">
        <v>1139</v>
      </c>
      <c r="D23" s="211">
        <v>773</v>
      </c>
      <c r="E23" s="211">
        <v>3</v>
      </c>
      <c r="F23" s="211"/>
      <c r="G23" s="211">
        <v>28</v>
      </c>
      <c r="J23" s="224"/>
      <c r="K23" s="224"/>
      <c r="L23" s="224"/>
      <c r="M23" s="224"/>
      <c r="N23" s="224"/>
      <c r="O23" s="224"/>
      <c r="P23" s="224"/>
      <c r="Q23" s="224"/>
      <c r="R23" s="224"/>
      <c r="S23" s="224"/>
      <c r="T23" s="224"/>
      <c r="U23" s="224"/>
    </row>
    <row r="24" spans="1:21" s="213" customFormat="1" ht="12.75">
      <c r="A24" s="223" t="s">
        <v>132</v>
      </c>
      <c r="B24" s="211">
        <v>563</v>
      </c>
      <c r="C24" s="211">
        <v>563</v>
      </c>
      <c r="D24" s="211">
        <v>563</v>
      </c>
      <c r="E24" s="211">
        <v>2</v>
      </c>
      <c r="F24" s="211"/>
      <c r="G24" s="211">
        <v>6</v>
      </c>
      <c r="J24" s="225"/>
      <c r="K24" s="225"/>
      <c r="L24" s="225"/>
      <c r="M24" s="225"/>
      <c r="N24" s="225"/>
      <c r="O24" s="225"/>
      <c r="P24" s="225"/>
      <c r="Q24" s="225"/>
      <c r="R24" s="225"/>
      <c r="S24" s="225"/>
      <c r="T24" s="225"/>
      <c r="U24" s="225"/>
    </row>
    <row r="25" spans="1:21" s="225" customFormat="1" ht="12.75">
      <c r="A25" s="223" t="s">
        <v>133</v>
      </c>
      <c r="B25" s="211">
        <v>200</v>
      </c>
      <c r="C25" s="211">
        <v>200</v>
      </c>
      <c r="D25" s="211">
        <v>200</v>
      </c>
      <c r="E25" s="211">
        <v>4</v>
      </c>
      <c r="F25" s="211"/>
      <c r="G25" s="211">
        <v>12</v>
      </c>
      <c r="J25" s="213"/>
      <c r="K25" s="213"/>
      <c r="L25" s="213"/>
      <c r="M25" s="213"/>
      <c r="N25" s="213"/>
      <c r="O25" s="213"/>
      <c r="P25" s="213"/>
      <c r="Q25" s="213"/>
      <c r="R25" s="213"/>
      <c r="S25" s="213"/>
      <c r="T25" s="213"/>
      <c r="U25" s="213"/>
    </row>
    <row r="26" spans="1:21" ht="12.75">
      <c r="A26" s="223" t="s">
        <v>134</v>
      </c>
      <c r="B26" s="211">
        <v>154</v>
      </c>
      <c r="C26" s="211">
        <v>0</v>
      </c>
      <c r="D26" s="211">
        <v>0</v>
      </c>
      <c r="E26" s="211">
        <v>2</v>
      </c>
      <c r="F26" s="211"/>
      <c r="G26" s="211">
        <v>7</v>
      </c>
      <c r="J26" s="225"/>
      <c r="K26" s="225"/>
      <c r="L26" s="225"/>
      <c r="M26" s="225"/>
      <c r="N26" s="225"/>
      <c r="O26" s="225"/>
      <c r="P26" s="225"/>
      <c r="Q26" s="225"/>
      <c r="R26" s="225"/>
      <c r="S26" s="225"/>
      <c r="T26" s="225"/>
      <c r="U26" s="225"/>
    </row>
    <row r="27" spans="1:21" s="224" customFormat="1" ht="12.75">
      <c r="A27" s="223" t="s">
        <v>135</v>
      </c>
      <c r="B27" s="226" t="s">
        <v>136</v>
      </c>
      <c r="C27" s="226" t="s">
        <v>136</v>
      </c>
      <c r="D27" s="226" t="s">
        <v>136</v>
      </c>
      <c r="E27" s="226" t="s">
        <v>136</v>
      </c>
      <c r="F27" s="226"/>
      <c r="G27" s="226" t="s">
        <v>136</v>
      </c>
      <c r="H27" s="199"/>
      <c r="J27" s="199"/>
      <c r="K27" s="199"/>
      <c r="L27" s="199"/>
      <c r="M27" s="199"/>
      <c r="N27" s="199"/>
      <c r="O27" s="199"/>
      <c r="P27" s="199"/>
      <c r="Q27" s="199"/>
      <c r="R27" s="199"/>
      <c r="S27" s="199"/>
      <c r="T27" s="199"/>
      <c r="U27" s="199"/>
    </row>
    <row r="28" spans="1:21" s="228" customFormat="1" ht="12.75">
      <c r="A28" s="227" t="s">
        <v>63</v>
      </c>
      <c r="B28" s="176"/>
      <c r="C28" s="176"/>
      <c r="D28" s="176"/>
      <c r="E28" s="211"/>
      <c r="F28" s="212"/>
      <c r="G28" s="211"/>
      <c r="H28" s="199"/>
      <c r="J28" s="224"/>
      <c r="K28" s="224"/>
      <c r="L28" s="224"/>
      <c r="M28" s="224"/>
      <c r="N28" s="224"/>
      <c r="O28" s="224"/>
      <c r="P28" s="224"/>
      <c r="Q28" s="224"/>
      <c r="R28" s="224"/>
      <c r="S28" s="224"/>
      <c r="T28" s="224"/>
      <c r="U28" s="224"/>
    </row>
    <row r="29" spans="1:21" s="230" customFormat="1" ht="12.75">
      <c r="A29" s="229" t="s">
        <v>137</v>
      </c>
      <c r="B29" s="176">
        <v>40847</v>
      </c>
      <c r="C29" s="176">
        <v>40080</v>
      </c>
      <c r="D29" s="176">
        <v>51942</v>
      </c>
      <c r="E29" s="176">
        <v>14821</v>
      </c>
      <c r="F29" s="176"/>
      <c r="G29" s="176">
        <v>1563</v>
      </c>
      <c r="H29" s="199"/>
      <c r="J29" s="228"/>
      <c r="K29" s="228"/>
      <c r="L29" s="228"/>
      <c r="M29" s="228"/>
      <c r="N29" s="228"/>
      <c r="O29" s="228"/>
      <c r="P29" s="228"/>
      <c r="Q29" s="228"/>
      <c r="R29" s="228"/>
      <c r="S29" s="228"/>
      <c r="T29" s="228"/>
      <c r="U29" s="228"/>
    </row>
    <row r="30" spans="1:8" s="230" customFormat="1" ht="12.75">
      <c r="A30" s="229" t="s">
        <v>138</v>
      </c>
      <c r="B30" s="176">
        <v>10555</v>
      </c>
      <c r="C30" s="176">
        <v>10764</v>
      </c>
      <c r="D30" s="176">
        <v>10764</v>
      </c>
      <c r="E30" s="176">
        <v>113</v>
      </c>
      <c r="F30" s="176"/>
      <c r="G30" s="176">
        <v>130</v>
      </c>
      <c r="H30" s="199"/>
    </row>
    <row r="31" spans="1:10" s="230" customFormat="1" ht="12.75">
      <c r="A31" s="231" t="s">
        <v>13</v>
      </c>
      <c r="B31" s="232">
        <f>SUM(B5:B30)</f>
        <v>2219004.147083333</v>
      </c>
      <c r="C31" s="232">
        <f>SUM(C5:C30)</f>
        <v>2213227.147083333</v>
      </c>
      <c r="D31" s="232">
        <f>SUM(D5:D30)</f>
        <v>2292814.147083333</v>
      </c>
      <c r="E31" s="233">
        <f>SUM(E5:E30)</f>
        <v>76679</v>
      </c>
      <c r="F31" s="233"/>
      <c r="G31" s="233">
        <f>SUM(G5:G30)</f>
        <v>49333</v>
      </c>
      <c r="H31" s="199"/>
      <c r="I31" s="234"/>
      <c r="J31" s="234"/>
    </row>
    <row r="32" spans="1:21" ht="15">
      <c r="A32" s="235" t="s">
        <v>139</v>
      </c>
      <c r="B32" s="235"/>
      <c r="C32" s="235"/>
      <c r="D32" s="235"/>
      <c r="E32" s="235"/>
      <c r="F32" s="236"/>
      <c r="G32" s="236"/>
      <c r="K32" s="230"/>
      <c r="L32" s="230"/>
      <c r="M32" s="230"/>
      <c r="N32" s="230"/>
      <c r="O32" s="230"/>
      <c r="P32" s="230"/>
      <c r="Q32" s="230"/>
      <c r="R32" s="230"/>
      <c r="S32" s="230"/>
      <c r="T32" s="230"/>
      <c r="U32" s="230"/>
    </row>
    <row r="33" spans="1:7" ht="12.75">
      <c r="A33" s="237" t="s">
        <v>140</v>
      </c>
      <c r="B33" s="237"/>
      <c r="C33" s="237"/>
      <c r="D33" s="238"/>
      <c r="E33" s="238"/>
      <c r="F33" s="238"/>
      <c r="G33" s="238"/>
    </row>
    <row r="35" spans="1:7" ht="12.75">
      <c r="A35" s="237" t="s">
        <v>141</v>
      </c>
      <c r="B35" s="237"/>
      <c r="C35" s="237"/>
      <c r="D35" s="237"/>
      <c r="E35" s="237"/>
      <c r="F35" s="237"/>
      <c r="G35" s="237"/>
    </row>
    <row r="36" spans="1:7" ht="12.75">
      <c r="A36" s="237" t="s">
        <v>142</v>
      </c>
      <c r="B36" s="237"/>
      <c r="C36" s="237"/>
      <c r="D36" s="237"/>
      <c r="E36" s="237"/>
      <c r="F36" s="237"/>
      <c r="G36" s="237"/>
    </row>
    <row r="37" spans="1:7" ht="12.75">
      <c r="A37" s="237" t="s">
        <v>143</v>
      </c>
      <c r="B37" s="237"/>
      <c r="C37" s="237"/>
      <c r="D37" s="237"/>
      <c r="E37" s="237"/>
      <c r="F37" s="237"/>
      <c r="G37" s="237"/>
    </row>
    <row r="38" spans="1:7" ht="12.75">
      <c r="A38" s="239" t="s">
        <v>144</v>
      </c>
      <c r="B38" s="240"/>
      <c r="C38" s="240"/>
      <c r="D38" s="240"/>
      <c r="E38" s="240"/>
      <c r="F38" s="240"/>
      <c r="G38" s="240"/>
    </row>
    <row r="39" spans="1:7" ht="12.75" customHeight="1">
      <c r="A39" s="241" t="s">
        <v>145</v>
      </c>
      <c r="B39" s="241"/>
      <c r="C39" s="241"/>
      <c r="D39" s="241"/>
      <c r="E39" s="241"/>
      <c r="F39" s="238"/>
      <c r="G39" s="238"/>
    </row>
    <row r="40" spans="1:21" s="224" customFormat="1" ht="12.75">
      <c r="A40" s="242" t="s">
        <v>146</v>
      </c>
      <c r="B40" s="243"/>
      <c r="C40" s="226"/>
      <c r="D40" s="226"/>
      <c r="E40" s="226"/>
      <c r="F40" s="226"/>
      <c r="G40" s="226"/>
      <c r="H40" s="199"/>
      <c r="I40" s="199"/>
      <c r="J40" s="199"/>
      <c r="K40" s="199"/>
      <c r="L40" s="199"/>
      <c r="M40" s="199"/>
      <c r="N40" s="199"/>
      <c r="O40" s="199"/>
      <c r="P40" s="199"/>
      <c r="Q40" s="199"/>
      <c r="R40" s="199"/>
      <c r="S40" s="199"/>
      <c r="T40" s="199"/>
      <c r="U40" s="199"/>
    </row>
    <row r="42" ht="12.75">
      <c r="B42" s="222"/>
    </row>
    <row r="43" spans="5:7" ht="12.75">
      <c r="E43" s="245"/>
      <c r="G43" s="245"/>
    </row>
    <row r="45" spans="1:7" ht="12.75">
      <c r="A45" s="246"/>
      <c r="B45" s="246"/>
      <c r="C45" s="246"/>
      <c r="D45" s="246"/>
      <c r="E45" s="246"/>
      <c r="F45" s="246"/>
      <c r="G45" s="246"/>
    </row>
    <row r="46" spans="1:7" ht="12.75">
      <c r="A46" s="247"/>
      <c r="B46" s="247"/>
      <c r="C46" s="247"/>
      <c r="D46" s="247"/>
      <c r="E46" s="247"/>
      <c r="F46" s="247"/>
      <c r="G46" s="247"/>
    </row>
    <row r="48" spans="1:7" ht="12.75">
      <c r="A48" s="248"/>
      <c r="B48" s="249"/>
      <c r="C48" s="250"/>
      <c r="D48" s="250"/>
      <c r="E48" s="250"/>
      <c r="F48" s="250"/>
      <c r="G48" s="250"/>
    </row>
    <row r="49" spans="2:7" ht="12.75">
      <c r="B49" s="199"/>
      <c r="C49" s="199"/>
      <c r="D49" s="199"/>
      <c r="E49" s="199"/>
      <c r="F49" s="199"/>
      <c r="G49" s="199"/>
    </row>
    <row r="50" spans="1:7" ht="12.75">
      <c r="A50" s="251"/>
      <c r="B50" s="251"/>
      <c r="C50" s="251"/>
      <c r="D50" s="251"/>
      <c r="E50" s="251"/>
      <c r="F50" s="251"/>
      <c r="G50" s="251"/>
    </row>
  </sheetData>
  <sheetProtection/>
  <mergeCells count="14">
    <mergeCell ref="A45:G45"/>
    <mergeCell ref="A46:G46"/>
    <mergeCell ref="A33:C33"/>
    <mergeCell ref="A35:G35"/>
    <mergeCell ref="A36:G36"/>
    <mergeCell ref="A37:G37"/>
    <mergeCell ref="A38:G38"/>
    <mergeCell ref="A39:E39"/>
    <mergeCell ref="A1:G1"/>
    <mergeCell ref="A3:A4"/>
    <mergeCell ref="B3:B4"/>
    <mergeCell ref="C3:C4"/>
    <mergeCell ref="D3:G3"/>
    <mergeCell ref="A32:E32"/>
  </mergeCells>
  <printOptions/>
  <pageMargins left="0.25" right="0.17" top="0.19" bottom="0.22" header="0.17" footer="0.17"/>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S51"/>
  <sheetViews>
    <sheetView zoomScalePageLayoutView="0" workbookViewId="0" topLeftCell="A1">
      <selection activeCell="J5" sqref="J5"/>
    </sheetView>
  </sheetViews>
  <sheetFormatPr defaultColWidth="11.421875" defaultRowHeight="12.75"/>
  <cols>
    <col min="1" max="1" width="41.28125" style="199" customWidth="1"/>
    <col min="2" max="4" width="11.421875" style="222" customWidth="1"/>
    <col min="5" max="5" width="15.7109375" style="222" customWidth="1"/>
    <col min="6" max="6" width="54.140625" style="199" customWidth="1"/>
    <col min="7" max="16384" width="11.421875" style="199" customWidth="1"/>
  </cols>
  <sheetData>
    <row r="1" spans="1:6" ht="12.75">
      <c r="A1" s="252" t="s">
        <v>147</v>
      </c>
      <c r="B1" s="252"/>
      <c r="C1" s="252"/>
      <c r="D1" s="252"/>
      <c r="E1" s="252"/>
      <c r="F1" s="252"/>
    </row>
    <row r="2" spans="1:6" ht="12.75">
      <c r="A2" s="253"/>
      <c r="B2" s="253"/>
      <c r="C2" s="253"/>
      <c r="D2" s="253"/>
      <c r="E2" s="253"/>
      <c r="F2" s="253"/>
    </row>
    <row r="3" spans="1:6" ht="65.25">
      <c r="A3" s="254" t="s">
        <v>148</v>
      </c>
      <c r="B3" s="255" t="s">
        <v>149</v>
      </c>
      <c r="C3" s="255" t="s">
        <v>150</v>
      </c>
      <c r="D3" s="255" t="s">
        <v>151</v>
      </c>
      <c r="E3" s="255" t="s">
        <v>152</v>
      </c>
      <c r="F3" s="256" t="s">
        <v>153</v>
      </c>
    </row>
    <row r="4" spans="1:6" ht="25.5">
      <c r="A4" s="257" t="s">
        <v>154</v>
      </c>
      <c r="B4" s="258">
        <v>6215</v>
      </c>
      <c r="C4" s="258">
        <v>6206</v>
      </c>
      <c r="D4" s="258">
        <v>5930</v>
      </c>
      <c r="E4" s="259">
        <v>45.935919055649244</v>
      </c>
      <c r="F4" s="260" t="s">
        <v>155</v>
      </c>
    </row>
    <row r="5" spans="1:6" ht="38.25" customHeight="1">
      <c r="A5" s="261" t="s">
        <v>62</v>
      </c>
      <c r="B5" s="262">
        <v>7997.938067665401</v>
      </c>
      <c r="C5" s="262">
        <v>8029.246468081001</v>
      </c>
      <c r="D5" s="262">
        <v>7968.577218742101</v>
      </c>
      <c r="E5" s="263">
        <v>52.61539996981857</v>
      </c>
      <c r="F5" s="264" t="s">
        <v>156</v>
      </c>
    </row>
    <row r="6" spans="1:6" ht="12.75">
      <c r="A6" s="265" t="s">
        <v>37</v>
      </c>
      <c r="B6" s="266" t="s">
        <v>136</v>
      </c>
      <c r="C6" s="266" t="s">
        <v>136</v>
      </c>
      <c r="D6" s="266" t="s">
        <v>136</v>
      </c>
      <c r="E6" s="267" t="s">
        <v>136</v>
      </c>
      <c r="F6" s="268"/>
    </row>
    <row r="7" spans="1:18" s="215" customFormat="1" ht="25.5">
      <c r="A7" s="269" t="s">
        <v>120</v>
      </c>
      <c r="B7" s="270">
        <v>7181</v>
      </c>
      <c r="C7" s="270">
        <v>8296</v>
      </c>
      <c r="D7" s="270">
        <v>7940</v>
      </c>
      <c r="E7" s="271">
        <v>76.0705289672544</v>
      </c>
      <c r="F7" s="272" t="s">
        <v>157</v>
      </c>
      <c r="H7" s="199"/>
      <c r="I7" s="199"/>
      <c r="J7" s="199"/>
      <c r="K7" s="199"/>
      <c r="L7" s="199"/>
      <c r="M7" s="199"/>
      <c r="N7" s="199"/>
      <c r="O7" s="199"/>
      <c r="P7" s="199"/>
      <c r="Q7" s="199"/>
      <c r="R7" s="199"/>
    </row>
    <row r="8" spans="1:18" s="215" customFormat="1" ht="25.5">
      <c r="A8" s="257" t="s">
        <v>122</v>
      </c>
      <c r="B8" s="273">
        <v>239008</v>
      </c>
      <c r="C8" s="273">
        <v>308708</v>
      </c>
      <c r="D8" s="273">
        <v>251823</v>
      </c>
      <c r="E8" s="274">
        <v>54.51845145201193</v>
      </c>
      <c r="F8" s="275" t="s">
        <v>158</v>
      </c>
      <c r="H8" s="199"/>
      <c r="I8" s="199"/>
      <c r="J8" s="199"/>
      <c r="K8" s="199"/>
      <c r="L8" s="199"/>
      <c r="M8" s="199"/>
      <c r="N8" s="199"/>
      <c r="O8" s="199"/>
      <c r="P8" s="199"/>
      <c r="Q8" s="199"/>
      <c r="R8" s="199"/>
    </row>
    <row r="9" spans="1:6" ht="39" customHeight="1">
      <c r="A9" s="276" t="s">
        <v>68</v>
      </c>
      <c r="B9" s="277">
        <v>244</v>
      </c>
      <c r="C9" s="277">
        <v>248</v>
      </c>
      <c r="D9" s="277">
        <v>244</v>
      </c>
      <c r="E9" s="278">
        <v>83.19672131147541</v>
      </c>
      <c r="F9" s="279" t="s">
        <v>159</v>
      </c>
    </row>
    <row r="10" spans="1:6" ht="12.75">
      <c r="A10" s="257" t="s">
        <v>124</v>
      </c>
      <c r="B10" s="280"/>
      <c r="C10" s="280"/>
      <c r="D10" s="280"/>
      <c r="E10" s="281"/>
      <c r="F10" s="282"/>
    </row>
    <row r="11" spans="1:18" s="213" customFormat="1" ht="12.75">
      <c r="A11" s="283" t="s">
        <v>125</v>
      </c>
      <c r="B11" s="284">
        <v>130</v>
      </c>
      <c r="C11" s="284">
        <v>983</v>
      </c>
      <c r="D11" s="285" t="s">
        <v>136</v>
      </c>
      <c r="E11" s="286" t="s">
        <v>136</v>
      </c>
      <c r="F11" s="287" t="s">
        <v>160</v>
      </c>
      <c r="H11" s="199"/>
      <c r="I11" s="199"/>
      <c r="J11" s="199"/>
      <c r="K11" s="199"/>
      <c r="L11" s="199"/>
      <c r="M11" s="199"/>
      <c r="N11" s="199"/>
      <c r="O11" s="199"/>
      <c r="P11" s="199"/>
      <c r="Q11" s="199"/>
      <c r="R11" s="199"/>
    </row>
    <row r="12" spans="1:18" s="213" customFormat="1" ht="12.75">
      <c r="A12" s="288" t="s">
        <v>126</v>
      </c>
      <c r="B12" s="289">
        <v>2480</v>
      </c>
      <c r="C12" s="289">
        <v>2480</v>
      </c>
      <c r="D12" s="289">
        <v>726</v>
      </c>
      <c r="E12" s="290">
        <v>58.539944903581265</v>
      </c>
      <c r="F12" s="291" t="s">
        <v>161</v>
      </c>
      <c r="H12" s="199"/>
      <c r="I12" s="199"/>
      <c r="J12" s="199"/>
      <c r="K12" s="199"/>
      <c r="L12" s="199"/>
      <c r="M12" s="199"/>
      <c r="N12" s="199"/>
      <c r="O12" s="199"/>
      <c r="P12" s="199"/>
      <c r="Q12" s="199"/>
      <c r="R12" s="199"/>
    </row>
    <row r="13" spans="1:6" ht="12.75">
      <c r="A13" s="265" t="s">
        <v>25</v>
      </c>
      <c r="B13" s="270" t="s">
        <v>136</v>
      </c>
      <c r="C13" s="270" t="s">
        <v>136</v>
      </c>
      <c r="D13" s="270" t="s">
        <v>136</v>
      </c>
      <c r="E13" s="271"/>
      <c r="F13" s="272"/>
    </row>
    <row r="14" spans="1:19" s="215" customFormat="1" ht="12.75">
      <c r="A14" s="265" t="s">
        <v>162</v>
      </c>
      <c r="B14" s="277">
        <v>6715</v>
      </c>
      <c r="C14" s="277">
        <v>0</v>
      </c>
      <c r="D14" s="277">
        <v>0</v>
      </c>
      <c r="E14" s="278"/>
      <c r="F14" s="279" t="s">
        <v>163</v>
      </c>
      <c r="H14" s="199"/>
      <c r="I14" s="199"/>
      <c r="J14" s="199"/>
      <c r="K14" s="199"/>
      <c r="L14" s="199"/>
      <c r="M14" s="199"/>
      <c r="N14" s="199"/>
      <c r="O14" s="199"/>
      <c r="P14" s="199"/>
      <c r="Q14" s="199"/>
      <c r="R14" s="199"/>
      <c r="S14" s="78"/>
    </row>
    <row r="15" spans="1:19" ht="12.75">
      <c r="A15" s="257" t="s">
        <v>9</v>
      </c>
      <c r="B15" s="280"/>
      <c r="C15" s="280"/>
      <c r="D15" s="280"/>
      <c r="E15" s="281"/>
      <c r="F15" s="292"/>
      <c r="S15" s="84"/>
    </row>
    <row r="16" spans="1:18" s="213" customFormat="1" ht="25.5">
      <c r="A16" s="293" t="s">
        <v>131</v>
      </c>
      <c r="B16" s="289">
        <v>154</v>
      </c>
      <c r="C16" s="289">
        <v>158</v>
      </c>
      <c r="D16" s="289">
        <v>160</v>
      </c>
      <c r="E16" s="290">
        <v>43.125</v>
      </c>
      <c r="F16" s="291" t="s">
        <v>164</v>
      </c>
      <c r="H16" s="199"/>
      <c r="I16" s="199"/>
      <c r="J16" s="199"/>
      <c r="K16" s="199"/>
      <c r="L16" s="199"/>
      <c r="M16" s="199"/>
      <c r="N16" s="199"/>
      <c r="O16" s="199"/>
      <c r="P16" s="199"/>
      <c r="Q16" s="199"/>
      <c r="R16" s="199"/>
    </row>
    <row r="17" spans="1:18" s="228" customFormat="1" ht="12.75">
      <c r="A17" s="294" t="s">
        <v>63</v>
      </c>
      <c r="B17" s="280"/>
      <c r="C17" s="280"/>
      <c r="D17" s="280"/>
      <c r="E17" s="281"/>
      <c r="F17" s="295"/>
      <c r="H17" s="199"/>
      <c r="I17" s="199"/>
      <c r="J17" s="199"/>
      <c r="K17" s="199"/>
      <c r="L17" s="199"/>
      <c r="M17" s="199"/>
      <c r="N17" s="199"/>
      <c r="O17" s="199"/>
      <c r="P17" s="199"/>
      <c r="Q17" s="199"/>
      <c r="R17" s="199"/>
    </row>
    <row r="18" spans="1:18" s="220" customFormat="1" ht="12.75">
      <c r="A18" s="296" t="s">
        <v>137</v>
      </c>
      <c r="B18" s="284">
        <v>935</v>
      </c>
      <c r="C18" s="284">
        <v>944</v>
      </c>
      <c r="D18" s="284">
        <v>944</v>
      </c>
      <c r="E18" s="297">
        <v>21.504237288135595</v>
      </c>
      <c r="F18" s="287" t="s">
        <v>165</v>
      </c>
      <c r="H18" s="199"/>
      <c r="I18" s="199"/>
      <c r="J18" s="199"/>
      <c r="K18" s="199"/>
      <c r="L18" s="199"/>
      <c r="M18" s="199"/>
      <c r="N18" s="199"/>
      <c r="O18" s="199"/>
      <c r="P18" s="199"/>
      <c r="Q18" s="199"/>
      <c r="R18" s="199"/>
    </row>
    <row r="19" spans="1:18" s="220" customFormat="1" ht="12.75">
      <c r="A19" s="298" t="s">
        <v>166</v>
      </c>
      <c r="B19" s="299" t="s">
        <v>136</v>
      </c>
      <c r="C19" s="299" t="s">
        <v>136</v>
      </c>
      <c r="D19" s="299" t="s">
        <v>136</v>
      </c>
      <c r="E19" s="300" t="s">
        <v>136</v>
      </c>
      <c r="F19" s="301"/>
      <c r="H19" s="199"/>
      <c r="I19" s="199"/>
      <c r="J19" s="199"/>
      <c r="K19" s="199"/>
      <c r="L19" s="199"/>
      <c r="M19" s="199"/>
      <c r="N19" s="199"/>
      <c r="O19" s="199"/>
      <c r="P19" s="199"/>
      <c r="Q19" s="199"/>
      <c r="R19" s="199"/>
    </row>
    <row r="20" spans="1:7" ht="12.75" customHeight="1">
      <c r="A20" s="235" t="s">
        <v>167</v>
      </c>
      <c r="B20" s="235"/>
      <c r="C20" s="235"/>
      <c r="D20" s="235"/>
      <c r="E20" s="235"/>
      <c r="F20" s="235"/>
      <c r="G20" s="302"/>
    </row>
    <row r="21" spans="1:6" ht="12.75">
      <c r="A21" s="303" t="s">
        <v>168</v>
      </c>
      <c r="B21" s="303"/>
      <c r="C21" s="303"/>
      <c r="D21" s="303"/>
      <c r="E21" s="303"/>
      <c r="F21" s="303"/>
    </row>
    <row r="22" spans="1:6" ht="39" customHeight="1">
      <c r="A22" s="304" t="s">
        <v>169</v>
      </c>
      <c r="B22" s="304"/>
      <c r="C22" s="304"/>
      <c r="D22" s="304"/>
      <c r="E22" s="304"/>
      <c r="F22" s="304"/>
    </row>
    <row r="23" spans="1:6" ht="12.75">
      <c r="A23" s="305"/>
      <c r="B23" s="305"/>
      <c r="C23" s="305"/>
      <c r="D23" s="305"/>
      <c r="E23" s="305"/>
      <c r="F23" s="305"/>
    </row>
    <row r="24" spans="1:6" ht="12.75">
      <c r="A24" s="306" t="s">
        <v>170</v>
      </c>
      <c r="B24" s="306"/>
      <c r="C24" s="306"/>
      <c r="D24" s="306"/>
      <c r="E24" s="306"/>
      <c r="F24" s="306"/>
    </row>
    <row r="25" spans="1:6" ht="12.75">
      <c r="A25" s="306" t="s">
        <v>171</v>
      </c>
      <c r="B25" s="306"/>
      <c r="C25" s="306"/>
      <c r="D25" s="306"/>
      <c r="E25" s="306"/>
      <c r="F25" s="306"/>
    </row>
    <row r="26" spans="1:6" ht="12.75">
      <c r="A26" s="306" t="s">
        <v>172</v>
      </c>
      <c r="B26" s="306"/>
      <c r="C26" s="306"/>
      <c r="D26" s="306"/>
      <c r="E26" s="306"/>
      <c r="F26" s="306"/>
    </row>
    <row r="27" spans="1:6" ht="12.75">
      <c r="A27" s="306" t="s">
        <v>173</v>
      </c>
      <c r="B27" s="306"/>
      <c r="C27" s="306"/>
      <c r="D27" s="306"/>
      <c r="E27" s="306"/>
      <c r="F27" s="306"/>
    </row>
    <row r="28" spans="1:6" ht="12.75">
      <c r="A28" s="303" t="s">
        <v>174</v>
      </c>
      <c r="B28" s="306"/>
      <c r="C28" s="306"/>
      <c r="D28" s="306"/>
      <c r="E28" s="306"/>
      <c r="F28" s="306"/>
    </row>
    <row r="29" spans="1:6" ht="15" customHeight="1">
      <c r="A29" s="303" t="s">
        <v>146</v>
      </c>
      <c r="B29" s="303"/>
      <c r="C29" s="303"/>
      <c r="D29" s="303"/>
      <c r="E29" s="307"/>
      <c r="F29" s="307"/>
    </row>
    <row r="30" spans="1:6" ht="15" customHeight="1">
      <c r="A30" s="303"/>
      <c r="B30" s="303"/>
      <c r="C30" s="303"/>
      <c r="D30" s="303"/>
      <c r="E30" s="307"/>
      <c r="F30" s="307"/>
    </row>
    <row r="32" spans="2:6" ht="12.75">
      <c r="B32" s="308"/>
      <c r="C32" s="308"/>
      <c r="D32" s="308"/>
      <c r="E32" s="308"/>
      <c r="F32" s="309"/>
    </row>
    <row r="33" spans="1:6" ht="12.75">
      <c r="A33" s="310"/>
      <c r="B33" s="310"/>
      <c r="C33" s="310"/>
      <c r="D33" s="311"/>
      <c r="E33" s="310"/>
      <c r="F33" s="310"/>
    </row>
    <row r="42" spans="1:5" ht="12.75">
      <c r="A42" s="228"/>
      <c r="B42" s="199"/>
      <c r="C42" s="199"/>
      <c r="D42" s="199"/>
      <c r="E42" s="199"/>
    </row>
    <row r="43" spans="1:5" ht="12.75">
      <c r="A43" s="228"/>
      <c r="B43" s="199"/>
      <c r="C43" s="199"/>
      <c r="D43" s="199"/>
      <c r="E43" s="199"/>
    </row>
    <row r="44" spans="1:5" ht="12.75">
      <c r="A44" s="228"/>
      <c r="B44" s="199"/>
      <c r="C44" s="199"/>
      <c r="D44" s="199"/>
      <c r="E44" s="199"/>
    </row>
    <row r="45" spans="1:5" ht="12.75">
      <c r="A45" s="228"/>
      <c r="B45" s="199"/>
      <c r="C45" s="199"/>
      <c r="D45" s="199"/>
      <c r="E45" s="199"/>
    </row>
    <row r="46" spans="1:5" ht="12.75">
      <c r="A46" s="228"/>
      <c r="B46" s="199"/>
      <c r="C46" s="199"/>
      <c r="D46" s="199"/>
      <c r="E46" s="199"/>
    </row>
    <row r="47" spans="1:5" ht="12.75">
      <c r="A47" s="228"/>
      <c r="B47" s="199"/>
      <c r="C47" s="199"/>
      <c r="D47" s="199"/>
      <c r="E47" s="199"/>
    </row>
    <row r="48" spans="1:5" ht="12.75">
      <c r="A48" s="228"/>
      <c r="B48" s="199"/>
      <c r="C48" s="199"/>
      <c r="D48" s="199"/>
      <c r="E48" s="199"/>
    </row>
    <row r="49" spans="1:5" ht="12.75">
      <c r="A49" s="228"/>
      <c r="B49" s="199"/>
      <c r="C49" s="199"/>
      <c r="D49" s="199"/>
      <c r="E49" s="199"/>
    </row>
    <row r="50" spans="1:5" ht="12.75">
      <c r="A50" s="228"/>
      <c r="B50" s="199"/>
      <c r="C50" s="199"/>
      <c r="D50" s="199"/>
      <c r="E50" s="199"/>
    </row>
    <row r="51" spans="1:5" ht="12.75">
      <c r="A51" s="228"/>
      <c r="B51" s="199"/>
      <c r="C51" s="199"/>
      <c r="D51" s="199"/>
      <c r="E51" s="199"/>
    </row>
  </sheetData>
  <sheetProtection/>
  <mergeCells count="11">
    <mergeCell ref="A26:F26"/>
    <mergeCell ref="A27:F27"/>
    <mergeCell ref="A28:F28"/>
    <mergeCell ref="A29:D29"/>
    <mergeCell ref="A30:D30"/>
    <mergeCell ref="A1:F1"/>
    <mergeCell ref="A20:F20"/>
    <mergeCell ref="A21:F21"/>
    <mergeCell ref="A22:F22"/>
    <mergeCell ref="A24:F24"/>
    <mergeCell ref="A25:F25"/>
  </mergeCells>
  <dataValidations count="1">
    <dataValidation type="whole" allowBlank="1" showErrorMessage="1" errorTitle="Erreur" error="Veuillez saisir une valeur numérique." sqref="B4:D4">
      <formula1>0</formula1>
      <formula2>3000000</formula2>
    </dataValidation>
  </dataValidations>
  <printOptions/>
  <pageMargins left="0.25" right="0.787401575" top="0.17" bottom="0.73" header="0.17" footer="0.4921259845"/>
  <pageSetup fitToHeight="1"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M63"/>
  <sheetViews>
    <sheetView zoomScalePageLayoutView="0" workbookViewId="0" topLeftCell="A1">
      <selection activeCell="C26" sqref="C26"/>
    </sheetView>
  </sheetViews>
  <sheetFormatPr defaultColWidth="11.421875" defaultRowHeight="12.75"/>
  <cols>
    <col min="1" max="1" width="1.57421875" style="75" customWidth="1"/>
    <col min="2" max="2" width="32.00390625" style="76" customWidth="1"/>
    <col min="3" max="3" width="37.57421875" style="76" customWidth="1"/>
    <col min="4" max="5" width="13.421875" style="88" customWidth="1"/>
    <col min="6" max="6" width="12.140625" style="76" bestFit="1" customWidth="1"/>
    <col min="7" max="16384" width="11.421875" style="76" customWidth="1"/>
  </cols>
  <sheetData>
    <row r="1" spans="2:5" ht="12.75" customHeight="1">
      <c r="B1" s="181" t="s">
        <v>92</v>
      </c>
      <c r="C1" s="181"/>
      <c r="D1" s="181"/>
      <c r="E1" s="110"/>
    </row>
    <row r="2" spans="2:5" ht="12.75" customHeight="1">
      <c r="B2" s="181"/>
      <c r="C2" s="181"/>
      <c r="D2" s="181"/>
      <c r="E2" s="110"/>
    </row>
    <row r="3" spans="2:5" ht="13.5" thickBot="1">
      <c r="B3" s="182"/>
      <c r="C3" s="182"/>
      <c r="D3" s="182"/>
      <c r="E3" s="110"/>
    </row>
    <row r="4" spans="2:5" ht="12.75">
      <c r="B4" s="105" t="s">
        <v>0</v>
      </c>
      <c r="C4" s="105" t="s">
        <v>42</v>
      </c>
      <c r="D4" s="104" t="s">
        <v>80</v>
      </c>
      <c r="E4" s="104" t="s">
        <v>81</v>
      </c>
    </row>
    <row r="5" spans="1:9" s="78" customFormat="1" ht="12.75">
      <c r="A5" s="77"/>
      <c r="B5" s="26" t="s">
        <v>68</v>
      </c>
      <c r="C5" s="27"/>
      <c r="D5" s="23">
        <v>13598</v>
      </c>
      <c r="E5" s="23">
        <v>13524</v>
      </c>
      <c r="I5" s="174"/>
    </row>
    <row r="6" spans="2:9" ht="12.75">
      <c r="B6" s="28"/>
      <c r="C6" s="29" t="s">
        <v>41</v>
      </c>
      <c r="D6" s="30">
        <v>12115</v>
      </c>
      <c r="E6" s="30">
        <v>12078</v>
      </c>
      <c r="G6" s="172"/>
      <c r="H6" s="172"/>
      <c r="I6" s="174"/>
    </row>
    <row r="7" spans="2:9" ht="12.75">
      <c r="B7" s="31"/>
      <c r="C7" s="32" t="s">
        <v>40</v>
      </c>
      <c r="D7" s="24">
        <v>1483</v>
      </c>
      <c r="E7" s="24">
        <v>1446</v>
      </c>
      <c r="I7" s="174"/>
    </row>
    <row r="8" spans="1:9" s="80" customFormat="1" ht="10.5" customHeight="1">
      <c r="A8" s="79"/>
      <c r="B8" s="26" t="s">
        <v>69</v>
      </c>
      <c r="C8" s="33"/>
      <c r="D8" s="23">
        <v>9519</v>
      </c>
      <c r="E8" s="23">
        <v>7436</v>
      </c>
      <c r="I8" s="174"/>
    </row>
    <row r="9" spans="1:9" s="82" customFormat="1" ht="12.75">
      <c r="A9" s="81"/>
      <c r="B9" s="34"/>
      <c r="C9" s="32" t="s">
        <v>39</v>
      </c>
      <c r="D9" s="30">
        <v>9519</v>
      </c>
      <c r="E9" s="30">
        <v>7436</v>
      </c>
      <c r="I9" s="174"/>
    </row>
    <row r="10" spans="1:9" s="78" customFormat="1" ht="12.75">
      <c r="A10" s="77"/>
      <c r="B10" s="26" t="s">
        <v>70</v>
      </c>
      <c r="C10" s="27"/>
      <c r="D10" s="23">
        <v>30097</v>
      </c>
      <c r="E10" s="23">
        <v>29799</v>
      </c>
      <c r="I10" s="174"/>
    </row>
    <row r="11" spans="2:9" ht="12.75">
      <c r="B11" s="28"/>
      <c r="C11" s="29" t="s">
        <v>38</v>
      </c>
      <c r="D11" s="30">
        <v>11949</v>
      </c>
      <c r="E11" s="30">
        <v>11664</v>
      </c>
      <c r="G11" s="172"/>
      <c r="H11" s="172"/>
      <c r="I11" s="174"/>
    </row>
    <row r="12" spans="2:9" ht="12.75">
      <c r="B12" s="28"/>
      <c r="C12" s="29" t="s">
        <v>34</v>
      </c>
      <c r="D12" s="30">
        <v>15361</v>
      </c>
      <c r="E12" s="30">
        <v>15334</v>
      </c>
      <c r="I12" s="174"/>
    </row>
    <row r="13" spans="2:9" ht="13.5" customHeight="1">
      <c r="B13" s="28"/>
      <c r="C13" s="29" t="s">
        <v>31</v>
      </c>
      <c r="D13" s="30">
        <v>2787</v>
      </c>
      <c r="E13" s="30">
        <v>2801</v>
      </c>
      <c r="I13" s="174"/>
    </row>
    <row r="14" spans="1:9" s="78" customFormat="1" ht="12.75">
      <c r="A14" s="77"/>
      <c r="B14" s="26" t="s">
        <v>37</v>
      </c>
      <c r="C14" s="40"/>
      <c r="D14" s="23">
        <v>10670</v>
      </c>
      <c r="E14" s="23">
        <v>9592.8</v>
      </c>
      <c r="I14" s="174"/>
    </row>
    <row r="15" spans="2:9" ht="12.75">
      <c r="B15" s="28"/>
      <c r="C15" s="32" t="s">
        <v>37</v>
      </c>
      <c r="D15" s="30">
        <v>10670</v>
      </c>
      <c r="E15" s="30">
        <v>9592.8</v>
      </c>
      <c r="I15" s="174"/>
    </row>
    <row r="16" spans="1:9" s="78" customFormat="1" ht="12.75">
      <c r="A16" s="77"/>
      <c r="B16" s="26" t="s">
        <v>62</v>
      </c>
      <c r="C16" s="27"/>
      <c r="D16" s="23">
        <v>271268</v>
      </c>
      <c r="E16" s="23">
        <v>271125</v>
      </c>
      <c r="I16" s="174"/>
    </row>
    <row r="17" spans="2:9" ht="12.75">
      <c r="B17" s="28"/>
      <c r="C17" s="29" t="s">
        <v>23</v>
      </c>
      <c r="D17" s="24">
        <v>271268</v>
      </c>
      <c r="E17" s="24">
        <v>271125</v>
      </c>
      <c r="I17" s="174"/>
    </row>
    <row r="18" spans="1:9" s="78" customFormat="1" ht="12.75">
      <c r="A18" s="77"/>
      <c r="B18" s="26" t="s">
        <v>63</v>
      </c>
      <c r="C18" s="27"/>
      <c r="D18" s="35">
        <v>39373</v>
      </c>
      <c r="E18" s="35">
        <v>37382</v>
      </c>
      <c r="I18" s="174"/>
    </row>
    <row r="19" spans="1:9" s="84" customFormat="1" ht="12.75">
      <c r="A19" s="83"/>
      <c r="B19" s="36"/>
      <c r="C19" s="29" t="s">
        <v>55</v>
      </c>
      <c r="D19" s="30">
        <v>39373</v>
      </c>
      <c r="E19" s="30">
        <v>37382</v>
      </c>
      <c r="I19" s="174"/>
    </row>
    <row r="20" spans="1:9" s="78" customFormat="1" ht="12.75">
      <c r="A20" s="77"/>
      <c r="B20" s="26" t="s">
        <v>71</v>
      </c>
      <c r="C20" s="73"/>
      <c r="D20" s="23">
        <v>123501</v>
      </c>
      <c r="E20" s="23">
        <v>122029</v>
      </c>
      <c r="I20" s="174"/>
    </row>
    <row r="21" spans="2:9" ht="22.5">
      <c r="B21" s="74"/>
      <c r="C21" s="39" t="s">
        <v>35</v>
      </c>
      <c r="D21" s="24">
        <v>123501</v>
      </c>
      <c r="E21" s="24">
        <v>122029</v>
      </c>
      <c r="I21" s="174"/>
    </row>
    <row r="22" spans="2:9" ht="12.75">
      <c r="B22" s="26" t="s">
        <v>72</v>
      </c>
      <c r="C22" s="27"/>
      <c r="D22" s="23">
        <v>12608</v>
      </c>
      <c r="E22" s="23">
        <v>12294</v>
      </c>
      <c r="I22" s="174"/>
    </row>
    <row r="23" spans="1:9" s="84" customFormat="1" ht="12.75">
      <c r="A23" s="83"/>
      <c r="B23" s="37"/>
      <c r="C23" s="29" t="s">
        <v>36</v>
      </c>
      <c r="D23" s="30">
        <v>11540</v>
      </c>
      <c r="E23" s="30">
        <v>11246</v>
      </c>
      <c r="G23" s="173"/>
      <c r="H23" s="173"/>
      <c r="I23" s="174"/>
    </row>
    <row r="24" spans="1:9" s="78" customFormat="1" ht="12.75">
      <c r="A24" s="77"/>
      <c r="B24" s="31"/>
      <c r="C24" s="29" t="s">
        <v>31</v>
      </c>
      <c r="D24" s="30">
        <v>1068</v>
      </c>
      <c r="E24" s="30">
        <v>1048</v>
      </c>
      <c r="I24" s="174"/>
    </row>
    <row r="25" spans="1:9" s="84" customFormat="1" ht="12.75">
      <c r="A25" s="83"/>
      <c r="B25" s="26" t="s">
        <v>64</v>
      </c>
      <c r="C25" s="27"/>
      <c r="D25" s="23">
        <v>1024062</v>
      </c>
      <c r="E25" s="23">
        <v>1022849</v>
      </c>
      <c r="I25" s="174"/>
    </row>
    <row r="26" spans="1:9" s="84" customFormat="1" ht="12.75">
      <c r="A26" s="83"/>
      <c r="B26" s="37"/>
      <c r="C26" s="29" t="s">
        <v>34</v>
      </c>
      <c r="D26" s="30">
        <v>1024062</v>
      </c>
      <c r="E26" s="30">
        <v>1022849</v>
      </c>
      <c r="I26" s="174"/>
    </row>
    <row r="27" spans="1:9" s="78" customFormat="1" ht="22.5">
      <c r="A27" s="77"/>
      <c r="B27" s="26" t="s">
        <v>73</v>
      </c>
      <c r="C27" s="73"/>
      <c r="D27" s="23">
        <v>7298</v>
      </c>
      <c r="E27" s="23">
        <v>6992</v>
      </c>
      <c r="I27" s="174"/>
    </row>
    <row r="28" spans="1:9" s="82" customFormat="1" ht="12.75">
      <c r="A28" s="81"/>
      <c r="B28" s="31"/>
      <c r="C28" s="32" t="s">
        <v>31</v>
      </c>
      <c r="D28" s="24">
        <v>7298</v>
      </c>
      <c r="E28" s="24">
        <v>6992</v>
      </c>
      <c r="I28" s="174"/>
    </row>
    <row r="29" spans="1:9" s="82" customFormat="1" ht="12.75">
      <c r="A29" s="81"/>
      <c r="B29" s="26" t="s">
        <v>24</v>
      </c>
      <c r="C29" s="27"/>
      <c r="D29" s="23">
        <v>287291</v>
      </c>
      <c r="E29" s="23">
        <v>292469</v>
      </c>
      <c r="I29" s="174"/>
    </row>
    <row r="30" spans="1:9" s="78" customFormat="1" ht="13.5" customHeight="1">
      <c r="A30" s="77"/>
      <c r="B30" s="38"/>
      <c r="C30" s="29" t="s">
        <v>33</v>
      </c>
      <c r="D30" s="30">
        <v>32784</v>
      </c>
      <c r="E30" s="30">
        <v>40251</v>
      </c>
      <c r="G30" s="174"/>
      <c r="H30" s="174"/>
      <c r="I30" s="174"/>
    </row>
    <row r="31" spans="1:9" s="82" customFormat="1" ht="18" customHeight="1">
      <c r="A31" s="81"/>
      <c r="B31" s="38"/>
      <c r="C31" s="29" t="s">
        <v>51</v>
      </c>
      <c r="D31" s="30">
        <v>254507</v>
      </c>
      <c r="E31" s="30">
        <v>252218</v>
      </c>
      <c r="I31" s="174"/>
    </row>
    <row r="32" spans="1:9" s="78" customFormat="1" ht="12.75">
      <c r="A32" s="77"/>
      <c r="B32" s="26" t="s">
        <v>25</v>
      </c>
      <c r="C32" s="27"/>
      <c r="D32" s="23">
        <v>86452</v>
      </c>
      <c r="E32" s="23">
        <v>88011</v>
      </c>
      <c r="I32" s="174"/>
    </row>
    <row r="33" spans="1:9" s="82" customFormat="1" ht="18" customHeight="1">
      <c r="A33" s="81"/>
      <c r="B33" s="39"/>
      <c r="C33" s="32" t="s">
        <v>25</v>
      </c>
      <c r="D33" s="24">
        <v>86452</v>
      </c>
      <c r="E33" s="24">
        <v>88011</v>
      </c>
      <c r="I33" s="174"/>
    </row>
    <row r="34" spans="1:9" s="78" customFormat="1" ht="12.75">
      <c r="A34" s="77"/>
      <c r="B34" s="26" t="s">
        <v>65</v>
      </c>
      <c r="C34" s="27"/>
      <c r="D34" s="23">
        <v>564</v>
      </c>
      <c r="E34" s="23">
        <v>291</v>
      </c>
      <c r="I34" s="174"/>
    </row>
    <row r="35" spans="1:9" s="82" customFormat="1" ht="18" customHeight="1">
      <c r="A35" s="81"/>
      <c r="B35" s="39"/>
      <c r="C35" s="32" t="s">
        <v>65</v>
      </c>
      <c r="D35" s="24">
        <v>564</v>
      </c>
      <c r="E35" s="24">
        <v>291</v>
      </c>
      <c r="I35" s="174"/>
    </row>
    <row r="36" spans="1:9" s="80" customFormat="1" ht="12.75">
      <c r="A36" s="79"/>
      <c r="B36" s="26" t="s">
        <v>93</v>
      </c>
      <c r="C36" s="27"/>
      <c r="D36" s="23">
        <v>5548</v>
      </c>
      <c r="E36" s="23">
        <v>5583</v>
      </c>
      <c r="I36" s="174"/>
    </row>
    <row r="37" spans="1:9" s="82" customFormat="1" ht="12.75">
      <c r="A37" s="81"/>
      <c r="B37" s="39"/>
      <c r="C37" s="32" t="s">
        <v>32</v>
      </c>
      <c r="D37" s="24">
        <v>5548</v>
      </c>
      <c r="E37" s="24">
        <v>5583</v>
      </c>
      <c r="I37" s="174"/>
    </row>
    <row r="38" spans="1:9" s="84" customFormat="1" ht="12.75">
      <c r="A38" s="83"/>
      <c r="B38" s="26" t="s">
        <v>9</v>
      </c>
      <c r="C38" s="40"/>
      <c r="D38" s="23">
        <v>11608</v>
      </c>
      <c r="E38" s="23">
        <v>9759</v>
      </c>
      <c r="I38" s="174"/>
    </row>
    <row r="39" spans="2:9" ht="12.75">
      <c r="B39" s="41"/>
      <c r="C39" s="42" t="s">
        <v>30</v>
      </c>
      <c r="D39" s="30">
        <v>19</v>
      </c>
      <c r="E39" s="30">
        <v>16</v>
      </c>
      <c r="G39" s="172"/>
      <c r="H39" s="172"/>
      <c r="I39" s="174"/>
    </row>
    <row r="40" spans="2:9" ht="12.75">
      <c r="B40" s="41"/>
      <c r="C40" s="42" t="s">
        <v>29</v>
      </c>
      <c r="D40" s="30">
        <v>6074</v>
      </c>
      <c r="E40" s="30">
        <v>6183</v>
      </c>
      <c r="I40" s="174"/>
    </row>
    <row r="41" spans="1:9" s="78" customFormat="1" ht="12.75">
      <c r="A41" s="77"/>
      <c r="B41" s="38"/>
      <c r="C41" s="42" t="s">
        <v>28</v>
      </c>
      <c r="D41" s="30">
        <v>5515</v>
      </c>
      <c r="E41" s="30">
        <v>3560</v>
      </c>
      <c r="I41" s="174"/>
    </row>
    <row r="42" spans="1:9" s="78" customFormat="1" ht="12.75">
      <c r="A42" s="77"/>
      <c r="B42" s="26" t="s">
        <v>78</v>
      </c>
      <c r="C42" s="27"/>
      <c r="D42" s="23" t="s">
        <v>27</v>
      </c>
      <c r="E42" s="23">
        <v>1529</v>
      </c>
      <c r="I42" s="174"/>
    </row>
    <row r="43" spans="1:9" s="78" customFormat="1" ht="12.75">
      <c r="A43" s="77"/>
      <c r="B43" s="39"/>
      <c r="C43" s="32" t="s">
        <v>79</v>
      </c>
      <c r="D43" s="24" t="s">
        <v>27</v>
      </c>
      <c r="E43" s="24">
        <v>1529</v>
      </c>
      <c r="I43" s="174"/>
    </row>
    <row r="44" spans="1:9" s="82" customFormat="1" ht="18" customHeight="1">
      <c r="A44" s="81"/>
      <c r="B44" s="26" t="s">
        <v>66</v>
      </c>
      <c r="C44" s="27"/>
      <c r="D44" s="23">
        <v>8852</v>
      </c>
      <c r="E44" s="23">
        <v>8599</v>
      </c>
      <c r="I44" s="174"/>
    </row>
    <row r="45" spans="2:9" ht="12.75">
      <c r="B45" s="39"/>
      <c r="C45" s="42" t="s">
        <v>26</v>
      </c>
      <c r="D45" s="24">
        <v>8852</v>
      </c>
      <c r="E45" s="24">
        <v>8599</v>
      </c>
      <c r="I45" s="174"/>
    </row>
    <row r="46" spans="1:13" s="82" customFormat="1" ht="13.5" thickBot="1">
      <c r="A46" s="81"/>
      <c r="B46" s="43" t="s">
        <v>10</v>
      </c>
      <c r="C46" s="44"/>
      <c r="D46" s="23">
        <v>1942309</v>
      </c>
      <c r="E46" s="23">
        <v>1939263.8</v>
      </c>
      <c r="G46" s="175"/>
      <c r="H46" s="175"/>
      <c r="I46" s="174"/>
      <c r="M46" s="166"/>
    </row>
    <row r="47" spans="1:9" s="82" customFormat="1" ht="12.75">
      <c r="A47" s="81"/>
      <c r="B47" s="28"/>
      <c r="C47" s="29" t="s">
        <v>18</v>
      </c>
      <c r="D47" s="45">
        <v>10545</v>
      </c>
      <c r="E47" s="45">
        <v>10544</v>
      </c>
      <c r="I47" s="174"/>
    </row>
    <row r="48" spans="2:9" ht="12.75">
      <c r="B48" s="28"/>
      <c r="C48" s="29" t="s">
        <v>19</v>
      </c>
      <c r="D48" s="30">
        <v>663</v>
      </c>
      <c r="E48" s="30">
        <v>620</v>
      </c>
      <c r="I48" s="174"/>
    </row>
    <row r="49" spans="2:9" ht="13.5" thickBot="1">
      <c r="B49" s="46" t="s">
        <v>12</v>
      </c>
      <c r="C49" s="47"/>
      <c r="D49" s="25">
        <v>11208</v>
      </c>
      <c r="E49" s="25">
        <v>11164</v>
      </c>
      <c r="F49" s="167"/>
      <c r="G49" s="172"/>
      <c r="H49" s="172"/>
      <c r="I49" s="174"/>
    </row>
    <row r="50" spans="2:9" ht="13.5" thickBot="1">
      <c r="B50" s="46" t="s">
        <v>13</v>
      </c>
      <c r="C50" s="47"/>
      <c r="D50" s="25">
        <v>1953517</v>
      </c>
      <c r="E50" s="25">
        <v>1950427.8</v>
      </c>
      <c r="G50" s="172"/>
      <c r="H50" s="172"/>
      <c r="I50" s="174"/>
    </row>
    <row r="51" spans="2:7" ht="12.75">
      <c r="B51" s="85" t="s">
        <v>94</v>
      </c>
      <c r="D51" s="86"/>
      <c r="E51" s="168"/>
      <c r="G51" s="170"/>
    </row>
    <row r="52" ht="12.75">
      <c r="B52" s="87" t="s">
        <v>56</v>
      </c>
    </row>
    <row r="53" spans="2:4" ht="7.5" customHeight="1">
      <c r="B53" s="179"/>
      <c r="C53" s="180"/>
      <c r="D53" s="180"/>
    </row>
    <row r="54" spans="2:5" ht="12.75">
      <c r="B54" s="180"/>
      <c r="C54" s="180"/>
      <c r="D54" s="180"/>
      <c r="E54" s="170"/>
    </row>
    <row r="63" ht="12.75">
      <c r="C63" s="101"/>
    </row>
  </sheetData>
  <sheetProtection/>
  <mergeCells count="2">
    <mergeCell ref="B53:D54"/>
    <mergeCell ref="B1:D3"/>
  </mergeCells>
  <printOptions/>
  <pageMargins left="0.29" right="0.47" top="0.1" bottom="0.04" header="0.07" footer="0.1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33"/>
  <sheetViews>
    <sheetView zoomScalePageLayoutView="0" workbookViewId="0" topLeftCell="A1">
      <selection activeCell="H40" sqref="H40"/>
    </sheetView>
  </sheetViews>
  <sheetFormatPr defaultColWidth="11.421875" defaultRowHeight="12.75"/>
  <cols>
    <col min="1" max="1" width="41.140625" style="89" customWidth="1"/>
    <col min="2" max="2" width="12.421875" style="89" customWidth="1"/>
    <col min="3" max="3" width="3.00390625" style="89" customWidth="1"/>
    <col min="4" max="4" width="11.421875" style="89" customWidth="1"/>
    <col min="5" max="5" width="3.00390625" style="89" customWidth="1"/>
    <col min="6" max="6" width="11.421875" style="89" customWidth="1"/>
    <col min="7" max="7" width="3.00390625" style="89" customWidth="1"/>
    <col min="8" max="8" width="11.421875" style="89" customWidth="1"/>
    <col min="9" max="9" width="3.00390625" style="89" customWidth="1"/>
    <col min="10" max="10" width="11.421875" style="89" customWidth="1"/>
    <col min="11" max="11" width="1.28515625" style="89" customWidth="1"/>
    <col min="12" max="12" width="15.421875" style="89" customWidth="1"/>
    <col min="13" max="13" width="12.140625" style="89" bestFit="1" customWidth="1"/>
    <col min="14" max="16384" width="11.421875" style="89" customWidth="1"/>
  </cols>
  <sheetData>
    <row r="1" spans="1:12" ht="19.5" customHeight="1" thickBot="1">
      <c r="A1" s="121" t="s">
        <v>82</v>
      </c>
      <c r="B1" s="122"/>
      <c r="C1" s="122"/>
      <c r="D1" s="123"/>
      <c r="E1" s="123"/>
      <c r="F1" s="123"/>
      <c r="G1" s="123"/>
      <c r="H1" s="123"/>
      <c r="I1" s="123"/>
      <c r="J1" s="123"/>
      <c r="K1" s="123"/>
      <c r="L1" s="123"/>
    </row>
    <row r="2" spans="1:12" ht="98.25" customHeight="1">
      <c r="A2" s="124" t="s">
        <v>83</v>
      </c>
      <c r="B2" s="184" t="s">
        <v>84</v>
      </c>
      <c r="C2" s="185"/>
      <c r="D2" s="184" t="s">
        <v>85</v>
      </c>
      <c r="E2" s="185"/>
      <c r="F2" s="184" t="s">
        <v>1</v>
      </c>
      <c r="G2" s="185"/>
      <c r="H2" s="184" t="s">
        <v>22</v>
      </c>
      <c r="I2" s="185"/>
      <c r="J2" s="184" t="s">
        <v>2</v>
      </c>
      <c r="K2" s="185"/>
      <c r="L2" s="111" t="s">
        <v>86</v>
      </c>
    </row>
    <row r="3" spans="1:12" ht="12.75">
      <c r="A3" s="125"/>
      <c r="B3" s="112" t="s">
        <v>3</v>
      </c>
      <c r="C3" s="113"/>
      <c r="D3" s="112" t="s">
        <v>4</v>
      </c>
      <c r="E3" s="126"/>
      <c r="F3" s="112" t="s">
        <v>5</v>
      </c>
      <c r="G3" s="127"/>
      <c r="H3" s="128" t="s">
        <v>6</v>
      </c>
      <c r="I3" s="129"/>
      <c r="J3" s="130" t="s">
        <v>7</v>
      </c>
      <c r="K3" s="129"/>
      <c r="L3" s="114" t="s">
        <v>8</v>
      </c>
    </row>
    <row r="4" spans="1:16" ht="12.75">
      <c r="A4" s="106" t="s">
        <v>71</v>
      </c>
      <c r="B4" s="131">
        <v>123501</v>
      </c>
      <c r="C4" s="132"/>
      <c r="D4" s="131">
        <v>-1594</v>
      </c>
      <c r="E4" s="133"/>
      <c r="F4" s="134">
        <v>43</v>
      </c>
      <c r="G4" s="135"/>
      <c r="H4" s="134">
        <v>79</v>
      </c>
      <c r="I4" s="135"/>
      <c r="J4" s="136">
        <v>0</v>
      </c>
      <c r="K4" s="137"/>
      <c r="L4" s="136">
        <v>122029</v>
      </c>
      <c r="M4" s="102"/>
      <c r="N4" s="102"/>
      <c r="O4" s="102"/>
      <c r="P4" s="102"/>
    </row>
    <row r="5" spans="1:16" ht="22.5" customHeight="1">
      <c r="A5" s="106" t="s">
        <v>70</v>
      </c>
      <c r="B5" s="131">
        <v>30097</v>
      </c>
      <c r="C5" s="138"/>
      <c r="D5" s="131">
        <v>116</v>
      </c>
      <c r="E5" s="133"/>
      <c r="F5" s="131">
        <v>-40</v>
      </c>
      <c r="G5" s="137"/>
      <c r="H5" s="131">
        <v>-374</v>
      </c>
      <c r="I5" s="137"/>
      <c r="J5" s="136">
        <v>0</v>
      </c>
      <c r="K5" s="139"/>
      <c r="L5" s="136">
        <v>29799</v>
      </c>
      <c r="M5" s="102"/>
      <c r="N5" s="102"/>
      <c r="O5" s="102"/>
      <c r="P5" s="102"/>
    </row>
    <row r="6" spans="1:16" ht="12.75">
      <c r="A6" s="106" t="s">
        <v>62</v>
      </c>
      <c r="B6" s="131">
        <v>271268</v>
      </c>
      <c r="C6" s="138"/>
      <c r="D6" s="131">
        <v>-120</v>
      </c>
      <c r="E6" s="140"/>
      <c r="F6" s="131">
        <v>411</v>
      </c>
      <c r="G6" s="137"/>
      <c r="H6" s="131">
        <v>-434</v>
      </c>
      <c r="I6" s="139"/>
      <c r="J6" s="136">
        <v>0</v>
      </c>
      <c r="K6" s="137"/>
      <c r="L6" s="136">
        <v>271125</v>
      </c>
      <c r="N6" s="102"/>
      <c r="O6" s="102"/>
      <c r="P6" s="102"/>
    </row>
    <row r="7" spans="1:16" ht="22.5" customHeight="1">
      <c r="A7" s="106" t="s">
        <v>65</v>
      </c>
      <c r="B7" s="131">
        <v>564</v>
      </c>
      <c r="C7" s="138"/>
      <c r="D7" s="136">
        <v>-5</v>
      </c>
      <c r="E7" s="133"/>
      <c r="F7" s="131">
        <v>0</v>
      </c>
      <c r="G7" s="137"/>
      <c r="H7" s="131">
        <v>-268</v>
      </c>
      <c r="I7" s="139"/>
      <c r="J7" s="136">
        <v>0</v>
      </c>
      <c r="K7" s="137"/>
      <c r="L7" s="136">
        <v>291</v>
      </c>
      <c r="N7" s="102"/>
      <c r="O7" s="102"/>
      <c r="P7" s="102"/>
    </row>
    <row r="8" spans="1:16" ht="22.5" customHeight="1">
      <c r="A8" s="106" t="s">
        <v>37</v>
      </c>
      <c r="B8" s="131">
        <v>10670</v>
      </c>
      <c r="C8" s="138"/>
      <c r="D8" s="136">
        <v>22</v>
      </c>
      <c r="E8" s="140"/>
      <c r="F8" s="131">
        <v>0</v>
      </c>
      <c r="G8" s="139"/>
      <c r="H8" s="131">
        <v>-1099</v>
      </c>
      <c r="I8" s="139"/>
      <c r="J8" s="136">
        <v>0</v>
      </c>
      <c r="K8" s="137"/>
      <c r="L8" s="136">
        <v>9593</v>
      </c>
      <c r="N8" s="102"/>
      <c r="O8" s="102"/>
      <c r="P8" s="102"/>
    </row>
    <row r="9" spans="1:16" ht="12.75" customHeight="1">
      <c r="A9" s="106" t="s">
        <v>72</v>
      </c>
      <c r="B9" s="141">
        <v>12608</v>
      </c>
      <c r="C9" s="142"/>
      <c r="D9" s="143">
        <v>-242</v>
      </c>
      <c r="E9" s="143"/>
      <c r="F9" s="141">
        <v>1</v>
      </c>
      <c r="G9" s="142"/>
      <c r="H9" s="131">
        <v>-73</v>
      </c>
      <c r="I9" s="142"/>
      <c r="J9" s="136">
        <v>0</v>
      </c>
      <c r="K9" s="142"/>
      <c r="L9" s="136">
        <v>12294</v>
      </c>
      <c r="N9" s="102"/>
      <c r="O9" s="102"/>
      <c r="P9" s="102"/>
    </row>
    <row r="10" spans="1:16" ht="33.75" customHeight="1">
      <c r="A10" s="106" t="s">
        <v>64</v>
      </c>
      <c r="B10" s="131">
        <v>1024062</v>
      </c>
      <c r="C10" s="138"/>
      <c r="D10" s="136">
        <v>-1202</v>
      </c>
      <c r="E10" s="140"/>
      <c r="F10" s="131">
        <v>2</v>
      </c>
      <c r="G10" s="139"/>
      <c r="H10" s="131">
        <v>-13</v>
      </c>
      <c r="I10" s="144"/>
      <c r="J10" s="136">
        <v>0</v>
      </c>
      <c r="K10" s="139"/>
      <c r="L10" s="136">
        <v>1022849</v>
      </c>
      <c r="N10" s="102"/>
      <c r="O10" s="102"/>
      <c r="P10" s="102"/>
    </row>
    <row r="11" spans="1:16" ht="12.75">
      <c r="A11" s="106" t="s">
        <v>73</v>
      </c>
      <c r="B11" s="131">
        <v>7298</v>
      </c>
      <c r="C11" s="138"/>
      <c r="D11" s="136">
        <v>0</v>
      </c>
      <c r="E11" s="140"/>
      <c r="F11" s="131">
        <v>0</v>
      </c>
      <c r="G11" s="139"/>
      <c r="H11" s="131">
        <v>-306</v>
      </c>
      <c r="I11" s="139"/>
      <c r="J11" s="136">
        <v>0</v>
      </c>
      <c r="K11" s="137"/>
      <c r="L11" s="136">
        <v>6992</v>
      </c>
      <c r="N11" s="102"/>
      <c r="O11" s="102"/>
      <c r="P11" s="102"/>
    </row>
    <row r="12" spans="1:16" ht="12.75">
      <c r="A12" s="106" t="s">
        <v>68</v>
      </c>
      <c r="B12" s="141">
        <v>13598</v>
      </c>
      <c r="C12" s="142"/>
      <c r="D12" s="143">
        <v>-96</v>
      </c>
      <c r="E12" s="143"/>
      <c r="F12" s="141">
        <v>-30</v>
      </c>
      <c r="G12" s="142"/>
      <c r="H12" s="131">
        <v>52</v>
      </c>
      <c r="I12" s="142"/>
      <c r="J12" s="136">
        <v>0</v>
      </c>
      <c r="K12" s="142"/>
      <c r="L12" s="136">
        <v>13524</v>
      </c>
      <c r="N12" s="102"/>
      <c r="O12" s="102"/>
      <c r="P12" s="102"/>
    </row>
    <row r="13" spans="1:16" ht="12.75">
      <c r="A13" s="106" t="s">
        <v>24</v>
      </c>
      <c r="B13" s="131">
        <v>287291</v>
      </c>
      <c r="C13" s="138"/>
      <c r="D13" s="136">
        <v>1299</v>
      </c>
      <c r="E13" s="140"/>
      <c r="F13" s="131">
        <v>12</v>
      </c>
      <c r="G13" s="139"/>
      <c r="H13" s="131">
        <v>3867</v>
      </c>
      <c r="I13" s="139"/>
      <c r="J13" s="136">
        <v>0</v>
      </c>
      <c r="K13" s="137"/>
      <c r="L13" s="136">
        <v>292469</v>
      </c>
      <c r="N13" s="102"/>
      <c r="O13" s="102"/>
      <c r="P13" s="102"/>
    </row>
    <row r="14" spans="1:16" ht="33.75" customHeight="1">
      <c r="A14" s="106" t="s">
        <v>25</v>
      </c>
      <c r="B14" s="131">
        <v>86452</v>
      </c>
      <c r="C14" s="138"/>
      <c r="D14" s="136">
        <v>1330</v>
      </c>
      <c r="E14" s="140"/>
      <c r="F14" s="131">
        <v>124</v>
      </c>
      <c r="G14" s="139"/>
      <c r="H14" s="131">
        <v>105</v>
      </c>
      <c r="I14" s="139"/>
      <c r="J14" s="136">
        <v>0</v>
      </c>
      <c r="K14" s="137"/>
      <c r="L14" s="136">
        <v>88011</v>
      </c>
      <c r="N14" s="102"/>
      <c r="O14" s="102"/>
      <c r="P14" s="102"/>
    </row>
    <row r="15" spans="1:16" ht="22.5" customHeight="1">
      <c r="A15" s="106" t="s">
        <v>93</v>
      </c>
      <c r="B15" s="131">
        <v>5548</v>
      </c>
      <c r="C15" s="138"/>
      <c r="D15" s="136">
        <v>35</v>
      </c>
      <c r="E15" s="140"/>
      <c r="F15" s="131">
        <v>0</v>
      </c>
      <c r="G15" s="139"/>
      <c r="H15" s="131">
        <v>0</v>
      </c>
      <c r="I15" s="139"/>
      <c r="J15" s="136">
        <v>0</v>
      </c>
      <c r="K15" s="137"/>
      <c r="L15" s="136">
        <v>5583</v>
      </c>
      <c r="N15" s="102"/>
      <c r="O15" s="102"/>
      <c r="P15" s="102"/>
    </row>
    <row r="16" spans="1:16" ht="33.75" customHeight="1">
      <c r="A16" s="106" t="s">
        <v>9</v>
      </c>
      <c r="B16" s="131">
        <v>11608</v>
      </c>
      <c r="C16" s="138"/>
      <c r="D16" s="136">
        <v>158</v>
      </c>
      <c r="E16" s="140"/>
      <c r="F16" s="131">
        <v>13</v>
      </c>
      <c r="G16" s="139"/>
      <c r="H16" s="131">
        <v>-2020</v>
      </c>
      <c r="I16" s="139"/>
      <c r="J16" s="136">
        <v>0</v>
      </c>
      <c r="K16" s="137"/>
      <c r="L16" s="136">
        <v>9759</v>
      </c>
      <c r="N16" s="102"/>
      <c r="O16" s="102"/>
      <c r="P16" s="102"/>
    </row>
    <row r="17" spans="1:16" ht="13.5" customHeight="1">
      <c r="A17" s="106" t="s">
        <v>78</v>
      </c>
      <c r="B17" s="131">
        <v>0</v>
      </c>
      <c r="C17" s="138"/>
      <c r="D17" s="136">
        <v>-20</v>
      </c>
      <c r="E17" s="140"/>
      <c r="F17" s="131">
        <v>0</v>
      </c>
      <c r="G17" s="139"/>
      <c r="H17" s="131">
        <v>1549</v>
      </c>
      <c r="I17" s="139"/>
      <c r="J17" s="136">
        <v>0</v>
      </c>
      <c r="K17" s="137"/>
      <c r="L17" s="136">
        <v>1529</v>
      </c>
      <c r="N17" s="102"/>
      <c r="O17" s="102"/>
      <c r="P17" s="102"/>
    </row>
    <row r="18" spans="1:16" ht="23.25" customHeight="1">
      <c r="A18" s="106" t="s">
        <v>69</v>
      </c>
      <c r="B18" s="131">
        <v>9519</v>
      </c>
      <c r="C18" s="138"/>
      <c r="D18" s="136">
        <v>-199</v>
      </c>
      <c r="E18" s="140"/>
      <c r="F18" s="131">
        <v>0</v>
      </c>
      <c r="G18" s="137"/>
      <c r="H18" s="131">
        <v>-1884</v>
      </c>
      <c r="I18" s="139"/>
      <c r="J18" s="136">
        <v>0</v>
      </c>
      <c r="K18" s="139"/>
      <c r="L18" s="136">
        <v>7436</v>
      </c>
      <c r="N18" s="102"/>
      <c r="O18" s="102"/>
      <c r="P18" s="102"/>
    </row>
    <row r="19" spans="1:16" ht="33.75" customHeight="1">
      <c r="A19" s="106" t="s">
        <v>63</v>
      </c>
      <c r="B19" s="131">
        <v>39373</v>
      </c>
      <c r="C19" s="138"/>
      <c r="D19" s="136">
        <v>-822</v>
      </c>
      <c r="E19" s="133"/>
      <c r="F19" s="131">
        <v>1</v>
      </c>
      <c r="G19" s="137"/>
      <c r="H19" s="131">
        <v>-1170</v>
      </c>
      <c r="I19" s="137"/>
      <c r="J19" s="136">
        <v>0</v>
      </c>
      <c r="K19" s="137"/>
      <c r="L19" s="136">
        <v>37382</v>
      </c>
      <c r="N19" s="102"/>
      <c r="O19" s="102"/>
      <c r="P19" s="102"/>
    </row>
    <row r="20" spans="1:16" ht="45.75" customHeight="1">
      <c r="A20" s="106" t="s">
        <v>66</v>
      </c>
      <c r="B20" s="131">
        <v>8852</v>
      </c>
      <c r="C20" s="145"/>
      <c r="D20" s="131">
        <v>-252</v>
      </c>
      <c r="E20" s="140"/>
      <c r="F20" s="131">
        <v>0</v>
      </c>
      <c r="G20" s="137"/>
      <c r="H20" s="131">
        <v>-1</v>
      </c>
      <c r="I20" s="137"/>
      <c r="J20" s="136">
        <v>0</v>
      </c>
      <c r="K20" s="139"/>
      <c r="L20" s="136">
        <v>8599</v>
      </c>
      <c r="M20" s="101"/>
      <c r="N20" s="102"/>
      <c r="O20" s="102"/>
      <c r="P20" s="102"/>
    </row>
    <row r="21" spans="1:16" ht="34.5" customHeight="1" thickBot="1">
      <c r="A21" s="117" t="s">
        <v>10</v>
      </c>
      <c r="B21" s="146">
        <v>1942309</v>
      </c>
      <c r="C21" s="147"/>
      <c r="D21" s="146">
        <v>-1592</v>
      </c>
      <c r="E21" s="148"/>
      <c r="F21" s="146">
        <v>537</v>
      </c>
      <c r="G21" s="149"/>
      <c r="H21" s="146">
        <v>-1990</v>
      </c>
      <c r="I21" s="149"/>
      <c r="J21" s="146">
        <v>0</v>
      </c>
      <c r="K21" s="150"/>
      <c r="L21" s="146">
        <v>1939264</v>
      </c>
      <c r="N21" s="102"/>
      <c r="O21" s="102"/>
      <c r="P21" s="102"/>
    </row>
    <row r="22" spans="1:16" ht="12.75">
      <c r="A22" s="115" t="s">
        <v>11</v>
      </c>
      <c r="B22" s="151">
        <v>10545</v>
      </c>
      <c r="C22" s="152"/>
      <c r="D22" s="151">
        <v>0</v>
      </c>
      <c r="E22" s="153"/>
      <c r="F22" s="154">
        <v>0</v>
      </c>
      <c r="G22" s="152"/>
      <c r="H22" s="154">
        <v>-1</v>
      </c>
      <c r="I22" s="152"/>
      <c r="J22" s="151">
        <v>0</v>
      </c>
      <c r="K22" s="152"/>
      <c r="L22" s="136">
        <v>10544</v>
      </c>
      <c r="N22" s="102"/>
      <c r="O22" s="102"/>
      <c r="P22" s="102"/>
    </row>
    <row r="23" spans="1:16" ht="13.5" thickBot="1">
      <c r="A23" s="116" t="s">
        <v>21</v>
      </c>
      <c r="B23" s="155">
        <v>663</v>
      </c>
      <c r="C23" s="156"/>
      <c r="D23" s="157">
        <v>-20</v>
      </c>
      <c r="E23" s="156"/>
      <c r="F23" s="157">
        <v>-21</v>
      </c>
      <c r="G23" s="157"/>
      <c r="H23" s="155">
        <v>-2</v>
      </c>
      <c r="I23" s="156"/>
      <c r="J23" s="157">
        <v>0</v>
      </c>
      <c r="K23" s="156"/>
      <c r="L23" s="158">
        <v>620</v>
      </c>
      <c r="M23" s="101"/>
      <c r="N23" s="102"/>
      <c r="O23" s="102"/>
      <c r="P23" s="102"/>
    </row>
    <row r="24" spans="1:16" ht="13.5" thickBot="1">
      <c r="A24" s="117" t="s">
        <v>12</v>
      </c>
      <c r="B24" s="146">
        <v>11208</v>
      </c>
      <c r="C24" s="159"/>
      <c r="D24" s="146">
        <v>-20</v>
      </c>
      <c r="E24" s="149"/>
      <c r="F24" s="146">
        <v>-21</v>
      </c>
      <c r="G24" s="148"/>
      <c r="H24" s="146">
        <v>-3</v>
      </c>
      <c r="I24" s="149"/>
      <c r="J24" s="146">
        <v>0</v>
      </c>
      <c r="K24" s="150"/>
      <c r="L24" s="160">
        <v>11164</v>
      </c>
      <c r="M24" s="102"/>
      <c r="N24" s="102"/>
      <c r="O24" s="102"/>
      <c r="P24" s="102"/>
    </row>
    <row r="25" spans="1:16" ht="12.75" customHeight="1" thickBot="1">
      <c r="A25" s="117" t="s">
        <v>13</v>
      </c>
      <c r="B25" s="146">
        <v>1953517</v>
      </c>
      <c r="C25" s="147"/>
      <c r="D25" s="146">
        <v>-1612</v>
      </c>
      <c r="E25" s="149"/>
      <c r="F25" s="146">
        <v>516</v>
      </c>
      <c r="G25" s="148"/>
      <c r="H25" s="146">
        <v>-1993</v>
      </c>
      <c r="I25" s="149"/>
      <c r="J25" s="146">
        <v>0</v>
      </c>
      <c r="K25" s="150"/>
      <c r="L25" s="146">
        <v>1950428</v>
      </c>
      <c r="N25" s="102"/>
      <c r="O25" s="102"/>
      <c r="P25" s="102"/>
    </row>
    <row r="26" spans="1:12" ht="12.75">
      <c r="A26" s="161" t="s">
        <v>95</v>
      </c>
      <c r="B26" s="118"/>
      <c r="C26" s="118"/>
      <c r="D26" s="162"/>
      <c r="E26" s="163"/>
      <c r="F26" s="118"/>
      <c r="G26" s="163"/>
      <c r="H26" s="118"/>
      <c r="I26" s="163"/>
      <c r="J26" s="119"/>
      <c r="K26" s="120"/>
      <c r="L26" s="118"/>
    </row>
    <row r="27" spans="1:12" ht="12.75">
      <c r="A27" s="164" t="s">
        <v>96</v>
      </c>
      <c r="B27" s="119"/>
      <c r="C27" s="119"/>
      <c r="D27" s="119"/>
      <c r="E27" s="120"/>
      <c r="F27" s="119"/>
      <c r="G27" s="120"/>
      <c r="H27" s="119"/>
      <c r="I27" s="120"/>
      <c r="J27" s="119"/>
      <c r="K27" s="120"/>
      <c r="L27" s="119"/>
    </row>
    <row r="28" spans="1:13" ht="13.5" customHeight="1">
      <c r="A28" s="183"/>
      <c r="B28" s="183"/>
      <c r="C28" s="183"/>
      <c r="D28" s="183"/>
      <c r="E28" s="183"/>
      <c r="F28" s="183"/>
      <c r="G28" s="183"/>
      <c r="H28" s="183"/>
      <c r="I28" s="183"/>
      <c r="J28" s="183"/>
      <c r="K28" s="183"/>
      <c r="L28" s="183"/>
      <c r="M28" s="167"/>
    </row>
    <row r="29" spans="1:12" ht="12.75">
      <c r="A29" s="92"/>
      <c r="B29" s="93"/>
      <c r="C29" s="90"/>
      <c r="D29" s="93"/>
      <c r="E29" s="91"/>
      <c r="F29" s="94"/>
      <c r="G29" s="91"/>
      <c r="H29" s="90"/>
      <c r="I29" s="91"/>
      <c r="J29" s="90"/>
      <c r="K29" s="91"/>
      <c r="L29" s="90"/>
    </row>
    <row r="30" ht="12.75">
      <c r="A30" s="95"/>
    </row>
    <row r="31" spans="2:12" ht="12.75">
      <c r="B31" s="102"/>
      <c r="C31" s="102"/>
      <c r="D31" s="102"/>
      <c r="E31" s="102"/>
      <c r="F31" s="102"/>
      <c r="G31" s="102"/>
      <c r="H31" s="102"/>
      <c r="I31" s="102"/>
      <c r="J31" s="102"/>
      <c r="K31" s="102"/>
      <c r="L31" s="102"/>
    </row>
    <row r="32" spans="2:12" ht="12.75">
      <c r="B32" s="102"/>
      <c r="C32" s="102"/>
      <c r="D32" s="102"/>
      <c r="E32" s="102"/>
      <c r="F32" s="102"/>
      <c r="G32" s="102"/>
      <c r="H32" s="102"/>
      <c r="I32" s="102"/>
      <c r="J32" s="102"/>
      <c r="K32" s="102"/>
      <c r="L32" s="102"/>
    </row>
    <row r="33" spans="2:12" ht="12.75">
      <c r="B33" s="102"/>
      <c r="C33" s="102"/>
      <c r="D33" s="102"/>
      <c r="E33" s="102"/>
      <c r="F33" s="102"/>
      <c r="G33" s="102"/>
      <c r="H33" s="102"/>
      <c r="I33" s="102"/>
      <c r="J33" s="102"/>
      <c r="K33" s="102"/>
      <c r="L33" s="102"/>
    </row>
  </sheetData>
  <sheetProtection/>
  <mergeCells count="6">
    <mergeCell ref="A28:L28"/>
    <mergeCell ref="B2:C2"/>
    <mergeCell ref="D2:E2"/>
    <mergeCell ref="F2:G2"/>
    <mergeCell ref="H2:I2"/>
    <mergeCell ref="J2:K2"/>
  </mergeCells>
  <printOptions/>
  <pageMargins left="0.787401575" right="0.787401575" top="0.984251969" bottom="0.984251969" header="0.4921259845" footer="0.4921259845"/>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G23"/>
  <sheetViews>
    <sheetView zoomScalePageLayoutView="0" workbookViewId="0" topLeftCell="A1">
      <selection activeCell="G6" sqref="G6"/>
    </sheetView>
  </sheetViews>
  <sheetFormatPr defaultColWidth="11.421875" defaultRowHeight="12.75"/>
  <cols>
    <col min="1" max="1" width="51.28125" style="0" customWidth="1"/>
    <col min="2" max="4" width="9.7109375" style="0" customWidth="1"/>
    <col min="5" max="5" width="9.140625" style="0" bestFit="1" customWidth="1"/>
    <col min="6" max="6" width="15.7109375" style="0" customWidth="1"/>
  </cols>
  <sheetData>
    <row r="1" ht="12.75">
      <c r="A1" s="1" t="s">
        <v>58</v>
      </c>
    </row>
    <row r="2" spans="1:5" ht="16.5" customHeight="1" thickBot="1">
      <c r="A2" s="20"/>
      <c r="B2" s="4"/>
      <c r="C2" s="4"/>
      <c r="D2" s="4"/>
      <c r="E2" s="4"/>
    </row>
    <row r="3" spans="1:5" ht="20.25" customHeight="1" thickBot="1">
      <c r="A3" s="54" t="s">
        <v>57</v>
      </c>
      <c r="B3" s="99">
        <v>2018</v>
      </c>
      <c r="C3" s="99">
        <v>2019</v>
      </c>
      <c r="D3" s="99">
        <v>2020</v>
      </c>
      <c r="E3" s="100" t="s">
        <v>88</v>
      </c>
    </row>
    <row r="4" spans="1:5" ht="13.5" thickBot="1">
      <c r="A4" s="55" t="s">
        <v>52</v>
      </c>
      <c r="B4" s="56">
        <v>1932.9050000000002</v>
      </c>
      <c r="C4" s="56">
        <v>1948.9740000000002</v>
      </c>
      <c r="D4" s="56">
        <f>C10</f>
        <v>1942.362</v>
      </c>
      <c r="E4" s="96" t="s">
        <v>27</v>
      </c>
    </row>
    <row r="5" spans="1:5" ht="22.5">
      <c r="A5" s="57" t="s">
        <v>74</v>
      </c>
      <c r="B5" s="58">
        <v>9.365</v>
      </c>
      <c r="C5" s="58">
        <v>0.358</v>
      </c>
      <c r="D5" s="58">
        <v>0.9</v>
      </c>
      <c r="E5" s="97" t="s">
        <v>27</v>
      </c>
    </row>
    <row r="6" spans="1:7" ht="12.75">
      <c r="A6" s="57" t="s">
        <v>53</v>
      </c>
      <c r="B6" s="58">
        <v>-0.653</v>
      </c>
      <c r="C6" s="58">
        <v>-2.41</v>
      </c>
      <c r="D6" s="58">
        <v>-2.5</v>
      </c>
      <c r="E6" s="97" t="s">
        <v>27</v>
      </c>
      <c r="G6" s="122"/>
    </row>
    <row r="7" spans="1:7" ht="17.25" customHeight="1">
      <c r="A7" s="59" t="s">
        <v>20</v>
      </c>
      <c r="B7" s="58">
        <v>6.373</v>
      </c>
      <c r="C7" s="58">
        <v>6.351</v>
      </c>
      <c r="D7" s="58">
        <v>-1.99</v>
      </c>
      <c r="E7" s="97">
        <v>-145.9</v>
      </c>
      <c r="G7" s="109"/>
    </row>
    <row r="8" spans="1:5" ht="12.75">
      <c r="A8" s="59" t="s">
        <v>14</v>
      </c>
      <c r="B8" s="58"/>
      <c r="C8" s="58"/>
      <c r="D8" s="58"/>
      <c r="E8" s="97">
        <v>-126.02300000000001</v>
      </c>
    </row>
    <row r="9" spans="1:5" ht="13.5" thickBot="1">
      <c r="A9" s="60" t="s">
        <v>15</v>
      </c>
      <c r="B9" s="61">
        <v>0.984</v>
      </c>
      <c r="C9" s="61">
        <v>-10.911</v>
      </c>
      <c r="D9" s="61">
        <v>0.537</v>
      </c>
      <c r="E9" s="98" t="s">
        <v>27</v>
      </c>
    </row>
    <row r="10" spans="1:7" ht="13.5" thickBot="1">
      <c r="A10" s="55" t="s">
        <v>54</v>
      </c>
      <c r="B10" s="56">
        <v>1948.9740000000002</v>
      </c>
      <c r="C10" s="56">
        <v>1942.362</v>
      </c>
      <c r="D10" s="56">
        <f>SUM(D4:D9)</f>
        <v>1939.3090000000002</v>
      </c>
      <c r="E10" s="62">
        <f>SUM(E7:E8)</f>
        <v>-271.923</v>
      </c>
      <c r="F10" s="22"/>
      <c r="G10" s="21"/>
    </row>
    <row r="11" ht="12.75">
      <c r="A11" s="6" t="s">
        <v>16</v>
      </c>
    </row>
    <row r="12" spans="1:5" ht="12.75">
      <c r="A12" s="2" t="s">
        <v>60</v>
      </c>
      <c r="E12" s="109"/>
    </row>
    <row r="13" spans="3:6" s="3" customFormat="1" ht="50.25" customHeight="1">
      <c r="C13" s="171"/>
      <c r="F13" s="9"/>
    </row>
    <row r="14" spans="2:4" ht="12.75">
      <c r="B14" s="176"/>
      <c r="C14" s="176"/>
      <c r="D14" s="122"/>
    </row>
    <row r="15" spans="2:5" ht="12.75">
      <c r="B15" s="176"/>
      <c r="C15" s="176"/>
      <c r="D15" s="122"/>
      <c r="E15" s="165"/>
    </row>
    <row r="16" spans="2:5" ht="12.75">
      <c r="B16" s="176"/>
      <c r="C16" s="176"/>
      <c r="E16" s="165"/>
    </row>
    <row r="17" spans="2:5" ht="12.75">
      <c r="B17" s="176"/>
      <c r="C17" s="176"/>
      <c r="E17" s="165"/>
    </row>
    <row r="18" spans="2:5" ht="12.75">
      <c r="B18" s="176"/>
      <c r="C18" s="176"/>
      <c r="E18" s="165"/>
    </row>
    <row r="19" spans="2:5" ht="12.75">
      <c r="B19" s="176"/>
      <c r="C19" s="176"/>
      <c r="E19" s="165"/>
    </row>
    <row r="21" ht="12.75">
      <c r="D21" s="103"/>
    </row>
    <row r="22" spans="2:5" ht="12.75">
      <c r="B22" s="21"/>
      <c r="C22" s="21"/>
      <c r="D22" s="21"/>
      <c r="E22" s="21"/>
    </row>
    <row r="23" spans="3:4" ht="12.75">
      <c r="C23" s="176"/>
      <c r="D23" s="176"/>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K22" sqref="K22"/>
    </sheetView>
  </sheetViews>
  <sheetFormatPr defaultColWidth="11.421875" defaultRowHeight="12.75"/>
  <cols>
    <col min="1" max="6" width="11.421875" style="11" customWidth="1"/>
    <col min="7" max="7" width="15.00390625" style="11" customWidth="1"/>
    <col min="8" max="16384" width="11.421875" style="11" customWidth="1"/>
  </cols>
  <sheetData>
    <row r="1" spans="1:8" ht="12.75" customHeight="1">
      <c r="A1" s="190" t="s">
        <v>67</v>
      </c>
      <c r="B1" s="190"/>
      <c r="C1" s="190"/>
      <c r="D1" s="190"/>
      <c r="E1" s="190"/>
      <c r="F1" s="190"/>
      <c r="G1" s="190"/>
      <c r="H1" s="190"/>
    </row>
    <row r="2" ht="12.75">
      <c r="A2" s="12" t="s">
        <v>45</v>
      </c>
    </row>
    <row r="5" ht="12.75">
      <c r="H5" s="15"/>
    </row>
    <row r="6" ht="12.75">
      <c r="H6" s="15"/>
    </row>
    <row r="18" ht="12.75">
      <c r="C18" s="11">
        <f>D18/1000</f>
        <v>0</v>
      </c>
    </row>
    <row r="21" ht="31.5" customHeight="1">
      <c r="A21" s="14" t="s">
        <v>76</v>
      </c>
    </row>
    <row r="22" ht="12.75">
      <c r="A22" s="12" t="s">
        <v>59</v>
      </c>
    </row>
    <row r="23" spans="1:7" ht="12.75">
      <c r="A23" s="186" t="s">
        <v>75</v>
      </c>
      <c r="B23" s="187"/>
      <c r="C23" s="187"/>
      <c r="D23" s="187"/>
      <c r="E23" s="187"/>
      <c r="F23" s="187"/>
      <c r="G23" s="187"/>
    </row>
    <row r="24" spans="1:7" ht="12.75">
      <c r="A24" s="187"/>
      <c r="B24" s="187"/>
      <c r="C24" s="187"/>
      <c r="D24" s="187"/>
      <c r="E24" s="187"/>
      <c r="F24" s="187"/>
      <c r="G24" s="187"/>
    </row>
    <row r="25" spans="1:7" ht="12.75">
      <c r="A25" s="188" t="s">
        <v>43</v>
      </c>
      <c r="B25" s="189"/>
      <c r="C25" s="189"/>
      <c r="D25" s="189"/>
      <c r="E25" s="189"/>
      <c r="F25" s="189"/>
      <c r="G25" s="189"/>
    </row>
    <row r="26" spans="1:7" ht="12.75">
      <c r="A26" s="189"/>
      <c r="B26" s="189"/>
      <c r="C26" s="189"/>
      <c r="D26" s="189"/>
      <c r="E26" s="189"/>
      <c r="F26" s="189"/>
      <c r="G26" s="189"/>
    </row>
  </sheetData>
  <sheetProtection/>
  <mergeCells count="3">
    <mergeCell ref="A23:G24"/>
    <mergeCell ref="A25:G26"/>
    <mergeCell ref="A1:H1"/>
  </mergeCells>
  <printOptions/>
  <pageMargins left="0.787401575" right="0.787401575" top="0.984251969" bottom="0.984251969" header="0.4921259845" footer="0.4921259845"/>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36" sqref="K36"/>
    </sheetView>
  </sheetViews>
  <sheetFormatPr defaultColWidth="11.421875" defaultRowHeight="12.75"/>
  <cols>
    <col min="1" max="1" width="11.421875" style="12" customWidth="1"/>
    <col min="2" max="2" width="21.8515625" style="12" customWidth="1"/>
    <col min="3" max="16384" width="11.421875" style="12" customWidth="1"/>
  </cols>
  <sheetData>
    <row r="1" ht="11.25">
      <c r="A1" s="12" t="s">
        <v>87</v>
      </c>
    </row>
    <row r="2" spans="1:4" ht="11.25">
      <c r="A2" s="18" t="s">
        <v>50</v>
      </c>
      <c r="B2" s="18" t="s">
        <v>49</v>
      </c>
      <c r="C2" s="18"/>
      <c r="D2" s="18"/>
    </row>
    <row r="3" spans="1:4" ht="11.25">
      <c r="A3" s="18" t="s">
        <v>48</v>
      </c>
      <c r="B3" s="18" t="s">
        <v>47</v>
      </c>
      <c r="C3" s="18" t="s">
        <v>61</v>
      </c>
      <c r="D3" s="18"/>
    </row>
    <row r="4" spans="1:8" ht="11.25">
      <c r="A4" s="18">
        <v>1998</v>
      </c>
      <c r="B4" s="17">
        <v>6.6</v>
      </c>
      <c r="C4" s="18"/>
      <c r="D4" s="18"/>
      <c r="F4" s="177">
        <f>B4-'[2]Sources figure 1.4-6'!B4</f>
        <v>0</v>
      </c>
      <c r="G4" s="177">
        <f>C4-'[2]Sources figure 1.4-6'!C4</f>
        <v>0</v>
      </c>
      <c r="H4" s="177">
        <f>D4-'[2]Sources figure 1.4-6'!D4</f>
        <v>0</v>
      </c>
    </row>
    <row r="5" spans="1:8" ht="11.25">
      <c r="A5" s="18">
        <f aca="true" t="shared" si="0" ref="A5:A14">A4+1</f>
        <v>1999</v>
      </c>
      <c r="B5" s="17">
        <v>5</v>
      </c>
      <c r="C5" s="18"/>
      <c r="D5" s="18"/>
      <c r="F5" s="177">
        <f>B5-'[2]Sources figure 1.4-6'!B5</f>
        <v>0</v>
      </c>
      <c r="G5" s="177">
        <f>C5-'[2]Sources figure 1.4-6'!C5</f>
        <v>0</v>
      </c>
      <c r="H5" s="177">
        <f>D5-'[2]Sources figure 1.4-6'!D5</f>
        <v>0</v>
      </c>
    </row>
    <row r="6" spans="1:8" ht="11.25">
      <c r="A6" s="18">
        <f t="shared" si="0"/>
        <v>2000</v>
      </c>
      <c r="B6" s="17">
        <v>5.4</v>
      </c>
      <c r="C6" s="18"/>
      <c r="D6" s="18"/>
      <c r="F6" s="177">
        <f>B6-'[2]Sources figure 1.4-6'!B6</f>
        <v>0</v>
      </c>
      <c r="G6" s="177">
        <f>C6-'[2]Sources figure 1.4-6'!C6</f>
        <v>0</v>
      </c>
      <c r="H6" s="177">
        <f>D6-'[2]Sources figure 1.4-6'!D6</f>
        <v>0</v>
      </c>
    </row>
    <row r="7" spans="1:8" ht="11.25">
      <c r="A7" s="18">
        <f t="shared" si="0"/>
        <v>2001</v>
      </c>
      <c r="B7" s="17">
        <v>13.7</v>
      </c>
      <c r="C7" s="18"/>
      <c r="D7" s="18"/>
      <c r="F7" s="177">
        <f>B7-'[2]Sources figure 1.4-6'!B7</f>
        <v>0</v>
      </c>
      <c r="G7" s="177">
        <f>C7-'[2]Sources figure 1.4-6'!C7</f>
        <v>0</v>
      </c>
      <c r="H7" s="177">
        <f>D7-'[2]Sources figure 1.4-6'!D7</f>
        <v>0</v>
      </c>
    </row>
    <row r="8" spans="1:8" ht="11.25">
      <c r="A8" s="18">
        <f t="shared" si="0"/>
        <v>2002</v>
      </c>
      <c r="B8" s="17">
        <v>17.2</v>
      </c>
      <c r="C8" s="18"/>
      <c r="D8" s="18"/>
      <c r="F8" s="177">
        <f>B8-'[2]Sources figure 1.4-6'!B8</f>
        <v>0</v>
      </c>
      <c r="G8" s="177">
        <f>C8-'[2]Sources figure 1.4-6'!C8</f>
        <v>0</v>
      </c>
      <c r="H8" s="177">
        <f>D8-'[2]Sources figure 1.4-6'!D8</f>
        <v>0</v>
      </c>
    </row>
    <row r="9" spans="1:8" ht="11.25">
      <c r="A9" s="18">
        <f t="shared" si="0"/>
        <v>2003</v>
      </c>
      <c r="B9" s="17">
        <v>-1</v>
      </c>
      <c r="C9" s="18"/>
      <c r="D9" s="18"/>
      <c r="F9" s="177">
        <f>B9-'[2]Sources figure 1.4-6'!B9</f>
        <v>0</v>
      </c>
      <c r="G9" s="177">
        <f>C9-'[2]Sources figure 1.4-6'!C9</f>
        <v>0</v>
      </c>
      <c r="H9" s="177">
        <f>D9-'[2]Sources figure 1.4-6'!D9</f>
        <v>0</v>
      </c>
    </row>
    <row r="10" spans="1:8" ht="11.25">
      <c r="A10" s="18">
        <f t="shared" si="0"/>
        <v>2004</v>
      </c>
      <c r="B10" s="17">
        <v>-4.5</v>
      </c>
      <c r="C10" s="18"/>
      <c r="D10" s="18"/>
      <c r="F10" s="177">
        <f>B10-'[2]Sources figure 1.4-6'!B10</f>
        <v>0</v>
      </c>
      <c r="G10" s="177">
        <f>C10-'[2]Sources figure 1.4-6'!C10</f>
        <v>0</v>
      </c>
      <c r="H10" s="177">
        <f>D10-'[2]Sources figure 1.4-6'!D10</f>
        <v>0</v>
      </c>
    </row>
    <row r="11" spans="1:8" ht="11.25">
      <c r="A11" s="18">
        <f t="shared" si="0"/>
        <v>2005</v>
      </c>
      <c r="B11" s="17">
        <v>-7.4</v>
      </c>
      <c r="C11" s="18"/>
      <c r="D11" s="18"/>
      <c r="F11" s="177">
        <f>B11-'[2]Sources figure 1.4-6'!B11</f>
        <v>0</v>
      </c>
      <c r="G11" s="177">
        <f>C11-'[2]Sources figure 1.4-6'!C11</f>
        <v>0</v>
      </c>
      <c r="H11" s="177">
        <f>D11-'[2]Sources figure 1.4-6'!D11</f>
        <v>0</v>
      </c>
    </row>
    <row r="12" spans="1:8" ht="11.25">
      <c r="A12" s="18">
        <f t="shared" si="0"/>
        <v>2006</v>
      </c>
      <c r="B12" s="18"/>
      <c r="C12" s="17">
        <f aca="true" t="shared" si="1" ref="C12:C24">D12/1000</f>
        <v>-9.865</v>
      </c>
      <c r="D12" s="16">
        <v>-9865</v>
      </c>
      <c r="F12" s="177">
        <f>B12-'[2]Sources figure 1.4-6'!B12</f>
        <v>0</v>
      </c>
      <c r="G12" s="177">
        <f>C12-'[2]Sources figure 1.4-6'!C12</f>
        <v>0</v>
      </c>
      <c r="H12" s="177">
        <f>D12-'[2]Sources figure 1.4-6'!D12</f>
        <v>0</v>
      </c>
    </row>
    <row r="13" spans="1:8" ht="11.25">
      <c r="A13" s="18">
        <f t="shared" si="0"/>
        <v>2007</v>
      </c>
      <c r="B13" s="18"/>
      <c r="C13" s="17">
        <f t="shared" si="1"/>
        <v>-11.244</v>
      </c>
      <c r="D13" s="16">
        <v>-11244</v>
      </c>
      <c r="F13" s="177">
        <f>B13-'[2]Sources figure 1.4-6'!B13</f>
        <v>0</v>
      </c>
      <c r="G13" s="177">
        <f>C13-'[2]Sources figure 1.4-6'!C13</f>
        <v>0</v>
      </c>
      <c r="H13" s="177">
        <f>D13-'[2]Sources figure 1.4-6'!D13</f>
        <v>0</v>
      </c>
    </row>
    <row r="14" spans="1:8" ht="11.25">
      <c r="A14" s="18">
        <f t="shared" si="0"/>
        <v>2008</v>
      </c>
      <c r="B14" s="18"/>
      <c r="C14" s="17">
        <f t="shared" si="1"/>
        <v>-22.921</v>
      </c>
      <c r="D14" s="16">
        <v>-22921</v>
      </c>
      <c r="F14" s="177">
        <f>B14-'[2]Sources figure 1.4-6'!B14</f>
        <v>0</v>
      </c>
      <c r="G14" s="177">
        <f>C14-'[2]Sources figure 1.4-6'!C14</f>
        <v>0</v>
      </c>
      <c r="H14" s="177">
        <f>D14-'[2]Sources figure 1.4-6'!D14</f>
        <v>0</v>
      </c>
    </row>
    <row r="15" spans="1:8" ht="11.25">
      <c r="A15" s="18">
        <v>2009</v>
      </c>
      <c r="B15" s="18"/>
      <c r="C15" s="17">
        <f t="shared" si="1"/>
        <v>-30.627</v>
      </c>
      <c r="D15" s="16">
        <v>-30627</v>
      </c>
      <c r="F15" s="177">
        <f>B15-'[2]Sources figure 1.4-6'!B15</f>
        <v>0</v>
      </c>
      <c r="G15" s="177">
        <f>C15-'[2]Sources figure 1.4-6'!C15</f>
        <v>0</v>
      </c>
      <c r="H15" s="177">
        <f>D15-'[2]Sources figure 1.4-6'!D15</f>
        <v>0</v>
      </c>
    </row>
    <row r="16" spans="1:8" ht="11.25">
      <c r="A16" s="18">
        <v>2010</v>
      </c>
      <c r="B16" s="18"/>
      <c r="C16" s="17">
        <f t="shared" si="1"/>
        <v>-33.749</v>
      </c>
      <c r="D16" s="16">
        <v>-33749</v>
      </c>
      <c r="F16" s="177">
        <f>B16-'[2]Sources figure 1.4-6'!B16</f>
        <v>0</v>
      </c>
      <c r="G16" s="177">
        <f>C16-'[2]Sources figure 1.4-6'!C16</f>
        <v>0</v>
      </c>
      <c r="H16" s="177">
        <f>D16-'[2]Sources figure 1.4-6'!D16</f>
        <v>0</v>
      </c>
    </row>
    <row r="17" spans="1:8" ht="11.25">
      <c r="A17" s="18">
        <v>2011</v>
      </c>
      <c r="B17" s="18"/>
      <c r="C17" s="17">
        <f t="shared" si="1"/>
        <v>-31.538</v>
      </c>
      <c r="D17" s="16">
        <v>-31538</v>
      </c>
      <c r="F17" s="177">
        <f>B17-'[2]Sources figure 1.4-6'!B17</f>
        <v>0</v>
      </c>
      <c r="G17" s="177">
        <f>C17-'[2]Sources figure 1.4-6'!C17</f>
        <v>0</v>
      </c>
      <c r="H17" s="177">
        <f>D17-'[2]Sources figure 1.4-6'!D17</f>
        <v>0</v>
      </c>
    </row>
    <row r="18" spans="1:8" ht="11.25">
      <c r="A18" s="18">
        <v>2012</v>
      </c>
      <c r="B18" s="18"/>
      <c r="C18" s="17">
        <f t="shared" si="1"/>
        <v>-30.401</v>
      </c>
      <c r="D18" s="16">
        <v>-30401</v>
      </c>
      <c r="E18" s="13"/>
      <c r="F18" s="177">
        <f>B18-'[2]Sources figure 1.4-6'!B18</f>
        <v>0</v>
      </c>
      <c r="G18" s="177">
        <f>C18-'[2]Sources figure 1.4-6'!C18</f>
        <v>0</v>
      </c>
      <c r="H18" s="177">
        <f>D18-'[2]Sources figure 1.4-6'!D18</f>
        <v>0</v>
      </c>
    </row>
    <row r="19" spans="1:8" ht="11.25">
      <c r="A19" s="19">
        <v>2013</v>
      </c>
      <c r="B19" s="18"/>
      <c r="C19" s="17">
        <f t="shared" si="1"/>
        <v>-1.287</v>
      </c>
      <c r="D19" s="16">
        <v>-1287</v>
      </c>
      <c r="F19" s="177">
        <f>B19-'[2]Sources figure 1.4-6'!B19</f>
        <v>0</v>
      </c>
      <c r="G19" s="177">
        <f>C19-'[2]Sources figure 1.4-6'!C19</f>
        <v>0</v>
      </c>
      <c r="H19" s="177">
        <f>D19-'[2]Sources figure 1.4-6'!D19</f>
        <v>0</v>
      </c>
    </row>
    <row r="20" spans="1:8" ht="11.25">
      <c r="A20" s="18">
        <v>2014</v>
      </c>
      <c r="B20" s="18"/>
      <c r="C20" s="17">
        <f t="shared" si="1"/>
        <v>-2.144</v>
      </c>
      <c r="D20" s="16">
        <v>-2144</v>
      </c>
      <c r="F20" s="177">
        <f>B20-'[2]Sources figure 1.4-6'!B20</f>
        <v>0</v>
      </c>
      <c r="G20" s="177">
        <f>C20-'[2]Sources figure 1.4-6'!C20</f>
        <v>0</v>
      </c>
      <c r="H20" s="177">
        <f>D20-'[2]Sources figure 1.4-6'!D20</f>
        <v>0</v>
      </c>
    </row>
    <row r="21" spans="1:8" ht="11.25">
      <c r="A21" s="18">
        <v>2015</v>
      </c>
      <c r="B21" s="18"/>
      <c r="C21" s="17">
        <f t="shared" si="1"/>
        <v>-1.177</v>
      </c>
      <c r="D21" s="16">
        <v>-1177</v>
      </c>
      <c r="F21" s="177">
        <f>B21-'[2]Sources figure 1.4-6'!B21</f>
        <v>0</v>
      </c>
      <c r="G21" s="177">
        <f>C21-'[2]Sources figure 1.4-6'!C21</f>
        <v>0</v>
      </c>
      <c r="H21" s="177">
        <f>D21-'[2]Sources figure 1.4-6'!D21</f>
        <v>0</v>
      </c>
    </row>
    <row r="22" spans="1:8" ht="11.25">
      <c r="A22" s="18">
        <v>2016</v>
      </c>
      <c r="B22" s="18"/>
      <c r="C22" s="17">
        <f t="shared" si="1"/>
        <v>4.819</v>
      </c>
      <c r="D22" s="16">
        <f>4819</f>
        <v>4819</v>
      </c>
      <c r="F22" s="177">
        <f>B22-'[2]Sources figure 1.4-6'!B22</f>
        <v>0</v>
      </c>
      <c r="G22" s="177">
        <f>C22-'[2]Sources figure 1.4-6'!C22</f>
        <v>0</v>
      </c>
      <c r="H22" s="177">
        <f>D22-'[2]Sources figure 1.4-6'!D22</f>
        <v>0</v>
      </c>
    </row>
    <row r="23" spans="1:8" ht="11.25">
      <c r="A23" s="18">
        <v>2017</v>
      </c>
      <c r="B23" s="18"/>
      <c r="C23" s="17">
        <f t="shared" si="1"/>
        <v>12.406</v>
      </c>
      <c r="D23" s="16">
        <v>12406</v>
      </c>
      <c r="F23" s="177">
        <f>B23-'[2]Sources figure 1.4-6'!B23</f>
        <v>0</v>
      </c>
      <c r="G23" s="177">
        <f>C23-'[2]Sources figure 1.4-6'!C23</f>
        <v>0</v>
      </c>
      <c r="H23" s="177">
        <f>D23-'[2]Sources figure 1.4-6'!D23</f>
        <v>0</v>
      </c>
    </row>
    <row r="24" spans="1:8" ht="11.25">
      <c r="A24" s="18">
        <v>2018</v>
      </c>
      <c r="B24" s="18"/>
      <c r="C24" s="17">
        <f t="shared" si="1"/>
        <v>8.712</v>
      </c>
      <c r="D24" s="16">
        <v>8712</v>
      </c>
      <c r="F24" s="177">
        <f>B24-'[2]Sources figure 1.4-6'!B24</f>
        <v>0</v>
      </c>
      <c r="G24" s="177">
        <f>C24-'[2]Sources figure 1.4-6'!C24</f>
        <v>0</v>
      </c>
      <c r="H24" s="177">
        <f>D24-'[2]Sources figure 1.4-6'!D24</f>
        <v>0</v>
      </c>
    </row>
    <row r="25" spans="1:8" ht="11.25">
      <c r="A25" s="18">
        <v>2019</v>
      </c>
      <c r="B25" s="18"/>
      <c r="C25" s="17">
        <f>D25/1000</f>
        <v>-2.052</v>
      </c>
      <c r="D25" s="16">
        <v>-2052</v>
      </c>
      <c r="F25" s="177">
        <f>B25-'[2]Sources figure 1.4-6'!B25</f>
        <v>0</v>
      </c>
      <c r="G25" s="177">
        <f>C25-'[2]Sources figure 1.4-6'!C25</f>
        <v>0</v>
      </c>
      <c r="H25" s="177">
        <f>D25-'[2]Sources figure 1.4-6'!D25</f>
        <v>0</v>
      </c>
    </row>
    <row r="26" spans="1:8" ht="11.25">
      <c r="A26" s="18">
        <v>2020</v>
      </c>
      <c r="B26" s="18"/>
      <c r="C26" s="17">
        <f>D26/1000</f>
        <v>-1.591</v>
      </c>
      <c r="D26" s="16">
        <v>-1591</v>
      </c>
      <c r="F26" s="177">
        <f>B26-'[2]Sources figure 1.4-6'!B26</f>
        <v>0</v>
      </c>
      <c r="G26" s="177">
        <f>C26-'[2]Sources figure 1.4-6'!C26</f>
        <v>-1.591</v>
      </c>
      <c r="H26" s="177">
        <f>D26-'[2]Sources figure 1.4-6'!D26</f>
        <v>-1591</v>
      </c>
    </row>
    <row r="27" ht="11.25">
      <c r="A27" s="14" t="s">
        <v>16</v>
      </c>
    </row>
    <row r="28" ht="11.25">
      <c r="A28" s="12" t="s">
        <v>46</v>
      </c>
    </row>
    <row r="29" ht="11.25">
      <c r="A29" s="12" t="s">
        <v>44</v>
      </c>
    </row>
    <row r="30" ht="11.25">
      <c r="A30" s="12" t="s">
        <v>43</v>
      </c>
    </row>
  </sheetData>
  <sheetProtection/>
  <printOptions/>
  <pageMargins left="0.787401575" right="0.787401575" top="0.984251969" bottom="0.984251969" header="0.4921259845" footer="0.4921259845"/>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dimension ref="A1:K32"/>
  <sheetViews>
    <sheetView zoomScalePageLayoutView="0" workbookViewId="0" topLeftCell="A1">
      <selection activeCell="A31" sqref="A31"/>
    </sheetView>
  </sheetViews>
  <sheetFormatPr defaultColWidth="11.421875" defaultRowHeight="12.75"/>
  <cols>
    <col min="1" max="1" width="43.7109375" style="10" customWidth="1"/>
    <col min="2" max="6" width="13.8515625" style="10" customWidth="1"/>
  </cols>
  <sheetData>
    <row r="1" spans="1:6" ht="13.5" thickBot="1">
      <c r="A1" s="7" t="s">
        <v>77</v>
      </c>
      <c r="B1" s="7"/>
      <c r="C1" s="5"/>
      <c r="D1" s="5"/>
      <c r="E1" s="5"/>
      <c r="F1" s="5"/>
    </row>
    <row r="2" spans="1:6" ht="101.25">
      <c r="A2" s="63" t="s">
        <v>17</v>
      </c>
      <c r="B2" s="64" t="s">
        <v>89</v>
      </c>
      <c r="C2" s="65" t="s">
        <v>98</v>
      </c>
      <c r="D2" s="65" t="s">
        <v>90</v>
      </c>
      <c r="E2" s="65" t="s">
        <v>99</v>
      </c>
      <c r="F2" s="65" t="s">
        <v>100</v>
      </c>
    </row>
    <row r="3" spans="1:11" s="8" customFormat="1" ht="12.75">
      <c r="A3" s="106" t="s">
        <v>71</v>
      </c>
      <c r="B3" s="66">
        <v>123484</v>
      </c>
      <c r="C3" s="49">
        <v>123501</v>
      </c>
      <c r="D3" s="50">
        <v>17</v>
      </c>
      <c r="E3" s="50">
        <v>121499</v>
      </c>
      <c r="F3" s="50">
        <f>E3-(C3+D3)</f>
        <v>-2019</v>
      </c>
      <c r="H3" s="169"/>
      <c r="I3" s="169"/>
      <c r="J3" s="169"/>
      <c r="K3" s="169"/>
    </row>
    <row r="4" spans="1:11" s="8" customFormat="1" ht="12.75">
      <c r="A4" s="48" t="s">
        <v>70</v>
      </c>
      <c r="B4" s="49">
        <v>30327</v>
      </c>
      <c r="C4" s="49">
        <v>30232</v>
      </c>
      <c r="D4" s="50">
        <f>E4-F4-C4</f>
        <v>3</v>
      </c>
      <c r="E4" s="50">
        <v>30150</v>
      </c>
      <c r="F4" s="50">
        <v>-85</v>
      </c>
      <c r="H4" s="169"/>
      <c r="I4" s="169"/>
      <c r="J4" s="169"/>
      <c r="K4" s="169"/>
    </row>
    <row r="5" spans="1:11" s="8" customFormat="1" ht="12.75">
      <c r="A5" s="48" t="s">
        <v>62</v>
      </c>
      <c r="B5" s="49">
        <v>268195</v>
      </c>
      <c r="C5" s="49">
        <v>271268</v>
      </c>
      <c r="D5" s="50">
        <v>2</v>
      </c>
      <c r="E5" s="50">
        <v>268996</v>
      </c>
      <c r="F5" s="50">
        <f aca="true" t="shared" si="0" ref="F5:F22">E5-(C5+D5)</f>
        <v>-2274</v>
      </c>
      <c r="H5" s="169"/>
      <c r="I5" s="169"/>
      <c r="J5" s="169"/>
      <c r="K5" s="169"/>
    </row>
    <row r="6" spans="1:11" s="8" customFormat="1" ht="12.75">
      <c r="A6" s="48" t="s">
        <v>65</v>
      </c>
      <c r="B6" s="49">
        <v>300</v>
      </c>
      <c r="C6" s="49">
        <v>564</v>
      </c>
      <c r="D6" s="50">
        <v>-273</v>
      </c>
      <c r="E6" s="50">
        <v>270</v>
      </c>
      <c r="F6" s="50">
        <f t="shared" si="0"/>
        <v>-21</v>
      </c>
      <c r="H6" s="169"/>
      <c r="I6" s="169"/>
      <c r="J6" s="169"/>
      <c r="K6" s="169"/>
    </row>
    <row r="7" spans="1:11" s="8" customFormat="1" ht="12.75">
      <c r="A7" s="48" t="s">
        <v>37</v>
      </c>
      <c r="B7" s="49">
        <v>10922</v>
      </c>
      <c r="C7" s="49">
        <v>10829</v>
      </c>
      <c r="D7" s="50">
        <f>E7-F7-C7</f>
        <v>-15</v>
      </c>
      <c r="E7" s="50">
        <v>10633</v>
      </c>
      <c r="F7" s="50">
        <v>-181</v>
      </c>
      <c r="G7" s="169"/>
      <c r="H7" s="169"/>
      <c r="I7" s="169"/>
      <c r="J7" s="169"/>
      <c r="K7" s="169"/>
    </row>
    <row r="8" spans="1:11" s="8" customFormat="1" ht="12.75">
      <c r="A8" s="48" t="s">
        <v>72</v>
      </c>
      <c r="B8" s="49">
        <v>12751</v>
      </c>
      <c r="C8" s="49">
        <v>12608</v>
      </c>
      <c r="D8" s="50">
        <v>-2</v>
      </c>
      <c r="E8" s="50">
        <v>12424</v>
      </c>
      <c r="F8" s="50">
        <f t="shared" si="0"/>
        <v>-182</v>
      </c>
      <c r="H8" s="169"/>
      <c r="I8" s="169"/>
      <c r="J8" s="169"/>
      <c r="K8" s="169"/>
    </row>
    <row r="9" spans="1:11" s="8" customFormat="1" ht="12.75">
      <c r="A9" s="48" t="s">
        <v>64</v>
      </c>
      <c r="B9" s="49">
        <v>1004436</v>
      </c>
      <c r="C9" s="49">
        <v>1024061</v>
      </c>
      <c r="D9" s="50">
        <v>39</v>
      </c>
      <c r="E9" s="50">
        <v>1012500</v>
      </c>
      <c r="F9" s="50">
        <f t="shared" si="0"/>
        <v>-11600</v>
      </c>
      <c r="H9" s="169"/>
      <c r="I9" s="169"/>
      <c r="J9" s="169"/>
      <c r="K9" s="169"/>
    </row>
    <row r="10" spans="1:11" s="8" customFormat="1" ht="12.75">
      <c r="A10" s="48" t="s">
        <v>73</v>
      </c>
      <c r="B10" s="49">
        <v>7317</v>
      </c>
      <c r="C10" s="49">
        <v>7298</v>
      </c>
      <c r="D10" s="50">
        <v>-2</v>
      </c>
      <c r="E10" s="50">
        <v>7041</v>
      </c>
      <c r="F10" s="50">
        <f t="shared" si="0"/>
        <v>-255</v>
      </c>
      <c r="H10" s="169"/>
      <c r="I10" s="169"/>
      <c r="J10" s="169"/>
      <c r="K10" s="169"/>
    </row>
    <row r="11" spans="1:11" s="8" customFormat="1" ht="12.75">
      <c r="A11" s="48" t="s">
        <v>68</v>
      </c>
      <c r="B11" s="49">
        <v>13437</v>
      </c>
      <c r="C11" s="49">
        <v>13598</v>
      </c>
      <c r="D11" s="50">
        <v>0</v>
      </c>
      <c r="E11" s="50">
        <v>13597.979999999998</v>
      </c>
      <c r="F11" s="50">
        <f t="shared" si="0"/>
        <v>-0.020000000002255547</v>
      </c>
      <c r="H11" s="169"/>
      <c r="I11" s="169"/>
      <c r="J11" s="169"/>
      <c r="K11" s="169"/>
    </row>
    <row r="12" spans="1:11" s="8" customFormat="1" ht="12.75">
      <c r="A12" s="48" t="s">
        <v>24</v>
      </c>
      <c r="B12" s="49">
        <v>281824</v>
      </c>
      <c r="C12" s="49">
        <v>287291</v>
      </c>
      <c r="D12" s="50">
        <v>145</v>
      </c>
      <c r="E12" s="50">
        <v>282568.95</v>
      </c>
      <c r="F12" s="50">
        <f t="shared" si="0"/>
        <v>-4867.049999999988</v>
      </c>
      <c r="H12" s="169"/>
      <c r="I12" s="169"/>
      <c r="J12" s="169"/>
      <c r="K12" s="169"/>
    </row>
    <row r="13" spans="1:11" s="8" customFormat="1" ht="12.75">
      <c r="A13" s="48" t="s">
        <v>25</v>
      </c>
      <c r="B13" s="49">
        <v>83552</v>
      </c>
      <c r="C13" s="49">
        <v>86452</v>
      </c>
      <c r="D13" s="50">
        <v>38</v>
      </c>
      <c r="E13" s="50">
        <v>85341.00000000001</v>
      </c>
      <c r="F13" s="50">
        <f t="shared" si="0"/>
        <v>-1148.9999999999854</v>
      </c>
      <c r="H13" s="169"/>
      <c r="I13" s="169"/>
      <c r="J13" s="169"/>
      <c r="K13" s="169"/>
    </row>
    <row r="14" spans="1:11" s="8" customFormat="1" ht="12.75">
      <c r="A14" s="48" t="s">
        <v>93</v>
      </c>
      <c r="B14" s="49">
        <v>5474</v>
      </c>
      <c r="C14" s="49">
        <v>5548</v>
      </c>
      <c r="D14" s="50"/>
      <c r="E14" s="50">
        <v>5437</v>
      </c>
      <c r="F14" s="50">
        <f t="shared" si="0"/>
        <v>-111</v>
      </c>
      <c r="H14" s="169"/>
      <c r="I14" s="169"/>
      <c r="J14" s="169"/>
      <c r="K14" s="169"/>
    </row>
    <row r="15" spans="1:11" s="8" customFormat="1" ht="12.75">
      <c r="A15" s="48" t="s">
        <v>9</v>
      </c>
      <c r="B15" s="49">
        <v>11135</v>
      </c>
      <c r="C15" s="49">
        <v>11608</v>
      </c>
      <c r="D15" s="50">
        <v>-26</v>
      </c>
      <c r="E15" s="50">
        <v>11334.36</v>
      </c>
      <c r="F15" s="50">
        <f t="shared" si="0"/>
        <v>-247.63999999999942</v>
      </c>
      <c r="H15" s="169"/>
      <c r="I15" s="169"/>
      <c r="J15" s="169"/>
      <c r="K15" s="169"/>
    </row>
    <row r="16" spans="1:11" s="8" customFormat="1" ht="12.75">
      <c r="A16" s="48" t="s">
        <v>69</v>
      </c>
      <c r="B16" s="49">
        <v>9858</v>
      </c>
      <c r="C16" s="49">
        <v>9519</v>
      </c>
      <c r="D16" s="50">
        <v>32</v>
      </c>
      <c r="E16" s="50">
        <v>9467</v>
      </c>
      <c r="F16" s="50">
        <f t="shared" si="0"/>
        <v>-84</v>
      </c>
      <c r="H16" s="169"/>
      <c r="I16" s="169"/>
      <c r="J16" s="169"/>
      <c r="K16" s="169"/>
    </row>
    <row r="17" spans="1:11" s="8" customFormat="1" ht="12.75">
      <c r="A17" s="48" t="s">
        <v>63</v>
      </c>
      <c r="B17" s="49">
        <v>40250</v>
      </c>
      <c r="C17" s="49">
        <v>39373</v>
      </c>
      <c r="D17" s="50">
        <v>29</v>
      </c>
      <c r="E17" s="50">
        <v>39286.52</v>
      </c>
      <c r="F17" s="50">
        <f t="shared" si="0"/>
        <v>-115.4800000000032</v>
      </c>
      <c r="H17" s="169"/>
      <c r="I17" s="169"/>
      <c r="J17" s="169"/>
      <c r="K17" s="169"/>
    </row>
    <row r="18" spans="1:11" s="8" customFormat="1" ht="12.75">
      <c r="A18" s="48" t="s">
        <v>66</v>
      </c>
      <c r="B18" s="49">
        <v>8977</v>
      </c>
      <c r="C18" s="49">
        <v>8852</v>
      </c>
      <c r="D18" s="50">
        <v>13</v>
      </c>
      <c r="E18" s="50">
        <v>8769</v>
      </c>
      <c r="F18" s="50">
        <f t="shared" si="0"/>
        <v>-96</v>
      </c>
      <c r="H18" s="169"/>
      <c r="I18" s="169"/>
      <c r="J18" s="169"/>
      <c r="K18" s="169"/>
    </row>
    <row r="19" spans="1:11" s="8" customFormat="1" ht="13.5" thickBot="1">
      <c r="A19" s="67" t="s">
        <v>10</v>
      </c>
      <c r="B19" s="52">
        <v>1912239</v>
      </c>
      <c r="C19" s="52">
        <f>SUM(C3:C18)</f>
        <v>1942602</v>
      </c>
      <c r="D19" s="53">
        <f>SUM(D3:D18)</f>
        <v>0</v>
      </c>
      <c r="E19" s="53">
        <f>SUM(E3:E18)</f>
        <v>1919314.81</v>
      </c>
      <c r="F19" s="53">
        <f>SUM(F3:F18)</f>
        <v>-23287.18999999998</v>
      </c>
      <c r="H19" s="169"/>
      <c r="I19" s="169"/>
      <c r="J19" s="169"/>
      <c r="K19" s="169"/>
    </row>
    <row r="20" spans="1:11" s="8" customFormat="1" ht="12.75">
      <c r="A20" s="51" t="s">
        <v>18</v>
      </c>
      <c r="B20" s="49">
        <v>10431</v>
      </c>
      <c r="C20" s="49">
        <v>10545</v>
      </c>
      <c r="D20" s="50">
        <v>0</v>
      </c>
      <c r="E20" s="50">
        <v>10440</v>
      </c>
      <c r="F20" s="50">
        <f t="shared" si="0"/>
        <v>-105</v>
      </c>
      <c r="H20" s="169"/>
      <c r="I20" s="169"/>
      <c r="J20" s="169"/>
      <c r="K20" s="169"/>
    </row>
    <row r="21" spans="1:11" s="8" customFormat="1" ht="12.75">
      <c r="A21" s="48" t="s">
        <v>19</v>
      </c>
      <c r="B21" s="68">
        <v>579</v>
      </c>
      <c r="C21" s="49">
        <v>663</v>
      </c>
      <c r="D21" s="69">
        <v>0</v>
      </c>
      <c r="E21" s="69">
        <v>527.18</v>
      </c>
      <c r="F21" s="69">
        <f t="shared" si="0"/>
        <v>-135.82000000000005</v>
      </c>
      <c r="H21" s="169"/>
      <c r="I21" s="169"/>
      <c r="J21" s="169"/>
      <c r="K21" s="169"/>
    </row>
    <row r="22" spans="1:11" s="8" customFormat="1" ht="13.5" thickBot="1">
      <c r="A22" s="70" t="s">
        <v>12</v>
      </c>
      <c r="B22" s="71">
        <v>11010</v>
      </c>
      <c r="C22" s="71">
        <v>11208</v>
      </c>
      <c r="D22" s="72">
        <v>0</v>
      </c>
      <c r="E22" s="72">
        <v>10967.18</v>
      </c>
      <c r="F22" s="72">
        <f t="shared" si="0"/>
        <v>-240.8199999999997</v>
      </c>
      <c r="H22" s="169"/>
      <c r="I22" s="169"/>
      <c r="J22" s="169"/>
      <c r="K22" s="169"/>
    </row>
    <row r="23" spans="1:11" s="8" customFormat="1" ht="13.5" thickBot="1">
      <c r="A23" s="67" t="s">
        <v>13</v>
      </c>
      <c r="B23" s="53">
        <v>1923249</v>
      </c>
      <c r="C23" s="53">
        <v>1953810</v>
      </c>
      <c r="D23" s="53">
        <f>SUM(D22,D19)</f>
        <v>0</v>
      </c>
      <c r="E23" s="53">
        <f>SUM(E19,E22)</f>
        <v>1930281.99</v>
      </c>
      <c r="F23" s="53">
        <f>SUM(F19,F22)</f>
        <v>-23528.00999999998</v>
      </c>
      <c r="H23" s="169"/>
      <c r="I23" s="169"/>
      <c r="J23" s="169"/>
      <c r="K23" s="169"/>
    </row>
    <row r="24" spans="1:6" s="8" customFormat="1" ht="12.75">
      <c r="A24" s="107" t="s">
        <v>91</v>
      </c>
      <c r="B24" s="108"/>
      <c r="C24" s="108"/>
      <c r="D24" s="108"/>
      <c r="E24" s="108"/>
      <c r="F24" s="108"/>
    </row>
    <row r="25" spans="1:6" ht="12.75">
      <c r="A25" s="108" t="s">
        <v>56</v>
      </c>
      <c r="B25" s="108"/>
      <c r="C25" s="108"/>
      <c r="D25" s="108"/>
      <c r="E25" s="108"/>
      <c r="F25" s="108"/>
    </row>
    <row r="26" spans="1:6" ht="33.75" customHeight="1">
      <c r="A26" s="191" t="s">
        <v>97</v>
      </c>
      <c r="B26" s="191"/>
      <c r="C26" s="191"/>
      <c r="D26" s="191"/>
      <c r="E26" s="191"/>
      <c r="F26" s="191"/>
    </row>
    <row r="27" ht="12.75" customHeight="1"/>
    <row r="30" spans="2:6" ht="12.75">
      <c r="B30" s="178"/>
      <c r="C30" s="178"/>
      <c r="D30" s="178"/>
      <c r="E30" s="178"/>
      <c r="F30" s="178"/>
    </row>
    <row r="31" spans="2:6" ht="12.75">
      <c r="B31" s="178"/>
      <c r="C31" s="178"/>
      <c r="D31" s="178"/>
      <c r="E31" s="178"/>
      <c r="F31" s="178"/>
    </row>
    <row r="32" spans="2:6" ht="12.75">
      <c r="B32" s="178"/>
      <c r="C32" s="178"/>
      <c r="D32" s="178"/>
      <c r="E32" s="178"/>
      <c r="F32" s="178"/>
    </row>
  </sheetData>
  <sheetProtection/>
  <mergeCells count="1">
    <mergeCell ref="A26:F26"/>
  </mergeCells>
  <printOptions/>
  <pageMargins left="0.787401575" right="0.787401575" top="0.984251969" bottom="0.984251969" header="0.4921259845" footer="0.492125984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ebaradji-adc</dc:creator>
  <cp:keywords/>
  <dc:description/>
  <cp:lastModifiedBy>GAUTIER Nadine</cp:lastModifiedBy>
  <cp:lastPrinted>2014-09-10T13:56:54Z</cp:lastPrinted>
  <dcterms:created xsi:type="dcterms:W3CDTF">2011-05-13T13:53:22Z</dcterms:created>
  <dcterms:modified xsi:type="dcterms:W3CDTF">2020-10-06T13:00:21Z</dcterms:modified>
  <cp:category/>
  <cp:version/>
  <cp:contentType/>
  <cp:contentStatus/>
</cp:coreProperties>
</file>