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comments1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360" yWindow="120" windowWidth="24480" windowHeight="7155" tabRatio="919"/>
  </bookViews>
  <sheets>
    <sheet name="FT5.3 calcul pension" sheetId="49" r:id="rId1"/>
    <sheet name="5.3-1" sheetId="50" r:id="rId2"/>
    <sheet name="5.3-1 source" sheetId="51" state="hidden" r:id="rId3"/>
    <sheet name="5.3-2" sheetId="52" r:id="rId4"/>
    <sheet name="5.3-2 source" sheetId="72" state="hidden" r:id="rId5"/>
    <sheet name="5.3-3" sheetId="53" r:id="rId6"/>
    <sheet name="5.3-3 source" sheetId="54" state="hidden" r:id="rId7"/>
    <sheet name="5.3-4" sheetId="55" r:id="rId8"/>
    <sheet name="5.3-4 source" sheetId="56" state="hidden" r:id="rId9"/>
    <sheet name="5.3-5" sheetId="57" r:id="rId10"/>
    <sheet name="5.3-5 source" sheetId="78" state="hidden" r:id="rId11"/>
    <sheet name="5.3-6" sheetId="58" r:id="rId12"/>
    <sheet name="5.3-6 source" sheetId="79" state="hidden" r:id="rId13"/>
    <sheet name="5.3-7" sheetId="59" r:id="rId14"/>
    <sheet name="5.3-7 source" sheetId="60" state="hidden" r:id="rId15"/>
    <sheet name="5.3-8" sheetId="61" r:id="rId16"/>
    <sheet name="5.3-8 source" sheetId="62" state="hidden" r:id="rId17"/>
    <sheet name="5.3-9" sheetId="63" r:id="rId18"/>
    <sheet name="5.3-9 source" sheetId="81" state="hidden" r:id="rId19"/>
    <sheet name="5.3-10" sheetId="64" r:id="rId20"/>
    <sheet name="5.3-10 source" sheetId="82" state="hidden" r:id="rId21"/>
    <sheet name="5.3-11" sheetId="65" r:id="rId22"/>
    <sheet name="5.3-11 source" sheetId="83" state="hidden" r:id="rId23"/>
    <sheet name="5.3-12" sheetId="66" r:id="rId24"/>
    <sheet name="5.3-12 source" sheetId="68" state="hidden" r:id="rId25"/>
    <sheet name="5.3-13" sheetId="69" r:id="rId26"/>
    <sheet name="5.3-13 source" sheetId="70" state="hidden" r:id="rId27"/>
    <sheet name="5.3-14" sheetId="42" r:id="rId28"/>
    <sheet name="5.3-14 source" sheetId="73" state="hidden" r:id="rId29"/>
  </sheets>
  <definedNames>
    <definedName name="_Toc300760432" localSheetId="0">'FT5.3 calcul pension'!$A$1</definedName>
  </definedNames>
  <calcPr calcId="152511"/>
</workbook>
</file>

<file path=xl/calcChain.xml><?xml version="1.0" encoding="utf-8"?>
<calcChain xmlns="http://schemas.openxmlformats.org/spreadsheetml/2006/main">
  <c r="G25" i="42" l="1"/>
  <c r="D3" i="42"/>
  <c r="D4" i="42"/>
  <c r="D8" i="42"/>
  <c r="D12" i="42"/>
  <c r="D16" i="42"/>
  <c r="D20" i="42"/>
  <c r="D24" i="42"/>
  <c r="D25" i="42"/>
  <c r="F25" i="42"/>
  <c r="D5" i="42"/>
  <c r="D6" i="42"/>
  <c r="D7" i="42"/>
  <c r="D9" i="42"/>
  <c r="D10" i="42"/>
  <c r="D11" i="42"/>
  <c r="D13" i="42"/>
  <c r="D14" i="42"/>
  <c r="D15" i="42"/>
  <c r="D17" i="42"/>
  <c r="D18" i="42"/>
  <c r="D19" i="42"/>
  <c r="D21" i="42"/>
  <c r="D22" i="42"/>
  <c r="D23" i="42"/>
  <c r="A7" i="62"/>
  <c r="A51" i="72"/>
  <c r="D3" i="52"/>
  <c r="D4" i="52"/>
  <c r="D8" i="52"/>
  <c r="D10" i="52"/>
  <c r="D14" i="52"/>
  <c r="D16" i="52"/>
  <c r="D18" i="52"/>
  <c r="D23" i="52"/>
  <c r="D28" i="52"/>
  <c r="D30" i="52"/>
  <c r="D35" i="52"/>
  <c r="D5" i="52"/>
  <c r="D6" i="52"/>
  <c r="D7" i="52"/>
  <c r="D9" i="52"/>
  <c r="D11" i="52"/>
  <c r="D12" i="52"/>
  <c r="D13" i="52"/>
  <c r="D15" i="52"/>
  <c r="D17" i="52"/>
  <c r="D19" i="52"/>
  <c r="D20" i="52"/>
  <c r="D22" i="52"/>
  <c r="D24" i="52"/>
  <c r="D25" i="52"/>
  <c r="D26" i="52"/>
  <c r="D27" i="52"/>
  <c r="D29" i="52"/>
  <c r="D31" i="52"/>
  <c r="D32" i="52"/>
  <c r="D33" i="52"/>
  <c r="D34" i="52"/>
  <c r="D36" i="52"/>
  <c r="C18" i="55" l="1"/>
  <c r="B18" i="55"/>
  <c r="C17" i="55"/>
  <c r="B17" i="55"/>
  <c r="C16" i="55"/>
  <c r="B16" i="55"/>
  <c r="C15" i="55"/>
  <c r="B15" i="55"/>
  <c r="C14" i="55"/>
  <c r="B14" i="55"/>
  <c r="C13" i="55"/>
  <c r="B13" i="55"/>
  <c r="C12" i="55"/>
  <c r="B12" i="55"/>
  <c r="C11" i="55"/>
  <c r="B11" i="55"/>
  <c r="C10" i="55"/>
  <c r="B10" i="55"/>
  <c r="C9" i="55"/>
  <c r="B9" i="55"/>
  <c r="C8" i="55"/>
  <c r="B8" i="55"/>
  <c r="C7" i="55"/>
  <c r="B7" i="55"/>
  <c r="B5" i="70" l="1"/>
  <c r="B4" i="70"/>
  <c r="C16" i="66"/>
  <c r="C15" i="66"/>
  <c r="C14" i="66"/>
  <c r="C13" i="66"/>
  <c r="C12" i="66"/>
  <c r="C10" i="66"/>
  <c r="C9" i="66"/>
  <c r="C8" i="66"/>
  <c r="C7" i="66"/>
  <c r="C6" i="66"/>
  <c r="C5" i="66"/>
  <c r="B16" i="66"/>
  <c r="B15" i="66"/>
  <c r="B14" i="66"/>
  <c r="B13" i="66"/>
  <c r="B12" i="66"/>
  <c r="B10" i="66"/>
  <c r="B9" i="66"/>
  <c r="B8" i="66"/>
  <c r="B7" i="66"/>
  <c r="B6" i="66"/>
  <c r="B5" i="66"/>
  <c r="B4" i="66"/>
  <c r="C5" i="50" l="1"/>
  <c r="B5" i="50"/>
  <c r="B4" i="50"/>
  <c r="Y25" i="73" l="1"/>
  <c r="V25" i="73"/>
  <c r="Y5" i="73"/>
  <c r="Y6" i="73"/>
  <c r="Y7" i="73"/>
  <c r="Y8" i="73"/>
  <c r="Y9" i="73"/>
  <c r="Y10" i="73"/>
  <c r="Y11" i="73"/>
  <c r="Y12" i="73"/>
  <c r="Y13" i="73"/>
  <c r="Y14" i="73"/>
  <c r="Y15" i="73"/>
  <c r="Y16" i="73"/>
  <c r="Y17" i="73"/>
  <c r="Y18" i="73"/>
  <c r="Y19" i="73"/>
  <c r="Y20" i="73"/>
  <c r="Y21" i="73"/>
  <c r="Y22" i="73"/>
  <c r="Y23" i="73"/>
  <c r="Y24" i="73"/>
  <c r="H3" i="66"/>
  <c r="B3" i="66"/>
  <c r="J4" i="66"/>
  <c r="H4" i="66"/>
  <c r="F3" i="66"/>
  <c r="D4" i="66"/>
  <c r="D5" i="66"/>
  <c r="E5" i="66"/>
  <c r="F5" i="66"/>
  <c r="G5" i="66"/>
  <c r="H5" i="66"/>
  <c r="I5" i="66"/>
  <c r="J5" i="66"/>
  <c r="K5" i="66"/>
  <c r="A19" i="55"/>
  <c r="A18" i="53"/>
  <c r="Y4" i="73" l="1"/>
  <c r="H3" i="50"/>
  <c r="B3" i="50"/>
  <c r="J4" i="50"/>
  <c r="H4" i="50"/>
  <c r="F3" i="50"/>
  <c r="D4" i="50"/>
  <c r="D5" i="50"/>
  <c r="E5" i="50"/>
  <c r="F5" i="50"/>
  <c r="G5" i="50"/>
  <c r="H5" i="50"/>
  <c r="I5" i="50"/>
  <c r="J5" i="50"/>
  <c r="K5" i="50"/>
  <c r="D16" i="59" l="1"/>
  <c r="C16" i="59"/>
  <c r="D15" i="59"/>
  <c r="C15" i="59"/>
  <c r="B15" i="59"/>
  <c r="D14" i="59"/>
  <c r="C14" i="59"/>
  <c r="B14" i="59"/>
  <c r="D13" i="59"/>
  <c r="C13" i="59"/>
  <c r="B13" i="59"/>
  <c r="D12" i="59"/>
  <c r="C12" i="59"/>
  <c r="D11" i="59"/>
  <c r="C11" i="59"/>
  <c r="B11" i="59"/>
  <c r="D10" i="59"/>
  <c r="C10" i="59"/>
  <c r="B10" i="59"/>
  <c r="D9" i="59"/>
  <c r="C9" i="59"/>
  <c r="B9" i="59"/>
  <c r="D8" i="59"/>
  <c r="C8" i="59"/>
  <c r="D6" i="59"/>
  <c r="C6" i="59"/>
  <c r="B6" i="59"/>
  <c r="G21" i="55"/>
  <c r="F21" i="55"/>
  <c r="E21" i="55"/>
  <c r="D21" i="55"/>
  <c r="G20" i="55"/>
  <c r="F20" i="55"/>
  <c r="E20" i="55"/>
  <c r="D20" i="55"/>
  <c r="G19" i="55"/>
  <c r="F19" i="55"/>
  <c r="E19" i="55"/>
  <c r="D19" i="55"/>
  <c r="G20" i="53"/>
  <c r="F20" i="53"/>
  <c r="E20" i="53"/>
  <c r="D20" i="53"/>
  <c r="G19" i="53"/>
  <c r="F19" i="53"/>
  <c r="E19" i="53"/>
  <c r="D19" i="53"/>
  <c r="G18" i="53"/>
  <c r="F18" i="53"/>
  <c r="E18" i="53"/>
  <c r="D18" i="53"/>
  <c r="C17" i="53"/>
  <c r="B17" i="53"/>
  <c r="C16" i="53"/>
  <c r="B16" i="53"/>
  <c r="C15" i="53"/>
  <c r="B15" i="53"/>
  <c r="C14" i="53"/>
  <c r="B14" i="53"/>
  <c r="C13" i="53"/>
  <c r="B13" i="53"/>
  <c r="C12" i="53"/>
  <c r="B12" i="53"/>
  <c r="C11" i="53"/>
  <c r="B11" i="53"/>
  <c r="C10" i="53"/>
  <c r="B10" i="53"/>
  <c r="C9" i="53"/>
  <c r="B9" i="53"/>
  <c r="C8" i="53"/>
  <c r="B8" i="53"/>
  <c r="C7" i="53"/>
  <c r="B7" i="53"/>
  <c r="C6" i="53"/>
  <c r="B6" i="53"/>
  <c r="C19" i="50"/>
  <c r="B19" i="50"/>
  <c r="C18" i="50"/>
  <c r="B18" i="50"/>
  <c r="C17" i="50"/>
  <c r="B17" i="50"/>
  <c r="C16" i="50"/>
  <c r="B16" i="50"/>
  <c r="C15" i="50"/>
  <c r="B15" i="50"/>
  <c r="C13" i="50"/>
  <c r="B13" i="50"/>
  <c r="C12" i="50"/>
  <c r="B12" i="50"/>
  <c r="C11" i="50"/>
  <c r="B11" i="50"/>
  <c r="C10" i="50"/>
  <c r="B10" i="50"/>
  <c r="C9" i="50"/>
  <c r="B9" i="50"/>
  <c r="C8" i="50"/>
  <c r="B8" i="50"/>
  <c r="C7" i="50"/>
  <c r="B7" i="50"/>
  <c r="Z4" i="73"/>
  <c r="B4" i="62" l="1"/>
  <c r="B8" i="59"/>
  <c r="B5" i="62"/>
  <c r="B12" i="59"/>
  <c r="B6" i="62"/>
  <c r="B16" i="59"/>
  <c r="A26" i="73"/>
  <c r="A17" i="68"/>
  <c r="B5" i="58"/>
  <c r="C5" i="58"/>
  <c r="D5" i="58"/>
  <c r="B4" i="58"/>
  <c r="A22" i="79"/>
  <c r="A25" i="56"/>
  <c r="A27" i="73" l="1"/>
  <c r="J6" i="56"/>
  <c r="H6" i="56"/>
  <c r="F6" i="56"/>
  <c r="D6" i="56"/>
  <c r="J5" i="54"/>
  <c r="H5" i="54"/>
  <c r="F5" i="54"/>
  <c r="D5" i="54"/>
  <c r="A8" i="70" l="1"/>
  <c r="A7" i="70"/>
  <c r="A19" i="66"/>
  <c r="A18" i="68"/>
  <c r="A8" i="62"/>
  <c r="E4" i="59"/>
  <c r="B3" i="59"/>
  <c r="A23" i="79"/>
  <c r="A26" i="56"/>
  <c r="Z12" i="73" l="1"/>
  <c r="Z11" i="73"/>
  <c r="Z10" i="73"/>
  <c r="Z9" i="73"/>
  <c r="Z8" i="73"/>
  <c r="Z7" i="73"/>
  <c r="Z6" i="73"/>
  <c r="Z5" i="73"/>
  <c r="E25" i="42" l="1"/>
  <c r="U25" i="73"/>
  <c r="E4" i="42"/>
  <c r="E5" i="42"/>
  <c r="E6" i="42"/>
  <c r="E7" i="42"/>
  <c r="E8" i="42"/>
  <c r="E9" i="42"/>
  <c r="E10" i="42"/>
  <c r="E11" i="42"/>
  <c r="E12" i="42"/>
  <c r="E13" i="42"/>
  <c r="E14" i="42"/>
  <c r="E15" i="42"/>
  <c r="E16" i="42"/>
  <c r="E17" i="42"/>
  <c r="E18" i="42"/>
  <c r="E19" i="42"/>
  <c r="E20" i="42"/>
  <c r="E21" i="42"/>
  <c r="E22" i="42"/>
  <c r="E23" i="42"/>
  <c r="E24" i="42"/>
  <c r="E3" i="42"/>
  <c r="Z13" i="73"/>
  <c r="Z14" i="73"/>
  <c r="Z15" i="73"/>
  <c r="Z16" i="73"/>
  <c r="Z17" i="73"/>
  <c r="Z18" i="73"/>
  <c r="Z19" i="73"/>
  <c r="Z20" i="73"/>
  <c r="Z21" i="73"/>
  <c r="Z22" i="73"/>
  <c r="Z23" i="73"/>
  <c r="Z24" i="73"/>
  <c r="Z25" i="73"/>
  <c r="E5" i="52"/>
  <c r="E6" i="52"/>
  <c r="E7" i="52"/>
  <c r="E8" i="52"/>
  <c r="E9" i="52"/>
  <c r="E10" i="52"/>
  <c r="E11" i="52"/>
  <c r="E12" i="52"/>
  <c r="E13" i="52"/>
  <c r="E14" i="52"/>
  <c r="E15" i="52"/>
  <c r="E16" i="52"/>
  <c r="E17" i="52"/>
  <c r="E18" i="52"/>
  <c r="E19" i="52"/>
  <c r="E20" i="52"/>
  <c r="E22" i="52"/>
  <c r="E23" i="52"/>
  <c r="E24" i="52"/>
  <c r="E25" i="52"/>
  <c r="E26" i="52"/>
  <c r="E27" i="52"/>
  <c r="E28" i="52"/>
  <c r="E29" i="52"/>
  <c r="E30" i="52"/>
  <c r="E31" i="52"/>
  <c r="E32" i="52"/>
  <c r="E33" i="52"/>
  <c r="E34" i="52"/>
  <c r="E35" i="52"/>
  <c r="E36" i="52"/>
  <c r="E3" i="52"/>
  <c r="G17" i="42" l="1"/>
  <c r="F17" i="42"/>
  <c r="F16" i="42"/>
  <c r="G16" i="42"/>
  <c r="F21" i="42"/>
  <c r="G21" i="42"/>
  <c r="G9" i="42"/>
  <c r="F9" i="42"/>
  <c r="F20" i="42"/>
  <c r="G20" i="42"/>
  <c r="G12" i="42"/>
  <c r="F12" i="42"/>
  <c r="G4" i="42"/>
  <c r="F4" i="42"/>
  <c r="G23" i="42"/>
  <c r="F23" i="42"/>
  <c r="G19" i="42"/>
  <c r="F19" i="42"/>
  <c r="F15" i="42"/>
  <c r="G15" i="42"/>
  <c r="F11" i="42"/>
  <c r="G11" i="42"/>
  <c r="G7" i="42"/>
  <c r="F7" i="42"/>
  <c r="G13" i="42"/>
  <c r="F13" i="42"/>
  <c r="G5" i="42"/>
  <c r="F5" i="42"/>
  <c r="G24" i="42"/>
  <c r="F24" i="42"/>
  <c r="G8" i="42"/>
  <c r="F8" i="42"/>
  <c r="G22" i="42"/>
  <c r="F22" i="42"/>
  <c r="G18" i="42"/>
  <c r="F18" i="42"/>
  <c r="G14" i="42"/>
  <c r="F14" i="42"/>
  <c r="G10" i="42"/>
  <c r="F10" i="42"/>
  <c r="G6" i="42"/>
  <c r="F6" i="42"/>
  <c r="G33" i="52"/>
  <c r="F33" i="52"/>
  <c r="G25" i="52"/>
  <c r="F25" i="52"/>
  <c r="G36" i="52"/>
  <c r="F36" i="52"/>
  <c r="G32" i="52"/>
  <c r="F32" i="52"/>
  <c r="G24" i="52"/>
  <c r="F24" i="52"/>
  <c r="G19" i="52"/>
  <c r="F19" i="52"/>
  <c r="G15" i="52"/>
  <c r="F15" i="52"/>
  <c r="F11" i="52"/>
  <c r="G11" i="52"/>
  <c r="G7" i="52"/>
  <c r="F7" i="52"/>
  <c r="G29" i="52"/>
  <c r="F29" i="52"/>
  <c r="F20" i="52"/>
  <c r="G20" i="52"/>
  <c r="G12" i="52"/>
  <c r="F12" i="52"/>
  <c r="G31" i="52"/>
  <c r="F31" i="52"/>
  <c r="G27" i="52"/>
  <c r="F27" i="52"/>
  <c r="G6" i="52"/>
  <c r="F6" i="52"/>
  <c r="G34" i="52"/>
  <c r="F34" i="52"/>
  <c r="G26" i="52"/>
  <c r="F26" i="52"/>
  <c r="G22" i="52"/>
  <c r="F22" i="52"/>
  <c r="G17" i="52"/>
  <c r="F17" i="52"/>
  <c r="G13" i="52"/>
  <c r="F13" i="52"/>
  <c r="F9" i="52"/>
  <c r="G9" i="52"/>
  <c r="F5" i="52"/>
  <c r="G5" i="52"/>
  <c r="F8" i="82"/>
  <c r="J6" i="66" l="1"/>
  <c r="J7" i="66"/>
  <c r="J8" i="66"/>
  <c r="J9" i="66"/>
  <c r="J10" i="66"/>
  <c r="J12" i="66"/>
  <c r="J13" i="66"/>
  <c r="J14" i="66"/>
  <c r="J15" i="66"/>
  <c r="J16" i="66"/>
  <c r="H6" i="66"/>
  <c r="H7" i="66"/>
  <c r="H8" i="66"/>
  <c r="H9" i="66"/>
  <c r="H10" i="66"/>
  <c r="H12" i="66"/>
  <c r="H13" i="66"/>
  <c r="H14" i="66"/>
  <c r="H15" i="66"/>
  <c r="H16" i="66"/>
  <c r="F6" i="66"/>
  <c r="F7" i="66"/>
  <c r="F8" i="66"/>
  <c r="F9" i="66"/>
  <c r="F10" i="66"/>
  <c r="F12" i="66"/>
  <c r="F13" i="66"/>
  <c r="F14" i="66"/>
  <c r="F15" i="66"/>
  <c r="F16" i="66"/>
  <c r="D6" i="66"/>
  <c r="D7" i="66"/>
  <c r="D8" i="66"/>
  <c r="D9" i="66"/>
  <c r="D10" i="66"/>
  <c r="D12" i="66"/>
  <c r="D13" i="66"/>
  <c r="D14" i="66"/>
  <c r="D15" i="66"/>
  <c r="D16" i="66"/>
  <c r="B18" i="81"/>
  <c r="C18" i="81" l="1"/>
  <c r="C9" i="81"/>
  <c r="C5" i="81"/>
  <c r="C13" i="81"/>
  <c r="C17" i="81"/>
  <c r="C15" i="81"/>
  <c r="C11" i="81"/>
  <c r="C14" i="81"/>
  <c r="C4" i="81"/>
  <c r="C6" i="81"/>
  <c r="C16" i="81"/>
  <c r="C12" i="81"/>
  <c r="C8" i="81"/>
  <c r="C10" i="81"/>
  <c r="C7" i="81"/>
  <c r="K16" i="66"/>
  <c r="I16" i="66"/>
  <c r="G16" i="66"/>
  <c r="E16" i="66"/>
  <c r="K15" i="66"/>
  <c r="I15" i="66"/>
  <c r="G15" i="66"/>
  <c r="E15" i="66"/>
  <c r="K14" i="66"/>
  <c r="I14" i="66"/>
  <c r="G14" i="66"/>
  <c r="E14" i="66"/>
  <c r="K13" i="66"/>
  <c r="I13" i="66"/>
  <c r="G13" i="66"/>
  <c r="E13" i="66"/>
  <c r="K12" i="66"/>
  <c r="I12" i="66"/>
  <c r="G12" i="66"/>
  <c r="E12" i="66"/>
  <c r="K10" i="66"/>
  <c r="I10" i="66"/>
  <c r="G10" i="66"/>
  <c r="E10" i="66"/>
  <c r="K9" i="66"/>
  <c r="I9" i="66"/>
  <c r="G9" i="66"/>
  <c r="E9" i="66"/>
  <c r="K8" i="66"/>
  <c r="I8" i="66"/>
  <c r="G8" i="66"/>
  <c r="E8" i="66"/>
  <c r="K7" i="66"/>
  <c r="I7" i="66"/>
  <c r="G7" i="66"/>
  <c r="E7" i="66"/>
  <c r="K6" i="66"/>
  <c r="I6" i="66"/>
  <c r="G6" i="66"/>
  <c r="E6" i="66"/>
  <c r="C5" i="70" l="1"/>
  <c r="C4" i="70"/>
  <c r="D5" i="70"/>
  <c r="D4" i="70"/>
  <c r="E5" i="70"/>
  <c r="E4" i="70"/>
  <c r="F5" i="70"/>
  <c r="F4" i="70"/>
  <c r="E6" i="62" l="1"/>
  <c r="D6" i="62"/>
  <c r="C6" i="62"/>
  <c r="E5" i="62"/>
  <c r="D5" i="62"/>
  <c r="C5" i="62"/>
  <c r="E4" i="62"/>
  <c r="D4" i="62"/>
  <c r="C4" i="62"/>
  <c r="F17" i="53"/>
  <c r="E17" i="53"/>
  <c r="D17" i="53"/>
  <c r="G16" i="53"/>
  <c r="F16" i="53"/>
  <c r="E16" i="53"/>
  <c r="D16" i="53"/>
  <c r="G15" i="53"/>
  <c r="F15" i="53"/>
  <c r="E15" i="53"/>
  <c r="D15" i="53"/>
  <c r="G14" i="53"/>
  <c r="F14" i="53"/>
  <c r="E14" i="53"/>
  <c r="D14" i="53"/>
  <c r="G13" i="53"/>
  <c r="F13" i="53"/>
  <c r="E13" i="53"/>
  <c r="D13" i="53"/>
  <c r="G12" i="53"/>
  <c r="F12" i="53"/>
  <c r="E12" i="53"/>
  <c r="D12" i="53"/>
  <c r="G11" i="53"/>
  <c r="F11" i="53"/>
  <c r="E11" i="53"/>
  <c r="D11" i="53"/>
  <c r="G10" i="53"/>
  <c r="F10" i="53"/>
  <c r="E10" i="53"/>
  <c r="D10" i="53"/>
  <c r="G9" i="53"/>
  <c r="F9" i="53"/>
  <c r="E9" i="53"/>
  <c r="D9" i="53"/>
  <c r="G8" i="53"/>
  <c r="F8" i="53"/>
  <c r="E8" i="53"/>
  <c r="D8" i="53"/>
  <c r="G7" i="53"/>
  <c r="F7" i="53"/>
  <c r="E7" i="53"/>
  <c r="D7" i="53"/>
  <c r="G6" i="53"/>
  <c r="F6" i="53"/>
  <c r="E6" i="53"/>
  <c r="D6" i="53"/>
  <c r="G17" i="53" l="1"/>
  <c r="D11" i="64" l="1"/>
  <c r="C11" i="64"/>
  <c r="B11" i="64"/>
  <c r="D10" i="64"/>
  <c r="C10" i="64"/>
  <c r="B10" i="64"/>
  <c r="D9" i="64"/>
  <c r="C9" i="64"/>
  <c r="B9" i="64"/>
  <c r="D8" i="64"/>
  <c r="C8" i="64"/>
  <c r="B8" i="64"/>
  <c r="D7" i="64"/>
  <c r="C7" i="64"/>
  <c r="B7" i="64"/>
  <c r="D6" i="64"/>
  <c r="C6" i="64"/>
  <c r="B6" i="64"/>
  <c r="D5" i="64"/>
  <c r="C5" i="64"/>
  <c r="B5" i="64"/>
  <c r="D4" i="64"/>
  <c r="C4" i="64"/>
  <c r="B4" i="64"/>
  <c r="D18" i="63"/>
  <c r="B17" i="63"/>
  <c r="D16" i="63"/>
  <c r="B16" i="63"/>
  <c r="D15" i="63"/>
  <c r="B15" i="63"/>
  <c r="D14" i="63"/>
  <c r="B14" i="63"/>
  <c r="D13" i="63"/>
  <c r="B13" i="63"/>
  <c r="D12" i="63"/>
  <c r="B12" i="63"/>
  <c r="D11" i="63"/>
  <c r="B11" i="63"/>
  <c r="D10" i="63"/>
  <c r="B10" i="63"/>
  <c r="D9" i="63"/>
  <c r="B9" i="63"/>
  <c r="D8" i="63"/>
  <c r="B8" i="63"/>
  <c r="D7" i="63"/>
  <c r="B7" i="63"/>
  <c r="D6" i="63"/>
  <c r="B6" i="63"/>
  <c r="D5" i="63"/>
  <c r="B5" i="63"/>
  <c r="D4" i="63"/>
  <c r="B4" i="63"/>
  <c r="D21" i="58"/>
  <c r="C21" i="58"/>
  <c r="B21" i="58"/>
  <c r="D20" i="58"/>
  <c r="C20" i="58"/>
  <c r="B20" i="58"/>
  <c r="D19" i="58"/>
  <c r="C19" i="58"/>
  <c r="B19" i="58"/>
  <c r="B18" i="58"/>
  <c r="D17" i="58"/>
  <c r="C17" i="58"/>
  <c r="B17" i="58"/>
  <c r="D16" i="58"/>
  <c r="C16" i="58"/>
  <c r="B16" i="58"/>
  <c r="D15" i="58"/>
  <c r="C15" i="58"/>
  <c r="B15" i="58"/>
  <c r="D14" i="58"/>
  <c r="C14" i="58"/>
  <c r="B14" i="58"/>
  <c r="D13" i="58"/>
  <c r="C13" i="58"/>
  <c r="B13" i="58"/>
  <c r="D12" i="58"/>
  <c r="C12" i="58"/>
  <c r="B12" i="58"/>
  <c r="D11" i="58"/>
  <c r="C11" i="58"/>
  <c r="B11" i="58"/>
  <c r="D10" i="58"/>
  <c r="C10" i="58"/>
  <c r="B10" i="58"/>
  <c r="D9" i="58"/>
  <c r="C9" i="58"/>
  <c r="B9" i="58"/>
  <c r="D8" i="58"/>
  <c r="C8" i="58"/>
  <c r="B8" i="58"/>
  <c r="D6" i="58"/>
  <c r="C6" i="58"/>
  <c r="B6" i="58"/>
  <c r="D21" i="57"/>
  <c r="C21" i="57"/>
  <c r="B21" i="57"/>
  <c r="D20" i="57"/>
  <c r="C20" i="57"/>
  <c r="B20" i="57"/>
  <c r="B19" i="57"/>
  <c r="D18" i="57"/>
  <c r="C18" i="57"/>
  <c r="B18" i="57"/>
  <c r="D17" i="57"/>
  <c r="C17" i="57"/>
  <c r="B17" i="57"/>
  <c r="D16" i="57"/>
  <c r="C16" i="57"/>
  <c r="B16" i="57"/>
  <c r="D15" i="57"/>
  <c r="C15" i="57"/>
  <c r="B15" i="57"/>
  <c r="D14" i="57"/>
  <c r="C14" i="57"/>
  <c r="B14" i="57"/>
  <c r="D13" i="57"/>
  <c r="C13" i="57"/>
  <c r="B13" i="57"/>
  <c r="D12" i="57"/>
  <c r="C12" i="57"/>
  <c r="B12" i="57"/>
  <c r="D11" i="57"/>
  <c r="C11" i="57"/>
  <c r="B11" i="57"/>
  <c r="D10" i="57"/>
  <c r="C10" i="57"/>
  <c r="B10" i="57"/>
  <c r="D9" i="57"/>
  <c r="C9" i="57"/>
  <c r="B9" i="57"/>
  <c r="D8" i="57"/>
  <c r="C8" i="57"/>
  <c r="B8" i="57"/>
  <c r="D7" i="57"/>
  <c r="C7" i="57"/>
  <c r="B7" i="57"/>
  <c r="D6" i="57"/>
  <c r="C6" i="57"/>
  <c r="B6" i="57"/>
  <c r="A18" i="66" l="1"/>
  <c r="A17" i="66"/>
  <c r="B18" i="63" l="1"/>
  <c r="C18" i="63" l="1"/>
  <c r="C7" i="63"/>
  <c r="C15" i="63"/>
  <c r="C8" i="63"/>
  <c r="C16" i="63"/>
  <c r="C9" i="63"/>
  <c r="C17" i="63"/>
  <c r="C10" i="63"/>
  <c r="C11" i="63"/>
  <c r="C4" i="63"/>
  <c r="C12" i="63"/>
  <c r="C5" i="63"/>
  <c r="C13" i="63"/>
  <c r="C6" i="63"/>
  <c r="C14" i="63"/>
  <c r="M16" i="59"/>
  <c r="L16" i="59"/>
  <c r="K16" i="59"/>
  <c r="J16" i="59"/>
  <c r="I16" i="59"/>
  <c r="H16" i="59"/>
  <c r="G16" i="59"/>
  <c r="F16" i="59"/>
  <c r="E16" i="59"/>
  <c r="M15" i="59"/>
  <c r="L15" i="59"/>
  <c r="K15" i="59"/>
  <c r="J15" i="59"/>
  <c r="I15" i="59"/>
  <c r="H15" i="59"/>
  <c r="G15" i="59"/>
  <c r="F15" i="59"/>
  <c r="E15" i="59"/>
  <c r="M14" i="59"/>
  <c r="L14" i="59"/>
  <c r="K14" i="59"/>
  <c r="J14" i="59"/>
  <c r="I14" i="59"/>
  <c r="H14" i="59"/>
  <c r="G14" i="59"/>
  <c r="F14" i="59"/>
  <c r="E14" i="59"/>
  <c r="M13" i="59"/>
  <c r="L13" i="59"/>
  <c r="K13" i="59"/>
  <c r="J13" i="59"/>
  <c r="I13" i="59"/>
  <c r="H13" i="59"/>
  <c r="G13" i="59"/>
  <c r="F13" i="59"/>
  <c r="E13" i="59"/>
  <c r="M12" i="59"/>
  <c r="L12" i="59"/>
  <c r="K12" i="59"/>
  <c r="J12" i="59"/>
  <c r="I12" i="59"/>
  <c r="H12" i="59"/>
  <c r="G12" i="59"/>
  <c r="F12" i="59"/>
  <c r="E12" i="59"/>
  <c r="M11" i="59"/>
  <c r="L11" i="59"/>
  <c r="K11" i="59"/>
  <c r="J11" i="59"/>
  <c r="I11" i="59"/>
  <c r="H11" i="59"/>
  <c r="G11" i="59"/>
  <c r="F11" i="59"/>
  <c r="E11" i="59"/>
  <c r="M10" i="59"/>
  <c r="L10" i="59"/>
  <c r="K10" i="59"/>
  <c r="J10" i="59"/>
  <c r="I10" i="59"/>
  <c r="H10" i="59"/>
  <c r="G10" i="59"/>
  <c r="F10" i="59"/>
  <c r="E10" i="59"/>
  <c r="M9" i="59"/>
  <c r="L9" i="59"/>
  <c r="K9" i="59"/>
  <c r="J9" i="59"/>
  <c r="I9" i="59"/>
  <c r="H9" i="59"/>
  <c r="G9" i="59"/>
  <c r="F9" i="59"/>
  <c r="E9" i="59"/>
  <c r="M8" i="59"/>
  <c r="L8" i="59"/>
  <c r="K8" i="59"/>
  <c r="J8" i="59"/>
  <c r="I8" i="59"/>
  <c r="H8" i="59"/>
  <c r="G8" i="59"/>
  <c r="F8" i="59"/>
  <c r="E8" i="59"/>
  <c r="M6" i="59"/>
  <c r="L6" i="59"/>
  <c r="K6" i="59"/>
  <c r="J6" i="59"/>
  <c r="I6" i="59"/>
  <c r="H6" i="59"/>
  <c r="G6" i="59"/>
  <c r="F6" i="59"/>
  <c r="E6" i="59"/>
  <c r="G18" i="55"/>
  <c r="F18" i="55"/>
  <c r="E18" i="55"/>
  <c r="D18" i="55"/>
  <c r="G17" i="55"/>
  <c r="F17" i="55"/>
  <c r="E17" i="55"/>
  <c r="D17" i="55"/>
  <c r="G16" i="55"/>
  <c r="F16" i="55"/>
  <c r="E16" i="55"/>
  <c r="D16" i="55"/>
  <c r="G15" i="55"/>
  <c r="F15" i="55"/>
  <c r="E15" i="55"/>
  <c r="D15" i="55"/>
  <c r="G14" i="55"/>
  <c r="F14" i="55"/>
  <c r="E14" i="55"/>
  <c r="D14" i="55"/>
  <c r="G13" i="55"/>
  <c r="F13" i="55"/>
  <c r="E13" i="55"/>
  <c r="D13" i="55"/>
  <c r="G12" i="55"/>
  <c r="F12" i="55"/>
  <c r="E12" i="55"/>
  <c r="D12" i="55"/>
  <c r="G11" i="55"/>
  <c r="F11" i="55"/>
  <c r="E11" i="55"/>
  <c r="D11" i="55"/>
  <c r="G10" i="55"/>
  <c r="F10" i="55"/>
  <c r="E10" i="55"/>
  <c r="D10" i="55"/>
  <c r="G9" i="55"/>
  <c r="F9" i="55"/>
  <c r="E9" i="55"/>
  <c r="D9" i="55"/>
  <c r="G8" i="55"/>
  <c r="F8" i="55"/>
  <c r="E8" i="55"/>
  <c r="D8" i="55"/>
  <c r="G7" i="55"/>
  <c r="F7" i="55"/>
  <c r="E7" i="55"/>
  <c r="D7" i="55"/>
  <c r="E4" i="52"/>
  <c r="J8" i="50" l="1"/>
  <c r="J9" i="50"/>
  <c r="J10" i="50"/>
  <c r="K10" i="50"/>
  <c r="J11" i="50"/>
  <c r="K11" i="50"/>
  <c r="J12" i="50"/>
  <c r="J13" i="50"/>
  <c r="J15" i="50"/>
  <c r="K15" i="50"/>
  <c r="J16" i="50"/>
  <c r="K16" i="50"/>
  <c r="J17" i="50"/>
  <c r="K17" i="50"/>
  <c r="J18" i="50"/>
  <c r="K18" i="50"/>
  <c r="J19" i="50"/>
  <c r="K19" i="50"/>
  <c r="J7" i="50"/>
  <c r="H8" i="50"/>
  <c r="H9" i="50"/>
  <c r="H10" i="50"/>
  <c r="I10" i="50"/>
  <c r="H11" i="50"/>
  <c r="I11" i="50"/>
  <c r="H12" i="50"/>
  <c r="H13" i="50"/>
  <c r="H15" i="50"/>
  <c r="I15" i="50"/>
  <c r="H16" i="50"/>
  <c r="I16" i="50"/>
  <c r="H17" i="50"/>
  <c r="I17" i="50"/>
  <c r="H18" i="50"/>
  <c r="I18" i="50"/>
  <c r="H19" i="50"/>
  <c r="I19" i="50"/>
  <c r="H7" i="50"/>
  <c r="F8" i="50"/>
  <c r="F9" i="50"/>
  <c r="F10" i="50"/>
  <c r="G10" i="50"/>
  <c r="F11" i="50"/>
  <c r="G11" i="50"/>
  <c r="F12" i="50"/>
  <c r="F13" i="50"/>
  <c r="F15" i="50"/>
  <c r="G15" i="50"/>
  <c r="F16" i="50"/>
  <c r="G16" i="50"/>
  <c r="F17" i="50"/>
  <c r="G17" i="50"/>
  <c r="F18" i="50"/>
  <c r="G18" i="50"/>
  <c r="F19" i="50"/>
  <c r="G19" i="50"/>
  <c r="F7" i="50"/>
  <c r="E8" i="50"/>
  <c r="E9" i="50"/>
  <c r="E10" i="50"/>
  <c r="E11" i="50"/>
  <c r="E13" i="50"/>
  <c r="E15" i="50"/>
  <c r="E16" i="50"/>
  <c r="E17" i="50"/>
  <c r="E18" i="50"/>
  <c r="E19" i="50"/>
  <c r="E7" i="50"/>
  <c r="D8" i="50"/>
  <c r="D9" i="50"/>
  <c r="D10" i="50"/>
  <c r="D11" i="50"/>
  <c r="D13" i="50"/>
  <c r="D15" i="50"/>
  <c r="D16" i="50"/>
  <c r="D17" i="50"/>
  <c r="D18" i="50"/>
  <c r="D19" i="50"/>
  <c r="D7" i="50"/>
  <c r="K13" i="50" l="1"/>
  <c r="I13" i="50"/>
  <c r="G13" i="50"/>
  <c r="K12" i="50"/>
  <c r="I12" i="50"/>
  <c r="G12" i="50"/>
  <c r="K9" i="50"/>
  <c r="I9" i="50"/>
  <c r="G9" i="50"/>
  <c r="K8" i="50"/>
  <c r="I8" i="50"/>
  <c r="G8" i="50"/>
  <c r="K7" i="50"/>
  <c r="I7" i="50"/>
  <c r="G7" i="50"/>
  <c r="A16" i="66" l="1"/>
  <c r="A15" i="66"/>
</calcChain>
</file>

<file path=xl/comments1.xml><?xml version="1.0" encoding="utf-8"?>
<comments xmlns="http://schemas.openxmlformats.org/spreadsheetml/2006/main">
  <authors>
    <author>Auteur</author>
  </authors>
  <commentList>
    <comment ref="C6" authorId="0" shapeId="0">
      <text>
        <r>
          <rPr>
            <b/>
            <sz val="9"/>
            <color indexed="81"/>
            <rFont val="Tahoma"/>
            <family val="2"/>
          </rPr>
          <t>Source :</t>
        </r>
        <r>
          <rPr>
            <sz val="9"/>
            <color indexed="81"/>
            <rFont val="Tahoma"/>
            <family val="2"/>
          </rPr>
          <t xml:space="preserve">
Tableau B15 du Jaune Pensions</t>
        </r>
      </text>
    </comment>
  </commentList>
</comments>
</file>

<file path=xl/comments10.xml><?xml version="1.0" encoding="utf-8"?>
<comments xmlns="http://schemas.openxmlformats.org/spreadsheetml/2006/main">
  <authors>
    <author>Auteur</author>
  </authors>
  <commentList>
    <comment ref="E4" authorId="0" shapeId="0">
      <text>
        <r>
          <rPr>
            <b/>
            <sz val="9"/>
            <color indexed="81"/>
            <rFont val="Tahoma"/>
            <family val="2"/>
          </rPr>
          <t>Source :</t>
        </r>
        <r>
          <rPr>
            <sz val="9"/>
            <color indexed="81"/>
            <rFont val="Tahoma"/>
            <family val="2"/>
          </rPr>
          <t xml:space="preserve">
IRCANTEC</t>
        </r>
      </text>
    </comment>
  </commentList>
</comments>
</file>

<file path=xl/comments11.xml><?xml version="1.0" encoding="utf-8"?>
<comments xmlns="http://schemas.openxmlformats.org/spreadsheetml/2006/main">
  <authors>
    <author>Auteur</author>
  </authors>
  <commentList>
    <comment ref="C6" authorId="0" shapeId="0">
      <text>
        <r>
          <rPr>
            <b/>
            <sz val="9"/>
            <color indexed="81"/>
            <rFont val="Tahoma"/>
            <family val="2"/>
          </rPr>
          <t>Source :</t>
        </r>
        <r>
          <rPr>
            <sz val="9"/>
            <color indexed="81"/>
            <rFont val="Tahoma"/>
            <family val="2"/>
          </rPr>
          <t xml:space="preserve">
Tableau A5 du Jaune Pensions</t>
        </r>
      </text>
    </comment>
  </commentList>
</comments>
</file>

<file path=xl/comments12.xml><?xml version="1.0" encoding="utf-8"?>
<comments xmlns="http://schemas.openxmlformats.org/spreadsheetml/2006/main">
  <authors>
    <author>Auteur</author>
  </authors>
  <commentList>
    <comment ref="T4" authorId="0" shapeId="0">
      <text>
        <r>
          <rPr>
            <b/>
            <sz val="9"/>
            <color indexed="81"/>
            <rFont val="Tahoma"/>
            <family val="2"/>
          </rPr>
          <t>Source :</t>
        </r>
        <r>
          <rPr>
            <sz val="9"/>
            <color indexed="81"/>
            <rFont val="Tahoma"/>
            <family val="2"/>
          </rPr>
          <t xml:space="preserve">
Tableau A4 du Jaune Pensions</t>
        </r>
      </text>
    </comment>
  </commentList>
</comments>
</file>

<file path=xl/comments2.xml><?xml version="1.0" encoding="utf-8"?>
<comments xmlns="http://schemas.openxmlformats.org/spreadsheetml/2006/main">
  <authors>
    <author>Auteur</author>
  </authors>
  <commentList>
    <comment ref="T5" authorId="0" shapeId="0">
      <text>
        <r>
          <rPr>
            <b/>
            <sz val="9"/>
            <color indexed="81"/>
            <rFont val="Tahoma"/>
            <family val="2"/>
          </rPr>
          <t>Source :</t>
        </r>
        <r>
          <rPr>
            <sz val="9"/>
            <color indexed="81"/>
            <rFont val="Tahoma"/>
            <family val="2"/>
          </rPr>
          <t xml:space="preserve">
Tableau B14 du Jaune Pensions</t>
        </r>
      </text>
    </comment>
  </commentList>
</comments>
</file>

<file path=xl/comments3.xml><?xml version="1.0" encoding="utf-8"?>
<comments xmlns="http://schemas.openxmlformats.org/spreadsheetml/2006/main">
  <authors>
    <author>Auteur</author>
  </authors>
  <commentList>
    <comment ref="K6" authorId="0" shapeId="0">
      <text>
        <r>
          <rPr>
            <b/>
            <sz val="9"/>
            <color indexed="81"/>
            <rFont val="Tahoma"/>
            <family val="2"/>
          </rPr>
          <t>Source :</t>
        </r>
        <r>
          <rPr>
            <sz val="9"/>
            <color indexed="81"/>
            <rFont val="Tahoma"/>
            <family val="2"/>
          </rPr>
          <t xml:space="preserve">
Tableau B16 du Jaune Pensions</t>
        </r>
      </text>
    </comment>
  </commentList>
</comments>
</file>

<file path=xl/comments4.xml><?xml version="1.0" encoding="utf-8"?>
<comments xmlns="http://schemas.openxmlformats.org/spreadsheetml/2006/main">
  <authors>
    <author>Auteur</author>
  </authors>
  <commentList>
    <comment ref="K7" authorId="0" shapeId="0">
      <text>
        <r>
          <rPr>
            <b/>
            <sz val="9"/>
            <color indexed="81"/>
            <rFont val="Tahoma"/>
            <family val="2"/>
          </rPr>
          <t>Source :</t>
        </r>
        <r>
          <rPr>
            <sz val="9"/>
            <color indexed="81"/>
            <rFont val="Tahoma"/>
            <family val="2"/>
          </rPr>
          <t xml:space="preserve">
Tableau B17 du Jaune Pensions</t>
        </r>
      </text>
    </comment>
  </commentList>
</comments>
</file>

<file path=xl/comments5.xml><?xml version="1.0" encoding="utf-8"?>
<comments xmlns="http://schemas.openxmlformats.org/spreadsheetml/2006/main">
  <authors>
    <author>Auteur</author>
  </authors>
  <commentList>
    <comment ref="D6" authorId="0" shapeId="0">
      <text>
        <r>
          <rPr>
            <b/>
            <sz val="9"/>
            <color indexed="81"/>
            <rFont val="Tahoma"/>
            <family val="2"/>
          </rPr>
          <t>Source :</t>
        </r>
        <r>
          <rPr>
            <sz val="9"/>
            <color indexed="81"/>
            <rFont val="Tahoma"/>
            <family val="2"/>
          </rPr>
          <t xml:space="preserve">
Tableau B18 du Jaune Pensions</t>
        </r>
      </text>
    </comment>
  </commentList>
</comments>
</file>

<file path=xl/comments6.xml><?xml version="1.0" encoding="utf-8"?>
<comments xmlns="http://schemas.openxmlformats.org/spreadsheetml/2006/main">
  <authors>
    <author>Auteur</author>
  </authors>
  <commentList>
    <comment ref="D6" authorId="0" shapeId="0">
      <text>
        <r>
          <rPr>
            <b/>
            <sz val="9"/>
            <color indexed="81"/>
            <rFont val="Tahoma"/>
            <family val="2"/>
          </rPr>
          <t>Source :</t>
        </r>
        <r>
          <rPr>
            <sz val="9"/>
            <color indexed="81"/>
            <rFont val="Tahoma"/>
            <family val="2"/>
          </rPr>
          <t xml:space="preserve">
Tableau B19 du Jaune Pensions</t>
        </r>
      </text>
    </comment>
  </commentList>
</comments>
</file>

<file path=xl/comments7.xml><?xml version="1.0" encoding="utf-8"?>
<comments xmlns="http://schemas.openxmlformats.org/spreadsheetml/2006/main">
  <authors>
    <author>Auteur</author>
  </authors>
  <commentList>
    <comment ref="S6" authorId="0" shapeId="0">
      <text>
        <r>
          <rPr>
            <b/>
            <sz val="9"/>
            <color indexed="81"/>
            <rFont val="Tahoma"/>
            <family val="2"/>
          </rPr>
          <t>Source :</t>
        </r>
        <r>
          <rPr>
            <sz val="9"/>
            <color indexed="81"/>
            <rFont val="Tahoma"/>
            <family val="2"/>
          </rPr>
          <t xml:space="preserve">
Tableau B20 du Jaune Pensions</t>
        </r>
      </text>
    </comment>
  </commentList>
</comments>
</file>

<file path=xl/comments8.xml><?xml version="1.0" encoding="utf-8"?>
<comments xmlns="http://schemas.openxmlformats.org/spreadsheetml/2006/main">
  <authors>
    <author>Auteur</author>
  </authors>
  <commentList>
    <comment ref="D4" authorId="0" shapeId="0">
      <text>
        <r>
          <rPr>
            <b/>
            <sz val="9"/>
            <color indexed="81"/>
            <rFont val="Tahoma"/>
            <family val="2"/>
          </rPr>
          <t>Source :</t>
        </r>
        <r>
          <rPr>
            <sz val="9"/>
            <color indexed="81"/>
            <rFont val="Tahoma"/>
            <family val="2"/>
          </rPr>
          <t xml:space="preserve">
IRCANTEC</t>
        </r>
      </text>
    </comment>
  </commentList>
</comments>
</file>

<file path=xl/comments9.xml><?xml version="1.0" encoding="utf-8"?>
<comments xmlns="http://schemas.openxmlformats.org/spreadsheetml/2006/main">
  <authors>
    <author>Auteur</author>
  </authors>
  <commentList>
    <comment ref="D4" authorId="0" shapeId="0">
      <text>
        <r>
          <rPr>
            <b/>
            <sz val="9"/>
            <color indexed="81"/>
            <rFont val="Tahoma"/>
            <family val="2"/>
          </rPr>
          <t>Source :</t>
        </r>
        <r>
          <rPr>
            <sz val="9"/>
            <color indexed="81"/>
            <rFont val="Tahoma"/>
            <family val="2"/>
          </rPr>
          <t xml:space="preserve">
IRCANTEC</t>
        </r>
      </text>
    </comment>
  </commentList>
</comments>
</file>

<file path=xl/sharedStrings.xml><?xml version="1.0" encoding="utf-8"?>
<sst xmlns="http://schemas.openxmlformats.org/spreadsheetml/2006/main" count="958" uniqueCount="213">
  <si>
    <t>Total</t>
  </si>
  <si>
    <t>Hommes</t>
  </si>
  <si>
    <t>Femmes</t>
  </si>
  <si>
    <t>1 et moins</t>
  </si>
  <si>
    <t>De 1 à 2 inclus</t>
  </si>
  <si>
    <t>De 2 à 3 inclus</t>
  </si>
  <si>
    <t>De 3 à 4 inclus</t>
  </si>
  <si>
    <t>De 4 à 5 inclus</t>
  </si>
  <si>
    <t>De 5 à 10 inclus</t>
  </si>
  <si>
    <t>De 10 à 15 inclus</t>
  </si>
  <si>
    <t>De 15 à 20 inclus</t>
  </si>
  <si>
    <t>De 20 à 25 inclus</t>
  </si>
  <si>
    <t>De 25 à 30 inclus</t>
  </si>
  <si>
    <t>De 30 à 35 inclus</t>
  </si>
  <si>
    <t>De 35 à 40 inclus</t>
  </si>
  <si>
    <t>Plus de 40</t>
  </si>
  <si>
    <t>-</t>
  </si>
  <si>
    <t>Eléments de calcul de la pension de retraite d'un agent titulaire de la fonction publique</t>
  </si>
  <si>
    <t>Pensions militaires</t>
  </si>
  <si>
    <t>Ensemble</t>
  </si>
  <si>
    <t>Montant mensuel moyen de l'avantage principal de droit dérivé (en euros)</t>
  </si>
  <si>
    <t>Montant mensuel moyen de la retraite totale de droit dérivé (en euros)</t>
  </si>
  <si>
    <t>(2) L'effectif total prend en compte les pensionnés en titre définitif et en état d'avances.</t>
  </si>
  <si>
    <t>SRE (fonction publique de l'État) (1)</t>
  </si>
  <si>
    <t>CNRACL (fonction publique territoriale et hospitalière)</t>
  </si>
  <si>
    <t xml:space="preserve">Pensions civiles hors La Poste et Orange  </t>
  </si>
  <si>
    <t>Fonction publique territoriale</t>
  </si>
  <si>
    <t>Fonction publique hospitalière</t>
  </si>
  <si>
    <t>Fonction publique territoriale et hospitalière</t>
  </si>
  <si>
    <t>Montant mensuel moyen de l'avantage principal de droit direct (en euros)</t>
  </si>
  <si>
    <t>nd : données non disponibles, non communiquées ou manquantes.</t>
  </si>
  <si>
    <t>Montant mensuel moyen de la retraite totale de droit direct (en euros) (3)</t>
  </si>
  <si>
    <t>Gain mensuel moyen procuré par la surcote (en euros) (4)</t>
  </si>
  <si>
    <t>Perte mensuelle moyenne occasionnée par la décote (en euros) (4)</t>
  </si>
  <si>
    <t xml:space="preserve">Pensions civiles y compris La Poste et Orange  </t>
  </si>
  <si>
    <t>CNRACL / Pensions FPT  de droit direct</t>
  </si>
  <si>
    <t>CNRACL / Pensions FPTH de droit direct</t>
  </si>
  <si>
    <t>Flux droit direct</t>
  </si>
  <si>
    <t>Indice de liquidation</t>
  </si>
  <si>
    <t>Taux de liquidation (en %)</t>
  </si>
  <si>
    <t>Flux droit dérivé (2)</t>
  </si>
  <si>
    <t>Taux de liquidation hors décote/surcote (en %)</t>
  </si>
  <si>
    <t>Flux droit dérivé (5)</t>
  </si>
  <si>
    <t>Valeur annuelle moyenne du point d'indice</t>
  </si>
  <si>
    <t>(2) Hors pensions d'orphelins (principales et temporaires).</t>
  </si>
  <si>
    <t>(4)  Les données sont issues des titres définitifs uniquement. Les pensions en état d'avances ne sont pas prises en compte.</t>
  </si>
  <si>
    <t>(5) Pour les pensions d'orphelins, seules les pensions principales d'orphelins majeurs infirmes sont prises en compte.</t>
  </si>
  <si>
    <t>NB : La détermination du montant de la pension pour le premier mois (avantage principal) se calcule en multipliant la valeur du point par l’indice de liquidation et par le taux de liquidation lorsque la pension n'est pas soumise au minimum garanti.</t>
  </si>
  <si>
    <t>Pensions civiles hors La Poste et Orange</t>
  </si>
  <si>
    <t>Pensions civiles y compris La Poste et Orange</t>
  </si>
  <si>
    <t>Pension mensuelle moyenne (en euros) (1)</t>
  </si>
  <si>
    <t>nd</t>
  </si>
  <si>
    <t>(6) Seul 1% de la population des retraités du FSPOEIE a sa pension calculée sur une base indiciaire.</t>
  </si>
  <si>
    <t>Catégorie A</t>
  </si>
  <si>
    <t>Catégorie B</t>
  </si>
  <si>
    <t>Catégorie C</t>
  </si>
  <si>
    <t>Toutes catégories statutaires confondues</t>
  </si>
  <si>
    <t>SRE (fonction publique de l'État)</t>
  </si>
  <si>
    <t>Pensions civiles hors La Poste et Orange (hors départs pour invalidité)</t>
  </si>
  <si>
    <t>Pensions civiles y compris La Poste et Orange (hors départs pour invalidité)</t>
  </si>
  <si>
    <t>Fonction publique territoriale (hors départs pour invalidité)</t>
  </si>
  <si>
    <t>Fonction publique hospitalière (hors départs pour invalidité)</t>
  </si>
  <si>
    <t>Fonction publique territoriale et hospitalière (hors départs pour invalidité)</t>
  </si>
  <si>
    <t>Catégorie A+ (2)</t>
  </si>
  <si>
    <t>Pensions militaires (1)</t>
  </si>
  <si>
    <t>Officiers généraux</t>
  </si>
  <si>
    <t>Officiers supérieurs</t>
  </si>
  <si>
    <t>Officiers subalternes</t>
  </si>
  <si>
    <t>Sous-officiers</t>
  </si>
  <si>
    <t>Caporaux et soldats</t>
  </si>
  <si>
    <t>Officiers généraux et supérieurs</t>
  </si>
  <si>
    <t>Pension mensuelle moyenne totale (en euros) (1)</t>
  </si>
  <si>
    <t>Avantage principal mensuel moyen (en euros)</t>
  </si>
  <si>
    <r>
      <t>1</t>
    </r>
    <r>
      <rPr>
        <vertAlign val="superscript"/>
        <sz val="8"/>
        <rFont val="Arial"/>
        <family val="2"/>
      </rPr>
      <t>er</t>
    </r>
    <r>
      <rPr>
        <sz val="8"/>
        <rFont val="Arial"/>
        <family val="2"/>
      </rPr>
      <t xml:space="preserve"> décile</t>
    </r>
  </si>
  <si>
    <r>
      <t>2</t>
    </r>
    <r>
      <rPr>
        <vertAlign val="superscript"/>
        <sz val="8"/>
        <rFont val="Arial"/>
        <family val="2"/>
      </rPr>
      <t>e</t>
    </r>
    <r>
      <rPr>
        <sz val="8"/>
        <rFont val="Arial"/>
        <family val="2"/>
      </rPr>
      <t xml:space="preserve"> décile</t>
    </r>
  </si>
  <si>
    <r>
      <t>3</t>
    </r>
    <r>
      <rPr>
        <vertAlign val="superscript"/>
        <sz val="8"/>
        <rFont val="Arial"/>
        <family val="2"/>
      </rPr>
      <t>e</t>
    </r>
    <r>
      <rPr>
        <sz val="8"/>
        <rFont val="Arial"/>
        <family val="2"/>
      </rPr>
      <t xml:space="preserve"> décile</t>
    </r>
  </si>
  <si>
    <r>
      <t>4</t>
    </r>
    <r>
      <rPr>
        <vertAlign val="superscript"/>
        <sz val="8"/>
        <rFont val="Arial"/>
        <family val="2"/>
      </rPr>
      <t>e</t>
    </r>
    <r>
      <rPr>
        <sz val="8"/>
        <rFont val="Arial"/>
        <family val="2"/>
      </rPr>
      <t xml:space="preserve"> décile</t>
    </r>
  </si>
  <si>
    <r>
      <t>5</t>
    </r>
    <r>
      <rPr>
        <vertAlign val="superscript"/>
        <sz val="8"/>
        <rFont val="Arial"/>
        <family val="2"/>
      </rPr>
      <t>e</t>
    </r>
    <r>
      <rPr>
        <sz val="8"/>
        <rFont val="Arial"/>
        <family val="2"/>
      </rPr>
      <t xml:space="preserve"> décile</t>
    </r>
  </si>
  <si>
    <r>
      <t>6</t>
    </r>
    <r>
      <rPr>
        <vertAlign val="superscript"/>
        <sz val="8"/>
        <rFont val="Arial"/>
        <family val="2"/>
      </rPr>
      <t>e</t>
    </r>
    <r>
      <rPr>
        <sz val="8"/>
        <rFont val="Arial"/>
        <family val="2"/>
      </rPr>
      <t xml:space="preserve"> décile</t>
    </r>
  </si>
  <si>
    <r>
      <t>7</t>
    </r>
    <r>
      <rPr>
        <vertAlign val="superscript"/>
        <sz val="8"/>
        <rFont val="Arial"/>
        <family val="2"/>
      </rPr>
      <t>e</t>
    </r>
    <r>
      <rPr>
        <sz val="8"/>
        <rFont val="Arial"/>
        <family val="2"/>
      </rPr>
      <t xml:space="preserve"> décile</t>
    </r>
  </si>
  <si>
    <r>
      <t>8</t>
    </r>
    <r>
      <rPr>
        <vertAlign val="superscript"/>
        <sz val="8"/>
        <rFont val="Arial"/>
        <family val="2"/>
      </rPr>
      <t>e</t>
    </r>
    <r>
      <rPr>
        <sz val="8"/>
        <rFont val="Arial"/>
        <family val="2"/>
      </rPr>
      <t xml:space="preserve"> décile</t>
    </r>
  </si>
  <si>
    <r>
      <t>9</t>
    </r>
    <r>
      <rPr>
        <vertAlign val="superscript"/>
        <sz val="8"/>
        <rFont val="Arial"/>
        <family val="2"/>
      </rPr>
      <t>e</t>
    </r>
    <r>
      <rPr>
        <sz val="8"/>
        <rFont val="Arial"/>
        <family val="2"/>
      </rPr>
      <t xml:space="preserve"> décile</t>
    </r>
  </si>
  <si>
    <t>Montants mensuels bruts de pensions (avantage principal seulement)</t>
  </si>
  <si>
    <t>Effectifs des bénéficiaires de droit direct dont la pension est entrée en paiement au cours de l'année</t>
  </si>
  <si>
    <t>Effectifs des bénéficiaires de droit dérivé dont la pension est entrée en paiement au cours de l'année(5)</t>
  </si>
  <si>
    <t>Pensions mises en paiement au cours de l'année en</t>
  </si>
  <si>
    <t>CNRACL / pensions de droit direct de la FPT</t>
  </si>
  <si>
    <t>CNRACL / pensions de droit direct de la FPH</t>
  </si>
  <si>
    <t>(en euros)</t>
  </si>
  <si>
    <t xml:space="preserve">              </t>
  </si>
  <si>
    <t xml:space="preserve">               </t>
  </si>
  <si>
    <t>1 717</t>
  </si>
  <si>
    <t>1 311</t>
  </si>
  <si>
    <t>(1) Durée de cotisation tous employeurs confondus, c'est-à-dire en tant qu'agent de la fonction publique ou du secteur semi-public.</t>
  </si>
  <si>
    <t>(2) Y compris les capitaux uniques (calcul d'une "pension" équivalente au nombre de points acquis).</t>
  </si>
  <si>
    <t>Durée de cotisation à l'Ircantec (1)
(en années)</t>
  </si>
  <si>
    <t>SRE / Pensions militaires  de droit direct (1)</t>
  </si>
  <si>
    <t>FSPOEIE / Pensions  de droit direct (2)</t>
  </si>
  <si>
    <t>Montant mensuel moyen de la retraite totale de droit direct (en euros) (3) - Hommes</t>
  </si>
  <si>
    <t>Montant mensuel moyen de la retraite totale de droit direct (en euros) (3) - Femmes</t>
  </si>
  <si>
    <t>Pension  mensuelle moyenne totale (en euros) (2)</t>
  </si>
  <si>
    <t>Montant moyen de pension annuelle (2) (en €)</t>
  </si>
  <si>
    <t>1er décile (en euros)</t>
  </si>
  <si>
    <t>5ème décile  (en euros)</t>
  </si>
  <si>
    <t>9ème décile (en euros)</t>
  </si>
  <si>
    <t>(2) Les montants de pensions sont issus des titres définitifs uniquement, les pensions en état d'avances ne sont pas prises en compte.</t>
  </si>
  <si>
    <t>Pension mensuelle moyenne totale (en euros) (2)</t>
  </si>
  <si>
    <t>(2) Pour le SRE et la CNRACL, montant moyen de pension y compris accessoires. Les accessoires de pension comprennent la majoration de pension pour enfants, la majoration pour tierce personne, la rente viagère d'invalidité ; et la prise en compte de la nouvelle bonification indiciaire (NBI) et de l'indemnité mensuelle de technicité (IMT).</t>
  </si>
  <si>
    <t>Catégorie A+</t>
  </si>
  <si>
    <t>Effectifs de bénéficiaires de droit direct (hors départs pour invalidité) dont la pension est entrée en paiement en 2016</t>
  </si>
  <si>
    <t>Pensions de droit direct entrées en paiement en 2016 (avantage principal seulement, hors pensions d'invalidité)</t>
  </si>
  <si>
    <t>Durée de cotisation  moyenne (1) (en année)</t>
  </si>
  <si>
    <t>Pension moyenne annuelle (2) (en €)</t>
  </si>
  <si>
    <t>Figure 5.3-14 : Montant des pensions mensuelles brutes moyennes de droit direct et de droit dérivé versées au SRE, à la CNRACL et au FSPOEIE (stock)</t>
  </si>
  <si>
    <t>Figure 5.3-2 : Montant de la pension mensuelle moyenne brute, indice et taux de liquidation moyens des pensions entrées en paiement au SRE, à la CNRACL et au FSPOEIE (flux)</t>
  </si>
  <si>
    <t>Figure 5.3-1 : Montant moyen des pensions mensuelles brutes de droit direct et de droit dérivé entrées en paiement au SRE, à la CNRACL et au FSPOEIE (flux)</t>
  </si>
  <si>
    <t>Champ : l'Ircantec regroupe deux régimes : le régime des salariés et le régime des élus locaux. Les données présentées ici portent sur les liquidations de droit direct à l'Ircantec, uniquement pour le régime salariés (hors régime des élus locaux donc).</t>
  </si>
  <si>
    <t>mois</t>
  </si>
  <si>
    <t>durée cotisation moyenne</t>
  </si>
  <si>
    <t>Pensions militaires (3)</t>
  </si>
  <si>
    <t>Champ : 
Pour la FPE : pensions civiles de retraite
Pour la FPT et la FPH : fonctionnaires de la FPT et FPH affiliés à la CNRACL, dont la durée hebdomadaire de travail est d'au minimum 28 heures. Les médecins hospitaliers, qui relèvent du régime général et de l'Ircantec, ne sont pas pris en compte.</t>
  </si>
  <si>
    <t>Hommes (1)</t>
  </si>
  <si>
    <t>Femmes (1)</t>
  </si>
  <si>
    <t>Indéterminé</t>
  </si>
  <si>
    <t>(3)  Les données sont issues des titres définitifs uniquement. Les pensions en état d'avances ne sont pas prises en compte.</t>
  </si>
  <si>
    <t>(4) Pour les pensions d'orphelins, seules les pensions principales d'orphelins majeurs infirmes sont prises en compte.</t>
  </si>
  <si>
    <t>(2) Hors soldes de réserve pour les militaires depuis 2013</t>
  </si>
  <si>
    <r>
      <rPr>
        <b/>
        <i/>
        <u/>
        <sz val="8"/>
        <rFont val="Arial"/>
        <family val="2"/>
      </rPr>
      <t xml:space="preserve">Bénéficiaires de droit direct </t>
    </r>
    <r>
      <rPr>
        <b/>
        <i/>
        <sz val="8"/>
        <rFont val="Arial"/>
        <family val="2"/>
      </rPr>
      <t>dont la pension est entrée en paiement au cours de l'année</t>
    </r>
  </si>
  <si>
    <t xml:space="preserve">   - Effectifs</t>
  </si>
  <si>
    <t xml:space="preserve">   - Montant mensuel moyen de l'avantage principal (en euros)</t>
  </si>
  <si>
    <t xml:space="preserve">   - Montant mensuel moyen de la retraite totale (en euros) (3)</t>
  </si>
  <si>
    <t xml:space="preserve">      - Hommes</t>
  </si>
  <si>
    <t xml:space="preserve">      - Femmes</t>
  </si>
  <si>
    <t xml:space="preserve">   - Gain mensuel moyen procuré par la surcote (en euros) (4)</t>
  </si>
  <si>
    <t xml:space="preserve">   - Perte mensuelle moyenne occasionnée par la décote (en euros) (4)</t>
  </si>
  <si>
    <r>
      <rPr>
        <b/>
        <u/>
        <sz val="8"/>
        <rFont val="Arial"/>
        <family val="2"/>
      </rPr>
      <t>Bénéficiaires de droit dérivé</t>
    </r>
    <r>
      <rPr>
        <b/>
        <sz val="8"/>
        <rFont val="Arial"/>
        <family val="2"/>
      </rPr>
      <t xml:space="preserve"> dont la pension est entrée en paiement au cours de l'année</t>
    </r>
  </si>
  <si>
    <t xml:space="preserve">   - Effectifs(5)</t>
  </si>
  <si>
    <t xml:space="preserve">   - Montant mensuel moyen de la retraite totale (en euros)</t>
  </si>
  <si>
    <t xml:space="preserve">Fonction publique hospitalière </t>
  </si>
  <si>
    <t>Effectifs de pensions</t>
  </si>
  <si>
    <t xml:space="preserve">   - de droit direct</t>
  </si>
  <si>
    <t xml:space="preserve">   - de droit dérivé (2)</t>
  </si>
  <si>
    <t>FSPOEIE (ouvriers d'État) (2)</t>
  </si>
  <si>
    <t>(3) Y compris accessoires. Les accessoires de pension comprennent la majoration de pension pour enfants, la majoration pour tierce personne, la rente viagère d'invalidité et la prise en compte de la nouvelle bonification indiciaire (NBI) et de l'indemnité mensuelle de technicité (IMT).</t>
  </si>
  <si>
    <t>(4) Respectivement pour les bénéficiaires d'une surcote ou décote uniquement, hors pensions portées au minimum garanti, et calculé sur le montant principal de la pension et la majoration pour enfant.</t>
  </si>
  <si>
    <t>(5) Les effectifs sont y compris pensions d'orphelins, les autres indicateurs hors pensions d'orphelins. À la CNRACL, seules les pensions principales d'orphelins majeurs infirmes sont prises en compte.</t>
  </si>
  <si>
    <t>FSPOEIE (ouvriers d'État) (4)</t>
  </si>
  <si>
    <t>Pensions mises en paiement</t>
  </si>
  <si>
    <t>(1) Montant moyen de pension y compris accessoires. Les accessoires de pension comprennent la majoration de pension pour enfants, la majoration pour tierce personne, la rente viagère d'invalidité et la prise en compte de la nouvelle bonification indiciaire (NBI) et de l'indemnité mensuelle de technicité (IMT).</t>
  </si>
  <si>
    <t>Indéterminée</t>
  </si>
  <si>
    <t>(1) Pensions civiles uniquement.</t>
  </si>
  <si>
    <t>(1) Pour le SRE et la CNRACL, montant moyen de pension y compris accessoires. Les accessoires de pension comprennent la majoration de pension pour enfants, la majoration pour tierce personne, la rente viagère d'invalidité et la prise en compte de la nouvelle bonification indiciaire (NBI) et de l'indemnité mensuelle de technicité (IMT).</t>
  </si>
  <si>
    <t>(2) Montant moyen de pension y compris accessoires. Les accessoires de pension comprennent la majoration de pension pour enfants, la majoration pour tierce personne, la rente viagère d'invalidité et la prise en compte de la nouvelle bonification indiciaire (NBI) et de l'indemnité mensuelle de technicité (IMT).</t>
  </si>
  <si>
    <t>SRE / Pensions militaires de droit direct</t>
  </si>
  <si>
    <t>Source : L'Ircantec.</t>
  </si>
  <si>
    <t>Figure 5.3-12 : Montant des pensions mensuelles brutes moyennes de droit direct et de droit dérivé versées au SRE, à la CNRACL et au FSPOEIE (stock)</t>
  </si>
  <si>
    <t>FSPOEIE (ouvriers d'État)</t>
  </si>
  <si>
    <t>(1) Conjoint survivant</t>
  </si>
  <si>
    <t>Pensions versées (en euros)</t>
  </si>
  <si>
    <t>Pension mensuelle moyenne (1)</t>
  </si>
  <si>
    <t>Pension mensuelle moyenne  (1)</t>
  </si>
  <si>
    <t>Pension mensuelle moyenne  (1) de droit direct</t>
  </si>
  <si>
    <t>Pension mensuelle moyenne  (1) de droit dérivé (2)</t>
  </si>
  <si>
    <t>Pension mensuelle moyenne  (1) de droit dérivé</t>
  </si>
  <si>
    <t>Pension mensuelle moyenne  (1) de droit dérivé (4)</t>
  </si>
  <si>
    <t>FSPOEIE (ouvriers d'État) (3)</t>
  </si>
  <si>
    <t xml:space="preserve">   - de droit dérivé (4)</t>
  </si>
  <si>
    <t>Indice de liquidation (6)</t>
  </si>
  <si>
    <t>Évolution 2018/2017 (en %)</t>
  </si>
  <si>
    <t>Figure 5.3-4 : Montant de la pension mensuelle brute, suivant la catégorie statutaire et le genre, pour les pensions civiles de droit direct pour invalidité entrées en paiement au SRE et à la CNRACL, en 2018 (flux)</t>
  </si>
  <si>
    <t>Figure 5.3-6 : Montant de la pension mensuelle brute, suivant le regroupement de corps et le genre, pour les pensions militaires de droit direct pour invalidité entrées en paiement au SRE en 2018 (flux)</t>
  </si>
  <si>
    <t>Évolution annuelle moyenne 2018/2009 (en %)</t>
  </si>
  <si>
    <t>Montant mensuel moyen de l'avantage principal (en euros)</t>
  </si>
  <si>
    <t>Montant mensuel moyen de la retraite totale (en euros)</t>
  </si>
  <si>
    <t>Bénéficiaires de droit direct dont la pension est entrée en paiement au cours de l'année</t>
  </si>
  <si>
    <t>Effectifs</t>
  </si>
  <si>
    <t>Bénéficiaires de droit dérivé dont la pension est entrée en paiement au cours de l'année</t>
  </si>
  <si>
    <t>Sources : DGFiP - SRE, CNRACL et FSPOEIE.</t>
  </si>
  <si>
    <t>Sources : DGFiP - SRE et CNRACL.</t>
  </si>
  <si>
    <t>Source : DGFiP - SRE.</t>
  </si>
  <si>
    <t>SRE / Pensions civiles de droit direct hors La Poste et Orange</t>
  </si>
  <si>
    <t>SRE / Pensions civiles hors La Poste et Orange de droit direct</t>
  </si>
  <si>
    <t>Champ : 
Pour la FPE : pensions civiles et militaires de retraite, y compris soldes de réserve. 
Pour la FPT et la FPH : fonctionnaires de la FPT et FPH affiliés à la CNRACL, dont la durée hebdomadaire de travail est d'au minimum 28 heures. Les médecins hospitaliers, qui relèvent du régime général et de l'Ircantec, ne sont pas pris en compte.</t>
  </si>
  <si>
    <t>(1) Les effectifs et indicateurs des pensions militaires entrées en paiement sont y compris soldes de réserve.</t>
  </si>
  <si>
    <t>(3) Les effectifs et indicateurs des pensions militaires entrées en paiement sont y compris soldes de réserve depuis 2013.
NB : l'élargissement des conditions d'accès en 2006 à une pension civile et militaire de retraite aux sous-officiers atteint d'une infirmité avant 15 ans de services a entraîné la baisse de l'indice et du taux de liquidation des pensions des militaires.</t>
  </si>
  <si>
    <t>Évolution 2019/2018 (en %)</t>
  </si>
  <si>
    <t>Évolution annuelle moyenne 2019/2009 (en %)</t>
  </si>
  <si>
    <t>Champ : 
Pour la FPE : pensions civiles et militaires de retraite, hors pensions temporaires d’orphelins et pensions des agents antérieurement affiliés aux collectivités publiques de Mayotte (CRFM), puis uniquement y compris soldes de réserve à partir de 2013. 
Pour la FPT et la FPH : fonctionnaires de la FPT et FPH affiliés à la CNRACL, dont la durée hebdomadaire de travail est d'au minimum 28 heures. Les médecins hospitaliers, qui relèvent du régime général et de l'Ircantec, ne sont pas pris en compte.</t>
  </si>
  <si>
    <t>Figure 5.3-3 : Montant de la pension mensuelle brute, suivant la catégorie statutaire et le genre (hors départ pour invalidité), pour les pensions civiles de droit direct entrées en paiement au SRE et à la CNRACL, en 2019 (flux)</t>
  </si>
  <si>
    <t>Figure 5.3-4 : Montant de la pension mensuelle brute, suivant la catégorie statutaire et le genre, pour les pensions civiles de droit direct pour invalidité entrées en paiement au SRE et à la CNRACL, en 2019 (flux)</t>
  </si>
  <si>
    <t>Figure 5.3-5 : Montant de la pension mensuelle brute, suivant le regroupement de corps et le genre (hors pensions d'invalidité), pour les pensions militaires de droit direct entrées en paiement au SRE en 2019 (flux)</t>
  </si>
  <si>
    <t>Champ : Pensions militaires de retraite, y compris soldes de réserve.</t>
  </si>
  <si>
    <t xml:space="preserve">(1) Y compris soldes de réserve. </t>
  </si>
  <si>
    <t>Figure 5.3-6 : Montant de la pension mensuelle brute, suivant le regroupement de corps et le genre, pour les pensions militaires de droit direct pour invalidité entrées en paiement au SRE en 2019 (flux)</t>
  </si>
  <si>
    <t>Figure 5.3-7 : Répartition par décile des montants mensuels bruts de pensions (avantage principal seulement, hors pensions d'invalidité) de droit direct entrées en paiement en 2019 (flux)</t>
  </si>
  <si>
    <t>Figure 5.3-8 : Déciles des montants mensuels bruts de pensions (avantage principal seulement, hors pensions d'invalidité) de droit direct entrées en paiement en 2019 (flux)</t>
  </si>
  <si>
    <t>Figure 5.3-10 : Pension moyenne annuelle brute des nouveaux retraités de droit direct du régime salarié de l'Ircantec ayant liquidé en 2019 (flux)</t>
  </si>
  <si>
    <t>Figure 5.3-9 : Durée de cotisation et montant moyen brut des pensions des retraités de droit direct du régime salarié de l'Ircantec ayant liquidé en 2019 (flux)</t>
  </si>
  <si>
    <t>Figure 5.3-11 : Effectifs de départs et pension moyenne brute par génération des retraités de droit direct du régime salarié de l'Ircantec ayant liquidé en 2019 (flux)</t>
  </si>
  <si>
    <t>Figure 5.3-13 : Montant brut mensuel moyen (en euros) de la retraite totale des pensions de droit direct versées au SRE, à la CNRACL et au FSPOEIE en 2019 (stock)</t>
  </si>
  <si>
    <t xml:space="preserve">(2) Y compris soldes de réserve pour les militaires. </t>
  </si>
  <si>
    <t>(3) Les données sont issues des titres définitifs uniquement. Les pensions en état d'avances ne sont pas prises en compte.</t>
  </si>
  <si>
    <t xml:space="preserve">Effectifs de bénéficiaires de droit direct (hors départs pour invalidité) </t>
  </si>
  <si>
    <t>(4) Respectivement pour les bénéficiaires d'une surcote ou décote uniquement, hors pensions portées au minimum garanti, et calculé sur le montant principal de la pension et la majoration pour enfants.</t>
  </si>
  <si>
    <t/>
  </si>
  <si>
    <t>Effectifs de retraités ayant liquidé en 2019</t>
  </si>
  <si>
    <t>Part sur l'ensemble des liquidants en 2019 (en %)</t>
  </si>
  <si>
    <t>NB : le régime de l'Ircantec, caractérisé par une durée moyenne de cotisation d'environ 5 ans et 3 mois (pour les nouveaux pensionnés 2019), est assimilable à un régime de passage, et couvre des agents non fonctionnaires pour la plupart et ayant un statut moins stable.
La mise en place du droit à l'information a provoqué ces dernières années une progression du nombre des liquidations à faible durée de cotisation : des affiliés qui auparavant ne demandaient pas leur retraite par oubli ou méconnaissance formulent aujourd’hui une demande, même pour un faible montant. La part des liquidations pour les durées de moins d’un an atteint 33,8 % en 2019 (contre 30,6 % en 2018).</t>
  </si>
  <si>
    <t>Âge moyen à la liquidation</t>
  </si>
  <si>
    <t>Durée de cotisation moyenne (1) (en années)</t>
  </si>
  <si>
    <t>Montant moyen de la pension de droit direct (2) (en €)</t>
  </si>
  <si>
    <t>Note de lecture : En 2019, 230 069  personnes ont liquidé leur retraite de droit direct à l'Ircantec (hors élus), soit une augmentation de 23,2 % par rapport à 2018.</t>
  </si>
  <si>
    <t>NB : les générations 1946 (73 ans) à 1959 (60 ans) représentent 99,1 % du flux total de départ en 2019. Les départs des générations 1960 et suivantes représentent 884 personnes tandis que les générations avant 1946  comptent 1263 pensionnés.</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</si>
</sst>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5" formatCode="#,##0\ &quot;€&quot;;\-#,##0\ &quot;€&quot;"/>
    <numFmt numFmtId="44" formatCode="_-* #,##0.00\ &quot;€&quot;_-;\-* #,##0.00\ &quot;€&quot;_-;_-* &quot;-&quot;??\ &quot;€&quot;_-;_-@_-"/>
    <numFmt numFmtId="43" formatCode="_-* #,##0.00\ _€_-;\-* #,##0.00\ _€_-;_-* &quot;-&quot;??\ _€_-;_-@_-"/>
    <numFmt numFmtId="164" formatCode="0.0%"/>
    <numFmt numFmtId="165" formatCode="0.0"/>
    <numFmt numFmtId="166" formatCode="#,##0.0"/>
    <numFmt numFmtId="167" formatCode="#,##0_ ;\-#,##0\ "/>
    <numFmt numFmtId="168" formatCode="#,##0.0_ ;\-#,##0.0\ "/>
    <numFmt numFmtId="169" formatCode="#,##0\ _€"/>
    <numFmt numFmtId="170" formatCode="#,##0.0\ _€"/>
    <numFmt numFmtId="171" formatCode="#,##0.00\ _€"/>
  </numFmts>
  <fonts count="28" x14ac:knownFonts="1">
    <font>
      <sz val="11"/>
      <color theme="1"/>
      <name val="Calibri"/>
      <family val="2"/>
      <scheme val="minor"/>
    </font>
    <font>
      <sz val="11"/>
      <color theme="1"/>
      <name val="Calibri"/>
      <family val="2"/>
      <scheme val="minor"/>
    </font>
    <font>
      <b/>
      <sz val="10"/>
      <name val="Arial"/>
      <family val="2"/>
    </font>
    <font>
      <b/>
      <sz val="8"/>
      <name val="Arial"/>
      <family val="2"/>
    </font>
    <font>
      <sz val="8"/>
      <color theme="1"/>
      <name val="Arial"/>
      <family val="2"/>
    </font>
    <font>
      <sz val="8"/>
      <name val="Arial"/>
      <family val="2"/>
    </font>
    <font>
      <sz val="10"/>
      <name val="Arial"/>
      <family val="2"/>
    </font>
    <font>
      <i/>
      <sz val="8"/>
      <name val="Arial"/>
      <family val="2"/>
    </font>
    <font>
      <sz val="11"/>
      <name val="Calibri"/>
      <family val="2"/>
      <scheme val="minor"/>
    </font>
    <font>
      <i/>
      <sz val="8"/>
      <color theme="1"/>
      <name val="Arial"/>
      <family val="2"/>
    </font>
    <font>
      <i/>
      <sz val="11"/>
      <color theme="1"/>
      <name val="Calibri"/>
      <family val="2"/>
      <scheme val="minor"/>
    </font>
    <font>
      <sz val="11"/>
      <color indexed="8"/>
      <name val="Calibri"/>
      <family val="2"/>
    </font>
    <font>
      <b/>
      <sz val="8"/>
      <name val="Times"/>
    </font>
    <font>
      <sz val="10"/>
      <name val="Times New Roman"/>
      <family val="1"/>
    </font>
    <font>
      <sz val="6"/>
      <name val="Times"/>
    </font>
    <font>
      <i/>
      <sz val="8"/>
      <name val="Times"/>
    </font>
    <font>
      <sz val="8"/>
      <name val="Times"/>
    </font>
    <font>
      <b/>
      <sz val="10"/>
      <name val="Times New Roman"/>
      <family val="1"/>
    </font>
    <font>
      <b/>
      <i/>
      <sz val="8"/>
      <name val="Arial"/>
      <family val="2"/>
    </font>
    <font>
      <vertAlign val="superscript"/>
      <sz val="8"/>
      <name val="Arial"/>
      <family val="2"/>
    </font>
    <font>
      <i/>
      <sz val="11"/>
      <name val="Calibri"/>
      <family val="2"/>
      <scheme val="minor"/>
    </font>
    <font>
      <b/>
      <sz val="11"/>
      <name val="Calibri"/>
      <family val="2"/>
      <scheme val="minor"/>
    </font>
    <font>
      <sz val="9"/>
      <name val="Arial"/>
      <family val="2"/>
    </font>
    <font>
      <b/>
      <sz val="9"/>
      <name val="Arial"/>
      <family val="2"/>
    </font>
    <font>
      <sz val="9"/>
      <color indexed="81"/>
      <name val="Tahoma"/>
      <family val="2"/>
    </font>
    <font>
      <b/>
      <sz val="9"/>
      <color indexed="81"/>
      <name val="Tahoma"/>
      <family val="2"/>
    </font>
    <font>
      <b/>
      <i/>
      <u/>
      <sz val="8"/>
      <name val="Arial"/>
      <family val="2"/>
    </font>
    <font>
      <b/>
      <u/>
      <sz val="8"/>
      <name val="Arial"/>
      <family val="2"/>
    </font>
  </fonts>
  <fills count="6">
    <fill>
      <patternFill patternType="none"/>
    </fill>
    <fill>
      <patternFill patternType="gray125"/>
    </fill>
    <fill>
      <patternFill patternType="solid">
        <fgColor theme="0"/>
        <bgColor indexed="64"/>
      </patternFill>
    </fill>
    <fill>
      <patternFill patternType="solid">
        <fgColor theme="7"/>
        <bgColor indexed="64"/>
      </patternFill>
    </fill>
    <fill>
      <patternFill patternType="solid">
        <fgColor rgb="FFFF0000"/>
        <bgColor indexed="64"/>
      </patternFill>
    </fill>
    <fill>
      <patternFill patternType="solid">
        <fgColor rgb="FFFFFF00"/>
        <bgColor indexed="64"/>
      </patternFill>
    </fill>
  </fills>
  <borders count="18">
    <border>
      <left/>
      <right/>
      <top/>
      <bottom/>
      <diagonal/>
    </border>
    <border>
      <left/>
      <right/>
      <top/>
      <bottom style="medium">
        <color indexed="9"/>
      </bottom>
      <diagonal/>
    </border>
    <border>
      <left style="thin">
        <color rgb="FFC00000"/>
      </left>
      <right style="thin">
        <color rgb="FFC00000"/>
      </right>
      <top style="thin">
        <color rgb="FFC00000"/>
      </top>
      <bottom style="thin">
        <color rgb="FFC00000"/>
      </bottom>
      <diagonal/>
    </border>
    <border>
      <left style="thin">
        <color rgb="FFC00000"/>
      </left>
      <right style="thin">
        <color rgb="FFC00000"/>
      </right>
      <top style="thin">
        <color rgb="FFC00000"/>
      </top>
      <bottom/>
      <diagonal/>
    </border>
    <border>
      <left style="thin">
        <color rgb="FFC00000"/>
      </left>
      <right style="thin">
        <color rgb="FFC00000"/>
      </right>
      <top/>
      <bottom style="thin">
        <color rgb="FFC00000"/>
      </bottom>
      <diagonal/>
    </border>
    <border>
      <left/>
      <right/>
      <top style="thin">
        <color rgb="FFC00000"/>
      </top>
      <bottom/>
      <diagonal/>
    </border>
    <border>
      <left/>
      <right/>
      <top style="thin">
        <color rgb="FFC00000"/>
      </top>
      <bottom style="thin">
        <color rgb="FFC00000"/>
      </bottom>
      <diagonal/>
    </border>
    <border>
      <left/>
      <right style="thin">
        <color rgb="FFC00000"/>
      </right>
      <top style="thin">
        <color rgb="FFC00000"/>
      </top>
      <bottom style="thin">
        <color rgb="FFC00000"/>
      </bottom>
      <diagonal/>
    </border>
    <border>
      <left style="thin">
        <color rgb="FFC00000"/>
      </left>
      <right/>
      <top style="thin">
        <color rgb="FFC00000"/>
      </top>
      <bottom style="thin">
        <color rgb="FFC00000"/>
      </bottom>
      <diagonal/>
    </border>
    <border>
      <left/>
      <right/>
      <top style="hair">
        <color indexed="64"/>
      </top>
      <bottom/>
      <diagonal/>
    </border>
    <border>
      <left/>
      <right/>
      <top style="hair">
        <color indexed="64"/>
      </top>
      <bottom style="hair">
        <color indexed="64"/>
      </bottom>
      <diagonal/>
    </border>
    <border>
      <left style="thin">
        <color rgb="FFC00000"/>
      </left>
      <right style="thin">
        <color rgb="FFC00000"/>
      </right>
      <top/>
      <bottom/>
      <diagonal/>
    </border>
    <border>
      <left style="thin">
        <color rgb="FFC00000"/>
      </left>
      <right/>
      <top style="thin">
        <color rgb="FFC00000"/>
      </top>
      <bottom/>
      <diagonal/>
    </border>
    <border>
      <left style="thin">
        <color rgb="FFC00000"/>
      </left>
      <right/>
      <top/>
      <bottom/>
      <diagonal/>
    </border>
    <border>
      <left style="thin">
        <color rgb="FFC00000"/>
      </left>
      <right/>
      <top/>
      <bottom style="thin">
        <color rgb="FFC00000"/>
      </bottom>
      <diagonal/>
    </border>
    <border>
      <left/>
      <right style="thin">
        <color rgb="FFC00000"/>
      </right>
      <top style="thin">
        <color rgb="FFC00000"/>
      </top>
      <bottom/>
      <diagonal/>
    </border>
    <border>
      <left/>
      <right style="thin">
        <color rgb="FFC00000"/>
      </right>
      <top/>
      <bottom style="thin">
        <color rgb="FFC00000"/>
      </bottom>
      <diagonal/>
    </border>
    <border>
      <left/>
      <right style="thin">
        <color rgb="FFC00000"/>
      </right>
      <top/>
      <bottom/>
      <diagonal/>
    </border>
  </borders>
  <cellStyleXfs count="25">
    <xf numFmtId="0" fontId="0" fillId="0" borderId="0"/>
    <xf numFmtId="9" fontId="1" fillId="0" borderId="0" applyFont="0" applyFill="0" applyBorder="0" applyAlignment="0" applyProtection="0"/>
    <xf numFmtId="43" fontId="6" fillId="0" borderId="0" applyFont="0" applyFill="0" applyBorder="0" applyAlignment="0" applyProtection="0"/>
    <xf numFmtId="9" fontId="6" fillId="0" borderId="0" applyFont="0" applyFill="0" applyBorder="0" applyAlignment="0" applyProtection="0"/>
    <xf numFmtId="0" fontId="11" fillId="0" borderId="0"/>
    <xf numFmtId="0" fontId="6" fillId="0" borderId="0"/>
    <xf numFmtId="43" fontId="6" fillId="0" borderId="0" applyFont="0" applyFill="0" applyBorder="0" applyAlignment="0" applyProtection="0"/>
    <xf numFmtId="0" fontId="12" fillId="0" borderId="0"/>
    <xf numFmtId="0" fontId="13" fillId="0" borderId="9"/>
    <xf numFmtId="0" fontId="14" fillId="0" borderId="0">
      <alignment horizontal="left"/>
    </xf>
    <xf numFmtId="0" fontId="12" fillId="0" borderId="0"/>
    <xf numFmtId="0" fontId="15" fillId="0" borderId="0">
      <alignment horizontal="left"/>
    </xf>
    <xf numFmtId="0" fontId="16" fillId="0" borderId="10">
      <alignment horizontal="right"/>
    </xf>
    <xf numFmtId="3" fontId="16" fillId="0" borderId="0">
      <alignment horizontal="right"/>
    </xf>
    <xf numFmtId="0" fontId="16" fillId="0" borderId="10">
      <alignment horizontal="center" vertical="center" wrapText="1"/>
    </xf>
    <xf numFmtId="0" fontId="16" fillId="0" borderId="10">
      <alignment horizontal="left" vertical="center"/>
    </xf>
    <xf numFmtId="0" fontId="16" fillId="0" borderId="0">
      <alignment horizontal="left"/>
    </xf>
    <xf numFmtId="0" fontId="17" fillId="0" borderId="0">
      <alignment horizontal="left"/>
    </xf>
    <xf numFmtId="3" fontId="16" fillId="0" borderId="10">
      <alignment horizontal="right" vertical="center"/>
    </xf>
    <xf numFmtId="0" fontId="16" fillId="0" borderId="10">
      <alignment horizontal="left" vertical="center"/>
    </xf>
    <xf numFmtId="0" fontId="16" fillId="0" borderId="0">
      <alignment horizontal="right"/>
    </xf>
    <xf numFmtId="44"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cellStyleXfs>
  <cellXfs count="357">
    <xf numFmtId="0" fontId="0" fillId="0" borderId="0" xfId="0"/>
    <xf numFmtId="0" fontId="5" fillId="2" borderId="2" xfId="0" applyFont="1" applyFill="1" applyBorder="1" applyAlignment="1">
      <alignment vertical="center" wrapText="1"/>
    </xf>
    <xf numFmtId="0" fontId="5" fillId="2" borderId="2" xfId="0" applyFont="1" applyFill="1" applyBorder="1" applyAlignment="1">
      <alignment horizontal="right" vertical="center" wrapText="1"/>
    </xf>
    <xf numFmtId="0" fontId="5" fillId="2" borderId="2" xfId="0" applyFont="1" applyFill="1" applyBorder="1" applyAlignment="1">
      <alignment horizontal="left" vertical="center" wrapText="1"/>
    </xf>
    <xf numFmtId="169" fontId="5" fillId="2" borderId="2" xfId="0" applyNumberFormat="1" applyFont="1" applyFill="1" applyBorder="1" applyAlignment="1">
      <alignment horizontal="right" vertical="center" wrapText="1"/>
    </xf>
    <xf numFmtId="3" fontId="5" fillId="2" borderId="2" xfId="0" applyNumberFormat="1" applyFont="1" applyFill="1" applyBorder="1" applyAlignment="1">
      <alignment vertical="center"/>
    </xf>
    <xf numFmtId="0" fontId="5" fillId="2" borderId="2" xfId="0" applyNumberFormat="1" applyFont="1" applyFill="1" applyBorder="1" applyAlignment="1">
      <alignment horizontal="right" vertical="center" wrapText="1"/>
    </xf>
    <xf numFmtId="164" fontId="5" fillId="2" borderId="2" xfId="0" applyNumberFormat="1" applyFont="1" applyFill="1" applyBorder="1" applyAlignment="1">
      <alignment horizontal="right" vertical="center" wrapText="1"/>
    </xf>
    <xf numFmtId="0" fontId="6" fillId="2" borderId="2" xfId="0" applyFont="1" applyFill="1" applyBorder="1" applyAlignment="1">
      <alignment vertical="center"/>
    </xf>
    <xf numFmtId="0" fontId="5" fillId="2" borderId="2" xfId="0" applyFont="1" applyFill="1" applyBorder="1" applyAlignment="1">
      <alignment vertical="center"/>
    </xf>
    <xf numFmtId="1" fontId="5" fillId="2" borderId="2" xfId="0" applyNumberFormat="1" applyFont="1" applyFill="1" applyBorder="1" applyAlignment="1">
      <alignment vertical="center"/>
    </xf>
    <xf numFmtId="1" fontId="5" fillId="2" borderId="2" xfId="0" applyNumberFormat="1" applyFont="1" applyFill="1" applyBorder="1" applyAlignment="1">
      <alignment horizontal="right" vertical="center" wrapText="1"/>
    </xf>
    <xf numFmtId="164" fontId="5" fillId="2" borderId="2" xfId="3" applyNumberFormat="1" applyFont="1" applyFill="1" applyBorder="1" applyAlignment="1">
      <alignment horizontal="right" vertical="center" wrapText="1"/>
    </xf>
    <xf numFmtId="9" fontId="5" fillId="2" borderId="2" xfId="0" applyNumberFormat="1" applyFont="1" applyFill="1" applyBorder="1" applyAlignment="1">
      <alignment horizontal="right" vertical="center" wrapText="1"/>
    </xf>
    <xf numFmtId="9" fontId="5" fillId="2" borderId="2" xfId="0" applyNumberFormat="1" applyFont="1" applyFill="1" applyBorder="1" applyAlignment="1">
      <alignment vertical="center"/>
    </xf>
    <xf numFmtId="1" fontId="5" fillId="2" borderId="2" xfId="0" applyNumberFormat="1" applyFont="1" applyFill="1" applyBorder="1" applyAlignment="1">
      <alignment vertical="center" wrapText="1"/>
    </xf>
    <xf numFmtId="169" fontId="7" fillId="2" borderId="2" xfId="0" quotePrefix="1" applyNumberFormat="1" applyFont="1" applyFill="1" applyBorder="1" applyAlignment="1">
      <alignment horizontal="right" vertical="center" wrapText="1"/>
    </xf>
    <xf numFmtId="165" fontId="5" fillId="2" borderId="2" xfId="0" applyNumberFormat="1" applyFont="1" applyFill="1" applyBorder="1" applyAlignment="1">
      <alignment vertical="center"/>
    </xf>
    <xf numFmtId="165" fontId="5" fillId="2" borderId="2" xfId="0" applyNumberFormat="1" applyFont="1" applyFill="1" applyBorder="1" applyAlignment="1">
      <alignment horizontal="right" vertical="center" wrapText="1"/>
    </xf>
    <xf numFmtId="3" fontId="5" fillId="2" borderId="2" xfId="0" applyNumberFormat="1" applyFont="1" applyFill="1" applyBorder="1" applyAlignment="1">
      <alignment vertical="center" wrapText="1"/>
    </xf>
    <xf numFmtId="170" fontId="5" fillId="2" borderId="2" xfId="0" applyNumberFormat="1" applyFont="1" applyFill="1" applyBorder="1" applyAlignment="1">
      <alignment vertical="center" wrapText="1"/>
    </xf>
    <xf numFmtId="3" fontId="3" fillId="2" borderId="2" xfId="0" applyNumberFormat="1" applyFont="1" applyFill="1" applyBorder="1" applyAlignment="1">
      <alignment vertical="center" wrapText="1"/>
    </xf>
    <xf numFmtId="170" fontId="3" fillId="2" borderId="2" xfId="0" applyNumberFormat="1" applyFont="1" applyFill="1" applyBorder="1" applyAlignment="1">
      <alignment vertical="center" wrapText="1"/>
    </xf>
    <xf numFmtId="3" fontId="5" fillId="2" borderId="2" xfId="0" applyNumberFormat="1" applyFont="1" applyFill="1" applyBorder="1" applyAlignment="1">
      <alignment horizontal="right" vertical="center" wrapText="1"/>
    </xf>
    <xf numFmtId="3" fontId="3" fillId="2" borderId="2" xfId="0" applyNumberFormat="1" applyFont="1" applyFill="1" applyBorder="1" applyAlignment="1">
      <alignment horizontal="right" vertical="center" wrapText="1"/>
    </xf>
    <xf numFmtId="0" fontId="7" fillId="2" borderId="0" xfId="0" applyFont="1" applyFill="1" applyBorder="1" applyAlignment="1">
      <alignment horizontal="left" vertical="center"/>
    </xf>
    <xf numFmtId="165" fontId="5" fillId="2" borderId="2" xfId="3" applyNumberFormat="1" applyFont="1" applyFill="1" applyBorder="1" applyAlignment="1">
      <alignment vertical="center"/>
    </xf>
    <xf numFmtId="165" fontId="5" fillId="2" borderId="2" xfId="3" applyNumberFormat="1" applyFont="1" applyFill="1" applyBorder="1" applyAlignment="1">
      <alignment horizontal="right" vertical="center" wrapText="1"/>
    </xf>
    <xf numFmtId="0" fontId="7" fillId="2" borderId="0" xfId="0" applyFont="1" applyFill="1" applyBorder="1" applyAlignment="1">
      <alignment vertical="center"/>
    </xf>
    <xf numFmtId="0" fontId="3" fillId="2" borderId="2" xfId="0" applyFont="1" applyFill="1" applyBorder="1" applyAlignment="1">
      <alignment horizontal="center" vertical="center" wrapText="1"/>
    </xf>
    <xf numFmtId="0" fontId="3" fillId="2" borderId="2" xfId="0" applyFont="1" applyFill="1" applyBorder="1" applyAlignment="1">
      <alignment horizontal="center" vertical="center"/>
    </xf>
    <xf numFmtId="0" fontId="3" fillId="2" borderId="2" xfId="0" applyFont="1" applyFill="1" applyBorder="1" applyAlignment="1">
      <alignment horizontal="left" vertical="center" wrapText="1"/>
    </xf>
    <xf numFmtId="0" fontId="5" fillId="2" borderId="2" xfId="0" applyFont="1" applyFill="1" applyBorder="1" applyAlignment="1">
      <alignment horizontal="center" vertical="center" wrapText="1"/>
    </xf>
    <xf numFmtId="0" fontId="2" fillId="2" borderId="0" xfId="0" applyFont="1" applyFill="1" applyBorder="1" applyAlignment="1">
      <alignment horizontal="left" vertical="center" wrapText="1"/>
    </xf>
    <xf numFmtId="0" fontId="0" fillId="2" borderId="0" xfId="0" applyFill="1" applyAlignment="1">
      <alignment vertical="center"/>
    </xf>
    <xf numFmtId="0" fontId="0" fillId="2" borderId="0" xfId="0" applyFill="1" applyAlignment="1">
      <alignment vertical="center" wrapText="1"/>
    </xf>
    <xf numFmtId="0" fontId="4" fillId="2" borderId="0" xfId="0" applyFont="1" applyFill="1" applyAlignment="1">
      <alignment vertical="center" wrapText="1"/>
    </xf>
    <xf numFmtId="0" fontId="5" fillId="2" borderId="0" xfId="0" applyFont="1" applyFill="1" applyAlignment="1">
      <alignment vertical="center" wrapText="1"/>
    </xf>
    <xf numFmtId="0" fontId="5" fillId="2" borderId="0" xfId="0" applyFont="1" applyFill="1" applyBorder="1" applyAlignment="1">
      <alignment vertical="center"/>
    </xf>
    <xf numFmtId="0" fontId="7" fillId="2" borderId="0" xfId="0" applyFont="1" applyFill="1" applyAlignment="1">
      <alignment horizontal="left" vertical="center"/>
    </xf>
    <xf numFmtId="0" fontId="8" fillId="2" borderId="0" xfId="0" applyFont="1" applyFill="1" applyAlignment="1">
      <alignment vertical="center"/>
    </xf>
    <xf numFmtId="0" fontId="8" fillId="2" borderId="0" xfId="0" applyFont="1" applyFill="1" applyAlignment="1">
      <alignment vertical="center" wrapText="1"/>
    </xf>
    <xf numFmtId="1" fontId="23" fillId="2" borderId="2" xfId="0" applyNumberFormat="1" applyFont="1" applyFill="1" applyBorder="1" applyAlignment="1">
      <alignment horizontal="center" vertical="center" wrapText="1"/>
    </xf>
    <xf numFmtId="0" fontId="2" fillId="2" borderId="0" xfId="0" applyFont="1" applyFill="1" applyBorder="1" applyAlignment="1">
      <alignment horizontal="left" vertical="center" wrapText="1"/>
    </xf>
    <xf numFmtId="0" fontId="8" fillId="2" borderId="0" xfId="0" applyFont="1" applyFill="1" applyAlignment="1">
      <alignment vertical="center"/>
    </xf>
    <xf numFmtId="165" fontId="0" fillId="2" borderId="0" xfId="0" applyNumberFormat="1" applyFill="1" applyAlignment="1">
      <alignment vertical="center"/>
    </xf>
    <xf numFmtId="0" fontId="8" fillId="2" borderId="0" xfId="0" applyFont="1" applyFill="1" applyBorder="1" applyAlignment="1">
      <alignment horizontal="left" vertical="center" wrapText="1"/>
    </xf>
    <xf numFmtId="0" fontId="8" fillId="2" borderId="0" xfId="0" applyFont="1" applyFill="1" applyBorder="1" applyAlignment="1">
      <alignment vertical="center"/>
    </xf>
    <xf numFmtId="0" fontId="5" fillId="2" borderId="0" xfId="0" applyFont="1" applyFill="1" applyAlignment="1">
      <alignment vertical="center"/>
    </xf>
    <xf numFmtId="0" fontId="5" fillId="2" borderId="3" xfId="0" applyFont="1" applyFill="1" applyBorder="1" applyAlignment="1">
      <alignment horizontal="left" vertical="center"/>
    </xf>
    <xf numFmtId="0" fontId="5" fillId="2" borderId="11" xfId="0" applyFont="1" applyFill="1" applyBorder="1" applyAlignment="1">
      <alignment horizontal="left" vertical="center"/>
    </xf>
    <xf numFmtId="0" fontId="3" fillId="2" borderId="2" xfId="0" applyFont="1" applyFill="1" applyBorder="1" applyAlignment="1">
      <alignment vertical="center"/>
    </xf>
    <xf numFmtId="167" fontId="3" fillId="2" borderId="2" xfId="0" applyNumberFormat="1" applyFont="1" applyFill="1" applyBorder="1" applyAlignment="1">
      <alignment horizontal="right" vertical="center"/>
    </xf>
    <xf numFmtId="168" fontId="3" fillId="2" borderId="2" xfId="0" applyNumberFormat="1" applyFont="1" applyFill="1" applyBorder="1" applyAlignment="1">
      <alignment horizontal="right" vertical="center"/>
    </xf>
    <xf numFmtId="0" fontId="5" fillId="2" borderId="2" xfId="0" applyFont="1" applyFill="1" applyBorder="1" applyAlignment="1">
      <alignment horizontal="left" vertical="center"/>
    </xf>
    <xf numFmtId="0" fontId="7" fillId="2" borderId="0" xfId="0" applyFont="1" applyFill="1" applyAlignment="1">
      <alignment vertical="center"/>
    </xf>
    <xf numFmtId="165" fontId="8" fillId="2" borderId="0" xfId="0" applyNumberFormat="1" applyFont="1" applyFill="1" applyAlignment="1">
      <alignment vertical="center"/>
    </xf>
    <xf numFmtId="0" fontId="8" fillId="2" borderId="0" xfId="0" applyFont="1" applyFill="1" applyBorder="1" applyAlignment="1">
      <alignment vertical="center" wrapText="1"/>
    </xf>
    <xf numFmtId="0" fontId="22" fillId="2" borderId="0" xfId="0" applyFont="1" applyFill="1" applyAlignment="1">
      <alignment vertical="center"/>
    </xf>
    <xf numFmtId="164" fontId="5" fillId="2" borderId="0" xfId="1" applyNumberFormat="1" applyFont="1" applyFill="1" applyAlignment="1">
      <alignment vertical="center"/>
    </xf>
    <xf numFmtId="0" fontId="6" fillId="2" borderId="0" xfId="0" applyFont="1" applyFill="1" applyAlignment="1">
      <alignment vertical="center"/>
    </xf>
    <xf numFmtId="0" fontId="6" fillId="2" borderId="0" xfId="0" applyFont="1" applyFill="1" applyBorder="1" applyAlignment="1">
      <alignment vertical="center"/>
    </xf>
    <xf numFmtId="0" fontId="2" fillId="2" borderId="0" xfId="0" applyFont="1" applyFill="1" applyBorder="1" applyAlignment="1">
      <alignment vertical="center" wrapText="1"/>
    </xf>
    <xf numFmtId="0" fontId="2" fillId="2" borderId="0" xfId="0" applyFont="1" applyFill="1" applyBorder="1" applyAlignment="1">
      <alignment horizontal="center" vertical="center" wrapText="1"/>
    </xf>
    <xf numFmtId="0" fontId="21" fillId="2" borderId="2" xfId="0" applyFont="1" applyFill="1" applyBorder="1" applyAlignment="1">
      <alignment vertical="center"/>
    </xf>
    <xf numFmtId="0" fontId="21" fillId="2" borderId="0" xfId="0" applyFont="1" applyFill="1" applyBorder="1" applyAlignment="1">
      <alignment vertical="center"/>
    </xf>
    <xf numFmtId="0" fontId="18" fillId="2" borderId="2" xfId="0" applyFont="1" applyFill="1" applyBorder="1" applyAlignment="1">
      <alignment vertical="center" wrapText="1"/>
    </xf>
    <xf numFmtId="0" fontId="3" fillId="2" borderId="2" xfId="0" applyFont="1" applyFill="1" applyBorder="1" applyAlignment="1">
      <alignment vertical="center" wrapText="1"/>
    </xf>
    <xf numFmtId="0" fontId="3" fillId="2" borderId="3" xfId="0" applyFont="1" applyFill="1" applyBorder="1" applyAlignment="1">
      <alignment vertical="center" wrapText="1"/>
    </xf>
    <xf numFmtId="0" fontId="3" fillId="2" borderId="8" xfId="0" applyFont="1" applyFill="1" applyBorder="1" applyAlignment="1">
      <alignment vertical="center" wrapText="1"/>
    </xf>
    <xf numFmtId="0" fontId="18" fillId="2" borderId="4" xfId="0" applyFont="1" applyFill="1" applyBorder="1" applyAlignment="1">
      <alignment vertical="center" wrapText="1"/>
    </xf>
    <xf numFmtId="0" fontId="20" fillId="2" borderId="0" xfId="0" applyFont="1" applyFill="1" applyAlignment="1">
      <alignment vertical="center"/>
    </xf>
    <xf numFmtId="0" fontId="8" fillId="2" borderId="0" xfId="0" applyFont="1" applyFill="1" applyAlignment="1">
      <alignment horizontal="center" vertical="center"/>
    </xf>
    <xf numFmtId="165" fontId="8" fillId="2" borderId="0" xfId="0" applyNumberFormat="1" applyFont="1" applyFill="1" applyBorder="1" applyAlignment="1">
      <alignment vertical="center"/>
    </xf>
    <xf numFmtId="0" fontId="3" fillId="2" borderId="2" xfId="0" applyNumberFormat="1" applyFont="1" applyFill="1" applyBorder="1" applyAlignment="1">
      <alignment horizontal="center" vertical="center" wrapText="1"/>
    </xf>
    <xf numFmtId="0" fontId="5" fillId="2" borderId="0" xfId="0" applyFont="1" applyFill="1" applyBorder="1" applyAlignment="1">
      <alignment vertical="center" wrapText="1"/>
    </xf>
    <xf numFmtId="0" fontId="4" fillId="2" borderId="0" xfId="0" quotePrefix="1" applyFont="1" applyFill="1" applyAlignment="1">
      <alignment vertical="center" wrapText="1"/>
    </xf>
    <xf numFmtId="0" fontId="9" fillId="2" borderId="0" xfId="0" applyFont="1" applyFill="1" applyAlignment="1">
      <alignment vertical="center" wrapText="1"/>
    </xf>
    <xf numFmtId="0" fontId="10" fillId="2" borderId="0" xfId="0" applyFont="1" applyFill="1" applyAlignment="1">
      <alignment vertical="center"/>
    </xf>
    <xf numFmtId="2" fontId="5" fillId="2" borderId="2" xfId="0" applyNumberFormat="1" applyFont="1" applyFill="1" applyBorder="1" applyAlignment="1">
      <alignment horizontal="right" vertical="center" wrapText="1"/>
    </xf>
    <xf numFmtId="169" fontId="5" fillId="2" borderId="2" xfId="0" applyNumberFormat="1" applyFont="1" applyFill="1" applyBorder="1" applyAlignment="1">
      <alignment horizontal="left" vertical="center" wrapText="1"/>
    </xf>
    <xf numFmtId="0" fontId="21" fillId="2" borderId="0" xfId="0" applyFont="1" applyFill="1" applyAlignment="1">
      <alignment vertical="center"/>
    </xf>
    <xf numFmtId="0" fontId="5" fillId="2" borderId="2" xfId="0" applyFont="1" applyFill="1" applyBorder="1" applyAlignment="1">
      <alignment horizontal="justify" vertical="center"/>
    </xf>
    <xf numFmtId="0" fontId="2" fillId="2" borderId="2" xfId="0" applyFont="1" applyFill="1" applyBorder="1" applyAlignment="1">
      <alignment horizontal="left" vertical="center" wrapText="1"/>
    </xf>
    <xf numFmtId="0" fontId="7" fillId="2" borderId="2" xfId="0" applyFont="1" applyFill="1" applyBorder="1" applyAlignment="1">
      <alignment horizontal="left" vertical="center" wrapText="1"/>
    </xf>
    <xf numFmtId="3" fontId="18" fillId="2" borderId="2" xfId="0" applyNumberFormat="1" applyFont="1" applyFill="1" applyBorder="1" applyAlignment="1">
      <alignment vertical="center"/>
    </xf>
    <xf numFmtId="3" fontId="7" fillId="2" borderId="2" xfId="0" applyNumberFormat="1" applyFont="1" applyFill="1" applyBorder="1" applyAlignment="1">
      <alignment vertical="center"/>
    </xf>
    <xf numFmtId="0" fontId="3" fillId="2" borderId="2" xfId="0" applyFont="1" applyFill="1" applyBorder="1" applyAlignment="1">
      <alignment horizontal="left" vertical="center"/>
    </xf>
    <xf numFmtId="0" fontId="7" fillId="2" borderId="0" xfId="0" applyFont="1" applyFill="1" applyBorder="1" applyAlignment="1">
      <alignment horizontal="center" vertical="center"/>
    </xf>
    <xf numFmtId="0" fontId="5" fillId="2" borderId="0" xfId="0" applyFont="1" applyFill="1" applyAlignment="1">
      <alignment horizontal="center" vertical="center" wrapText="1"/>
    </xf>
    <xf numFmtId="0" fontId="23" fillId="2" borderId="2" xfId="0" applyFont="1" applyFill="1" applyBorder="1" applyAlignment="1">
      <alignment horizontal="center" vertical="center"/>
    </xf>
    <xf numFmtId="0" fontId="21" fillId="2" borderId="0" xfId="0" applyFont="1" applyFill="1" applyAlignment="1">
      <alignment horizontal="center" vertical="center"/>
    </xf>
    <xf numFmtId="0" fontId="3" fillId="2" borderId="0" xfId="0" applyFont="1" applyFill="1" applyAlignment="1">
      <alignment horizontal="center" vertical="center" wrapText="1"/>
    </xf>
    <xf numFmtId="0" fontId="2" fillId="2" borderId="0" xfId="0" applyFont="1" applyFill="1" applyBorder="1" applyAlignment="1">
      <alignment horizontal="left" vertical="center" wrapText="1"/>
    </xf>
    <xf numFmtId="0" fontId="3" fillId="2" borderId="2" xfId="0" applyFont="1" applyFill="1" applyBorder="1" applyAlignment="1">
      <alignment horizontal="center" vertical="center" wrapText="1"/>
    </xf>
    <xf numFmtId="0" fontId="3" fillId="2" borderId="2" xfId="0" applyFont="1" applyFill="1" applyBorder="1" applyAlignment="1">
      <alignment horizontal="center" vertical="center"/>
    </xf>
    <xf numFmtId="0" fontId="5" fillId="2" borderId="0" xfId="0" applyFont="1" applyFill="1" applyAlignment="1">
      <alignment vertical="center" wrapText="1"/>
    </xf>
    <xf numFmtId="0" fontId="8" fillId="2" borderId="0" xfId="0" applyFont="1" applyFill="1" applyAlignment="1">
      <alignment vertical="center"/>
    </xf>
    <xf numFmtId="0" fontId="3" fillId="2" borderId="2" xfId="0" applyFont="1" applyFill="1" applyBorder="1" applyAlignment="1">
      <alignment horizontal="left" vertical="center" wrapText="1"/>
    </xf>
    <xf numFmtId="0" fontId="3" fillId="2" borderId="2" xfId="4" applyFont="1" applyFill="1" applyBorder="1" applyAlignment="1">
      <alignment horizontal="center" vertical="center" wrapText="1"/>
    </xf>
    <xf numFmtId="0" fontId="5" fillId="2" borderId="0" xfId="0" applyFont="1" applyFill="1" applyAlignment="1">
      <alignment horizontal="left" vertical="center" wrapText="1"/>
    </xf>
    <xf numFmtId="0" fontId="5" fillId="2" borderId="0" xfId="0" applyFont="1" applyFill="1" applyBorder="1" applyAlignment="1">
      <alignment horizontal="left" vertical="center" wrapText="1"/>
    </xf>
    <xf numFmtId="0" fontId="5" fillId="2" borderId="0" xfId="0" applyFont="1" applyFill="1" applyAlignment="1">
      <alignment horizontal="left" vertical="center"/>
    </xf>
    <xf numFmtId="0" fontId="5" fillId="2" borderId="0" xfId="0" applyFont="1" applyFill="1" applyBorder="1" applyAlignment="1">
      <alignment horizontal="left" vertical="center"/>
    </xf>
    <xf numFmtId="0" fontId="8" fillId="2" borderId="0" xfId="0" applyFont="1" applyFill="1" applyBorder="1" applyAlignment="1">
      <alignment horizontal="left" vertical="center" wrapText="1"/>
    </xf>
    <xf numFmtId="0" fontId="8" fillId="2" borderId="0" xfId="0" applyFont="1" applyFill="1" applyAlignment="1">
      <alignment vertical="center" wrapText="1"/>
    </xf>
    <xf numFmtId="0" fontId="23" fillId="2" borderId="2" xfId="0" applyFont="1" applyFill="1" applyBorder="1" applyAlignment="1">
      <alignment horizontal="center" vertical="center" wrapText="1"/>
    </xf>
    <xf numFmtId="2" fontId="5" fillId="4" borderId="2" xfId="0" applyNumberFormat="1" applyFont="1" applyFill="1" applyBorder="1" applyAlignment="1">
      <alignment horizontal="right" vertical="center" wrapText="1"/>
    </xf>
    <xf numFmtId="1" fontId="5" fillId="3" borderId="2" xfId="0" applyNumberFormat="1" applyFont="1" applyFill="1" applyBorder="1" applyAlignment="1">
      <alignment horizontal="right" vertical="center" wrapText="1"/>
    </xf>
    <xf numFmtId="0" fontId="5" fillId="2" borderId="0" xfId="0" applyFont="1" applyFill="1" applyAlignment="1">
      <alignment vertical="center" wrapText="1"/>
    </xf>
    <xf numFmtId="0" fontId="8" fillId="2" borderId="0" xfId="0" applyFont="1" applyFill="1" applyAlignment="1">
      <alignment vertical="center"/>
    </xf>
    <xf numFmtId="0" fontId="3" fillId="2" borderId="2" xfId="0" applyFont="1" applyFill="1" applyBorder="1" applyAlignment="1">
      <alignment horizontal="center" vertical="center" wrapText="1"/>
    </xf>
    <xf numFmtId="0" fontId="3" fillId="2" borderId="2" xfId="0" applyFont="1" applyFill="1" applyBorder="1" applyAlignment="1">
      <alignment horizontal="left" vertical="center" wrapText="1"/>
    </xf>
    <xf numFmtId="0" fontId="3" fillId="2" borderId="2" xfId="4" applyFont="1" applyFill="1" applyBorder="1" applyAlignment="1">
      <alignment horizontal="center" vertical="center" wrapText="1"/>
    </xf>
    <xf numFmtId="0" fontId="5" fillId="2" borderId="0" xfId="0" applyFont="1" applyFill="1" applyAlignment="1">
      <alignment horizontal="left" vertical="center" wrapText="1"/>
    </xf>
    <xf numFmtId="0" fontId="5" fillId="2" borderId="0" xfId="0" applyFont="1" applyFill="1" applyBorder="1" applyAlignment="1">
      <alignment horizontal="left" vertical="center" wrapText="1"/>
    </xf>
    <xf numFmtId="0" fontId="5" fillId="2" borderId="0" xfId="0" applyFont="1" applyFill="1" applyAlignment="1">
      <alignment horizontal="left" vertical="center"/>
    </xf>
    <xf numFmtId="0" fontId="5" fillId="2" borderId="0" xfId="0" applyFont="1" applyFill="1" applyBorder="1" applyAlignment="1">
      <alignment horizontal="left" vertical="center"/>
    </xf>
    <xf numFmtId="0" fontId="8" fillId="2" borderId="0" xfId="0" applyFont="1" applyFill="1" applyAlignment="1">
      <alignment vertical="center" wrapText="1"/>
    </xf>
    <xf numFmtId="0" fontId="2" fillId="2" borderId="0" xfId="0" applyFont="1" applyFill="1" applyBorder="1" applyAlignment="1">
      <alignment horizontal="left" vertical="center" wrapText="1"/>
    </xf>
    <xf numFmtId="0" fontId="3" fillId="2" borderId="2" xfId="0" applyFont="1" applyFill="1" applyBorder="1" applyAlignment="1">
      <alignment horizontal="center" vertical="center" wrapText="1"/>
    </xf>
    <xf numFmtId="0" fontId="8" fillId="2" borderId="0" xfId="0" applyFont="1" applyFill="1" applyAlignment="1">
      <alignment vertical="center"/>
    </xf>
    <xf numFmtId="0" fontId="3" fillId="2" borderId="2" xfId="0" applyFont="1" applyFill="1" applyBorder="1" applyAlignment="1">
      <alignment horizontal="left" vertical="center" wrapText="1"/>
    </xf>
    <xf numFmtId="169" fontId="7" fillId="3" borderId="2" xfId="0" applyNumberFormat="1" applyFont="1" applyFill="1" applyBorder="1" applyAlignment="1">
      <alignment horizontal="right" vertical="center"/>
    </xf>
    <xf numFmtId="169" fontId="5" fillId="3" borderId="2" xfId="0" applyNumberFormat="1" applyFont="1" applyFill="1" applyBorder="1" applyAlignment="1">
      <alignment horizontal="right" vertical="center"/>
    </xf>
    <xf numFmtId="170" fontId="5" fillId="3" borderId="2" xfId="0" applyNumberFormat="1" applyFont="1" applyFill="1" applyBorder="1" applyAlignment="1">
      <alignment horizontal="right" vertical="center"/>
    </xf>
    <xf numFmtId="170" fontId="5" fillId="3" borderId="3" xfId="0" applyNumberFormat="1" applyFont="1" applyFill="1" applyBorder="1" applyAlignment="1">
      <alignment horizontal="right" vertical="center"/>
    </xf>
    <xf numFmtId="169" fontId="7" fillId="3" borderId="4" xfId="0" applyNumberFormat="1" applyFont="1" applyFill="1" applyBorder="1" applyAlignment="1">
      <alignment vertical="center"/>
    </xf>
    <xf numFmtId="169" fontId="5" fillId="3" borderId="2" xfId="0" applyNumberFormat="1" applyFont="1" applyFill="1" applyBorder="1" applyAlignment="1">
      <alignment vertical="center"/>
    </xf>
    <xf numFmtId="169" fontId="5" fillId="3" borderId="2" xfId="0" applyNumberFormat="1" applyFont="1" applyFill="1" applyBorder="1" applyAlignment="1">
      <alignment horizontal="right" vertical="center" wrapText="1"/>
    </xf>
    <xf numFmtId="1" fontId="5" fillId="3" borderId="2" xfId="0" applyNumberFormat="1" applyFont="1" applyFill="1" applyBorder="1" applyAlignment="1">
      <alignment vertical="center"/>
    </xf>
    <xf numFmtId="165" fontId="5" fillId="3" borderId="2" xfId="0" applyNumberFormat="1" applyFont="1" applyFill="1" applyBorder="1" applyAlignment="1">
      <alignment vertical="center"/>
    </xf>
    <xf numFmtId="165" fontId="5" fillId="3" borderId="2" xfId="0" applyNumberFormat="1" applyFont="1" applyFill="1" applyBorder="1" applyAlignment="1">
      <alignment horizontal="right" vertical="center" wrapText="1"/>
    </xf>
    <xf numFmtId="165" fontId="5" fillId="3" borderId="2" xfId="3" applyNumberFormat="1" applyFont="1" applyFill="1" applyBorder="1" applyAlignment="1">
      <alignment vertical="center"/>
    </xf>
    <xf numFmtId="3" fontId="5" fillId="3" borderId="2" xfId="0" applyNumberFormat="1" applyFont="1" applyFill="1" applyBorder="1" applyAlignment="1">
      <alignment vertical="center"/>
    </xf>
    <xf numFmtId="3" fontId="3" fillId="3" borderId="2" xfId="0" applyNumberFormat="1" applyFont="1" applyFill="1" applyBorder="1" applyAlignment="1">
      <alignment vertical="center" wrapText="1"/>
    </xf>
    <xf numFmtId="170" fontId="3" fillId="3" borderId="2" xfId="0" applyNumberFormat="1" applyFont="1" applyFill="1" applyBorder="1" applyAlignment="1">
      <alignment vertical="center" wrapText="1"/>
    </xf>
    <xf numFmtId="3" fontId="5" fillId="3" borderId="2" xfId="0" applyNumberFormat="1" applyFont="1" applyFill="1" applyBorder="1" applyAlignment="1">
      <alignment vertical="center" wrapText="1"/>
    </xf>
    <xf numFmtId="170" fontId="5" fillId="3" borderId="2" xfId="0" applyNumberFormat="1" applyFont="1" applyFill="1" applyBorder="1" applyAlignment="1">
      <alignment vertical="center" wrapText="1"/>
    </xf>
    <xf numFmtId="3" fontId="3" fillId="3" borderId="2" xfId="0" applyNumberFormat="1" applyFont="1" applyFill="1" applyBorder="1" applyAlignment="1">
      <alignment horizontal="right" vertical="center" wrapText="1"/>
    </xf>
    <xf numFmtId="3" fontId="5" fillId="3" borderId="2" xfId="0" applyNumberFormat="1" applyFont="1" applyFill="1" applyBorder="1" applyAlignment="1">
      <alignment horizontal="right" vertical="center" wrapText="1"/>
    </xf>
    <xf numFmtId="169" fontId="3" fillId="3" borderId="2" xfId="0" applyNumberFormat="1" applyFont="1" applyFill="1" applyBorder="1" applyAlignment="1">
      <alignment vertical="center" wrapText="1"/>
    </xf>
    <xf numFmtId="169" fontId="5" fillId="3" borderId="2" xfId="0" applyNumberFormat="1" applyFont="1" applyFill="1" applyBorder="1" applyAlignment="1">
      <alignment vertical="center" wrapText="1"/>
    </xf>
    <xf numFmtId="3" fontId="5" fillId="3" borderId="2" xfId="0" applyNumberFormat="1" applyFont="1" applyFill="1" applyBorder="1" applyAlignment="1">
      <alignment horizontal="right" vertical="center"/>
    </xf>
    <xf numFmtId="3" fontId="5" fillId="3" borderId="2" xfId="0" quotePrefix="1" applyNumberFormat="1" applyFont="1" applyFill="1" applyBorder="1" applyAlignment="1">
      <alignment horizontal="right" vertical="center"/>
    </xf>
    <xf numFmtId="3" fontId="3" fillId="3" borderId="2" xfId="0" applyNumberFormat="1" applyFont="1" applyFill="1" applyBorder="1" applyAlignment="1">
      <alignment vertical="center"/>
    </xf>
    <xf numFmtId="3" fontId="18" fillId="3" borderId="2" xfId="0" applyNumberFormat="1" applyFont="1" applyFill="1" applyBorder="1" applyAlignment="1">
      <alignment vertical="center"/>
    </xf>
    <xf numFmtId="3" fontId="7" fillId="3" borderId="2" xfId="0" applyNumberFormat="1" applyFont="1" applyFill="1" applyBorder="1" applyAlignment="1">
      <alignment vertical="center"/>
    </xf>
    <xf numFmtId="167" fontId="5" fillId="3" borderId="3" xfId="2" applyNumberFormat="1" applyFont="1" applyFill="1" applyBorder="1" applyAlignment="1">
      <alignment horizontal="right" vertical="center"/>
    </xf>
    <xf numFmtId="3" fontId="22" fillId="3" borderId="2" xfId="0" applyNumberFormat="1" applyFont="1" applyFill="1" applyBorder="1" applyAlignment="1">
      <alignment horizontal="right" vertical="center"/>
    </xf>
    <xf numFmtId="1" fontId="5" fillId="0" borderId="2" xfId="0" applyNumberFormat="1" applyFont="1" applyFill="1" applyBorder="1" applyAlignment="1">
      <alignment horizontal="right" vertical="center" wrapText="1"/>
    </xf>
    <xf numFmtId="3" fontId="5" fillId="0" borderId="2" xfId="0" applyNumberFormat="1" applyFont="1" applyFill="1" applyBorder="1" applyAlignment="1">
      <alignment vertical="center"/>
    </xf>
    <xf numFmtId="165" fontId="5" fillId="0" borderId="2" xfId="0" applyNumberFormat="1" applyFont="1" applyFill="1" applyBorder="1" applyAlignment="1">
      <alignment vertical="center"/>
    </xf>
    <xf numFmtId="0" fontId="6" fillId="0" borderId="2" xfId="0" applyFont="1" applyFill="1" applyBorder="1" applyAlignment="1">
      <alignment vertical="center"/>
    </xf>
    <xf numFmtId="169" fontId="5" fillId="0" borderId="2" xfId="0" applyNumberFormat="1" applyFont="1" applyFill="1" applyBorder="1" applyAlignment="1">
      <alignment horizontal="right" vertical="center" wrapText="1"/>
    </xf>
    <xf numFmtId="1" fontId="5" fillId="0" borderId="2" xfId="0" applyNumberFormat="1" applyFont="1" applyFill="1" applyBorder="1" applyAlignment="1">
      <alignment vertical="center"/>
    </xf>
    <xf numFmtId="0" fontId="5" fillId="0" borderId="2" xfId="0" applyFont="1" applyFill="1" applyBorder="1" applyAlignment="1">
      <alignment horizontal="right" vertical="center" wrapText="1"/>
    </xf>
    <xf numFmtId="9" fontId="5" fillId="0" borderId="2" xfId="0" applyNumberFormat="1" applyFont="1" applyFill="1" applyBorder="1" applyAlignment="1">
      <alignment vertical="center"/>
    </xf>
    <xf numFmtId="165" fontId="5" fillId="0" borderId="2" xfId="0" applyNumberFormat="1" applyFont="1" applyFill="1" applyBorder="1" applyAlignment="1">
      <alignment horizontal="right" vertical="center" wrapText="1"/>
    </xf>
    <xf numFmtId="165" fontId="5" fillId="0" borderId="2" xfId="3" applyNumberFormat="1" applyFont="1" applyFill="1" applyBorder="1" applyAlignment="1">
      <alignment vertical="center"/>
    </xf>
    <xf numFmtId="2" fontId="5" fillId="0" borderId="2" xfId="0" applyNumberFormat="1" applyFont="1" applyFill="1" applyBorder="1" applyAlignment="1">
      <alignment horizontal="right" vertical="center" wrapText="1"/>
    </xf>
    <xf numFmtId="171" fontId="5" fillId="3" borderId="2" xfId="0" applyNumberFormat="1" applyFont="1" applyFill="1" applyBorder="1" applyAlignment="1">
      <alignment horizontal="right" vertical="center" wrapText="1"/>
    </xf>
    <xf numFmtId="0" fontId="23" fillId="0" borderId="2" xfId="0" applyFont="1" applyFill="1" applyBorder="1" applyAlignment="1">
      <alignment horizontal="center" vertical="center"/>
    </xf>
    <xf numFmtId="0" fontId="3" fillId="0" borderId="2" xfId="0" applyNumberFormat="1" applyFont="1" applyFill="1" applyBorder="1" applyAlignment="1">
      <alignment horizontal="center" vertical="center" wrapText="1"/>
    </xf>
    <xf numFmtId="0" fontId="2" fillId="2" borderId="0" xfId="0" applyFont="1" applyFill="1" applyBorder="1" applyAlignment="1">
      <alignment horizontal="left" vertical="center" wrapText="1"/>
    </xf>
    <xf numFmtId="0" fontId="8" fillId="2" borderId="0" xfId="0" applyFont="1" applyFill="1" applyAlignment="1">
      <alignment vertical="center"/>
    </xf>
    <xf numFmtId="167" fontId="3" fillId="3" borderId="3" xfId="2" applyNumberFormat="1" applyFont="1" applyFill="1" applyBorder="1" applyAlignment="1">
      <alignment horizontal="right" vertical="center"/>
    </xf>
    <xf numFmtId="0" fontId="18" fillId="2" borderId="8" xfId="0" applyFont="1" applyFill="1" applyBorder="1" applyAlignment="1">
      <alignment vertical="center" wrapText="1"/>
    </xf>
    <xf numFmtId="166" fontId="5" fillId="0" borderId="2" xfId="0" applyNumberFormat="1" applyFont="1" applyFill="1" applyBorder="1" applyAlignment="1">
      <alignment vertical="center"/>
    </xf>
    <xf numFmtId="166" fontId="5" fillId="3" borderId="2" xfId="0" applyNumberFormat="1" applyFont="1" applyFill="1" applyBorder="1" applyAlignment="1">
      <alignment horizontal="right" vertical="center"/>
    </xf>
    <xf numFmtId="0" fontId="8" fillId="5" borderId="0" xfId="0" applyFont="1" applyFill="1" applyAlignment="1">
      <alignment vertical="center"/>
    </xf>
    <xf numFmtId="0" fontId="8" fillId="2" borderId="0" xfId="0" applyFont="1" applyFill="1" applyAlignment="1">
      <alignment vertical="center"/>
    </xf>
    <xf numFmtId="0" fontId="0" fillId="0" borderId="0" xfId="0" applyAlignment="1">
      <alignment horizontal="left" vertical="center" wrapText="1" indent="1"/>
    </xf>
    <xf numFmtId="0" fontId="2" fillId="2" borderId="0" xfId="0" applyFont="1" applyFill="1" applyBorder="1" applyAlignment="1">
      <alignment horizontal="left" vertical="center" wrapText="1"/>
    </xf>
    <xf numFmtId="0" fontId="3" fillId="2" borderId="2" xfId="0" applyFont="1" applyFill="1" applyBorder="1" applyAlignment="1">
      <alignment horizontal="center" vertical="center" wrapText="1"/>
    </xf>
    <xf numFmtId="0" fontId="8" fillId="2" borderId="0" xfId="0" applyFont="1" applyFill="1" applyAlignment="1">
      <alignment vertical="center"/>
    </xf>
    <xf numFmtId="0" fontId="3" fillId="2" borderId="2" xfId="0" applyFont="1" applyFill="1" applyBorder="1" applyAlignment="1">
      <alignment horizontal="center" vertical="center" wrapText="1"/>
    </xf>
    <xf numFmtId="0" fontId="3" fillId="2" borderId="11" xfId="0" applyFont="1" applyFill="1" applyBorder="1" applyAlignment="1">
      <alignment vertical="center" wrapText="1"/>
    </xf>
    <xf numFmtId="0" fontId="3" fillId="2" borderId="11" xfId="0" applyFont="1" applyFill="1" applyBorder="1" applyAlignment="1">
      <alignment horizontal="left" vertical="center" wrapText="1"/>
    </xf>
    <xf numFmtId="0" fontId="3" fillId="2" borderId="4" xfId="0" applyFont="1" applyFill="1" applyBorder="1" applyAlignment="1">
      <alignment horizontal="left" vertical="center" wrapText="1"/>
    </xf>
    <xf numFmtId="0" fontId="3" fillId="2" borderId="4" xfId="0" applyFont="1" applyFill="1" applyBorder="1" applyAlignment="1">
      <alignment vertical="center" wrapText="1"/>
    </xf>
    <xf numFmtId="0" fontId="5" fillId="2" borderId="11" xfId="0" applyFont="1" applyFill="1" applyBorder="1" applyAlignment="1">
      <alignment horizontal="left" vertical="center" wrapText="1"/>
    </xf>
    <xf numFmtId="0" fontId="5" fillId="2" borderId="4" xfId="0" applyFont="1" applyFill="1" applyBorder="1" applyAlignment="1">
      <alignment horizontal="left" vertical="center" wrapText="1"/>
    </xf>
    <xf numFmtId="0" fontId="3" fillId="2" borderId="3" xfId="0" applyFont="1" applyFill="1" applyBorder="1" applyAlignment="1">
      <alignment horizontal="left" vertical="center" wrapText="1"/>
    </xf>
    <xf numFmtId="169" fontId="5" fillId="2" borderId="4" xfId="0" applyNumberFormat="1" applyFont="1" applyFill="1" applyBorder="1" applyAlignment="1">
      <alignment horizontal="left" vertical="center" wrapText="1"/>
    </xf>
    <xf numFmtId="0" fontId="5" fillId="2" borderId="11" xfId="0" applyFont="1" applyFill="1" applyBorder="1" applyAlignment="1">
      <alignment horizontal="justify" vertical="center"/>
    </xf>
    <xf numFmtId="0" fontId="5" fillId="2" borderId="4" xfId="0" applyFont="1" applyFill="1" applyBorder="1" applyAlignment="1">
      <alignment horizontal="justify" vertical="center"/>
    </xf>
    <xf numFmtId="0" fontId="8" fillId="2" borderId="0" xfId="0" applyFont="1" applyFill="1" applyAlignment="1">
      <alignment vertical="center"/>
    </xf>
    <xf numFmtId="0" fontId="3" fillId="2" borderId="2" xfId="0" applyFont="1" applyFill="1" applyBorder="1" applyAlignment="1">
      <alignment horizontal="left" vertical="center" wrapText="1"/>
    </xf>
    <xf numFmtId="165" fontId="22" fillId="5" borderId="0" xfId="0" applyNumberFormat="1" applyFont="1" applyFill="1" applyAlignment="1">
      <alignment vertical="center"/>
    </xf>
    <xf numFmtId="0" fontId="2" fillId="2" borderId="0" xfId="0" applyFont="1" applyFill="1" applyBorder="1" applyAlignment="1">
      <alignment horizontal="left" vertical="center" wrapText="1"/>
    </xf>
    <xf numFmtId="0" fontId="8" fillId="2" borderId="0" xfId="0" applyFont="1" applyFill="1" applyAlignment="1">
      <alignment vertical="center"/>
    </xf>
    <xf numFmtId="0" fontId="3" fillId="2" borderId="2" xfId="0" applyFont="1" applyFill="1" applyBorder="1" applyAlignment="1">
      <alignment horizontal="left" vertical="center" wrapText="1"/>
    </xf>
    <xf numFmtId="0" fontId="3" fillId="2" borderId="2" xfId="0" applyFont="1" applyFill="1" applyBorder="1" applyAlignment="1">
      <alignment horizontal="center" vertical="center" wrapText="1"/>
    </xf>
    <xf numFmtId="0" fontId="8" fillId="2" borderId="0" xfId="0" applyFont="1" applyFill="1" applyAlignment="1">
      <alignment vertical="center"/>
    </xf>
    <xf numFmtId="0" fontId="3" fillId="2" borderId="8" xfId="0" applyFont="1" applyFill="1" applyBorder="1" applyAlignment="1">
      <alignment horizontal="center" vertical="center" wrapText="1"/>
    </xf>
    <xf numFmtId="0" fontId="21" fillId="2" borderId="12" xfId="0" applyFont="1" applyFill="1" applyBorder="1" applyAlignment="1">
      <alignment vertical="center"/>
    </xf>
    <xf numFmtId="0" fontId="21" fillId="2" borderId="13" xfId="0" applyFont="1" applyFill="1" applyBorder="1" applyAlignment="1">
      <alignment vertical="center"/>
    </xf>
    <xf numFmtId="169" fontId="5" fillId="3" borderId="4" xfId="0" applyNumberFormat="1" applyFont="1" applyFill="1" applyBorder="1" applyAlignment="1">
      <alignment horizontal="right" vertical="center"/>
    </xf>
    <xf numFmtId="0" fontId="3" fillId="2" borderId="2"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2" xfId="0" applyFont="1" applyFill="1" applyBorder="1" applyAlignment="1">
      <alignment horizontal="left" vertical="center" wrapText="1"/>
    </xf>
    <xf numFmtId="0" fontId="3" fillId="2" borderId="3" xfId="0" applyFont="1" applyFill="1" applyBorder="1" applyAlignment="1">
      <alignment horizontal="center" vertical="center"/>
    </xf>
    <xf numFmtId="169" fontId="7" fillId="2" borderId="2" xfId="0" applyNumberFormat="1" applyFont="1" applyFill="1" applyBorder="1" applyAlignment="1">
      <alignment horizontal="center" vertical="center"/>
    </xf>
    <xf numFmtId="169" fontId="5" fillId="2" borderId="3" xfId="0" applyNumberFormat="1" applyFont="1" applyFill="1" applyBorder="1" applyAlignment="1">
      <alignment horizontal="center" vertical="center"/>
    </xf>
    <xf numFmtId="169" fontId="5" fillId="2" borderId="11" xfId="0" applyNumberFormat="1" applyFont="1" applyFill="1" applyBorder="1" applyAlignment="1">
      <alignment horizontal="center" vertical="center"/>
    </xf>
    <xf numFmtId="169" fontId="5" fillId="2" borderId="4" xfId="0" applyNumberFormat="1" applyFont="1" applyFill="1" applyBorder="1" applyAlignment="1">
      <alignment horizontal="center" vertical="center"/>
    </xf>
    <xf numFmtId="169" fontId="5" fillId="2" borderId="3" xfId="0" applyNumberFormat="1" applyFont="1" applyFill="1" applyBorder="1" applyAlignment="1">
      <alignment horizontal="right" vertical="center" indent="1"/>
    </xf>
    <xf numFmtId="169" fontId="7" fillId="2" borderId="4" xfId="0" applyNumberFormat="1" applyFont="1" applyFill="1" applyBorder="1" applyAlignment="1">
      <alignment horizontal="center" vertical="center"/>
    </xf>
    <xf numFmtId="3" fontId="5" fillId="2" borderId="11" xfId="0" applyNumberFormat="1" applyFont="1" applyFill="1" applyBorder="1" applyAlignment="1">
      <alignment horizontal="center" vertical="center"/>
    </xf>
    <xf numFmtId="165" fontId="5" fillId="2" borderId="11" xfId="0" applyNumberFormat="1" applyFont="1" applyFill="1" applyBorder="1" applyAlignment="1">
      <alignment horizontal="center" vertical="center"/>
    </xf>
    <xf numFmtId="1" fontId="5" fillId="2" borderId="11" xfId="0" applyNumberFormat="1" applyFont="1" applyFill="1" applyBorder="1" applyAlignment="1">
      <alignment horizontal="center" vertical="center"/>
    </xf>
    <xf numFmtId="169" fontId="5" fillId="2" borderId="4" xfId="0" applyNumberFormat="1" applyFont="1" applyFill="1" applyBorder="1" applyAlignment="1">
      <alignment horizontal="center" vertical="center" wrapText="1"/>
    </xf>
    <xf numFmtId="165" fontId="5" fillId="2" borderId="4" xfId="0" applyNumberFormat="1" applyFont="1" applyFill="1" applyBorder="1" applyAlignment="1">
      <alignment horizontal="center" vertical="center" wrapText="1"/>
    </xf>
    <xf numFmtId="166" fontId="5" fillId="2" borderId="11" xfId="0" applyNumberFormat="1" applyFont="1" applyFill="1" applyBorder="1" applyAlignment="1">
      <alignment horizontal="center" vertical="center"/>
    </xf>
    <xf numFmtId="3" fontId="5" fillId="2" borderId="4" xfId="0" applyNumberFormat="1" applyFont="1" applyFill="1" applyBorder="1" applyAlignment="1">
      <alignment horizontal="center" vertical="center"/>
    </xf>
    <xf numFmtId="165" fontId="5" fillId="2" borderId="4" xfId="0" applyNumberFormat="1" applyFont="1" applyFill="1" applyBorder="1" applyAlignment="1">
      <alignment horizontal="center" vertical="center"/>
    </xf>
    <xf numFmtId="1" fontId="5" fillId="2" borderId="11" xfId="0" applyNumberFormat="1" applyFont="1" applyFill="1" applyBorder="1" applyAlignment="1">
      <alignment horizontal="center" vertical="center" wrapText="1"/>
    </xf>
    <xf numFmtId="165" fontId="5" fillId="2" borderId="11" xfId="0" applyNumberFormat="1" applyFont="1" applyFill="1" applyBorder="1" applyAlignment="1">
      <alignment horizontal="center" vertical="center" wrapText="1"/>
    </xf>
    <xf numFmtId="1" fontId="5" fillId="2" borderId="4" xfId="0" applyNumberFormat="1" applyFont="1" applyFill="1" applyBorder="1" applyAlignment="1">
      <alignment horizontal="center" vertical="center" wrapText="1"/>
    </xf>
    <xf numFmtId="0" fontId="3" fillId="2" borderId="3" xfId="0" applyNumberFormat="1" applyFont="1" applyFill="1" applyBorder="1" applyAlignment="1">
      <alignment horizontal="center" vertical="center" wrapText="1"/>
    </xf>
    <xf numFmtId="0" fontId="6" fillId="2" borderId="6" xfId="0" applyFont="1" applyFill="1" applyBorder="1" applyAlignment="1">
      <alignment horizontal="center" vertical="center"/>
    </xf>
    <xf numFmtId="165" fontId="6" fillId="2" borderId="7" xfId="0" applyNumberFormat="1" applyFont="1" applyFill="1" applyBorder="1" applyAlignment="1">
      <alignment horizontal="center" vertical="center"/>
    </xf>
    <xf numFmtId="3" fontId="3" fillId="2" borderId="3" xfId="0" applyNumberFormat="1" applyFont="1" applyFill="1" applyBorder="1" applyAlignment="1">
      <alignment horizontal="center" vertical="center" wrapText="1"/>
    </xf>
    <xf numFmtId="170" fontId="3" fillId="2" borderId="3" xfId="0" applyNumberFormat="1" applyFont="1" applyFill="1" applyBorder="1" applyAlignment="1">
      <alignment horizontal="center" vertical="center" wrapText="1"/>
    </xf>
    <xf numFmtId="3" fontId="5" fillId="2" borderId="11" xfId="0" applyNumberFormat="1" applyFont="1" applyFill="1" applyBorder="1" applyAlignment="1">
      <alignment horizontal="center" vertical="center" wrapText="1"/>
    </xf>
    <xf numFmtId="170" fontId="5" fillId="2" borderId="11" xfId="0" applyNumberFormat="1" applyFont="1" applyFill="1" applyBorder="1" applyAlignment="1">
      <alignment horizontal="center" vertical="center" wrapText="1"/>
    </xf>
    <xf numFmtId="3" fontId="5" fillId="2" borderId="4" xfId="0" applyNumberFormat="1" applyFont="1" applyFill="1" applyBorder="1" applyAlignment="1">
      <alignment horizontal="center" vertical="center" wrapText="1"/>
    </xf>
    <xf numFmtId="170" fontId="5" fillId="2" borderId="4" xfId="0" applyNumberFormat="1" applyFont="1" applyFill="1" applyBorder="1" applyAlignment="1">
      <alignment horizontal="center" vertical="center" wrapText="1"/>
    </xf>
    <xf numFmtId="3" fontId="3" fillId="2" borderId="3" xfId="0" applyNumberFormat="1" applyFont="1" applyFill="1" applyBorder="1" applyAlignment="1">
      <alignment horizontal="right" vertical="center" wrapText="1" indent="1"/>
    </xf>
    <xf numFmtId="3" fontId="5" fillId="2" borderId="11" xfId="0" applyNumberFormat="1" applyFont="1" applyFill="1" applyBorder="1" applyAlignment="1">
      <alignment horizontal="right" vertical="center" wrapText="1" indent="1"/>
    </xf>
    <xf numFmtId="3" fontId="5" fillId="2" borderId="4" xfId="0" applyNumberFormat="1" applyFont="1" applyFill="1" applyBorder="1" applyAlignment="1">
      <alignment horizontal="right" vertical="center" wrapText="1" indent="1"/>
    </xf>
    <xf numFmtId="3" fontId="3" fillId="2" borderId="2" xfId="0" applyNumberFormat="1" applyFont="1" applyFill="1" applyBorder="1" applyAlignment="1">
      <alignment horizontal="center" vertical="center" wrapText="1"/>
    </xf>
    <xf numFmtId="170" fontId="3" fillId="2" borderId="2" xfId="0" applyNumberFormat="1" applyFont="1" applyFill="1" applyBorder="1" applyAlignment="1">
      <alignment horizontal="center" vertical="center" wrapText="1"/>
    </xf>
    <xf numFmtId="3" fontId="3" fillId="2" borderId="2" xfId="0" applyNumberFormat="1" applyFont="1" applyFill="1" applyBorder="1" applyAlignment="1">
      <alignment horizontal="right" vertical="center" wrapText="1" indent="1"/>
    </xf>
    <xf numFmtId="3" fontId="5" fillId="2" borderId="11" xfId="0" applyNumberFormat="1" applyFont="1" applyFill="1" applyBorder="1" applyAlignment="1">
      <alignment horizontal="right" vertical="center" indent="1"/>
    </xf>
    <xf numFmtId="3" fontId="18" fillId="2" borderId="2" xfId="0" applyNumberFormat="1" applyFont="1" applyFill="1" applyBorder="1" applyAlignment="1">
      <alignment horizontal="center" vertical="center"/>
    </xf>
    <xf numFmtId="3" fontId="7" fillId="2" borderId="2" xfId="0" applyNumberFormat="1" applyFont="1" applyFill="1" applyBorder="1" applyAlignment="1">
      <alignment horizontal="center" vertical="center"/>
    </xf>
    <xf numFmtId="3" fontId="3" fillId="2" borderId="2" xfId="0" applyNumberFormat="1" applyFont="1" applyFill="1" applyBorder="1" applyAlignment="1">
      <alignment horizontal="center" vertical="center"/>
    </xf>
    <xf numFmtId="3" fontId="5" fillId="2" borderId="2" xfId="0" applyNumberFormat="1" applyFont="1" applyFill="1" applyBorder="1" applyAlignment="1">
      <alignment horizontal="center" vertical="center"/>
    </xf>
    <xf numFmtId="167" fontId="5" fillId="2" borderId="3" xfId="2" applyNumberFormat="1" applyFont="1" applyFill="1" applyBorder="1" applyAlignment="1">
      <alignment horizontal="center" vertical="center"/>
    </xf>
    <xf numFmtId="168" fontId="5" fillId="2" borderId="3" xfId="2" applyNumberFormat="1" applyFont="1" applyFill="1" applyBorder="1" applyAlignment="1">
      <alignment horizontal="center" vertical="center"/>
    </xf>
    <xf numFmtId="167" fontId="5" fillId="2" borderId="11" xfId="2" applyNumberFormat="1" applyFont="1" applyFill="1" applyBorder="1" applyAlignment="1">
      <alignment horizontal="center" vertical="center"/>
    </xf>
    <xf numFmtId="168" fontId="5" fillId="2" borderId="11" xfId="2" applyNumberFormat="1" applyFont="1" applyFill="1" applyBorder="1" applyAlignment="1">
      <alignment horizontal="center" vertical="center"/>
    </xf>
    <xf numFmtId="167" fontId="3" fillId="2" borderId="2" xfId="0" applyNumberFormat="1" applyFont="1" applyFill="1" applyBorder="1" applyAlignment="1">
      <alignment horizontal="center" vertical="center"/>
    </xf>
    <xf numFmtId="168" fontId="3" fillId="2" borderId="2" xfId="0" applyNumberFormat="1" applyFont="1" applyFill="1" applyBorder="1" applyAlignment="1">
      <alignment horizontal="center" vertical="center"/>
    </xf>
    <xf numFmtId="5" fontId="5" fillId="2" borderId="11" xfId="2" applyNumberFormat="1" applyFont="1" applyFill="1" applyBorder="1" applyAlignment="1">
      <alignment horizontal="right" vertical="center" indent="1"/>
    </xf>
    <xf numFmtId="3" fontId="5" fillId="2" borderId="3" xfId="0" applyNumberFormat="1" applyFont="1" applyFill="1" applyBorder="1" applyAlignment="1">
      <alignment horizontal="center" vertical="center"/>
    </xf>
    <xf numFmtId="166" fontId="5" fillId="2" borderId="4" xfId="0" applyNumberFormat="1" applyFont="1" applyFill="1" applyBorder="1" applyAlignment="1">
      <alignment horizontal="center" vertical="center"/>
    </xf>
    <xf numFmtId="165" fontId="5" fillId="2" borderId="3" xfId="0" applyNumberFormat="1" applyFont="1" applyFill="1" applyBorder="1" applyAlignment="1">
      <alignment horizontal="center" vertical="center"/>
    </xf>
    <xf numFmtId="1" fontId="22" fillId="2" borderId="2" xfId="0" applyNumberFormat="1" applyFont="1" applyFill="1" applyBorder="1" applyAlignment="1">
      <alignment horizontal="center" vertical="center"/>
    </xf>
    <xf numFmtId="165" fontId="22" fillId="2" borderId="2" xfId="0" applyNumberFormat="1" applyFont="1" applyFill="1" applyBorder="1" applyAlignment="1">
      <alignment horizontal="center" vertical="center"/>
    </xf>
    <xf numFmtId="3" fontId="22" fillId="2" borderId="2" xfId="0" applyNumberFormat="1" applyFont="1" applyFill="1" applyBorder="1" applyAlignment="1">
      <alignment horizontal="center" vertical="center"/>
    </xf>
    <xf numFmtId="0" fontId="3" fillId="2" borderId="8" xfId="0" applyFont="1" applyFill="1" applyBorder="1" applyAlignment="1">
      <alignment horizontal="left" vertical="center" wrapText="1"/>
    </xf>
    <xf numFmtId="3" fontId="5" fillId="2" borderId="6" xfId="0" applyNumberFormat="1" applyFont="1" applyFill="1" applyBorder="1" applyAlignment="1">
      <alignment horizontal="center" vertical="center"/>
    </xf>
    <xf numFmtId="3" fontId="5" fillId="2" borderId="7" xfId="0" applyNumberFormat="1" applyFont="1" applyFill="1" applyBorder="1" applyAlignment="1">
      <alignment horizontal="center" vertical="center"/>
    </xf>
    <xf numFmtId="3" fontId="7" fillId="2" borderId="4" xfId="0" applyNumberFormat="1" applyFont="1" applyFill="1" applyBorder="1" applyAlignment="1">
      <alignment horizontal="center" vertical="center"/>
    </xf>
    <xf numFmtId="2" fontId="5" fillId="2" borderId="11" xfId="0" applyNumberFormat="1" applyFont="1" applyFill="1" applyBorder="1" applyAlignment="1">
      <alignment horizontal="center" vertical="center"/>
    </xf>
    <xf numFmtId="2" fontId="5" fillId="2" borderId="4" xfId="0" applyNumberFormat="1" applyFont="1" applyFill="1" applyBorder="1" applyAlignment="1">
      <alignment horizontal="center" vertical="center"/>
    </xf>
    <xf numFmtId="2" fontId="5" fillId="0" borderId="2" xfId="0" applyNumberFormat="1" applyFont="1" applyFill="1" applyBorder="1" applyAlignment="1">
      <alignment horizontal="center" vertical="center" wrapText="1"/>
    </xf>
    <xf numFmtId="2" fontId="5" fillId="2" borderId="2" xfId="0" applyNumberFormat="1" applyFont="1" applyFill="1" applyBorder="1" applyAlignment="1">
      <alignment horizontal="center" vertical="center"/>
    </xf>
    <xf numFmtId="0" fontId="8" fillId="2" borderId="0" xfId="0" applyFont="1" applyFill="1" applyAlignment="1">
      <alignment vertical="center"/>
    </xf>
    <xf numFmtId="0" fontId="5" fillId="2" borderId="0" xfId="0" applyFont="1" applyFill="1" applyAlignment="1">
      <alignment vertical="center" wrapText="1"/>
    </xf>
    <xf numFmtId="0" fontId="8" fillId="2" borderId="0" xfId="0" applyFont="1" applyFill="1" applyAlignment="1">
      <alignment vertical="center"/>
    </xf>
    <xf numFmtId="0" fontId="3" fillId="2" borderId="2" xfId="0" applyFont="1" applyFill="1" applyBorder="1" applyAlignment="1">
      <alignment horizontal="center" vertical="center" wrapText="1"/>
    </xf>
    <xf numFmtId="0" fontId="23" fillId="2" borderId="2" xfId="0" applyFont="1" applyFill="1" applyBorder="1" applyAlignment="1">
      <alignment horizontal="center" vertical="center" wrapText="1"/>
    </xf>
    <xf numFmtId="0" fontId="23" fillId="0" borderId="3" xfId="0" applyFont="1" applyFill="1" applyBorder="1" applyAlignment="1">
      <alignment horizontal="center" vertical="center"/>
    </xf>
    <xf numFmtId="3" fontId="22" fillId="3" borderId="3" xfId="0" applyNumberFormat="1" applyFont="1" applyFill="1" applyBorder="1" applyAlignment="1">
      <alignment horizontal="right" vertical="center"/>
    </xf>
    <xf numFmtId="0" fontId="2" fillId="2" borderId="0" xfId="0" applyFont="1" applyFill="1" applyBorder="1" applyAlignment="1">
      <alignment horizontal="left" vertical="center" wrapText="1"/>
    </xf>
    <xf numFmtId="0" fontId="8" fillId="2" borderId="0" xfId="0" applyFont="1" applyFill="1" applyAlignment="1">
      <alignment vertical="center"/>
    </xf>
    <xf numFmtId="0" fontId="2" fillId="2" borderId="0" xfId="0" applyFont="1" applyFill="1" applyBorder="1" applyAlignment="1">
      <alignment horizontal="left" vertical="center" wrapText="1"/>
    </xf>
    <xf numFmtId="0" fontId="7" fillId="2" borderId="5" xfId="0" applyFont="1" applyFill="1" applyBorder="1" applyAlignment="1">
      <alignment horizontal="left" vertical="center" wrapText="1" indent="1"/>
    </xf>
    <xf numFmtId="0" fontId="0" fillId="0" borderId="5" xfId="0" applyBorder="1" applyAlignment="1">
      <alignment horizontal="left" vertical="center" wrapText="1" indent="1"/>
    </xf>
    <xf numFmtId="0" fontId="5" fillId="2" borderId="0" xfId="0" applyFont="1" applyFill="1" applyAlignment="1">
      <alignment horizontal="left" vertical="center" wrapText="1" indent="1"/>
    </xf>
    <xf numFmtId="0" fontId="0" fillId="0" borderId="0" xfId="0" applyAlignment="1">
      <alignment horizontal="left" vertical="center" wrapText="1" indent="1"/>
    </xf>
    <xf numFmtId="0" fontId="21" fillId="2" borderId="3" xfId="0" applyFont="1" applyFill="1" applyBorder="1" applyAlignment="1">
      <alignment horizontal="center" vertical="center"/>
    </xf>
    <xf numFmtId="0" fontId="21" fillId="2" borderId="11" xfId="0" applyFont="1" applyFill="1" applyBorder="1" applyAlignment="1">
      <alignment horizontal="center" vertical="center"/>
    </xf>
    <xf numFmtId="0" fontId="3" fillId="2" borderId="2" xfId="0" applyFont="1" applyFill="1" applyBorder="1" applyAlignment="1">
      <alignment horizontal="center" vertical="center" wrapText="1"/>
    </xf>
    <xf numFmtId="0" fontId="21" fillId="2" borderId="2" xfId="0" applyFont="1" applyFill="1" applyBorder="1" applyAlignment="1">
      <alignment horizontal="center" vertical="center" wrapText="1"/>
    </xf>
    <xf numFmtId="0" fontId="3" fillId="2" borderId="2" xfId="0" applyFont="1" applyFill="1" applyBorder="1" applyAlignment="1">
      <alignment horizontal="center" vertical="center"/>
    </xf>
    <xf numFmtId="0" fontId="5" fillId="2" borderId="0" xfId="0" applyFont="1" applyFill="1" applyAlignment="1">
      <alignment vertical="center" wrapText="1"/>
    </xf>
    <xf numFmtId="0" fontId="7" fillId="2" borderId="0" xfId="0" applyFont="1" applyFill="1" applyBorder="1" applyAlignment="1">
      <alignment vertical="center"/>
    </xf>
    <xf numFmtId="0" fontId="8" fillId="2" borderId="0" xfId="0" applyFont="1" applyFill="1" applyAlignment="1">
      <alignment vertical="center"/>
    </xf>
    <xf numFmtId="20" fontId="5" fillId="2" borderId="0" xfId="0" applyNumberFormat="1" applyFont="1" applyFill="1" applyAlignment="1">
      <alignment horizontal="left" vertical="center" wrapText="1" indent="1"/>
    </xf>
    <xf numFmtId="0" fontId="21" fillId="2" borderId="4" xfId="0" applyFont="1" applyFill="1" applyBorder="1" applyAlignment="1">
      <alignment horizontal="center" vertical="center"/>
    </xf>
    <xf numFmtId="0" fontId="3" fillId="2" borderId="8"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8"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5" fillId="2" borderId="0" xfId="0" applyFont="1" applyFill="1" applyAlignment="1">
      <alignment horizontal="justify" vertical="center" wrapText="1"/>
    </xf>
    <xf numFmtId="0" fontId="8" fillId="2" borderId="2" xfId="0" applyFont="1" applyFill="1" applyBorder="1" applyAlignment="1">
      <alignment vertical="center"/>
    </xf>
    <xf numFmtId="0" fontId="8" fillId="2" borderId="3" xfId="0" applyFont="1" applyFill="1" applyBorder="1" applyAlignment="1">
      <alignment vertical="center"/>
    </xf>
    <xf numFmtId="0" fontId="8" fillId="2" borderId="2" xfId="0" applyFont="1" applyFill="1" applyBorder="1" applyAlignment="1">
      <alignment horizontal="center" vertical="center" wrapText="1"/>
    </xf>
    <xf numFmtId="0" fontId="5" fillId="2" borderId="0" xfId="0" applyFont="1" applyFill="1" applyBorder="1" applyAlignment="1">
      <alignment horizontal="left" vertical="center" wrapText="1" indent="1"/>
    </xf>
    <xf numFmtId="0" fontId="5" fillId="2" borderId="0" xfId="0" quotePrefix="1" applyFont="1" applyFill="1" applyAlignment="1">
      <alignment vertical="center" wrapText="1"/>
    </xf>
    <xf numFmtId="0" fontId="7" fillId="2" borderId="0" xfId="0" applyFont="1" applyFill="1" applyAlignment="1">
      <alignment vertical="center" wrapText="1"/>
    </xf>
    <xf numFmtId="0" fontId="20" fillId="2" borderId="0" xfId="0" applyFont="1" applyFill="1" applyAlignment="1">
      <alignment vertical="center"/>
    </xf>
    <xf numFmtId="0" fontId="9" fillId="2" borderId="0" xfId="0" applyFont="1" applyFill="1" applyBorder="1" applyAlignment="1">
      <alignment horizontal="left" vertical="center" wrapText="1" indent="1"/>
    </xf>
    <xf numFmtId="0" fontId="0" fillId="0" borderId="0" xfId="0" applyBorder="1" applyAlignment="1">
      <alignment horizontal="left" vertical="center" wrapText="1" indent="1"/>
    </xf>
    <xf numFmtId="0" fontId="4" fillId="2" borderId="0" xfId="0" applyFont="1" applyFill="1" applyAlignment="1">
      <alignment horizontal="left" vertical="center" wrapText="1" indent="1"/>
    </xf>
    <xf numFmtId="0" fontId="0" fillId="2" borderId="2" xfId="0" applyFill="1" applyBorder="1" applyAlignment="1">
      <alignment vertical="center"/>
    </xf>
    <xf numFmtId="0" fontId="3" fillId="2" borderId="3"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3" fillId="2" borderId="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3"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4" xfId="0" applyFont="1" applyFill="1" applyBorder="1" applyAlignment="1">
      <alignment horizontal="center" vertical="center"/>
    </xf>
    <xf numFmtId="0" fontId="21" fillId="2" borderId="2" xfId="0" applyFont="1" applyFill="1" applyBorder="1" applyAlignment="1">
      <alignment vertical="center"/>
    </xf>
    <xf numFmtId="0" fontId="0" fillId="2" borderId="0" xfId="0" applyFill="1" applyAlignment="1">
      <alignment horizontal="left" vertical="center" wrapText="1" indent="1"/>
    </xf>
    <xf numFmtId="0" fontId="0" fillId="2" borderId="5" xfId="0" applyFill="1" applyBorder="1" applyAlignment="1">
      <alignment horizontal="left" vertical="center" wrapText="1" indent="1"/>
    </xf>
    <xf numFmtId="0" fontId="0" fillId="2" borderId="0" xfId="0" applyFill="1" applyBorder="1" applyAlignment="1">
      <alignment horizontal="left" vertical="center" wrapText="1" indent="1"/>
    </xf>
    <xf numFmtId="0" fontId="3" fillId="2" borderId="3"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2" xfId="4" applyFont="1" applyFill="1" applyBorder="1" applyAlignment="1">
      <alignment horizontal="center" vertical="center" wrapText="1"/>
    </xf>
    <xf numFmtId="0" fontId="5" fillId="2" borderId="0" xfId="0" quotePrefix="1" applyFont="1" applyFill="1" applyAlignment="1">
      <alignment horizontal="left" vertical="center" wrapText="1"/>
    </xf>
    <xf numFmtId="0" fontId="5" fillId="2" borderId="0" xfId="0" applyFont="1" applyFill="1" applyAlignment="1">
      <alignment horizontal="left" vertical="center" wrapText="1"/>
    </xf>
    <xf numFmtId="0" fontId="5" fillId="2" borderId="0" xfId="0" applyFont="1" applyFill="1" applyBorder="1" applyAlignment="1">
      <alignment horizontal="left" vertical="center" wrapText="1"/>
    </xf>
    <xf numFmtId="0" fontId="8" fillId="2" borderId="2" xfId="0" applyFont="1" applyFill="1" applyBorder="1" applyAlignment="1">
      <alignment vertical="center" wrapText="1"/>
    </xf>
    <xf numFmtId="0" fontId="3" fillId="2" borderId="8" xfId="0" applyFont="1" applyFill="1" applyBorder="1" applyAlignment="1">
      <alignment horizontal="left" vertical="center" wrapText="1"/>
    </xf>
    <xf numFmtId="0" fontId="3" fillId="2" borderId="6" xfId="0" applyFont="1" applyFill="1" applyBorder="1" applyAlignment="1">
      <alignment horizontal="left" vertical="center" wrapText="1"/>
    </xf>
    <xf numFmtId="0" fontId="3" fillId="2" borderId="7" xfId="0" applyFont="1" applyFill="1" applyBorder="1" applyAlignment="1">
      <alignment horizontal="left" vertical="center" wrapText="1"/>
    </xf>
    <xf numFmtId="0" fontId="2" fillId="2" borderId="3"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0" xfId="0" applyFont="1" applyFill="1" applyAlignment="1">
      <alignment horizontal="left" vertical="center"/>
    </xf>
    <xf numFmtId="0" fontId="7" fillId="2" borderId="0" xfId="0" applyFont="1" applyFill="1" applyBorder="1" applyAlignment="1">
      <alignment vertical="center" wrapText="1"/>
    </xf>
    <xf numFmtId="0" fontId="2" fillId="2" borderId="0" xfId="0" applyFont="1" applyFill="1" applyAlignment="1">
      <alignment horizontal="left" vertical="center" wrapText="1"/>
    </xf>
    <xf numFmtId="0" fontId="5" fillId="2" borderId="0" xfId="0" applyFont="1" applyFill="1" applyBorder="1" applyAlignment="1">
      <alignment horizontal="left" vertical="center"/>
    </xf>
    <xf numFmtId="0" fontId="7" fillId="2" borderId="0" xfId="0" applyFont="1" applyFill="1" applyBorder="1" applyAlignment="1">
      <alignment horizontal="left" vertical="center" wrapText="1" indent="1"/>
    </xf>
    <xf numFmtId="0" fontId="5" fillId="3" borderId="0" xfId="0" applyFont="1" applyFill="1" applyBorder="1" applyAlignment="1">
      <alignment horizontal="left" vertical="center" wrapText="1" indent="1"/>
    </xf>
    <xf numFmtId="0" fontId="0" fillId="3" borderId="0" xfId="0" applyFill="1" applyAlignment="1">
      <alignment horizontal="left" vertical="center" wrapText="1" indent="1"/>
    </xf>
    <xf numFmtId="0" fontId="8" fillId="2" borderId="0" xfId="0" applyFont="1" applyFill="1" applyBorder="1" applyAlignment="1">
      <alignment horizontal="left" vertical="center" wrapText="1"/>
    </xf>
    <xf numFmtId="0" fontId="8" fillId="2" borderId="0" xfId="0" applyFont="1" applyFill="1" applyAlignment="1">
      <alignment vertical="center" wrapText="1"/>
    </xf>
    <xf numFmtId="0" fontId="5" fillId="3" borderId="0" xfId="0" applyFont="1" applyFill="1" applyAlignment="1">
      <alignment horizontal="left" vertical="center" wrapText="1" indent="1"/>
    </xf>
    <xf numFmtId="0" fontId="5" fillId="0" borderId="0" xfId="0" applyFont="1" applyFill="1" applyBorder="1" applyAlignment="1">
      <alignment horizontal="left" vertical="center" wrapText="1" indent="1"/>
    </xf>
    <xf numFmtId="0" fontId="0" fillId="0" borderId="0" xfId="0" applyFill="1" applyAlignment="1">
      <alignment horizontal="left" vertical="center" wrapText="1" indent="1"/>
    </xf>
    <xf numFmtId="0" fontId="23" fillId="2" borderId="2" xfId="0" applyFont="1" applyFill="1" applyBorder="1" applyAlignment="1">
      <alignment horizontal="center" vertical="center" wrapText="1"/>
    </xf>
    <xf numFmtId="0" fontId="22" fillId="2" borderId="8" xfId="0" applyFont="1" applyFill="1" applyBorder="1" applyAlignment="1">
      <alignment horizontal="center" vertical="center"/>
    </xf>
    <xf numFmtId="0" fontId="22" fillId="2" borderId="7" xfId="0" applyFont="1" applyFill="1" applyBorder="1" applyAlignment="1">
      <alignment horizontal="center" vertical="center"/>
    </xf>
    <xf numFmtId="0" fontId="7" fillId="3" borderId="0" xfId="0" applyFont="1" applyFill="1" applyBorder="1" applyAlignment="1">
      <alignment horizontal="left" vertical="center" wrapText="1" indent="1"/>
    </xf>
    <xf numFmtId="0" fontId="0" fillId="3" borderId="0" xfId="0" applyFill="1" applyBorder="1" applyAlignment="1">
      <alignment horizontal="left" vertical="center" wrapText="1" indent="1"/>
    </xf>
    <xf numFmtId="0" fontId="21" fillId="2" borderId="3" xfId="0" applyFont="1" applyFill="1" applyBorder="1" applyAlignment="1">
      <alignment horizontal="center" vertical="center" wrapText="1"/>
    </xf>
    <xf numFmtId="0" fontId="7" fillId="2" borderId="5" xfId="0" applyFont="1" applyFill="1" applyBorder="1" applyAlignment="1">
      <alignment horizontal="left" vertical="center" wrapText="1"/>
    </xf>
    <xf numFmtId="0" fontId="7" fillId="2" borderId="0" xfId="0" applyFont="1" applyFill="1" applyAlignment="1">
      <alignment horizontal="left" vertical="center" wrapText="1" indent="1"/>
    </xf>
  </cellXfs>
  <cellStyles count="25">
    <cellStyle name="DEFINITION" xfId="7"/>
    <cellStyle name="Euro" xfId="21"/>
    <cellStyle name="FILET_HAUT" xfId="8"/>
    <cellStyle name="Milliers 2" xfId="6"/>
    <cellStyle name="Milliers 3" xfId="23"/>
    <cellStyle name="Milliers_FT5_3_montant-pensions" xfId="2"/>
    <cellStyle name="Normal" xfId="0" builtinId="0"/>
    <cellStyle name="Normal 2" xfId="5"/>
    <cellStyle name="Normal 3" xfId="22"/>
    <cellStyle name="Normal_A. SERIES SUR LE FLUX DE RETRAITES EN 2011" xfId="4"/>
    <cellStyle name="NOTE01" xfId="9"/>
    <cellStyle name="Pourcentage" xfId="1" builtinId="5"/>
    <cellStyle name="Pourcentage 2" xfId="3"/>
    <cellStyle name="Pourcentage 3" xfId="24"/>
    <cellStyle name="REMARQ01" xfId="10"/>
    <cellStyle name="SOURSITU" xfId="11"/>
    <cellStyle name="SOUS TOT" xfId="12"/>
    <cellStyle name="TABL01" xfId="13"/>
    <cellStyle name="TITCOL01" xfId="14"/>
    <cellStyle name="TITCOLG1" xfId="15"/>
    <cellStyle name="TITLIG01" xfId="16"/>
    <cellStyle name="TITRE01" xfId="17"/>
    <cellStyle name="TOTAL01" xfId="18"/>
    <cellStyle name="TOTALG1" xfId="19"/>
    <cellStyle name="UNITE" xfId="2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110199167264819"/>
          <c:y val="1.7647084166883282E-2"/>
          <c:w val="0.79916426838752563"/>
          <c:h val="0.89411893112208629"/>
        </c:manualLayout>
      </c:layout>
      <c:barChart>
        <c:barDir val="bar"/>
        <c:grouping val="clustered"/>
        <c:varyColors val="0"/>
        <c:ser>
          <c:idx val="0"/>
          <c:order val="0"/>
          <c:tx>
            <c:strRef>
              <c:f>'5.3-8 source'!$B$3</c:f>
              <c:strCache>
                <c:ptCount val="1"/>
                <c:pt idx="0">
                  <c:v>SRE / Pensions civiles de droit direct hors La Poste et Orange</c:v>
                </c:pt>
              </c:strCache>
            </c:strRef>
          </c:tx>
          <c:spPr>
            <a:solidFill>
              <a:schemeClr val="accent1"/>
            </a:solidFill>
            <a:ln w="12700">
              <a:noFill/>
              <a:prstDash val="solid"/>
            </a:ln>
          </c:spPr>
          <c:invertIfNegative val="0"/>
          <c:dLbls>
            <c:dLbl>
              <c:idx val="0"/>
              <c:layout>
                <c:manualLayout>
                  <c:x val="-6.8498006786808549E-2"/>
                  <c:y val="-4.6305388297051102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6.508600650860065E-2"/>
                  <c:y val="7.8434460398332569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7.252440725244072E-2"/>
                  <c:y val="-3.9215686274509803E-3"/>
                </c:manualLayout>
              </c:layout>
              <c:showLegendKey val="0"/>
              <c:showVal val="1"/>
              <c:showCatName val="0"/>
              <c:showSerName val="0"/>
              <c:showPercent val="0"/>
              <c:showBubbleSize val="0"/>
              <c:extLst>
                <c:ext xmlns:c15="http://schemas.microsoft.com/office/drawing/2012/chart" uri="{CE6537A1-D6FC-4f65-9D91-7224C49458BB}">
                  <c15:layout/>
                </c:ext>
              </c:extLst>
            </c:dLbl>
            <c:spPr>
              <a:noFill/>
              <a:ln w="25400">
                <a:noFill/>
              </a:ln>
            </c:spPr>
            <c:txPr>
              <a:bodyPr/>
              <a:lstStyle/>
              <a:p>
                <a:pPr>
                  <a:defRPr sz="800" b="0" i="0" u="none" strike="noStrike" baseline="0">
                    <a:solidFill>
                      <a:schemeClr val="bg1"/>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'5.3-8 source'!$A$4:$A$6</c:f>
              <c:strCache>
                <c:ptCount val="3"/>
                <c:pt idx="0">
                  <c:v>1er décile (en euros)</c:v>
                </c:pt>
                <c:pt idx="1">
                  <c:v>5ème décile  (en euros)</c:v>
                </c:pt>
                <c:pt idx="2">
                  <c:v>9ème décile (en euros)</c:v>
                </c:pt>
              </c:strCache>
            </c:strRef>
          </c:cat>
          <c:val>
            <c:numRef>
              <c:f>'5.3-8 source'!$B$4:$B$6</c:f>
              <c:numCache>
                <c:formatCode>#,##0</c:formatCode>
                <c:ptCount val="3"/>
                <c:pt idx="0">
                  <c:v>1050.05</c:v>
                </c:pt>
                <c:pt idx="1">
                  <c:v>2126.2800000000002</c:v>
                </c:pt>
                <c:pt idx="2">
                  <c:v>3382.09</c:v>
                </c:pt>
              </c:numCache>
            </c:numRef>
          </c:val>
        </c:ser>
        <c:ser>
          <c:idx val="1"/>
          <c:order val="1"/>
          <c:tx>
            <c:strRef>
              <c:f>'5.3-8 source'!$C$3</c:f>
              <c:strCache>
                <c:ptCount val="1"/>
                <c:pt idx="0">
                  <c:v>SRE / Pensions militaires de droit direct</c:v>
                </c:pt>
              </c:strCache>
            </c:strRef>
          </c:tx>
          <c:spPr>
            <a:solidFill>
              <a:schemeClr val="tx2"/>
            </a:solidFill>
            <a:ln w="12700">
              <a:noFill/>
              <a:prstDash val="solid"/>
            </a:ln>
          </c:spPr>
          <c:invertIfNegative val="0"/>
          <c:dLbls>
            <c:dLbl>
              <c:idx val="0"/>
              <c:layout>
                <c:manualLayout>
                  <c:x val="-6.68410590935547E-2"/>
                  <c:y val="4.4106839586228195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8.5045373512411371E-2"/>
                  <c:y val="-1.4716689825536515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7.5375891821053753E-2"/>
                  <c:y val="-4.909680407596109E-4"/>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spPr>
              <a:noFill/>
              <a:ln w="25400">
                <a:noFill/>
              </a:ln>
            </c:spPr>
            <c:txPr>
              <a:bodyPr/>
              <a:lstStyle/>
              <a:p>
                <a:pPr>
                  <a:defRPr sz="800" b="0" i="0" u="none" strike="noStrike" baseline="0">
                    <a:solidFill>
                      <a:schemeClr val="bg1"/>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'5.3-8 source'!$A$4:$A$6</c:f>
              <c:strCache>
                <c:ptCount val="3"/>
                <c:pt idx="0">
                  <c:v>1er décile (en euros)</c:v>
                </c:pt>
                <c:pt idx="1">
                  <c:v>5ème décile  (en euros)</c:v>
                </c:pt>
                <c:pt idx="2">
                  <c:v>9ème décile (en euros)</c:v>
                </c:pt>
              </c:strCache>
            </c:strRef>
          </c:cat>
          <c:val>
            <c:numRef>
              <c:f>'5.3-8 source'!$C$4:$C$6</c:f>
              <c:numCache>
                <c:formatCode>#,##0</c:formatCode>
                <c:ptCount val="3"/>
                <c:pt idx="0">
                  <c:v>848.85</c:v>
                </c:pt>
                <c:pt idx="1">
                  <c:v>1656.89</c:v>
                </c:pt>
                <c:pt idx="2">
                  <c:v>2776.0700000000102</c:v>
                </c:pt>
              </c:numCache>
            </c:numRef>
          </c:val>
        </c:ser>
        <c:ser>
          <c:idx val="2"/>
          <c:order val="2"/>
          <c:tx>
            <c:strRef>
              <c:f>'5.3-8 source'!$D$3</c:f>
              <c:strCache>
                <c:ptCount val="1"/>
                <c:pt idx="0">
                  <c:v>CNRACL / pensions de droit direct de la FPT</c:v>
                </c:pt>
              </c:strCache>
            </c:strRef>
          </c:tx>
          <c:spPr>
            <a:solidFill>
              <a:schemeClr val="accent3">
                <a:lumMod val="75000"/>
              </a:schemeClr>
            </a:solidFill>
            <a:ln w="12700">
              <a:noFill/>
              <a:prstDash val="solid"/>
            </a:ln>
          </c:spPr>
          <c:invertIfNegative val="0"/>
          <c:dLbls>
            <c:dLbl>
              <c:idx val="0"/>
              <c:layout>
                <c:manualLayout>
                  <c:x val="-5.2068805206880522E-2"/>
                  <c:y val="3.9218774123822757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6.6945606694560664E-2"/>
                  <c:y val="6.175698625907056E-7"/>
                </c:manualLayout>
              </c:layout>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7.0664807066480637E-2"/>
                  <c:y val="6.175698625907056E-7"/>
                </c:manualLayout>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'5.3-8 source'!$A$4:$A$6</c:f>
              <c:strCache>
                <c:ptCount val="3"/>
                <c:pt idx="0">
                  <c:v>1er décile (en euros)</c:v>
                </c:pt>
                <c:pt idx="1">
                  <c:v>5ème décile  (en euros)</c:v>
                </c:pt>
                <c:pt idx="2">
                  <c:v>9ème décile (en euros)</c:v>
                </c:pt>
              </c:strCache>
            </c:strRef>
          </c:cat>
          <c:val>
            <c:numRef>
              <c:f>'5.3-8 source'!$D$4:$D$6</c:f>
              <c:numCache>
                <c:formatCode>#,##0</c:formatCode>
                <c:ptCount val="3"/>
                <c:pt idx="0">
                  <c:v>368.3</c:v>
                </c:pt>
                <c:pt idx="1">
                  <c:v>1207.4000000000001</c:v>
                </c:pt>
                <c:pt idx="2">
                  <c:v>2130.5</c:v>
                </c:pt>
              </c:numCache>
            </c:numRef>
          </c:val>
        </c:ser>
        <c:ser>
          <c:idx val="3"/>
          <c:order val="3"/>
          <c:tx>
            <c:strRef>
              <c:f>'5.3-8 source'!$E$3</c:f>
              <c:strCache>
                <c:ptCount val="1"/>
                <c:pt idx="0">
                  <c:v>CNRACL / pensions de droit direct de la FPH</c:v>
                </c:pt>
              </c:strCache>
            </c:strRef>
          </c:tx>
          <c:spPr>
            <a:solidFill>
              <a:schemeClr val="accent2"/>
            </a:solidFill>
            <a:ln w="12700">
              <a:noFill/>
              <a:prstDash val="solid"/>
            </a:ln>
          </c:spPr>
          <c:invertIfNegative val="0"/>
          <c:dLbls>
            <c:dLbl>
              <c:idx val="0"/>
              <c:layout>
                <c:manualLayout>
                  <c:x val="-6.1934935957273125E-2"/>
                  <c:y val="-3.9768411301528486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7.127305739502228E-2"/>
                  <c:y val="-5.5272502701868151E-5"/>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7.3519805840169566E-2"/>
                  <c:y val="-1.1820287169986104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'5.3-8 source'!$A$4:$A$6</c:f>
              <c:strCache>
                <c:ptCount val="3"/>
                <c:pt idx="0">
                  <c:v>1er décile (en euros)</c:v>
                </c:pt>
                <c:pt idx="1">
                  <c:v>5ème décile  (en euros)</c:v>
                </c:pt>
                <c:pt idx="2">
                  <c:v>9ème décile (en euros)</c:v>
                </c:pt>
              </c:strCache>
            </c:strRef>
          </c:cat>
          <c:val>
            <c:numRef>
              <c:f>'5.3-8 source'!$E$4:$E$6</c:f>
              <c:numCache>
                <c:formatCode>#,##0</c:formatCode>
                <c:ptCount val="3"/>
                <c:pt idx="0">
                  <c:v>742.6</c:v>
                </c:pt>
                <c:pt idx="1">
                  <c:v>1493.5</c:v>
                </c:pt>
                <c:pt idx="2">
                  <c:v>2151.1</c:v>
                </c:pt>
              </c:numCache>
            </c:numRef>
          </c:val>
        </c:ser>
        <c:dLbls>
          <c:showLegendKey val="0"/>
          <c:showVal val="0"/>
          <c:showCatName val="0"/>
          <c:showSerName val="0"/>
          <c:showPercent val="0"/>
          <c:showBubbleSize val="0"/>
        </c:dLbls>
        <c:gapWidth val="110"/>
        <c:axId val="161318952"/>
        <c:axId val="202440320"/>
      </c:barChart>
      <c:catAx>
        <c:axId val="161318952"/>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202440320"/>
        <c:crosses val="autoZero"/>
        <c:auto val="1"/>
        <c:lblAlgn val="ctr"/>
        <c:lblOffset val="100"/>
        <c:noMultiLvlLbl val="0"/>
      </c:catAx>
      <c:valAx>
        <c:axId val="202440320"/>
        <c:scaling>
          <c:orientation val="minMax"/>
          <c:max val="3600"/>
        </c:scaling>
        <c:delete val="0"/>
        <c:axPos val="b"/>
        <c:majorGridlines>
          <c:spPr>
            <a:ln w="3175">
              <a:solidFill>
                <a:srgbClr val="969696"/>
              </a:solidFill>
              <a:prstDash val="sysDash"/>
            </a:ln>
          </c:spPr>
        </c:majorGridlines>
        <c:numFmt formatCode="#,##0\ \€"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61318952"/>
        <c:crosses val="max"/>
        <c:crossBetween val="between"/>
        <c:majorUnit val="400"/>
      </c:valAx>
      <c:spPr>
        <a:solidFill>
          <a:srgbClr val="FFFFFF"/>
        </a:solidFill>
        <a:ln w="25400">
          <a:noFill/>
        </a:ln>
      </c:spPr>
    </c:plotArea>
    <c:legend>
      <c:legendPos val="r"/>
      <c:layout>
        <c:manualLayout>
          <c:xMode val="edge"/>
          <c:yMode val="edge"/>
          <c:x val="0.6132038934463736"/>
          <c:y val="2.5112777777777779E-2"/>
          <c:w val="0.36808603945427315"/>
          <c:h val="0.30935556584838658"/>
        </c:manualLayout>
      </c:layout>
      <c:overlay val="0"/>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620044340551512"/>
          <c:y val="1.6611322627898262E-2"/>
          <c:w val="0.83127683373632777"/>
          <c:h val="0.77408763446005902"/>
        </c:manualLayout>
      </c:layout>
      <c:barChart>
        <c:barDir val="bar"/>
        <c:grouping val="clustered"/>
        <c:varyColors val="0"/>
        <c:ser>
          <c:idx val="2"/>
          <c:order val="0"/>
          <c:tx>
            <c:strRef>
              <c:f>'5.3-13 source'!$A$4</c:f>
              <c:strCache>
                <c:ptCount val="1"/>
                <c:pt idx="0">
                  <c:v>Montant mensuel moyen de la retraite totale de droit direct (en euros) (3) - Hommes</c:v>
                </c:pt>
              </c:strCache>
            </c:strRef>
          </c:tx>
          <c:spPr>
            <a:solidFill>
              <a:schemeClr val="accent1"/>
            </a:solidFill>
            <a:ln w="25400">
              <a:noFill/>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'5.3-13 source'!$B$3:$F$3</c:f>
              <c:strCache>
                <c:ptCount val="5"/>
                <c:pt idx="0">
                  <c:v>SRE / Pensions civiles hors La Poste et Orange de droit direct</c:v>
                </c:pt>
                <c:pt idx="1">
                  <c:v>SRE / Pensions militaires  de droit direct (1)</c:v>
                </c:pt>
                <c:pt idx="2">
                  <c:v>FSPOEIE / Pensions  de droit direct (2)</c:v>
                </c:pt>
                <c:pt idx="3">
                  <c:v>CNRACL / Pensions FPT  de droit direct</c:v>
                </c:pt>
                <c:pt idx="4">
                  <c:v>CNRACL / Pensions FPTH de droit direct</c:v>
                </c:pt>
              </c:strCache>
            </c:strRef>
          </c:cat>
          <c:val>
            <c:numRef>
              <c:f>'5.3-13 source'!$B$4:$F$4</c:f>
              <c:numCache>
                <c:formatCode>#,##0</c:formatCode>
                <c:ptCount val="5"/>
                <c:pt idx="0">
                  <c:v>2464</c:v>
                </c:pt>
                <c:pt idx="1">
                  <c:v>1747</c:v>
                </c:pt>
                <c:pt idx="2">
                  <c:v>1991.59</c:v>
                </c:pt>
                <c:pt idx="3">
                  <c:v>1419.1002478625469</c:v>
                </c:pt>
                <c:pt idx="4">
                  <c:v>1578.7600905985435</c:v>
                </c:pt>
              </c:numCache>
            </c:numRef>
          </c:val>
        </c:ser>
        <c:ser>
          <c:idx val="3"/>
          <c:order val="1"/>
          <c:tx>
            <c:strRef>
              <c:f>'5.3-13 source'!$A$5</c:f>
              <c:strCache>
                <c:ptCount val="1"/>
                <c:pt idx="0">
                  <c:v>Montant mensuel moyen de la retraite totale de droit direct (en euros) (3) - Femmes</c:v>
                </c:pt>
              </c:strCache>
            </c:strRef>
          </c:tx>
          <c:spPr>
            <a:solidFill>
              <a:schemeClr val="accent2"/>
            </a:solidFill>
            <a:ln w="25400">
              <a:noFill/>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'5.3-13 source'!$B$3:$F$3</c:f>
              <c:strCache>
                <c:ptCount val="5"/>
                <c:pt idx="0">
                  <c:v>SRE / Pensions civiles hors La Poste et Orange de droit direct</c:v>
                </c:pt>
                <c:pt idx="1">
                  <c:v>SRE / Pensions militaires  de droit direct (1)</c:v>
                </c:pt>
                <c:pt idx="2">
                  <c:v>FSPOEIE / Pensions  de droit direct (2)</c:v>
                </c:pt>
                <c:pt idx="3">
                  <c:v>CNRACL / Pensions FPT  de droit direct</c:v>
                </c:pt>
                <c:pt idx="4">
                  <c:v>CNRACL / Pensions FPTH de droit direct</c:v>
                </c:pt>
              </c:strCache>
            </c:strRef>
          </c:cat>
          <c:val>
            <c:numRef>
              <c:f>'5.3-13 source'!$B$5:$F$5</c:f>
              <c:numCache>
                <c:formatCode>#,##0</c:formatCode>
                <c:ptCount val="5"/>
                <c:pt idx="0">
                  <c:v>2017</c:v>
                </c:pt>
                <c:pt idx="1">
                  <c:v>1241</c:v>
                </c:pt>
                <c:pt idx="2">
                  <c:v>1469.2</c:v>
                </c:pt>
                <c:pt idx="3">
                  <c:v>1192.5241503692494</c:v>
                </c:pt>
                <c:pt idx="4">
                  <c:v>1418.1182103081528</c:v>
                </c:pt>
              </c:numCache>
            </c:numRef>
          </c:val>
        </c:ser>
        <c:dLbls>
          <c:showLegendKey val="0"/>
          <c:showVal val="0"/>
          <c:showCatName val="0"/>
          <c:showSerName val="0"/>
          <c:showPercent val="0"/>
          <c:showBubbleSize val="0"/>
        </c:dLbls>
        <c:gapWidth val="150"/>
        <c:axId val="163336296"/>
        <c:axId val="163336680"/>
      </c:barChart>
      <c:catAx>
        <c:axId val="163336296"/>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63336680"/>
        <c:crosses val="autoZero"/>
        <c:auto val="1"/>
        <c:lblAlgn val="ctr"/>
        <c:lblOffset val="100"/>
        <c:tickLblSkip val="1"/>
        <c:tickMarkSkip val="1"/>
        <c:noMultiLvlLbl val="0"/>
      </c:catAx>
      <c:valAx>
        <c:axId val="163336680"/>
        <c:scaling>
          <c:orientation val="minMax"/>
          <c:min val="0"/>
        </c:scaling>
        <c:delete val="0"/>
        <c:axPos val="b"/>
        <c:majorGridlines>
          <c:spPr>
            <a:ln w="3175">
              <a:solidFill>
                <a:srgbClr val="969696"/>
              </a:solidFill>
              <a:prstDash val="sysDash"/>
            </a:ln>
          </c:spPr>
        </c:majorGridlines>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63336296"/>
        <c:crosses val="autoZero"/>
        <c:crossBetween val="between"/>
        <c:majorUnit val="300"/>
      </c:valAx>
      <c:spPr>
        <a:solidFill>
          <a:srgbClr val="FFFFFF"/>
        </a:solidFill>
        <a:ln w="25400">
          <a:noFill/>
        </a:ln>
      </c:spPr>
    </c:plotArea>
    <c:legend>
      <c:legendPos val="b"/>
      <c:layout>
        <c:manualLayout>
          <c:xMode val="edge"/>
          <c:yMode val="edge"/>
          <c:x val="6.3100281189131191E-2"/>
          <c:y val="0.88040006627078582"/>
          <c:w val="0.83539209862141717"/>
          <c:h val="9.3023255813953543E-2"/>
        </c:manualLayout>
      </c:layout>
      <c:overlay val="0"/>
      <c:spPr>
        <a:solidFill>
          <a:srgbClr val="FFFFFF"/>
        </a:solidFill>
        <a:ln w="3175">
          <a:noFill/>
          <a:prstDash val="solid"/>
        </a:ln>
      </c:spPr>
      <c:txPr>
        <a:bodyPr/>
        <a:lstStyle/>
        <a:p>
          <a:pPr>
            <a:defRPr sz="80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0</xdr:col>
      <xdr:colOff>495300</xdr:colOff>
      <xdr:row>2</xdr:row>
      <xdr:rowOff>152400</xdr:rowOff>
    </xdr:from>
    <xdr:to>
      <xdr:col>8</xdr:col>
      <xdr:colOff>160020</xdr:colOff>
      <xdr:row>24</xdr:row>
      <xdr:rowOff>124460</xdr:rowOff>
    </xdr:to>
    <xdr:pic>
      <xdr:nvPicPr>
        <xdr:cNvPr id="2" name="Picture 2"/>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5300" y="971550"/>
          <a:ext cx="5760720" cy="4163060"/>
        </a:xfrm>
        <a:prstGeom prst="rect">
          <a:avLst/>
        </a:prstGeom>
        <a:noFill/>
        <a:ln>
          <a:noFill/>
        </a:ln>
        <a:effectLst/>
        <a:extLst/>
      </xdr:spPr>
    </xdr:pic>
    <xdr:clientData/>
  </xdr:twoCellAnchor>
</xdr:wsDr>
</file>

<file path=xl/drawings/drawing2.xml><?xml version="1.0" encoding="utf-8"?>
<xdr:wsDr xmlns:xdr="http://schemas.openxmlformats.org/drawingml/2006/spreadsheetDrawing" xmlns:a="http://schemas.openxmlformats.org/drawingml/2006/main">
  <xdr:absoluteAnchor>
    <xdr:pos x="0" y="561975"/>
    <xdr:ext cx="6829425" cy="3600000"/>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twoCellAnchor editAs="absolute">
    <xdr:from>
      <xdr:col>0</xdr:col>
      <xdr:colOff>171450</xdr:colOff>
      <xdr:row>1</xdr:row>
      <xdr:rowOff>47625</xdr:rowOff>
    </xdr:from>
    <xdr:to>
      <xdr:col>9</xdr:col>
      <xdr:colOff>257175</xdr:colOff>
      <xdr:row>17</xdr:row>
      <xdr:rowOff>76200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0.94211</cdr:x>
      <cdr:y>0.89522</cdr:y>
    </cdr:from>
    <cdr:to>
      <cdr:x>0.99315</cdr:x>
      <cdr:y>0.98344</cdr:y>
    </cdr:to>
    <cdr:sp macro="" textlink="">
      <cdr:nvSpPr>
        <cdr:cNvPr id="7169" name="Text Box 1"/>
        <cdr:cNvSpPr txBox="1">
          <a:spLocks xmlns:a="http://schemas.openxmlformats.org/drawingml/2006/main" noChangeArrowheads="1"/>
        </cdr:cNvSpPr>
      </cdr:nvSpPr>
      <cdr:spPr bwMode="auto">
        <a:xfrm xmlns:a="http://schemas.openxmlformats.org/drawingml/2006/main">
          <a:off x="6553899" y="2578306"/>
          <a:ext cx="354901" cy="25379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fr-FR"/>
        </a:p>
      </cdr:txBody>
    </cdr:sp>
  </cdr:relSizeAnchor>
  <cdr:relSizeAnchor xmlns:cdr="http://schemas.openxmlformats.org/drawingml/2006/chartDrawing">
    <cdr:from>
      <cdr:x>0.45142</cdr:x>
      <cdr:y>0.47341</cdr:y>
    </cdr:from>
    <cdr:to>
      <cdr:x>0.48126</cdr:x>
      <cdr:y>0.55656</cdr:y>
    </cdr:to>
    <cdr:sp macro="" textlink="">
      <cdr:nvSpPr>
        <cdr:cNvPr id="7170" name="Text Box 2"/>
        <cdr:cNvSpPr txBox="1">
          <a:spLocks xmlns:a="http://schemas.openxmlformats.org/drawingml/2006/main" noChangeArrowheads="1"/>
        </cdr:cNvSpPr>
      </cdr:nvSpPr>
      <cdr:spPr bwMode="auto">
        <a:xfrm xmlns:a="http://schemas.openxmlformats.org/drawingml/2006/main">
          <a:off x="3142044" y="1364964"/>
          <a:ext cx="207454" cy="239192"/>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18288" tIns="0" rIns="0" bIns="0" anchor="ctr" upright="1"/>
        <a:lstStyle xmlns:a="http://schemas.openxmlformats.org/drawingml/2006/main"/>
        <a:p xmlns:a="http://schemas.openxmlformats.org/drawingml/2006/main">
          <a:pPr algn="ctr" rtl="0">
            <a:defRPr sz="1000"/>
          </a:pPr>
          <a:endParaRPr lang="fr-FR"/>
        </a:p>
      </cdr:txBody>
    </cdr: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15.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23.xml.rels><?xml version="1.0" encoding="UTF-8" standalone="yes"?>
<Relationships xmlns="http://schemas.openxmlformats.org/package/2006/relationships"><Relationship Id="rId2" Type="http://schemas.openxmlformats.org/officeDocument/2006/relationships/comments" Target="../comments10.xml"/><Relationship Id="rId1" Type="http://schemas.openxmlformats.org/officeDocument/2006/relationships/vmlDrawing" Target="../drawings/vmlDrawing10.vml"/></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5.xml.rels><?xml version="1.0" encoding="UTF-8" standalone="yes"?>
<Relationships xmlns="http://schemas.openxmlformats.org/package/2006/relationships"><Relationship Id="rId2" Type="http://schemas.openxmlformats.org/officeDocument/2006/relationships/comments" Target="../comments11.xml"/><Relationship Id="rId1" Type="http://schemas.openxmlformats.org/officeDocument/2006/relationships/vmlDrawing" Target="../drawings/vmlDrawing11.v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29.xml.rels><?xml version="1.0" encoding="UTF-8" standalone="yes"?>
<Relationships xmlns="http://schemas.openxmlformats.org/package/2006/relationships"><Relationship Id="rId2" Type="http://schemas.openxmlformats.org/officeDocument/2006/relationships/comments" Target="../comments12.xml"/><Relationship Id="rId1" Type="http://schemas.openxmlformats.org/officeDocument/2006/relationships/vmlDrawing" Target="../drawings/vmlDrawing12.vm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9.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I1"/>
  <sheetViews>
    <sheetView tabSelected="1" workbookViewId="0">
      <selection activeCell="K14" sqref="K14"/>
    </sheetView>
  </sheetViews>
  <sheetFormatPr baseColWidth="10" defaultColWidth="11.42578125" defaultRowHeight="15" x14ac:dyDescent="0.25"/>
  <cols>
    <col min="1" max="16384" width="11.42578125" style="40"/>
  </cols>
  <sheetData>
    <row r="1" spans="1:9" x14ac:dyDescent="0.25">
      <c r="A1" s="271" t="s">
        <v>17</v>
      </c>
      <c r="B1" s="271"/>
      <c r="C1" s="271"/>
      <c r="D1" s="271"/>
      <c r="E1" s="271"/>
      <c r="F1" s="271"/>
      <c r="G1" s="271"/>
      <c r="H1" s="271"/>
      <c r="I1" s="271"/>
    </row>
  </sheetData>
  <mergeCells count="1">
    <mergeCell ref="A1:I1"/>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K26"/>
  <sheetViews>
    <sheetView workbookViewId="0">
      <pane xSplit="1" ySplit="5" topLeftCell="B16" activePane="bottomRight" state="frozen"/>
      <selection pane="topRight" activeCell="B1" sqref="B1"/>
      <selection pane="bottomLeft" activeCell="A6" sqref="A6"/>
      <selection pane="bottomRight" activeCell="A25" sqref="A25:D25"/>
    </sheetView>
  </sheetViews>
  <sheetFormatPr baseColWidth="10" defaultColWidth="11.42578125" defaultRowHeight="15" x14ac:dyDescent="0.25"/>
  <cols>
    <col min="1" max="1" width="25.7109375" style="110" customWidth="1"/>
    <col min="2" max="4" width="20.7109375" style="110" customWidth="1"/>
    <col min="5" max="5" width="13.42578125" style="110" customWidth="1"/>
    <col min="6" max="16384" width="11.42578125" style="110"/>
  </cols>
  <sheetData>
    <row r="1" spans="1:7" ht="37.5" customHeight="1" x14ac:dyDescent="0.25">
      <c r="A1" s="271" t="s">
        <v>190</v>
      </c>
      <c r="B1" s="271"/>
      <c r="C1" s="271"/>
      <c r="D1" s="271"/>
      <c r="E1" s="62"/>
      <c r="F1" s="62"/>
      <c r="G1" s="62"/>
    </row>
    <row r="3" spans="1:7" s="81" customFormat="1" x14ac:dyDescent="0.25">
      <c r="A3" s="322"/>
      <c r="B3" s="278" t="s">
        <v>57</v>
      </c>
      <c r="C3" s="278"/>
      <c r="D3" s="278"/>
    </row>
    <row r="4" spans="1:7" s="81" customFormat="1" x14ac:dyDescent="0.25">
      <c r="A4" s="323"/>
      <c r="B4" s="325" t="s">
        <v>64</v>
      </c>
      <c r="C4" s="325"/>
      <c r="D4" s="325"/>
    </row>
    <row r="5" spans="1:7" s="81" customFormat="1" ht="33.75" x14ac:dyDescent="0.25">
      <c r="A5" s="324"/>
      <c r="B5" s="111" t="s">
        <v>139</v>
      </c>
      <c r="C5" s="113" t="s">
        <v>72</v>
      </c>
      <c r="D5" s="111" t="s">
        <v>106</v>
      </c>
    </row>
    <row r="6" spans="1:7" x14ac:dyDescent="0.25">
      <c r="A6" s="183" t="s">
        <v>19</v>
      </c>
      <c r="B6" s="224">
        <f>IF('5.3-5 source'!B6&lt;&gt;"",'5.3-5 source'!B6,"")</f>
        <v>10619</v>
      </c>
      <c r="C6" s="224">
        <f>IF('5.3-5 source'!C6&lt;&gt;"",'5.3-5 source'!C6,"")</f>
        <v>1745</v>
      </c>
      <c r="D6" s="224">
        <f>IF('5.3-5 source'!D6&lt;&gt;"",'5.3-5 source'!D6,"")</f>
        <v>1799</v>
      </c>
    </row>
    <row r="7" spans="1:7" x14ac:dyDescent="0.25">
      <c r="A7" s="185" t="s">
        <v>65</v>
      </c>
      <c r="B7" s="210">
        <f>IF('5.3-5 source'!B7&lt;&gt;"",'5.3-5 source'!B7,"")</f>
        <v>165</v>
      </c>
      <c r="C7" s="210">
        <f>IF('5.3-5 source'!C7&lt;&gt;"",'5.3-5 source'!C7,"")</f>
        <v>4603</v>
      </c>
      <c r="D7" s="210">
        <f>IF('5.3-5 source'!D7&lt;&gt;"",'5.3-5 source'!D7,"")</f>
        <v>4996</v>
      </c>
    </row>
    <row r="8" spans="1:7" x14ac:dyDescent="0.25">
      <c r="A8" s="185" t="s">
        <v>66</v>
      </c>
      <c r="B8" s="210">
        <f>IF('5.3-5 source'!B8&lt;&gt;"",'5.3-5 source'!B8,"")</f>
        <v>876</v>
      </c>
      <c r="C8" s="210">
        <f>IF('5.3-5 source'!C8&lt;&gt;"",'5.3-5 source'!C8,"")</f>
        <v>2963</v>
      </c>
      <c r="D8" s="210">
        <f>IF('5.3-5 source'!D8&lt;&gt;"",'5.3-5 source'!D8,"")</f>
        <v>3137</v>
      </c>
    </row>
    <row r="9" spans="1:7" x14ac:dyDescent="0.25">
      <c r="A9" s="185" t="s">
        <v>67</v>
      </c>
      <c r="B9" s="210">
        <f>IF('5.3-5 source'!B9&lt;&gt;"",'5.3-5 source'!B9,"")</f>
        <v>491</v>
      </c>
      <c r="C9" s="210">
        <f>IF('5.3-5 source'!C9&lt;&gt;"",'5.3-5 source'!C9,"")</f>
        <v>2451</v>
      </c>
      <c r="D9" s="210">
        <f>IF('5.3-5 source'!D9&lt;&gt;"",'5.3-5 source'!D9,"")</f>
        <v>2540</v>
      </c>
    </row>
    <row r="10" spans="1:7" x14ac:dyDescent="0.25">
      <c r="A10" s="185" t="s">
        <v>68</v>
      </c>
      <c r="B10" s="210">
        <f>IF('5.3-5 source'!B10&lt;&gt;"",'5.3-5 source'!B10,"")</f>
        <v>7198</v>
      </c>
      <c r="C10" s="210">
        <f>IF('5.3-5 source'!C10&lt;&gt;"",'5.3-5 source'!C10,"")</f>
        <v>1679</v>
      </c>
      <c r="D10" s="210">
        <f>IF('5.3-5 source'!D10&lt;&gt;"",'5.3-5 source'!D10,"")</f>
        <v>1719</v>
      </c>
    </row>
    <row r="11" spans="1:7" x14ac:dyDescent="0.25">
      <c r="A11" s="186" t="s">
        <v>69</v>
      </c>
      <c r="B11" s="216">
        <f>IF('5.3-5 source'!B11&lt;&gt;"",'5.3-5 source'!B11,"")</f>
        <v>1889</v>
      </c>
      <c r="C11" s="216">
        <f>IF('5.3-5 source'!C11&lt;&gt;"",'5.3-5 source'!C11,"")</f>
        <v>999</v>
      </c>
      <c r="D11" s="216">
        <f>IF('5.3-5 source'!D11&lt;&gt;"",'5.3-5 source'!D11,"")</f>
        <v>1014</v>
      </c>
    </row>
    <row r="12" spans="1:7" x14ac:dyDescent="0.25">
      <c r="A12" s="183" t="s">
        <v>1</v>
      </c>
      <c r="B12" s="224">
        <f>IF('5.3-5 source'!B12&lt;&gt;"",'5.3-5 source'!B12,"")</f>
        <v>9424</v>
      </c>
      <c r="C12" s="224">
        <f>IF('5.3-5 source'!C12&lt;&gt;"",'5.3-5 source'!C12,"")</f>
        <v>1807</v>
      </c>
      <c r="D12" s="224">
        <f>IF('5.3-5 source'!D12&lt;&gt;"",'5.3-5 source'!D12,"")</f>
        <v>1866</v>
      </c>
    </row>
    <row r="13" spans="1:7" x14ac:dyDescent="0.25">
      <c r="A13" s="185" t="s">
        <v>70</v>
      </c>
      <c r="B13" s="210">
        <f>IF('5.3-5 source'!B13&lt;&gt;"",'5.3-5 source'!B13,"")</f>
        <v>1001</v>
      </c>
      <c r="C13" s="210">
        <f>IF('5.3-5 source'!C13&lt;&gt;"",'5.3-5 source'!C13,"")</f>
        <v>3245</v>
      </c>
      <c r="D13" s="210">
        <f>IF('5.3-5 source'!D13&lt;&gt;"",'5.3-5 source'!D13,"")</f>
        <v>3458</v>
      </c>
    </row>
    <row r="14" spans="1:7" x14ac:dyDescent="0.25">
      <c r="A14" s="185" t="s">
        <v>67</v>
      </c>
      <c r="B14" s="210">
        <f>IF('5.3-5 source'!B14&lt;&gt;"",'5.3-5 source'!B14,"")</f>
        <v>476</v>
      </c>
      <c r="C14" s="210">
        <f>IF('5.3-5 source'!C14&lt;&gt;"",'5.3-5 source'!C14,"")</f>
        <v>2462</v>
      </c>
      <c r="D14" s="210">
        <f>IF('5.3-5 source'!D14&lt;&gt;"",'5.3-5 source'!D14,"")</f>
        <v>2553</v>
      </c>
    </row>
    <row r="15" spans="1:7" x14ac:dyDescent="0.25">
      <c r="A15" s="185" t="s">
        <v>68</v>
      </c>
      <c r="B15" s="210">
        <f>IF('5.3-5 source'!B15&lt;&gt;"",'5.3-5 source'!B15,"")</f>
        <v>6349</v>
      </c>
      <c r="C15" s="210">
        <f>IF('5.3-5 source'!C15&lt;&gt;"",'5.3-5 source'!C15,"")</f>
        <v>1730</v>
      </c>
      <c r="D15" s="210">
        <f>IF('5.3-5 source'!D15&lt;&gt;"",'5.3-5 source'!D15,"")</f>
        <v>1774</v>
      </c>
    </row>
    <row r="16" spans="1:7" x14ac:dyDescent="0.25">
      <c r="A16" s="186" t="s">
        <v>69</v>
      </c>
      <c r="B16" s="216">
        <f>IF('5.3-5 source'!B16&lt;&gt;"",'5.3-5 source'!B16,"")</f>
        <v>1598</v>
      </c>
      <c r="C16" s="216">
        <f>IF('5.3-5 source'!C16&lt;&gt;"",'5.3-5 source'!C16,"")</f>
        <v>1015</v>
      </c>
      <c r="D16" s="216">
        <f>IF('5.3-5 source'!D16&lt;&gt;"",'5.3-5 source'!D16,"")</f>
        <v>1032</v>
      </c>
    </row>
    <row r="17" spans="1:11" x14ac:dyDescent="0.25">
      <c r="A17" s="183" t="s">
        <v>2</v>
      </c>
      <c r="B17" s="224">
        <f>IF('5.3-5 source'!B17&lt;&gt;"",'5.3-5 source'!B17,"")</f>
        <v>1195</v>
      </c>
      <c r="C17" s="224">
        <f>IF('5.3-5 source'!C17&lt;&gt;"",'5.3-5 source'!C17,"")</f>
        <v>1260</v>
      </c>
      <c r="D17" s="224">
        <f>IF('5.3-5 source'!D17&lt;&gt;"",'5.3-5 source'!D17,"")</f>
        <v>1271</v>
      </c>
    </row>
    <row r="18" spans="1:11" x14ac:dyDescent="0.25">
      <c r="A18" s="185" t="s">
        <v>70</v>
      </c>
      <c r="B18" s="210">
        <f>IF('5.3-5 source'!B18&lt;&gt;"",'5.3-5 source'!B18,"")</f>
        <v>40</v>
      </c>
      <c r="C18" s="210">
        <f>IF('5.3-5 source'!C18&lt;&gt;"",'5.3-5 source'!C18,"")</f>
        <v>2689</v>
      </c>
      <c r="D18" s="210">
        <f>IF('5.3-5 source'!D18&lt;&gt;"",'5.3-5 source'!D18,"")</f>
        <v>2772</v>
      </c>
    </row>
    <row r="19" spans="1:11" x14ac:dyDescent="0.25">
      <c r="A19" s="185" t="s">
        <v>67</v>
      </c>
      <c r="B19" s="210">
        <f>IF('5.3-5 source'!B19&lt;&gt;"",'5.3-5 source'!B19,"")</f>
        <v>15</v>
      </c>
      <c r="C19" s="236" t="s">
        <v>16</v>
      </c>
      <c r="D19" s="236" t="s">
        <v>16</v>
      </c>
    </row>
    <row r="20" spans="1:11" x14ac:dyDescent="0.25">
      <c r="A20" s="185" t="s">
        <v>68</v>
      </c>
      <c r="B20" s="210">
        <f>IF('5.3-5 source'!B20&lt;&gt;"",'5.3-5 source'!B20,"")</f>
        <v>849</v>
      </c>
      <c r="C20" s="210">
        <f>IF('5.3-5 source'!C20&lt;&gt;"",'5.3-5 source'!C20,"")</f>
        <v>1298</v>
      </c>
      <c r="D20" s="210">
        <f>IF('5.3-5 source'!D20&lt;&gt;"",'5.3-5 source'!D20,"")</f>
        <v>1308</v>
      </c>
    </row>
    <row r="21" spans="1:11" x14ac:dyDescent="0.25">
      <c r="A21" s="186" t="s">
        <v>69</v>
      </c>
      <c r="B21" s="216">
        <f>IF('5.3-5 source'!B21&lt;&gt;"",'5.3-5 source'!B21,"")</f>
        <v>291</v>
      </c>
      <c r="C21" s="216">
        <f>IF('5.3-5 source'!C21&lt;&gt;"",'5.3-5 source'!C21,"")</f>
        <v>910</v>
      </c>
      <c r="D21" s="216">
        <f>IF('5.3-5 source'!D21&lt;&gt;"",'5.3-5 source'!D21,"")</f>
        <v>913</v>
      </c>
    </row>
    <row r="22" spans="1:11" ht="15" customHeight="1" x14ac:dyDescent="0.25">
      <c r="A22" s="272" t="s">
        <v>179</v>
      </c>
      <c r="B22" s="320"/>
      <c r="C22" s="320"/>
      <c r="D22" s="320"/>
    </row>
    <row r="23" spans="1:11" x14ac:dyDescent="0.25">
      <c r="A23" s="300" t="s">
        <v>191</v>
      </c>
      <c r="B23" s="319"/>
      <c r="C23" s="319"/>
      <c r="D23" s="319"/>
      <c r="E23" s="75"/>
      <c r="F23" s="75"/>
      <c r="G23" s="75"/>
      <c r="H23" s="75"/>
      <c r="I23" s="75"/>
      <c r="J23" s="75"/>
      <c r="K23" s="75"/>
    </row>
    <row r="24" spans="1:11" ht="15" customHeight="1" x14ac:dyDescent="0.25">
      <c r="A24" s="300" t="s">
        <v>192</v>
      </c>
      <c r="B24" s="321"/>
      <c r="C24" s="321"/>
      <c r="D24" s="321"/>
    </row>
    <row r="25" spans="1:11" ht="30" customHeight="1" x14ac:dyDescent="0.25">
      <c r="A25" s="300" t="s">
        <v>152</v>
      </c>
      <c r="B25" s="319"/>
      <c r="C25" s="319"/>
      <c r="D25" s="319"/>
      <c r="E25" s="75"/>
      <c r="F25" s="75"/>
      <c r="G25" s="75"/>
      <c r="H25" s="75"/>
      <c r="I25" s="75"/>
      <c r="J25" s="75"/>
      <c r="K25" s="75"/>
    </row>
    <row r="26" spans="1:11" x14ac:dyDescent="0.25">
      <c r="A26" s="300"/>
      <c r="B26" s="319"/>
      <c r="C26" s="319"/>
      <c r="D26" s="319"/>
    </row>
  </sheetData>
  <mergeCells count="9">
    <mergeCell ref="A26:D26"/>
    <mergeCell ref="A1:D1"/>
    <mergeCell ref="A22:D22"/>
    <mergeCell ref="A24:D24"/>
    <mergeCell ref="A25:D25"/>
    <mergeCell ref="A3:A5"/>
    <mergeCell ref="A23:D23"/>
    <mergeCell ref="B3:D3"/>
    <mergeCell ref="B4:D4"/>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sheetPr>
  <dimension ref="A1:K25"/>
  <sheetViews>
    <sheetView workbookViewId="0">
      <pane xSplit="1" ySplit="5" topLeftCell="B15" activePane="bottomRight" state="frozen"/>
      <selection activeCell="A23" sqref="A23:D23"/>
      <selection pane="topRight" activeCell="A23" sqref="A23:D23"/>
      <selection pane="bottomLeft" activeCell="A23" sqref="A23:D23"/>
      <selection pane="bottomRight" activeCell="A23" sqref="A23:D23"/>
    </sheetView>
  </sheetViews>
  <sheetFormatPr baseColWidth="10" defaultColWidth="11.42578125" defaultRowHeight="15" x14ac:dyDescent="0.25"/>
  <cols>
    <col min="1" max="1" width="40.7109375" style="97" customWidth="1"/>
    <col min="2" max="4" width="20.7109375" style="97" customWidth="1"/>
    <col min="5" max="5" width="13.42578125" style="97" customWidth="1"/>
    <col min="6" max="16384" width="11.42578125" style="97"/>
  </cols>
  <sheetData>
    <row r="1" spans="1:7" ht="29.25" customHeight="1" x14ac:dyDescent="0.25">
      <c r="A1" s="271"/>
      <c r="B1" s="271"/>
      <c r="C1" s="271"/>
      <c r="D1" s="271"/>
      <c r="E1" s="62"/>
      <c r="F1" s="62"/>
      <c r="G1" s="62"/>
    </row>
    <row r="3" spans="1:7" s="81" customFormat="1" x14ac:dyDescent="0.25">
      <c r="A3" s="322"/>
      <c r="B3" s="278" t="s">
        <v>57</v>
      </c>
      <c r="C3" s="278"/>
      <c r="D3" s="278"/>
    </row>
    <row r="4" spans="1:7" s="81" customFormat="1" x14ac:dyDescent="0.25">
      <c r="A4" s="323"/>
      <c r="B4" s="325" t="s">
        <v>64</v>
      </c>
      <c r="C4" s="325"/>
      <c r="D4" s="325"/>
    </row>
    <row r="5" spans="1:7" s="81" customFormat="1" ht="33.75" x14ac:dyDescent="0.25">
      <c r="A5" s="324"/>
      <c r="B5" s="94" t="s">
        <v>139</v>
      </c>
      <c r="C5" s="99" t="s">
        <v>72</v>
      </c>
      <c r="D5" s="94" t="s">
        <v>106</v>
      </c>
    </row>
    <row r="6" spans="1:7" x14ac:dyDescent="0.25">
      <c r="A6" s="98" t="s">
        <v>19</v>
      </c>
      <c r="B6" s="139">
        <v>10619</v>
      </c>
      <c r="C6" s="139">
        <v>1745</v>
      </c>
      <c r="D6" s="139">
        <v>1799</v>
      </c>
    </row>
    <row r="7" spans="1:7" x14ac:dyDescent="0.25">
      <c r="A7" s="82" t="s">
        <v>65</v>
      </c>
      <c r="B7" s="143">
        <v>165</v>
      </c>
      <c r="C7" s="143">
        <v>4603</v>
      </c>
      <c r="D7" s="143">
        <v>4996</v>
      </c>
    </row>
    <row r="8" spans="1:7" x14ac:dyDescent="0.25">
      <c r="A8" s="82" t="s">
        <v>66</v>
      </c>
      <c r="B8" s="143">
        <v>876</v>
      </c>
      <c r="C8" s="143">
        <v>2963</v>
      </c>
      <c r="D8" s="143">
        <v>3137</v>
      </c>
    </row>
    <row r="9" spans="1:7" x14ac:dyDescent="0.25">
      <c r="A9" s="82" t="s">
        <v>67</v>
      </c>
      <c r="B9" s="143">
        <v>491</v>
      </c>
      <c r="C9" s="143">
        <v>2451</v>
      </c>
      <c r="D9" s="143">
        <v>2540</v>
      </c>
    </row>
    <row r="10" spans="1:7" x14ac:dyDescent="0.25">
      <c r="A10" s="82" t="s">
        <v>68</v>
      </c>
      <c r="B10" s="143">
        <v>7198</v>
      </c>
      <c r="C10" s="143">
        <v>1679</v>
      </c>
      <c r="D10" s="143">
        <v>1719</v>
      </c>
    </row>
    <row r="11" spans="1:7" x14ac:dyDescent="0.25">
      <c r="A11" s="82" t="s">
        <v>69</v>
      </c>
      <c r="B11" s="143">
        <v>1889</v>
      </c>
      <c r="C11" s="143">
        <v>999</v>
      </c>
      <c r="D11" s="143">
        <v>1014</v>
      </c>
    </row>
    <row r="12" spans="1:7" x14ac:dyDescent="0.25">
      <c r="A12" s="98" t="s">
        <v>1</v>
      </c>
      <c r="B12" s="139">
        <v>9424</v>
      </c>
      <c r="C12" s="139">
        <v>1807</v>
      </c>
      <c r="D12" s="139">
        <v>1866</v>
      </c>
    </row>
    <row r="13" spans="1:7" x14ac:dyDescent="0.25">
      <c r="A13" s="82" t="s">
        <v>70</v>
      </c>
      <c r="B13" s="143">
        <v>1001</v>
      </c>
      <c r="C13" s="143">
        <v>3245</v>
      </c>
      <c r="D13" s="143">
        <v>3458</v>
      </c>
    </row>
    <row r="14" spans="1:7" x14ac:dyDescent="0.25">
      <c r="A14" s="82" t="s">
        <v>67</v>
      </c>
      <c r="B14" s="143">
        <v>476</v>
      </c>
      <c r="C14" s="143">
        <v>2462</v>
      </c>
      <c r="D14" s="143">
        <v>2553</v>
      </c>
    </row>
    <row r="15" spans="1:7" x14ac:dyDescent="0.25">
      <c r="A15" s="82" t="s">
        <v>68</v>
      </c>
      <c r="B15" s="143">
        <v>6349</v>
      </c>
      <c r="C15" s="143">
        <v>1730</v>
      </c>
      <c r="D15" s="143">
        <v>1774</v>
      </c>
    </row>
    <row r="16" spans="1:7" x14ac:dyDescent="0.25">
      <c r="A16" s="82" t="s">
        <v>69</v>
      </c>
      <c r="B16" s="143">
        <v>1598</v>
      </c>
      <c r="C16" s="143">
        <v>1015</v>
      </c>
      <c r="D16" s="143">
        <v>1032</v>
      </c>
    </row>
    <row r="17" spans="1:11" x14ac:dyDescent="0.25">
      <c r="A17" s="98" t="s">
        <v>2</v>
      </c>
      <c r="B17" s="139">
        <v>1195</v>
      </c>
      <c r="C17" s="139">
        <v>1260</v>
      </c>
      <c r="D17" s="139">
        <v>1271</v>
      </c>
    </row>
    <row r="18" spans="1:11" x14ac:dyDescent="0.25">
      <c r="A18" s="82" t="s">
        <v>70</v>
      </c>
      <c r="B18" s="143">
        <v>40</v>
      </c>
      <c r="C18" s="143">
        <v>2689</v>
      </c>
      <c r="D18" s="143">
        <v>2772</v>
      </c>
    </row>
    <row r="19" spans="1:11" x14ac:dyDescent="0.25">
      <c r="A19" s="82" t="s">
        <v>67</v>
      </c>
      <c r="B19" s="143">
        <v>15</v>
      </c>
      <c r="C19" s="143">
        <v>2099</v>
      </c>
      <c r="D19" s="143">
        <v>2108</v>
      </c>
    </row>
    <row r="20" spans="1:11" x14ac:dyDescent="0.25">
      <c r="A20" s="82" t="s">
        <v>68</v>
      </c>
      <c r="B20" s="143">
        <v>849</v>
      </c>
      <c r="C20" s="143">
        <v>1298</v>
      </c>
      <c r="D20" s="143">
        <v>1308</v>
      </c>
    </row>
    <row r="21" spans="1:11" x14ac:dyDescent="0.25">
      <c r="A21" s="82" t="s">
        <v>69</v>
      </c>
      <c r="B21" s="143">
        <v>291</v>
      </c>
      <c r="C21" s="143">
        <v>910</v>
      </c>
      <c r="D21" s="143">
        <v>913</v>
      </c>
    </row>
    <row r="22" spans="1:11" ht="15" customHeight="1" x14ac:dyDescent="0.25">
      <c r="A22" s="272"/>
      <c r="B22" s="273"/>
      <c r="C22" s="273"/>
      <c r="D22" s="273"/>
    </row>
    <row r="23" spans="1:11" x14ac:dyDescent="0.25">
      <c r="A23" s="300"/>
      <c r="B23" s="275"/>
      <c r="C23" s="275"/>
      <c r="D23" s="275"/>
      <c r="E23" s="75"/>
      <c r="F23" s="75"/>
      <c r="G23" s="75"/>
      <c r="H23" s="75"/>
      <c r="I23" s="75"/>
      <c r="J23" s="75"/>
      <c r="K23" s="75"/>
    </row>
    <row r="24" spans="1:11" ht="15" customHeight="1" x14ac:dyDescent="0.25">
      <c r="A24" s="300"/>
      <c r="B24" s="305"/>
      <c r="C24" s="305"/>
      <c r="D24" s="305"/>
    </row>
    <row r="25" spans="1:11" ht="30" customHeight="1" x14ac:dyDescent="0.25">
      <c r="A25" s="300"/>
      <c r="B25" s="275"/>
      <c r="C25" s="275"/>
      <c r="D25" s="275"/>
      <c r="E25" s="75"/>
      <c r="F25" s="75"/>
      <c r="G25" s="75"/>
      <c r="H25" s="75"/>
      <c r="I25" s="75"/>
      <c r="J25" s="75"/>
      <c r="K25" s="75"/>
    </row>
  </sheetData>
  <mergeCells count="8">
    <mergeCell ref="A24:D24"/>
    <mergeCell ref="A25:D25"/>
    <mergeCell ref="A1:D1"/>
    <mergeCell ref="A3:A5"/>
    <mergeCell ref="B3:D3"/>
    <mergeCell ref="B4:D4"/>
    <mergeCell ref="A22:D22"/>
    <mergeCell ref="A23:D23"/>
  </mergeCells>
  <pageMargins left="0.7" right="0.7" top="0.75" bottom="0.75" header="0.3" footer="0.3"/>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K25"/>
  <sheetViews>
    <sheetView workbookViewId="0">
      <pane xSplit="1" ySplit="5" topLeftCell="B15" activePane="bottomRight" state="frozen"/>
      <selection pane="topRight" activeCell="B1" sqref="B1"/>
      <selection pane="bottomLeft" activeCell="A6" sqref="A6"/>
      <selection pane="bottomRight" activeCell="A24" sqref="A24:D24"/>
    </sheetView>
  </sheetViews>
  <sheetFormatPr baseColWidth="10" defaultColWidth="11.42578125" defaultRowHeight="15" x14ac:dyDescent="0.25"/>
  <cols>
    <col min="1" max="1" width="25.7109375" style="110" customWidth="1"/>
    <col min="2" max="4" width="20.7109375" style="110" customWidth="1"/>
    <col min="5" max="16384" width="11.42578125" style="110"/>
  </cols>
  <sheetData>
    <row r="1" spans="1:7" ht="36" customHeight="1" x14ac:dyDescent="0.25">
      <c r="A1" s="271" t="s">
        <v>193</v>
      </c>
      <c r="B1" s="271"/>
      <c r="C1" s="271"/>
      <c r="D1" s="271"/>
      <c r="E1" s="62"/>
      <c r="F1" s="62"/>
      <c r="G1" s="62"/>
    </row>
    <row r="2" spans="1:7" s="47" customFormat="1" x14ac:dyDescent="0.25"/>
    <row r="3" spans="1:7" s="81" customFormat="1" x14ac:dyDescent="0.25">
      <c r="A3" s="322"/>
      <c r="B3" s="278" t="s">
        <v>57</v>
      </c>
      <c r="C3" s="278"/>
      <c r="D3" s="278"/>
    </row>
    <row r="4" spans="1:7" s="81" customFormat="1" x14ac:dyDescent="0.25">
      <c r="A4" s="323"/>
      <c r="B4" s="325" t="str">
        <f>'5.3-6 source'!B4:D4</f>
        <v>Pensions militaires</v>
      </c>
      <c r="C4" s="325"/>
      <c r="D4" s="325"/>
    </row>
    <row r="5" spans="1:7" s="81" customFormat="1" ht="33.75" x14ac:dyDescent="0.25">
      <c r="A5" s="324"/>
      <c r="B5" s="176" t="str">
        <f>'5.3-6 source'!B5</f>
        <v>Effectifs de pensions</v>
      </c>
      <c r="C5" s="176" t="str">
        <f>'5.3-6 source'!C5</f>
        <v>Avantage principal mensuel moyen (en euros)</v>
      </c>
      <c r="D5" s="111" t="str">
        <f>'5.3-6 source'!D5</f>
        <v>Pension mensuelle moyenne totale (en euros) (1)</v>
      </c>
    </row>
    <row r="6" spans="1:7" x14ac:dyDescent="0.25">
      <c r="A6" s="183" t="s">
        <v>19</v>
      </c>
      <c r="B6" s="224">
        <f>IF('5.3-6 source'!B6&lt;&gt;"",'5.3-6 source'!B6,"")</f>
        <v>2451</v>
      </c>
      <c r="C6" s="224">
        <f>IF('5.3-6 source'!C6&lt;&gt;"",'5.3-6 source'!C6,"")</f>
        <v>390</v>
      </c>
      <c r="D6" s="224">
        <f>IF('5.3-6 source'!D6&lt;&gt;"",'5.3-6 source'!D6,"")</f>
        <v>394</v>
      </c>
    </row>
    <row r="7" spans="1:7" x14ac:dyDescent="0.25">
      <c r="A7" s="185" t="s">
        <v>65</v>
      </c>
      <c r="B7" s="236" t="s">
        <v>16</v>
      </c>
      <c r="C7" s="236" t="s">
        <v>16</v>
      </c>
      <c r="D7" s="236" t="s">
        <v>16</v>
      </c>
    </row>
    <row r="8" spans="1:7" x14ac:dyDescent="0.25">
      <c r="A8" s="185" t="s">
        <v>66</v>
      </c>
      <c r="B8" s="210">
        <f>IF('5.3-6 source'!B8&lt;&gt;"",'5.3-6 source'!B8,"")</f>
        <v>32</v>
      </c>
      <c r="C8" s="210">
        <f>IF('5.3-6 source'!C8&lt;&gt;"",'5.3-6 source'!C8,"")</f>
        <v>1844</v>
      </c>
      <c r="D8" s="210">
        <f>IF('5.3-6 source'!D8&lt;&gt;"",'5.3-6 source'!D8,"")</f>
        <v>1899</v>
      </c>
    </row>
    <row r="9" spans="1:7" x14ac:dyDescent="0.25">
      <c r="A9" s="185" t="s">
        <v>67</v>
      </c>
      <c r="B9" s="210">
        <f>IF('5.3-6 source'!B9&lt;&gt;"",'5.3-6 source'!B9,"")</f>
        <v>62</v>
      </c>
      <c r="C9" s="210">
        <f>IF('5.3-6 source'!C9&lt;&gt;"",'5.3-6 source'!C9,"")</f>
        <v>823</v>
      </c>
      <c r="D9" s="210">
        <f>IF('5.3-6 source'!D9&lt;&gt;"",'5.3-6 source'!D9,"")</f>
        <v>830</v>
      </c>
    </row>
    <row r="10" spans="1:7" x14ac:dyDescent="0.25">
      <c r="A10" s="185" t="s">
        <v>68</v>
      </c>
      <c r="B10" s="210">
        <f>IF('5.3-6 source'!B10&lt;&gt;"",'5.3-6 source'!B10,"")</f>
        <v>556</v>
      </c>
      <c r="C10" s="210">
        <f>IF('5.3-6 source'!C10&lt;&gt;"",'5.3-6 source'!C10,"")</f>
        <v>734</v>
      </c>
      <c r="D10" s="210">
        <f>IF('5.3-6 source'!D10&lt;&gt;"",'5.3-6 source'!D10,"")</f>
        <v>740</v>
      </c>
    </row>
    <row r="11" spans="1:7" x14ac:dyDescent="0.25">
      <c r="A11" s="186" t="s">
        <v>69</v>
      </c>
      <c r="B11" s="216">
        <f>IF('5.3-6 source'!B11&lt;&gt;"",'5.3-6 source'!B11,"")</f>
        <v>1801</v>
      </c>
      <c r="C11" s="216">
        <f>IF('5.3-6 source'!C11&lt;&gt;"",'5.3-6 source'!C11,"")</f>
        <v>243</v>
      </c>
      <c r="D11" s="216">
        <f>IF('5.3-6 source'!D11&lt;&gt;"",'5.3-6 source'!D11,"")</f>
        <v>245</v>
      </c>
    </row>
    <row r="12" spans="1:7" x14ac:dyDescent="0.25">
      <c r="A12" s="183" t="s">
        <v>1</v>
      </c>
      <c r="B12" s="224">
        <f>IF('5.3-6 source'!B12&lt;&gt;"",'5.3-6 source'!B12,"")</f>
        <v>2079</v>
      </c>
      <c r="C12" s="224">
        <f>IF('5.3-6 source'!C12&lt;&gt;"",'5.3-6 source'!C12,"")</f>
        <v>371</v>
      </c>
      <c r="D12" s="224">
        <f>IF('5.3-6 source'!D12&lt;&gt;"",'5.3-6 source'!D12,"")</f>
        <v>374</v>
      </c>
    </row>
    <row r="13" spans="1:7" x14ac:dyDescent="0.25">
      <c r="A13" s="185" t="s">
        <v>70</v>
      </c>
      <c r="B13" s="210">
        <f>IF('5.3-6 source'!B13&lt;&gt;"",'5.3-6 source'!B13,"")</f>
        <v>21</v>
      </c>
      <c r="C13" s="210">
        <f>IF('5.3-6 source'!C13&lt;&gt;"",'5.3-6 source'!C13,"")</f>
        <v>2042</v>
      </c>
      <c r="D13" s="210">
        <f>IF('5.3-6 source'!D13&lt;&gt;"",'5.3-6 source'!D13,"")</f>
        <v>2117</v>
      </c>
    </row>
    <row r="14" spans="1:7" x14ac:dyDescent="0.25">
      <c r="A14" s="185" t="s">
        <v>67</v>
      </c>
      <c r="B14" s="210">
        <f>IF('5.3-6 source'!B14&lt;&gt;"",'5.3-6 source'!B14,"")</f>
        <v>38</v>
      </c>
      <c r="C14" s="210">
        <f>IF('5.3-6 source'!C14&lt;&gt;"",'5.3-6 source'!C14,"")</f>
        <v>810</v>
      </c>
      <c r="D14" s="210">
        <f>IF('5.3-6 source'!D14&lt;&gt;"",'5.3-6 source'!D14,"")</f>
        <v>818</v>
      </c>
    </row>
    <row r="15" spans="1:7" x14ac:dyDescent="0.25">
      <c r="A15" s="185" t="s">
        <v>68</v>
      </c>
      <c r="B15" s="210">
        <f>IF('5.3-6 source'!B15&lt;&gt;"",'5.3-6 source'!B15,"")</f>
        <v>431</v>
      </c>
      <c r="C15" s="210">
        <f>IF('5.3-6 source'!C15&lt;&gt;"",'5.3-6 source'!C15,"")</f>
        <v>730</v>
      </c>
      <c r="D15" s="210">
        <f>IF('5.3-6 source'!D15&lt;&gt;"",'5.3-6 source'!D15,"")</f>
        <v>736</v>
      </c>
    </row>
    <row r="16" spans="1:7" x14ac:dyDescent="0.25">
      <c r="A16" s="186" t="s">
        <v>69</v>
      </c>
      <c r="B16" s="216">
        <f>IF('5.3-6 source'!B16&lt;&gt;"",'5.3-6 source'!B16,"")</f>
        <v>1589</v>
      </c>
      <c r="C16" s="216">
        <f>IF('5.3-6 source'!C16&lt;&gt;"",'5.3-6 source'!C16,"")</f>
        <v>241</v>
      </c>
      <c r="D16" s="216">
        <f>IF('5.3-6 source'!D16&lt;&gt;"",'5.3-6 source'!D16,"")</f>
        <v>243</v>
      </c>
    </row>
    <row r="17" spans="1:11" x14ac:dyDescent="0.25">
      <c r="A17" s="183" t="s">
        <v>2</v>
      </c>
      <c r="B17" s="224">
        <f>IF('5.3-6 source'!B17&lt;&gt;"",'5.3-6 source'!B17,"")</f>
        <v>372</v>
      </c>
      <c r="C17" s="224">
        <f>IF('5.3-6 source'!C17&lt;&gt;"",'5.3-6 source'!C17,"")</f>
        <v>500</v>
      </c>
      <c r="D17" s="224">
        <f>IF('5.3-6 source'!D17&lt;&gt;"",'5.3-6 source'!D17,"")</f>
        <v>502</v>
      </c>
    </row>
    <row r="18" spans="1:11" x14ac:dyDescent="0.25">
      <c r="A18" s="185" t="s">
        <v>70</v>
      </c>
      <c r="B18" s="210">
        <f>IF('5.3-6 source'!B18&lt;&gt;"",'5.3-6 source'!B18,"")</f>
        <v>11</v>
      </c>
      <c r="C18" s="236" t="s">
        <v>16</v>
      </c>
      <c r="D18" s="236" t="s">
        <v>16</v>
      </c>
    </row>
    <row r="19" spans="1:11" x14ac:dyDescent="0.25">
      <c r="A19" s="185" t="s">
        <v>67</v>
      </c>
      <c r="B19" s="210">
        <f>IF('5.3-6 source'!B19&lt;&gt;"",'5.3-6 source'!B19,"")</f>
        <v>24</v>
      </c>
      <c r="C19" s="210">
        <f>IF('5.3-6 source'!C19&lt;&gt;"",'5.3-6 source'!C19,"")</f>
        <v>844</v>
      </c>
      <c r="D19" s="210">
        <f>IF('5.3-6 source'!D19&lt;&gt;"",'5.3-6 source'!D19,"")</f>
        <v>848</v>
      </c>
    </row>
    <row r="20" spans="1:11" x14ac:dyDescent="0.25">
      <c r="A20" s="185" t="s">
        <v>68</v>
      </c>
      <c r="B20" s="210">
        <f>IF('5.3-6 source'!B20&lt;&gt;"",'5.3-6 source'!B20,"")</f>
        <v>125</v>
      </c>
      <c r="C20" s="210">
        <f>IF('5.3-6 source'!C20&lt;&gt;"",'5.3-6 source'!C20,"")</f>
        <v>750</v>
      </c>
      <c r="D20" s="210">
        <f>IF('5.3-6 source'!D20&lt;&gt;"",'5.3-6 source'!D20,"")</f>
        <v>754</v>
      </c>
    </row>
    <row r="21" spans="1:11" x14ac:dyDescent="0.25">
      <c r="A21" s="186" t="s">
        <v>69</v>
      </c>
      <c r="B21" s="216">
        <f>IF('5.3-6 source'!B21&lt;&gt;"",'5.3-6 source'!B21,"")</f>
        <v>212</v>
      </c>
      <c r="C21" s="216">
        <f>IF('5.3-6 source'!C21&lt;&gt;"",'5.3-6 source'!C21,"")</f>
        <v>263</v>
      </c>
      <c r="D21" s="216">
        <f>IF('5.3-6 source'!D21&lt;&gt;"",'5.3-6 source'!D21,"")</f>
        <v>264</v>
      </c>
    </row>
    <row r="22" spans="1:11" ht="15" customHeight="1" x14ac:dyDescent="0.25">
      <c r="A22" s="272" t="s">
        <v>179</v>
      </c>
      <c r="B22" s="320"/>
      <c r="C22" s="320"/>
      <c r="D22" s="320"/>
      <c r="E22" s="118"/>
      <c r="F22" s="118"/>
      <c r="G22" s="118"/>
      <c r="H22" s="118"/>
      <c r="I22" s="118"/>
      <c r="J22" s="118"/>
      <c r="K22" s="118"/>
    </row>
    <row r="23" spans="1:11" x14ac:dyDescent="0.25">
      <c r="A23" s="300" t="s">
        <v>191</v>
      </c>
      <c r="B23" s="319"/>
      <c r="C23" s="319"/>
      <c r="D23" s="319"/>
      <c r="E23" s="75"/>
      <c r="F23" s="75"/>
      <c r="G23" s="75"/>
      <c r="H23" s="75"/>
      <c r="I23" s="75"/>
      <c r="J23" s="75"/>
      <c r="K23" s="75"/>
    </row>
    <row r="24" spans="1:11" ht="33" customHeight="1" x14ac:dyDescent="0.25">
      <c r="A24" s="300" t="s">
        <v>148</v>
      </c>
      <c r="B24" s="300"/>
      <c r="C24" s="300"/>
      <c r="D24" s="300"/>
      <c r="E24" s="75"/>
      <c r="F24" s="75"/>
      <c r="G24" s="75"/>
      <c r="H24" s="75"/>
      <c r="I24" s="75"/>
      <c r="J24" s="75"/>
      <c r="K24" s="75"/>
    </row>
    <row r="25" spans="1:11" x14ac:dyDescent="0.25">
      <c r="A25" s="300"/>
      <c r="B25" s="319"/>
      <c r="C25" s="319"/>
      <c r="D25" s="319"/>
      <c r="E25" s="300"/>
      <c r="F25" s="319"/>
      <c r="G25" s="319"/>
      <c r="H25" s="319"/>
      <c r="I25" s="300"/>
      <c r="J25" s="319"/>
      <c r="K25" s="319"/>
    </row>
  </sheetData>
  <mergeCells count="10">
    <mergeCell ref="A23:D23"/>
    <mergeCell ref="A24:D24"/>
    <mergeCell ref="A25:D25"/>
    <mergeCell ref="E25:H25"/>
    <mergeCell ref="I25:K25"/>
    <mergeCell ref="B3:D3"/>
    <mergeCell ref="B4:D4"/>
    <mergeCell ref="A3:A5"/>
    <mergeCell ref="A1:D1"/>
    <mergeCell ref="A22:D22"/>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sheetPr>
  <dimension ref="A1:K25"/>
  <sheetViews>
    <sheetView workbookViewId="0">
      <pane xSplit="1" ySplit="5" topLeftCell="B6" activePane="bottomRight" state="frozen"/>
      <selection activeCell="A23" sqref="A23:D23"/>
      <selection pane="topRight" activeCell="A23" sqref="A23:D23"/>
      <selection pane="bottomLeft" activeCell="A23" sqref="A23:D23"/>
      <selection pane="bottomRight" activeCell="B7" sqref="B7"/>
    </sheetView>
  </sheetViews>
  <sheetFormatPr baseColWidth="10" defaultColWidth="11.42578125" defaultRowHeight="15" x14ac:dyDescent="0.25"/>
  <cols>
    <col min="1" max="1" width="40.7109375" style="97" customWidth="1"/>
    <col min="2" max="4" width="20.7109375" style="97" customWidth="1"/>
    <col min="5" max="16384" width="11.42578125" style="97"/>
  </cols>
  <sheetData>
    <row r="1" spans="1:7" ht="28.5" customHeight="1" x14ac:dyDescent="0.25">
      <c r="A1" s="271" t="s">
        <v>170</v>
      </c>
      <c r="B1" s="271"/>
      <c r="C1" s="271"/>
      <c r="D1" s="271"/>
      <c r="E1" s="62"/>
      <c r="F1" s="62"/>
      <c r="G1" s="62"/>
    </row>
    <row r="2" spans="1:7" s="47" customFormat="1" x14ac:dyDescent="0.25"/>
    <row r="3" spans="1:7" s="81" customFormat="1" x14ac:dyDescent="0.25">
      <c r="A3" s="322"/>
      <c r="B3" s="278" t="s">
        <v>57</v>
      </c>
      <c r="C3" s="278"/>
      <c r="D3" s="278"/>
    </row>
    <row r="4" spans="1:7" s="81" customFormat="1" x14ac:dyDescent="0.25">
      <c r="A4" s="323"/>
      <c r="B4" s="325" t="s">
        <v>18</v>
      </c>
      <c r="C4" s="325"/>
      <c r="D4" s="325"/>
    </row>
    <row r="5" spans="1:7" s="81" customFormat="1" ht="33.75" x14ac:dyDescent="0.25">
      <c r="A5" s="324"/>
      <c r="B5" s="94" t="s">
        <v>139</v>
      </c>
      <c r="C5" s="99" t="s">
        <v>72</v>
      </c>
      <c r="D5" s="94" t="s">
        <v>71</v>
      </c>
    </row>
    <row r="6" spans="1:7" x14ac:dyDescent="0.25">
      <c r="A6" s="67" t="s">
        <v>19</v>
      </c>
      <c r="B6" s="139">
        <v>2451</v>
      </c>
      <c r="C6" s="139">
        <v>390</v>
      </c>
      <c r="D6" s="139">
        <v>394</v>
      </c>
    </row>
    <row r="7" spans="1:7" x14ac:dyDescent="0.25">
      <c r="A7" s="1" t="s">
        <v>65</v>
      </c>
      <c r="B7" s="143" t="s">
        <v>204</v>
      </c>
      <c r="C7" s="144" t="s">
        <v>204</v>
      </c>
      <c r="D7" s="144" t="s">
        <v>204</v>
      </c>
    </row>
    <row r="8" spans="1:7" x14ac:dyDescent="0.25">
      <c r="A8" s="1" t="s">
        <v>66</v>
      </c>
      <c r="B8" s="143">
        <v>32</v>
      </c>
      <c r="C8" s="144">
        <v>1844</v>
      </c>
      <c r="D8" s="144">
        <v>1899</v>
      </c>
    </row>
    <row r="9" spans="1:7" x14ac:dyDescent="0.25">
      <c r="A9" s="1" t="s">
        <v>67</v>
      </c>
      <c r="B9" s="143">
        <v>62</v>
      </c>
      <c r="C9" s="143">
        <v>823</v>
      </c>
      <c r="D9" s="143">
        <v>830</v>
      </c>
    </row>
    <row r="10" spans="1:7" x14ac:dyDescent="0.25">
      <c r="A10" s="1" t="s">
        <v>68</v>
      </c>
      <c r="B10" s="143">
        <v>556</v>
      </c>
      <c r="C10" s="143">
        <v>734</v>
      </c>
      <c r="D10" s="143">
        <v>740</v>
      </c>
    </row>
    <row r="11" spans="1:7" x14ac:dyDescent="0.25">
      <c r="A11" s="1" t="s">
        <v>69</v>
      </c>
      <c r="B11" s="143">
        <v>1801</v>
      </c>
      <c r="C11" s="143">
        <v>243</v>
      </c>
      <c r="D11" s="143">
        <v>245</v>
      </c>
    </row>
    <row r="12" spans="1:7" x14ac:dyDescent="0.25">
      <c r="A12" s="67" t="s">
        <v>1</v>
      </c>
      <c r="B12" s="139">
        <v>2079</v>
      </c>
      <c r="C12" s="139">
        <v>371</v>
      </c>
      <c r="D12" s="139">
        <v>374</v>
      </c>
    </row>
    <row r="13" spans="1:7" x14ac:dyDescent="0.25">
      <c r="A13" s="1" t="s">
        <v>70</v>
      </c>
      <c r="B13" s="143">
        <v>21</v>
      </c>
      <c r="C13" s="144">
        <v>2042</v>
      </c>
      <c r="D13" s="144">
        <v>2117</v>
      </c>
    </row>
    <row r="14" spans="1:7" x14ac:dyDescent="0.25">
      <c r="A14" s="1" t="s">
        <v>67</v>
      </c>
      <c r="B14" s="143">
        <v>38</v>
      </c>
      <c r="C14" s="144">
        <v>810</v>
      </c>
      <c r="D14" s="144">
        <v>818</v>
      </c>
    </row>
    <row r="15" spans="1:7" x14ac:dyDescent="0.25">
      <c r="A15" s="1" t="s">
        <v>68</v>
      </c>
      <c r="B15" s="143">
        <v>431</v>
      </c>
      <c r="C15" s="143">
        <v>730</v>
      </c>
      <c r="D15" s="143">
        <v>736</v>
      </c>
    </row>
    <row r="16" spans="1:7" x14ac:dyDescent="0.25">
      <c r="A16" s="1" t="s">
        <v>69</v>
      </c>
      <c r="B16" s="143">
        <v>1589</v>
      </c>
      <c r="C16" s="143">
        <v>241</v>
      </c>
      <c r="D16" s="143">
        <v>243</v>
      </c>
    </row>
    <row r="17" spans="1:11" x14ac:dyDescent="0.25">
      <c r="A17" s="67" t="s">
        <v>2</v>
      </c>
      <c r="B17" s="139">
        <v>372</v>
      </c>
      <c r="C17" s="139">
        <v>500</v>
      </c>
      <c r="D17" s="139">
        <v>502</v>
      </c>
    </row>
    <row r="18" spans="1:11" x14ac:dyDescent="0.25">
      <c r="A18" s="1" t="s">
        <v>70</v>
      </c>
      <c r="B18" s="143">
        <v>11</v>
      </c>
      <c r="C18" s="144">
        <v>1468</v>
      </c>
      <c r="D18" s="144">
        <v>1483</v>
      </c>
    </row>
    <row r="19" spans="1:11" x14ac:dyDescent="0.25">
      <c r="A19" s="1" t="s">
        <v>67</v>
      </c>
      <c r="B19" s="143">
        <v>24</v>
      </c>
      <c r="C19" s="144">
        <v>844</v>
      </c>
      <c r="D19" s="144">
        <v>848</v>
      </c>
    </row>
    <row r="20" spans="1:11" x14ac:dyDescent="0.25">
      <c r="A20" s="1" t="s">
        <v>68</v>
      </c>
      <c r="B20" s="143">
        <v>125</v>
      </c>
      <c r="C20" s="143">
        <v>750</v>
      </c>
      <c r="D20" s="143">
        <v>754</v>
      </c>
    </row>
    <row r="21" spans="1:11" x14ac:dyDescent="0.25">
      <c r="A21" s="1" t="s">
        <v>69</v>
      </c>
      <c r="B21" s="143">
        <v>212</v>
      </c>
      <c r="C21" s="143">
        <v>263</v>
      </c>
      <c r="D21" s="143">
        <v>264</v>
      </c>
    </row>
    <row r="22" spans="1:11" ht="15" customHeight="1" x14ac:dyDescent="0.25">
      <c r="A22" s="272">
        <f>'5.3-5 source'!A22:D22</f>
        <v>0</v>
      </c>
      <c r="B22" s="273"/>
      <c r="C22" s="273"/>
      <c r="D22" s="273"/>
      <c r="E22" s="105"/>
      <c r="F22" s="105"/>
      <c r="G22" s="105"/>
      <c r="H22" s="105"/>
      <c r="I22" s="105"/>
      <c r="J22" s="105"/>
      <c r="K22" s="105"/>
    </row>
    <row r="23" spans="1:11" x14ac:dyDescent="0.25">
      <c r="A23" s="300">
        <f>'5.3-5 source'!A23:D23</f>
        <v>0</v>
      </c>
      <c r="B23" s="275"/>
      <c r="C23" s="275"/>
      <c r="D23" s="275"/>
      <c r="E23" s="75"/>
      <c r="F23" s="75"/>
      <c r="G23" s="75"/>
      <c r="H23" s="75"/>
      <c r="I23" s="75"/>
      <c r="J23" s="75"/>
      <c r="K23" s="75"/>
    </row>
    <row r="24" spans="1:11" ht="30" customHeight="1" x14ac:dyDescent="0.25">
      <c r="A24" s="300" t="s">
        <v>148</v>
      </c>
      <c r="B24" s="275"/>
      <c r="C24" s="275"/>
      <c r="D24" s="275"/>
      <c r="E24" s="75"/>
      <c r="F24" s="75"/>
      <c r="G24" s="75"/>
      <c r="H24" s="75"/>
      <c r="I24" s="75"/>
      <c r="J24" s="75"/>
      <c r="K24" s="75"/>
    </row>
    <row r="25" spans="1:11" x14ac:dyDescent="0.25">
      <c r="A25" s="326"/>
      <c r="B25" s="327"/>
      <c r="C25" s="327"/>
      <c r="D25" s="327"/>
      <c r="E25" s="327"/>
      <c r="F25" s="327"/>
      <c r="G25" s="327"/>
      <c r="H25" s="327"/>
      <c r="I25" s="327"/>
      <c r="J25" s="327"/>
      <c r="K25" s="327"/>
    </row>
  </sheetData>
  <mergeCells count="8">
    <mergeCell ref="A24:D24"/>
    <mergeCell ref="A25:K25"/>
    <mergeCell ref="A1:D1"/>
    <mergeCell ref="A3:A5"/>
    <mergeCell ref="B3:D3"/>
    <mergeCell ref="B4:D4"/>
    <mergeCell ref="A22:D22"/>
    <mergeCell ref="A23:D23"/>
  </mergeCells>
  <pageMargins left="0.7" right="0.7" top="0.75" bottom="0.75" header="0.3" footer="0.3"/>
  <pageSetup paperSize="9" orientation="portrait" r:id="rId1"/>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M23"/>
  <sheetViews>
    <sheetView workbookViewId="0">
      <pane xSplit="1" ySplit="5" topLeftCell="B6" activePane="bottomRight" state="frozen"/>
      <selection pane="topRight" activeCell="B1" sqref="B1"/>
      <selection pane="bottomLeft" activeCell="A6" sqref="A6"/>
      <selection pane="bottomRight" activeCell="A6" sqref="A6"/>
    </sheetView>
  </sheetViews>
  <sheetFormatPr baseColWidth="10" defaultColWidth="11.42578125" defaultRowHeight="15" x14ac:dyDescent="0.25"/>
  <cols>
    <col min="1" max="1" width="40.7109375" style="40" customWidth="1"/>
    <col min="2" max="13" width="10.7109375" style="40" customWidth="1"/>
    <col min="14" max="16384" width="11.42578125" style="40"/>
  </cols>
  <sheetData>
    <row r="1" spans="1:13" x14ac:dyDescent="0.25">
      <c r="A1" s="271" t="s">
        <v>194</v>
      </c>
      <c r="B1" s="271"/>
      <c r="C1" s="271"/>
      <c r="D1" s="271"/>
      <c r="E1" s="271"/>
      <c r="F1" s="271"/>
      <c r="G1" s="271"/>
      <c r="H1" s="271"/>
      <c r="I1" s="271"/>
      <c r="J1" s="271"/>
      <c r="K1" s="271"/>
      <c r="L1" s="271"/>
      <c r="M1" s="271"/>
    </row>
    <row r="2" spans="1:13" x14ac:dyDescent="0.25">
      <c r="A2" s="33"/>
      <c r="B2" s="33"/>
      <c r="C2" s="33"/>
      <c r="D2" s="33"/>
    </row>
    <row r="3" spans="1:13" x14ac:dyDescent="0.25">
      <c r="A3" s="333"/>
      <c r="B3" s="278" t="str">
        <f>'5.3-7 source'!B3:J3</f>
        <v>SRE (fonction publique de l'État)</v>
      </c>
      <c r="C3" s="278"/>
      <c r="D3" s="278"/>
      <c r="E3" s="329"/>
      <c r="F3" s="329"/>
      <c r="G3" s="329"/>
      <c r="H3" s="280" t="s">
        <v>24</v>
      </c>
      <c r="I3" s="280"/>
      <c r="J3" s="280"/>
      <c r="K3" s="280"/>
      <c r="L3" s="297"/>
      <c r="M3" s="297"/>
    </row>
    <row r="4" spans="1:13" ht="30.75" customHeight="1" x14ac:dyDescent="0.25">
      <c r="A4" s="334"/>
      <c r="B4" s="278" t="s">
        <v>25</v>
      </c>
      <c r="C4" s="278"/>
      <c r="D4" s="278"/>
      <c r="E4" s="278" t="str">
        <f>'5.3-7 source'!H4</f>
        <v>Pensions militaires</v>
      </c>
      <c r="F4" s="278"/>
      <c r="G4" s="278"/>
      <c r="H4" s="278" t="s">
        <v>26</v>
      </c>
      <c r="I4" s="278"/>
      <c r="J4" s="278"/>
      <c r="K4" s="278" t="s">
        <v>27</v>
      </c>
      <c r="L4" s="278"/>
      <c r="M4" s="278"/>
    </row>
    <row r="5" spans="1:13" x14ac:dyDescent="0.25">
      <c r="A5" s="335"/>
      <c r="B5" s="29" t="s">
        <v>0</v>
      </c>
      <c r="C5" s="32" t="s">
        <v>1</v>
      </c>
      <c r="D5" s="32" t="s">
        <v>2</v>
      </c>
      <c r="E5" s="29" t="s">
        <v>0</v>
      </c>
      <c r="F5" s="32" t="s">
        <v>1</v>
      </c>
      <c r="G5" s="32" t="s">
        <v>2</v>
      </c>
      <c r="H5" s="29" t="s">
        <v>0</v>
      </c>
      <c r="I5" s="32" t="s">
        <v>1</v>
      </c>
      <c r="J5" s="32" t="s">
        <v>2</v>
      </c>
      <c r="K5" s="29" t="s">
        <v>0</v>
      </c>
      <c r="L5" s="32" t="s">
        <v>1</v>
      </c>
      <c r="M5" s="32" t="s">
        <v>2</v>
      </c>
    </row>
    <row r="6" spans="1:13" ht="22.5" x14ac:dyDescent="0.25">
      <c r="A6" s="84" t="s">
        <v>202</v>
      </c>
      <c r="B6" s="237">
        <f>IF('5.3-7 source'!B6&lt;&gt;"",'5.3-7 source'!B6,"")</f>
        <v>39765</v>
      </c>
      <c r="C6" s="238">
        <f>IF('5.3-7 source'!C6&lt;&gt;"",'5.3-7 source'!C6,"")</f>
        <v>16560</v>
      </c>
      <c r="D6" s="238">
        <f>IF('5.3-7 source'!D6&lt;&gt;"",'5.3-7 source'!D6,"")</f>
        <v>23205</v>
      </c>
      <c r="E6" s="237">
        <f>IF('5.3-7 source'!H6&lt;&gt;"",'5.3-7 source'!H6,"")</f>
        <v>10619</v>
      </c>
      <c r="F6" s="238">
        <f>IF('5.3-7 source'!I6&lt;&gt;"",'5.3-7 source'!I6,"")</f>
        <v>9424</v>
      </c>
      <c r="G6" s="238">
        <f>IF('5.3-7 source'!J6&lt;&gt;"",'5.3-7 source'!J6,"")</f>
        <v>1195</v>
      </c>
      <c r="H6" s="237">
        <f>IF('5.3-7 source'!K6&lt;&gt;"",'5.3-7 source'!K6,"")</f>
        <v>37952</v>
      </c>
      <c r="I6" s="238">
        <f>IF('5.3-7 source'!L6&lt;&gt;"",'5.3-7 source'!L6,"")</f>
        <v>16848</v>
      </c>
      <c r="J6" s="238">
        <f>IF('5.3-7 source'!M6&lt;&gt;"",'5.3-7 source'!M6,"")</f>
        <v>21104</v>
      </c>
      <c r="K6" s="237">
        <f>IF('5.3-7 source'!N6&lt;&gt;"",'5.3-7 source'!N6,"")</f>
        <v>22482</v>
      </c>
      <c r="L6" s="238">
        <f>IF('5.3-7 source'!O6&lt;&gt;"",'5.3-7 source'!O6,"")</f>
        <v>4758</v>
      </c>
      <c r="M6" s="238">
        <f>IF('5.3-7 source'!P6&lt;&gt;"",'5.3-7 source'!P6,"")</f>
        <v>17724</v>
      </c>
    </row>
    <row r="7" spans="1:13" x14ac:dyDescent="0.25">
      <c r="A7" s="330" t="s">
        <v>82</v>
      </c>
      <c r="B7" s="331"/>
      <c r="C7" s="331"/>
      <c r="D7" s="331"/>
      <c r="E7" s="331"/>
      <c r="F7" s="331"/>
      <c r="G7" s="331"/>
      <c r="H7" s="331"/>
      <c r="I7" s="331"/>
      <c r="J7" s="331"/>
      <c r="K7" s="331"/>
      <c r="L7" s="331"/>
      <c r="M7" s="332"/>
    </row>
    <row r="8" spans="1:13" x14ac:dyDescent="0.25">
      <c r="A8" s="3" t="s">
        <v>73</v>
      </c>
      <c r="B8" s="239">
        <f>IF('5.3-7 source'!B8&lt;&gt;"",'5.3-7 source'!B8,"")</f>
        <v>1050.05</v>
      </c>
      <c r="C8" s="240">
        <f>IF('5.3-7 source'!C8&lt;&gt;"",'5.3-7 source'!C8,"")</f>
        <v>1161.67</v>
      </c>
      <c r="D8" s="240">
        <f>IF('5.3-7 source'!D8&lt;&gt;"",'5.3-7 source'!D8,"")</f>
        <v>973.25</v>
      </c>
      <c r="E8" s="239">
        <f>IF('5.3-7 source'!H8&lt;&gt;"",'5.3-7 source'!H8,"")</f>
        <v>848.85</v>
      </c>
      <c r="F8" s="240">
        <f>IF('5.3-7 source'!I8&lt;&gt;"",'5.3-7 source'!I8,"")</f>
        <v>878.12</v>
      </c>
      <c r="G8" s="240">
        <f>IF('5.3-7 source'!J8&lt;&gt;"",'5.3-7 source'!J8,"")</f>
        <v>666.21600000000001</v>
      </c>
      <c r="H8" s="239">
        <f>IF('5.3-7 source'!K8&lt;&gt;"",'5.3-7 source'!K8,"")</f>
        <v>368.3</v>
      </c>
      <c r="I8" s="240">
        <f>IF('5.3-7 source'!L8&lt;&gt;"",'5.3-7 source'!L8,"")</f>
        <v>411.6</v>
      </c>
      <c r="J8" s="240">
        <f>IF('5.3-7 source'!M8&lt;&gt;"",'5.3-7 source'!M8,"")</f>
        <v>342.5</v>
      </c>
      <c r="K8" s="239">
        <f>IF('5.3-7 source'!N8&lt;&gt;"",'5.3-7 source'!N8,"")</f>
        <v>742.6</v>
      </c>
      <c r="L8" s="240">
        <f>IF('5.3-7 source'!O8&lt;&gt;"",'5.3-7 source'!O8,"")</f>
        <v>863.4</v>
      </c>
      <c r="M8" s="240">
        <f>IF('5.3-7 source'!P8&lt;&gt;"",'5.3-7 source'!P8,"")</f>
        <v>720.1</v>
      </c>
    </row>
    <row r="9" spans="1:13" x14ac:dyDescent="0.25">
      <c r="A9" s="54" t="s">
        <v>74</v>
      </c>
      <c r="B9" s="239">
        <f>IF('5.3-7 source'!B9&lt;&gt;"",'5.3-7 source'!B9,"")</f>
        <v>1451.36</v>
      </c>
      <c r="C9" s="240">
        <f>IF('5.3-7 source'!C9&lt;&gt;"",'5.3-7 source'!C9,"")</f>
        <v>1606.15</v>
      </c>
      <c r="D9" s="240">
        <f>IF('5.3-7 source'!D9&lt;&gt;"",'5.3-7 source'!D9,"")</f>
        <v>1370.1479999999999</v>
      </c>
      <c r="E9" s="239">
        <f>IF('5.3-7 source'!H9&lt;&gt;"",'5.3-7 source'!H9,"")</f>
        <v>966.87199999999996</v>
      </c>
      <c r="F9" s="240">
        <f>IF('5.3-7 source'!I9&lt;&gt;"",'5.3-7 source'!I9,"")</f>
        <v>1005.26</v>
      </c>
      <c r="G9" s="240">
        <f>IF('5.3-7 source'!J9&lt;&gt;"",'5.3-7 source'!J9,"")</f>
        <v>788.77200000000005</v>
      </c>
      <c r="H9" s="239">
        <f>IF('5.3-7 source'!K9&lt;&gt;"",'5.3-7 source'!K9,"")</f>
        <v>702.5</v>
      </c>
      <c r="I9" s="240">
        <f>IF('5.3-7 source'!L9&lt;&gt;"",'5.3-7 source'!L9,"")</f>
        <v>797.6</v>
      </c>
      <c r="J9" s="240">
        <f>IF('5.3-7 source'!M9&lt;&gt;"",'5.3-7 source'!M9,"")</f>
        <v>588.9</v>
      </c>
      <c r="K9" s="239">
        <f>IF('5.3-7 source'!N9&lt;&gt;"",'5.3-7 source'!N9,"")</f>
        <v>1013.5</v>
      </c>
      <c r="L9" s="240">
        <f>IF('5.3-7 source'!O9&lt;&gt;"",'5.3-7 source'!O9,"")</f>
        <v>1115.2</v>
      </c>
      <c r="M9" s="240">
        <f>IF('5.3-7 source'!P9&lt;&gt;"",'5.3-7 source'!P9,"")</f>
        <v>979.5</v>
      </c>
    </row>
    <row r="10" spans="1:13" x14ac:dyDescent="0.25">
      <c r="A10" s="54" t="s">
        <v>75</v>
      </c>
      <c r="B10" s="239">
        <f>IF('5.3-7 source'!B10&lt;&gt;"",'5.3-7 source'!B10,"")</f>
        <v>1681.82</v>
      </c>
      <c r="C10" s="240">
        <f>IF('5.3-7 source'!C10&lt;&gt;"",'5.3-7 source'!C10,"")</f>
        <v>1894.242</v>
      </c>
      <c r="D10" s="240">
        <f>IF('5.3-7 source'!D10&lt;&gt;"",'5.3-7 source'!D10,"")</f>
        <v>1591</v>
      </c>
      <c r="E10" s="239">
        <f>IF('5.3-7 source'!H10&lt;&gt;"",'5.3-7 source'!H10,"")</f>
        <v>1109.646</v>
      </c>
      <c r="F10" s="240">
        <f>IF('5.3-7 source'!I10&lt;&gt;"",'5.3-7 source'!I10,"")</f>
        <v>1173.241</v>
      </c>
      <c r="G10" s="240">
        <f>IF('5.3-7 source'!J10&lt;&gt;"",'5.3-7 source'!J10,"")</f>
        <v>869.2</v>
      </c>
      <c r="H10" s="239">
        <f>IF('5.3-7 source'!K10&lt;&gt;"",'5.3-7 source'!K10,"")</f>
        <v>848.9</v>
      </c>
      <c r="I10" s="240">
        <f>IF('5.3-7 source'!L10&lt;&gt;"",'5.3-7 source'!L10,"")</f>
        <v>985.8</v>
      </c>
      <c r="J10" s="240">
        <f>IF('5.3-7 source'!M10&lt;&gt;"",'5.3-7 source'!M10,"")</f>
        <v>768.4</v>
      </c>
      <c r="K10" s="239">
        <f>IF('5.3-7 source'!N10&lt;&gt;"",'5.3-7 source'!N10,"")</f>
        <v>1230.5999999999999</v>
      </c>
      <c r="L10" s="240">
        <f>IF('5.3-7 source'!O10&lt;&gt;"",'5.3-7 source'!O10,"")</f>
        <v>1292.5999999999999</v>
      </c>
      <c r="M10" s="240">
        <f>IF('5.3-7 source'!P10&lt;&gt;"",'5.3-7 source'!P10,"")</f>
        <v>1205.3</v>
      </c>
    </row>
    <row r="11" spans="1:13" x14ac:dyDescent="0.25">
      <c r="A11" s="54" t="s">
        <v>76</v>
      </c>
      <c r="B11" s="239">
        <f>IF('5.3-7 source'!B11&lt;&gt;"",'5.3-7 source'!B11,"")</f>
        <v>1905.09</v>
      </c>
      <c r="C11" s="240">
        <f>IF('5.3-7 source'!C11&lt;&gt;"",'5.3-7 source'!C11,"")</f>
        <v>2111.9740000000002</v>
      </c>
      <c r="D11" s="240">
        <f>IF('5.3-7 source'!D11&lt;&gt;"",'5.3-7 source'!D11,"")</f>
        <v>1760.01</v>
      </c>
      <c r="E11" s="239">
        <f>IF('5.3-7 source'!H11&lt;&gt;"",'5.3-7 source'!H11,"")</f>
        <v>1341.394</v>
      </c>
      <c r="F11" s="240">
        <f>IF('5.3-7 source'!I11&lt;&gt;"",'5.3-7 source'!I11,"")</f>
        <v>1434.6079999999999</v>
      </c>
      <c r="G11" s="240">
        <f>IF('5.3-7 source'!J11&lt;&gt;"",'5.3-7 source'!J11,"")</f>
        <v>944.84400000000005</v>
      </c>
      <c r="H11" s="239">
        <f>IF('5.3-7 source'!K11&lt;&gt;"",'5.3-7 source'!K11,"")</f>
        <v>1024.5</v>
      </c>
      <c r="I11" s="240">
        <f>IF('5.3-7 source'!L11&lt;&gt;"",'5.3-7 source'!L11,"")</f>
        <v>1148.9000000000001</v>
      </c>
      <c r="J11" s="240">
        <f>IF('5.3-7 source'!M11&lt;&gt;"",'5.3-7 source'!M11,"")</f>
        <v>922</v>
      </c>
      <c r="K11" s="239">
        <f>IF('5.3-7 source'!N11&lt;&gt;"",'5.3-7 source'!N11,"")</f>
        <v>1380.4</v>
      </c>
      <c r="L11" s="240">
        <f>IF('5.3-7 source'!O11&lt;&gt;"",'5.3-7 source'!O11,"")</f>
        <v>1414.2</v>
      </c>
      <c r="M11" s="240">
        <f>IF('5.3-7 source'!P11&lt;&gt;"",'5.3-7 source'!P11,"")</f>
        <v>1370.6</v>
      </c>
    </row>
    <row r="12" spans="1:13" x14ac:dyDescent="0.25">
      <c r="A12" s="54" t="s">
        <v>77</v>
      </c>
      <c r="B12" s="239">
        <f>IF('5.3-7 source'!B12&lt;&gt;"",'5.3-7 source'!B12,"")</f>
        <v>2126.2800000000002</v>
      </c>
      <c r="C12" s="240">
        <f>IF('5.3-7 source'!C12&lt;&gt;"",'5.3-7 source'!C12,"")</f>
        <v>2336.83</v>
      </c>
      <c r="D12" s="240">
        <f>IF('5.3-7 source'!D12&lt;&gt;"",'5.3-7 source'!D12,"")</f>
        <v>1974.73</v>
      </c>
      <c r="E12" s="239">
        <f>IF('5.3-7 source'!H12&lt;&gt;"",'5.3-7 source'!H12,"")</f>
        <v>1656.89</v>
      </c>
      <c r="F12" s="240">
        <f>IF('5.3-7 source'!I12&lt;&gt;"",'5.3-7 source'!I12,"")</f>
        <v>1750.23</v>
      </c>
      <c r="G12" s="240">
        <f>IF('5.3-7 source'!J12&lt;&gt;"",'5.3-7 source'!J12,"")</f>
        <v>1035.9100000000001</v>
      </c>
      <c r="H12" s="239">
        <f>IF('5.3-7 source'!K12&lt;&gt;"",'5.3-7 source'!K12,"")</f>
        <v>1207.4000000000001</v>
      </c>
      <c r="I12" s="240">
        <f>IF('5.3-7 source'!L12&lt;&gt;"",'5.3-7 source'!L12,"")</f>
        <v>1348.5</v>
      </c>
      <c r="J12" s="240">
        <f>IF('5.3-7 source'!M12&lt;&gt;"",'5.3-7 source'!M12,"")</f>
        <v>1089.8</v>
      </c>
      <c r="K12" s="239">
        <f>IF('5.3-7 source'!N12&lt;&gt;"",'5.3-7 source'!N12,"")</f>
        <v>1493.5</v>
      </c>
      <c r="L12" s="240">
        <f>IF('5.3-7 source'!O12&lt;&gt;"",'5.3-7 source'!O12,"")</f>
        <v>1502.1</v>
      </c>
      <c r="M12" s="240">
        <f>IF('5.3-7 source'!P12&lt;&gt;"",'5.3-7 source'!P12,"")</f>
        <v>1492.2</v>
      </c>
    </row>
    <row r="13" spans="1:13" x14ac:dyDescent="0.25">
      <c r="A13" s="54" t="s">
        <v>78</v>
      </c>
      <c r="B13" s="239">
        <f>IF('5.3-7 source'!B13&lt;&gt;"",'5.3-7 source'!B13,"")</f>
        <v>2376.0880000000002</v>
      </c>
      <c r="C13" s="240">
        <f>IF('5.3-7 source'!C13&lt;&gt;"",'5.3-7 source'!C13,"")</f>
        <v>2569.11</v>
      </c>
      <c r="D13" s="240">
        <f>IF('5.3-7 source'!D13&lt;&gt;"",'5.3-7 source'!D13,"")</f>
        <v>2217.91</v>
      </c>
      <c r="E13" s="239">
        <f>IF('5.3-7 source'!H13&lt;&gt;"",'5.3-7 source'!H13,"")</f>
        <v>1949.39</v>
      </c>
      <c r="F13" s="240">
        <f>IF('5.3-7 source'!I13&lt;&gt;"",'5.3-7 source'!I13,"")</f>
        <v>1998.12</v>
      </c>
      <c r="G13" s="240">
        <f>IF('5.3-7 source'!J13&lt;&gt;"",'5.3-7 source'!J13,"")</f>
        <v>1204.3320000000001</v>
      </c>
      <c r="H13" s="239">
        <f>IF('5.3-7 source'!K13&lt;&gt;"",'5.3-7 source'!K13,"")</f>
        <v>1404.1</v>
      </c>
      <c r="I13" s="240">
        <f>IF('5.3-7 source'!L13&lt;&gt;"",'5.3-7 source'!L13,"")</f>
        <v>1472.3</v>
      </c>
      <c r="J13" s="240">
        <f>IF('5.3-7 source'!M13&lt;&gt;"",'5.3-7 source'!M13,"")</f>
        <v>1291.9000000000001</v>
      </c>
      <c r="K13" s="239">
        <f>IF('5.3-7 source'!N13&lt;&gt;"",'5.3-7 source'!N13,"")</f>
        <v>1613</v>
      </c>
      <c r="L13" s="240">
        <f>IF('5.3-7 source'!O13&lt;&gt;"",'5.3-7 source'!O13,"")</f>
        <v>1603.1</v>
      </c>
      <c r="M13" s="240">
        <f>IF('5.3-7 source'!P13&lt;&gt;"",'5.3-7 source'!P13,"")</f>
        <v>1615.9</v>
      </c>
    </row>
    <row r="14" spans="1:13" x14ac:dyDescent="0.25">
      <c r="A14" s="54" t="s">
        <v>79</v>
      </c>
      <c r="B14" s="239">
        <f>IF('5.3-7 source'!B14&lt;&gt;"",'5.3-7 source'!B14,"")</f>
        <v>2639.9920000000002</v>
      </c>
      <c r="C14" s="240">
        <f>IF('5.3-7 source'!C14&lt;&gt;"",'5.3-7 source'!C14,"")</f>
        <v>2806.0770000000002</v>
      </c>
      <c r="D14" s="240">
        <f>IF('5.3-7 source'!D14&lt;&gt;"",'5.3-7 source'!D14,"")</f>
        <v>2495.31</v>
      </c>
      <c r="E14" s="239">
        <f>IF('5.3-7 source'!H14&lt;&gt;"",'5.3-7 source'!H14,"")</f>
        <v>2136.83</v>
      </c>
      <c r="F14" s="240">
        <f>IF('5.3-7 source'!I14&lt;&gt;"",'5.3-7 source'!I14,"")</f>
        <v>2174.3200000000002</v>
      </c>
      <c r="G14" s="240">
        <f>IF('5.3-7 source'!J14&lt;&gt;"",'5.3-7 source'!J14,"")</f>
        <v>1421.7919999999999</v>
      </c>
      <c r="H14" s="239">
        <f>IF('5.3-7 source'!K14&lt;&gt;"",'5.3-7 source'!K14,"")</f>
        <v>1560.3</v>
      </c>
      <c r="I14" s="240">
        <f>IF('5.3-7 source'!L14&lt;&gt;"",'5.3-7 source'!L14,"")</f>
        <v>1606.5</v>
      </c>
      <c r="J14" s="240">
        <f>IF('5.3-7 source'!M14&lt;&gt;"",'5.3-7 source'!M14,"")</f>
        <v>1502.5</v>
      </c>
      <c r="K14" s="239">
        <f>IF('5.3-7 source'!N14&lt;&gt;"",'5.3-7 source'!N14,"")</f>
        <v>1766.9</v>
      </c>
      <c r="L14" s="240">
        <f>IF('5.3-7 source'!O14&lt;&gt;"",'5.3-7 source'!O14,"")</f>
        <v>1752.2</v>
      </c>
      <c r="M14" s="240">
        <f>IF('5.3-7 source'!P14&lt;&gt;"",'5.3-7 source'!P14,"")</f>
        <v>1773.8</v>
      </c>
    </row>
    <row r="15" spans="1:13" x14ac:dyDescent="0.25">
      <c r="A15" s="54" t="s">
        <v>80</v>
      </c>
      <c r="B15" s="239">
        <f>IF('5.3-7 source'!B15&lt;&gt;"",'5.3-7 source'!B15,"")</f>
        <v>2899.19</v>
      </c>
      <c r="C15" s="240">
        <f>IF('5.3-7 source'!C15&lt;&gt;"",'5.3-7 source'!C15,"")</f>
        <v>3111.52</v>
      </c>
      <c r="D15" s="240">
        <f>IF('5.3-7 source'!D15&lt;&gt;"",'5.3-7 source'!D15,"")</f>
        <v>2770.78</v>
      </c>
      <c r="E15" s="239">
        <f>IF('5.3-7 source'!H15&lt;&gt;"",'5.3-7 source'!H15,"")</f>
        <v>2380.5</v>
      </c>
      <c r="F15" s="240">
        <f>IF('5.3-7 source'!I15&lt;&gt;"",'5.3-7 source'!I15,"")</f>
        <v>2444.23</v>
      </c>
      <c r="G15" s="240">
        <f>IF('5.3-7 source'!J15&lt;&gt;"",'5.3-7 source'!J15,"")</f>
        <v>1877.8</v>
      </c>
      <c r="H15" s="239">
        <f>IF('5.3-7 source'!K15&lt;&gt;"",'5.3-7 source'!K15,"")</f>
        <v>1769.8</v>
      </c>
      <c r="I15" s="240">
        <f>IF('5.3-7 source'!L15&lt;&gt;"",'5.3-7 source'!L15,"")</f>
        <v>1830.5</v>
      </c>
      <c r="J15" s="240">
        <f>IF('5.3-7 source'!M15&lt;&gt;"",'5.3-7 source'!M15,"")</f>
        <v>1731.2</v>
      </c>
      <c r="K15" s="239">
        <f>IF('5.3-7 source'!N15&lt;&gt;"",'5.3-7 source'!N15,"")</f>
        <v>1952.7</v>
      </c>
      <c r="L15" s="240">
        <f>IF('5.3-7 source'!O15&lt;&gt;"",'5.3-7 source'!O15,"")</f>
        <v>1951.6</v>
      </c>
      <c r="M15" s="240">
        <f>IF('5.3-7 source'!P15&lt;&gt;"",'5.3-7 source'!P15,"")</f>
        <v>1952.7</v>
      </c>
    </row>
    <row r="16" spans="1:13" x14ac:dyDescent="0.25">
      <c r="A16" s="54" t="s">
        <v>81</v>
      </c>
      <c r="B16" s="239">
        <f>IF('5.3-7 source'!B16&lt;&gt;"",'5.3-7 source'!B16,"")</f>
        <v>3382.09</v>
      </c>
      <c r="C16" s="240">
        <f>IF('5.3-7 source'!C16&lt;&gt;"",'5.3-7 source'!C16,"")</f>
        <v>3658.87</v>
      </c>
      <c r="D16" s="240">
        <f>IF('5.3-7 source'!D16&lt;&gt;"",'5.3-7 source'!D16,"")</f>
        <v>3109.26</v>
      </c>
      <c r="E16" s="239">
        <f>IF('5.3-7 source'!H16&lt;&gt;"",'5.3-7 source'!H16,"")</f>
        <v>2776.0700000000102</v>
      </c>
      <c r="F16" s="240">
        <f>IF('5.3-7 source'!I16&lt;&gt;"",'5.3-7 source'!I16,"")</f>
        <v>2781.63</v>
      </c>
      <c r="G16" s="240">
        <f>IF('5.3-7 source'!J16&lt;&gt;"",'5.3-7 source'!J16,"")</f>
        <v>2133.3620000000001</v>
      </c>
      <c r="H16" s="239">
        <f>IF('5.3-7 source'!K16&lt;&gt;"",'5.3-7 source'!K16,"")</f>
        <v>2130.5</v>
      </c>
      <c r="I16" s="240">
        <f>IF('5.3-7 source'!L16&lt;&gt;"",'5.3-7 source'!L16,"")</f>
        <v>2194.5</v>
      </c>
      <c r="J16" s="240">
        <f>IF('5.3-7 source'!M16&lt;&gt;"",'5.3-7 source'!M16,"")</f>
        <v>2100.6999999999998</v>
      </c>
      <c r="K16" s="239">
        <f>IF('5.3-7 source'!N16&lt;&gt;"",'5.3-7 source'!N16,"")</f>
        <v>2151.1</v>
      </c>
      <c r="L16" s="240">
        <f>IF('5.3-7 source'!O16&lt;&gt;"",'5.3-7 source'!O16,"")</f>
        <v>2250</v>
      </c>
      <c r="M16" s="240">
        <f>IF('5.3-7 source'!P16&lt;&gt;"",'5.3-7 source'!P16,"")</f>
        <v>2142.3000000000002</v>
      </c>
    </row>
    <row r="17" spans="1:13" ht="15" customHeight="1" x14ac:dyDescent="0.25">
      <c r="A17" s="272" t="s">
        <v>178</v>
      </c>
      <c r="B17" s="273"/>
      <c r="C17" s="273"/>
      <c r="D17" s="273"/>
      <c r="E17" s="273"/>
      <c r="F17" s="273"/>
      <c r="G17" s="273"/>
      <c r="H17" s="273"/>
      <c r="I17" s="273"/>
      <c r="J17" s="273"/>
      <c r="K17" s="273"/>
      <c r="L17" s="273"/>
      <c r="M17" s="273"/>
    </row>
    <row r="18" spans="1:13" ht="33" customHeight="1" x14ac:dyDescent="0.25">
      <c r="A18" s="300" t="s">
        <v>182</v>
      </c>
      <c r="B18" s="275"/>
      <c r="C18" s="275"/>
      <c r="D18" s="275"/>
      <c r="E18" s="275"/>
      <c r="F18" s="275"/>
      <c r="G18" s="275"/>
      <c r="H18" s="275"/>
      <c r="I18" s="275"/>
      <c r="J18" s="275"/>
      <c r="K18" s="275"/>
      <c r="L18" s="275"/>
      <c r="M18" s="275"/>
    </row>
    <row r="19" spans="1:13" ht="15" customHeight="1" x14ac:dyDescent="0.25">
      <c r="A19" s="274"/>
      <c r="B19" s="274"/>
      <c r="C19" s="274"/>
      <c r="D19" s="274"/>
      <c r="E19" s="274"/>
      <c r="F19" s="274"/>
      <c r="G19" s="274"/>
      <c r="H19" s="274"/>
      <c r="I19" s="274"/>
      <c r="J19" s="274"/>
      <c r="K19" s="274"/>
      <c r="L19" s="274"/>
      <c r="M19" s="274"/>
    </row>
    <row r="20" spans="1:13" x14ac:dyDescent="0.25">
      <c r="A20" s="328"/>
      <c r="B20" s="328"/>
      <c r="C20" s="328"/>
      <c r="D20" s="328"/>
      <c r="E20" s="328"/>
      <c r="F20" s="328"/>
      <c r="G20" s="328"/>
      <c r="H20" s="328"/>
      <c r="I20" s="328"/>
      <c r="J20" s="328"/>
      <c r="K20" s="328"/>
      <c r="L20" s="328"/>
      <c r="M20" s="328"/>
    </row>
    <row r="22" spans="1:13" x14ac:dyDescent="0.25">
      <c r="A22" s="282"/>
      <c r="B22" s="282"/>
      <c r="C22" s="282"/>
      <c r="D22" s="282"/>
      <c r="E22" s="282"/>
      <c r="F22" s="282"/>
      <c r="G22" s="282"/>
      <c r="H22" s="282"/>
    </row>
    <row r="23" spans="1:13" x14ac:dyDescent="0.25">
      <c r="A23" s="328"/>
      <c r="B23" s="328"/>
      <c r="C23" s="328"/>
      <c r="D23" s="328"/>
      <c r="E23" s="328"/>
      <c r="F23" s="328"/>
      <c r="G23" s="328"/>
      <c r="H23" s="328"/>
    </row>
  </sheetData>
  <mergeCells count="15">
    <mergeCell ref="A1:M1"/>
    <mergeCell ref="A17:M17"/>
    <mergeCell ref="A3:A5"/>
    <mergeCell ref="A18:M18"/>
    <mergeCell ref="A19:M19"/>
    <mergeCell ref="A23:H23"/>
    <mergeCell ref="B3:G3"/>
    <mergeCell ref="H3:M3"/>
    <mergeCell ref="B4:D4"/>
    <mergeCell ref="E4:G4"/>
    <mergeCell ref="H4:J4"/>
    <mergeCell ref="K4:M4"/>
    <mergeCell ref="A20:M20"/>
    <mergeCell ref="A22:H22"/>
    <mergeCell ref="A7:M7"/>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sheetPr>
  <dimension ref="A1:S23"/>
  <sheetViews>
    <sheetView workbookViewId="0">
      <pane xSplit="1" ySplit="5" topLeftCell="B6" activePane="bottomRight" state="frozen"/>
      <selection activeCell="A23" sqref="A23:D23"/>
      <selection pane="topRight" activeCell="A23" sqref="A23:D23"/>
      <selection pane="bottomLeft" activeCell="A23" sqref="A23:D23"/>
      <selection pane="bottomRight" activeCell="A23" sqref="A23:D23"/>
    </sheetView>
  </sheetViews>
  <sheetFormatPr baseColWidth="10" defaultColWidth="11.42578125" defaultRowHeight="15" x14ac:dyDescent="0.25"/>
  <cols>
    <col min="1" max="1" width="40.7109375" style="40" customWidth="1"/>
    <col min="2" max="3" width="11.42578125" style="40"/>
    <col min="4" max="4" width="12.42578125" style="40" customWidth="1"/>
    <col min="5" max="16384" width="11.42578125" style="40"/>
  </cols>
  <sheetData>
    <row r="1" spans="1:19" x14ac:dyDescent="0.25">
      <c r="A1" s="271"/>
      <c r="B1" s="271"/>
      <c r="C1" s="271"/>
      <c r="D1" s="271"/>
      <c r="E1" s="271"/>
      <c r="F1" s="271"/>
      <c r="G1" s="271"/>
      <c r="H1" s="271"/>
      <c r="I1" s="271"/>
      <c r="J1" s="271"/>
      <c r="K1" s="271"/>
      <c r="L1" s="271"/>
      <c r="M1" s="271"/>
      <c r="N1" s="271"/>
      <c r="O1" s="271"/>
      <c r="P1" s="271"/>
      <c r="Q1" s="271"/>
      <c r="R1" s="271"/>
      <c r="S1" s="271"/>
    </row>
    <row r="2" spans="1:19" x14ac:dyDescent="0.25">
      <c r="A2" s="33"/>
      <c r="B2" s="33"/>
      <c r="C2" s="33"/>
      <c r="D2" s="33"/>
      <c r="E2" s="33"/>
      <c r="F2" s="33"/>
      <c r="G2" s="33"/>
    </row>
    <row r="3" spans="1:19" x14ac:dyDescent="0.25">
      <c r="A3" s="83"/>
      <c r="B3" s="278" t="s">
        <v>57</v>
      </c>
      <c r="C3" s="278"/>
      <c r="D3" s="278"/>
      <c r="E3" s="278"/>
      <c r="F3" s="278"/>
      <c r="G3" s="278"/>
      <c r="H3" s="329"/>
      <c r="I3" s="329"/>
      <c r="J3" s="329"/>
      <c r="K3" s="280" t="s">
        <v>24</v>
      </c>
      <c r="L3" s="280"/>
      <c r="M3" s="280"/>
      <c r="N3" s="280"/>
      <c r="O3" s="297"/>
      <c r="P3" s="297"/>
      <c r="Q3" s="297"/>
      <c r="R3" s="297"/>
      <c r="S3" s="297"/>
    </row>
    <row r="4" spans="1:19" ht="30.75" customHeight="1" x14ac:dyDescent="0.25">
      <c r="A4" s="336"/>
      <c r="B4" s="278" t="s">
        <v>25</v>
      </c>
      <c r="C4" s="278"/>
      <c r="D4" s="278"/>
      <c r="E4" s="278" t="s">
        <v>34</v>
      </c>
      <c r="F4" s="278"/>
      <c r="G4" s="278"/>
      <c r="H4" s="286" t="s">
        <v>18</v>
      </c>
      <c r="I4" s="287"/>
      <c r="J4" s="288"/>
      <c r="K4" s="278" t="s">
        <v>26</v>
      </c>
      <c r="L4" s="278"/>
      <c r="M4" s="278"/>
      <c r="N4" s="278" t="s">
        <v>27</v>
      </c>
      <c r="O4" s="278"/>
      <c r="P4" s="278"/>
      <c r="Q4" s="278" t="s">
        <v>28</v>
      </c>
      <c r="R4" s="278"/>
      <c r="S4" s="278"/>
    </row>
    <row r="5" spans="1:19" x14ac:dyDescent="0.25">
      <c r="A5" s="336"/>
      <c r="B5" s="29" t="s">
        <v>0</v>
      </c>
      <c r="C5" s="32" t="s">
        <v>1</v>
      </c>
      <c r="D5" s="32" t="s">
        <v>2</v>
      </c>
      <c r="E5" s="29" t="s">
        <v>0</v>
      </c>
      <c r="F5" s="32" t="s">
        <v>1</v>
      </c>
      <c r="G5" s="32" t="s">
        <v>2</v>
      </c>
      <c r="H5" s="29" t="s">
        <v>0</v>
      </c>
      <c r="I5" s="32" t="s">
        <v>1</v>
      </c>
      <c r="J5" s="32" t="s">
        <v>2</v>
      </c>
      <c r="K5" s="29" t="s">
        <v>0</v>
      </c>
      <c r="L5" s="32" t="s">
        <v>1</v>
      </c>
      <c r="M5" s="32" t="s">
        <v>2</v>
      </c>
      <c r="N5" s="29" t="s">
        <v>0</v>
      </c>
      <c r="O5" s="32" t="s">
        <v>1</v>
      </c>
      <c r="P5" s="32" t="s">
        <v>2</v>
      </c>
      <c r="Q5" s="29" t="s">
        <v>0</v>
      </c>
      <c r="R5" s="32" t="s">
        <v>1</v>
      </c>
      <c r="S5" s="32" t="s">
        <v>2</v>
      </c>
    </row>
    <row r="6" spans="1:19" ht="33.75" x14ac:dyDescent="0.25">
      <c r="A6" s="84" t="s">
        <v>109</v>
      </c>
      <c r="B6" s="146">
        <v>39765</v>
      </c>
      <c r="C6" s="147">
        <v>16560</v>
      </c>
      <c r="D6" s="147">
        <v>23205</v>
      </c>
      <c r="E6" s="146">
        <v>52347</v>
      </c>
      <c r="F6" s="147">
        <v>24345</v>
      </c>
      <c r="G6" s="147">
        <v>28002</v>
      </c>
      <c r="H6" s="146">
        <v>10619</v>
      </c>
      <c r="I6" s="147">
        <v>9424</v>
      </c>
      <c r="J6" s="147">
        <v>1195</v>
      </c>
      <c r="K6" s="146">
        <v>37952</v>
      </c>
      <c r="L6" s="147">
        <v>16848</v>
      </c>
      <c r="M6" s="147">
        <v>21104</v>
      </c>
      <c r="N6" s="146">
        <v>22482</v>
      </c>
      <c r="O6" s="147">
        <v>4758</v>
      </c>
      <c r="P6" s="147">
        <v>17724</v>
      </c>
      <c r="Q6" s="146">
        <v>60434</v>
      </c>
      <c r="R6" s="147">
        <v>21606</v>
      </c>
      <c r="S6" s="147">
        <v>38828</v>
      </c>
    </row>
    <row r="7" spans="1:19" s="110" customFormat="1" ht="22.5" x14ac:dyDescent="0.25">
      <c r="A7" s="112" t="s">
        <v>82</v>
      </c>
      <c r="B7" s="85"/>
      <c r="C7" s="86"/>
      <c r="D7" s="86"/>
      <c r="E7" s="85"/>
      <c r="F7" s="86"/>
      <c r="G7" s="86"/>
      <c r="H7" s="85"/>
      <c r="I7" s="86"/>
      <c r="J7" s="86"/>
      <c r="K7" s="85"/>
      <c r="L7" s="86"/>
      <c r="M7" s="86"/>
      <c r="N7" s="85"/>
      <c r="O7" s="86"/>
      <c r="P7" s="86"/>
      <c r="Q7" s="85"/>
      <c r="R7" s="86"/>
      <c r="S7" s="86"/>
    </row>
    <row r="8" spans="1:19" x14ac:dyDescent="0.25">
      <c r="A8" s="3" t="s">
        <v>73</v>
      </c>
      <c r="B8" s="145">
        <v>1050.05</v>
      </c>
      <c r="C8" s="145">
        <v>1161.67</v>
      </c>
      <c r="D8" s="145">
        <v>973.25</v>
      </c>
      <c r="E8" s="145">
        <v>1108.1479999999999</v>
      </c>
      <c r="F8" s="134">
        <v>1237.0719999999999</v>
      </c>
      <c r="G8" s="134">
        <v>1002.646</v>
      </c>
      <c r="H8" s="145">
        <v>848.85</v>
      </c>
      <c r="I8" s="134">
        <v>878.12</v>
      </c>
      <c r="J8" s="134">
        <v>666.21600000000001</v>
      </c>
      <c r="K8" s="145">
        <v>368.3</v>
      </c>
      <c r="L8" s="134">
        <v>411.6</v>
      </c>
      <c r="M8" s="134">
        <v>342.5</v>
      </c>
      <c r="N8" s="145">
        <v>742.6</v>
      </c>
      <c r="O8" s="134">
        <v>863.4</v>
      </c>
      <c r="P8" s="134">
        <v>720.1</v>
      </c>
      <c r="Q8" s="145">
        <v>436.9</v>
      </c>
      <c r="R8" s="134">
        <v>523.79999999999995</v>
      </c>
      <c r="S8" s="134">
        <v>423</v>
      </c>
    </row>
    <row r="9" spans="1:19" x14ac:dyDescent="0.25">
      <c r="A9" s="54" t="s">
        <v>74</v>
      </c>
      <c r="B9" s="145">
        <v>1451.36</v>
      </c>
      <c r="C9" s="134">
        <v>1606.15</v>
      </c>
      <c r="D9" s="134">
        <v>1370.1479999999999</v>
      </c>
      <c r="E9" s="145">
        <v>1474.7080000000001</v>
      </c>
      <c r="F9" s="134">
        <v>1588.5360000000001</v>
      </c>
      <c r="G9" s="134">
        <v>1382.78</v>
      </c>
      <c r="H9" s="145">
        <v>966.87199999999996</v>
      </c>
      <c r="I9" s="134">
        <v>1005.26</v>
      </c>
      <c r="J9" s="134">
        <v>788.77200000000005</v>
      </c>
      <c r="K9" s="145">
        <v>702.5</v>
      </c>
      <c r="L9" s="134">
        <v>797.6</v>
      </c>
      <c r="M9" s="134">
        <v>588.9</v>
      </c>
      <c r="N9" s="145">
        <v>1013.5</v>
      </c>
      <c r="O9" s="134">
        <v>1115.2</v>
      </c>
      <c r="P9" s="134">
        <v>979.5</v>
      </c>
      <c r="Q9" s="145">
        <v>783</v>
      </c>
      <c r="R9" s="134">
        <v>849</v>
      </c>
      <c r="S9" s="134">
        <v>746.4</v>
      </c>
    </row>
    <row r="10" spans="1:19" x14ac:dyDescent="0.25">
      <c r="A10" s="54" t="s">
        <v>75</v>
      </c>
      <c r="B10" s="145">
        <v>1681.82</v>
      </c>
      <c r="C10" s="134">
        <v>1894.242</v>
      </c>
      <c r="D10" s="134">
        <v>1591</v>
      </c>
      <c r="E10" s="145">
        <v>1683.06</v>
      </c>
      <c r="F10" s="134">
        <v>1802.95</v>
      </c>
      <c r="G10" s="134">
        <v>1598.31</v>
      </c>
      <c r="H10" s="145">
        <v>1109.646</v>
      </c>
      <c r="I10" s="134">
        <v>1173.241</v>
      </c>
      <c r="J10" s="134">
        <v>869.2</v>
      </c>
      <c r="K10" s="145">
        <v>848.9</v>
      </c>
      <c r="L10" s="134">
        <v>985.8</v>
      </c>
      <c r="M10" s="134">
        <v>768.4</v>
      </c>
      <c r="N10" s="145">
        <v>1230.5999999999999</v>
      </c>
      <c r="O10" s="134">
        <v>1292.5999999999999</v>
      </c>
      <c r="P10" s="134">
        <v>1205.3</v>
      </c>
      <c r="Q10" s="145">
        <v>979.1</v>
      </c>
      <c r="R10" s="134">
        <v>1061.0999999999999</v>
      </c>
      <c r="S10" s="134">
        <v>929.3</v>
      </c>
    </row>
    <row r="11" spans="1:19" x14ac:dyDescent="0.25">
      <c r="A11" s="54" t="s">
        <v>76</v>
      </c>
      <c r="B11" s="145">
        <v>1905.09</v>
      </c>
      <c r="C11" s="134">
        <v>2111.9740000000002</v>
      </c>
      <c r="D11" s="134">
        <v>1760.01</v>
      </c>
      <c r="E11" s="145">
        <v>1859.28</v>
      </c>
      <c r="F11" s="134">
        <v>1960.18</v>
      </c>
      <c r="G11" s="134">
        <v>1759.59</v>
      </c>
      <c r="H11" s="145">
        <v>1341.394</v>
      </c>
      <c r="I11" s="134">
        <v>1434.6079999999999</v>
      </c>
      <c r="J11" s="134">
        <v>944.84400000000005</v>
      </c>
      <c r="K11" s="145">
        <v>1024.5</v>
      </c>
      <c r="L11" s="134">
        <v>1148.9000000000001</v>
      </c>
      <c r="M11" s="134">
        <v>922</v>
      </c>
      <c r="N11" s="145">
        <v>1380.4</v>
      </c>
      <c r="O11" s="134">
        <v>1414.2</v>
      </c>
      <c r="P11" s="134">
        <v>1370.6</v>
      </c>
      <c r="Q11" s="145">
        <v>1165.8</v>
      </c>
      <c r="R11" s="134">
        <v>1241.5</v>
      </c>
      <c r="S11" s="134">
        <v>1122.5999999999999</v>
      </c>
    </row>
    <row r="12" spans="1:19" x14ac:dyDescent="0.25">
      <c r="A12" s="54" t="s">
        <v>77</v>
      </c>
      <c r="B12" s="145">
        <v>2126.2800000000002</v>
      </c>
      <c r="C12" s="134">
        <v>2336.83</v>
      </c>
      <c r="D12" s="134">
        <v>1974.73</v>
      </c>
      <c r="E12" s="145">
        <v>2017.19</v>
      </c>
      <c r="F12" s="134">
        <v>2125.58</v>
      </c>
      <c r="G12" s="134">
        <v>1926.3050000000001</v>
      </c>
      <c r="H12" s="145">
        <v>1656.89</v>
      </c>
      <c r="I12" s="134">
        <v>1750.23</v>
      </c>
      <c r="J12" s="134">
        <v>1035.9100000000001</v>
      </c>
      <c r="K12" s="145">
        <v>1207.4000000000001</v>
      </c>
      <c r="L12" s="134">
        <v>1348.5</v>
      </c>
      <c r="M12" s="134">
        <v>1089.8</v>
      </c>
      <c r="N12" s="145">
        <v>1493.5</v>
      </c>
      <c r="O12" s="134">
        <v>1502.1</v>
      </c>
      <c r="P12" s="134">
        <v>1492.2</v>
      </c>
      <c r="Q12" s="145">
        <v>1358.9</v>
      </c>
      <c r="R12" s="134">
        <v>1397.1</v>
      </c>
      <c r="S12" s="134">
        <v>1330.4</v>
      </c>
    </row>
    <row r="13" spans="1:19" x14ac:dyDescent="0.25">
      <c r="A13" s="54" t="s">
        <v>78</v>
      </c>
      <c r="B13" s="145">
        <v>2376.0880000000002</v>
      </c>
      <c r="C13" s="134">
        <v>2569.11</v>
      </c>
      <c r="D13" s="134">
        <v>2217.91</v>
      </c>
      <c r="E13" s="145">
        <v>2228.21</v>
      </c>
      <c r="F13" s="134">
        <v>2351.14</v>
      </c>
      <c r="G13" s="134">
        <v>2110.42</v>
      </c>
      <c r="H13" s="145">
        <v>1949.39</v>
      </c>
      <c r="I13" s="134">
        <v>1998.12</v>
      </c>
      <c r="J13" s="134">
        <v>1204.3320000000001</v>
      </c>
      <c r="K13" s="145">
        <v>1404.1</v>
      </c>
      <c r="L13" s="134">
        <v>1472.3</v>
      </c>
      <c r="M13" s="134">
        <v>1291.9000000000001</v>
      </c>
      <c r="N13" s="145">
        <v>1613</v>
      </c>
      <c r="O13" s="134">
        <v>1603.1</v>
      </c>
      <c r="P13" s="134">
        <v>1615.9</v>
      </c>
      <c r="Q13" s="145">
        <v>1497.5</v>
      </c>
      <c r="R13" s="134">
        <v>1512</v>
      </c>
      <c r="S13" s="134">
        <v>1488.4</v>
      </c>
    </row>
    <row r="14" spans="1:19" x14ac:dyDescent="0.25">
      <c r="A14" s="54" t="s">
        <v>79</v>
      </c>
      <c r="B14" s="145">
        <v>2639.9920000000002</v>
      </c>
      <c r="C14" s="134">
        <v>2806.0770000000002</v>
      </c>
      <c r="D14" s="134">
        <v>2495.31</v>
      </c>
      <c r="E14" s="145">
        <v>2484.79</v>
      </c>
      <c r="F14" s="134">
        <v>2590.1999999999998</v>
      </c>
      <c r="G14" s="134">
        <v>2384.87</v>
      </c>
      <c r="H14" s="145">
        <v>2136.83</v>
      </c>
      <c r="I14" s="134">
        <v>2174.3200000000002</v>
      </c>
      <c r="J14" s="134">
        <v>1421.7919999999999</v>
      </c>
      <c r="K14" s="145">
        <v>1560.3</v>
      </c>
      <c r="L14" s="134">
        <v>1606.5</v>
      </c>
      <c r="M14" s="134">
        <v>1502.5</v>
      </c>
      <c r="N14" s="145">
        <v>1766.9</v>
      </c>
      <c r="O14" s="134">
        <v>1752.2</v>
      </c>
      <c r="P14" s="134">
        <v>1773.8</v>
      </c>
      <c r="Q14" s="145">
        <v>1642.7</v>
      </c>
      <c r="R14" s="134">
        <v>1642.7</v>
      </c>
      <c r="S14" s="134">
        <v>1648.4</v>
      </c>
    </row>
    <row r="15" spans="1:19" x14ac:dyDescent="0.25">
      <c r="A15" s="54" t="s">
        <v>80</v>
      </c>
      <c r="B15" s="145">
        <v>2899.19</v>
      </c>
      <c r="C15" s="134">
        <v>3111.52</v>
      </c>
      <c r="D15" s="134">
        <v>2770.78</v>
      </c>
      <c r="E15" s="145">
        <v>2783.5</v>
      </c>
      <c r="F15" s="134">
        <v>2872.2420000000002</v>
      </c>
      <c r="G15" s="134">
        <v>2682.97</v>
      </c>
      <c r="H15" s="145">
        <v>2380.5</v>
      </c>
      <c r="I15" s="134">
        <v>2444.23</v>
      </c>
      <c r="J15" s="134">
        <v>1877.8</v>
      </c>
      <c r="K15" s="145">
        <v>1769.8</v>
      </c>
      <c r="L15" s="134">
        <v>1830.5</v>
      </c>
      <c r="M15" s="134">
        <v>1731.2</v>
      </c>
      <c r="N15" s="145">
        <v>1952.7</v>
      </c>
      <c r="O15" s="134">
        <v>1951.6</v>
      </c>
      <c r="P15" s="134">
        <v>1952.7</v>
      </c>
      <c r="Q15" s="145">
        <v>1873.9</v>
      </c>
      <c r="R15" s="134">
        <v>1868.7</v>
      </c>
      <c r="S15" s="134">
        <v>1877</v>
      </c>
    </row>
    <row r="16" spans="1:19" x14ac:dyDescent="0.25">
      <c r="A16" s="54" t="s">
        <v>81</v>
      </c>
      <c r="B16" s="145">
        <v>3382.09</v>
      </c>
      <c r="C16" s="134">
        <v>3658.87</v>
      </c>
      <c r="D16" s="134">
        <v>3109.26</v>
      </c>
      <c r="E16" s="145">
        <v>3188.37</v>
      </c>
      <c r="F16" s="134">
        <v>3416.11</v>
      </c>
      <c r="G16" s="134">
        <v>3014.93</v>
      </c>
      <c r="H16" s="145">
        <v>2776.0700000000102</v>
      </c>
      <c r="I16" s="134">
        <v>2781.63</v>
      </c>
      <c r="J16" s="134">
        <v>2133.3620000000001</v>
      </c>
      <c r="K16" s="145">
        <v>2130.5</v>
      </c>
      <c r="L16" s="134">
        <v>2194.5</v>
      </c>
      <c r="M16" s="134">
        <v>2100.6999999999998</v>
      </c>
      <c r="N16" s="145">
        <v>2151.1</v>
      </c>
      <c r="O16" s="134">
        <v>2250</v>
      </c>
      <c r="P16" s="134">
        <v>2142.3000000000002</v>
      </c>
      <c r="Q16" s="145">
        <v>2147.3000000000002</v>
      </c>
      <c r="R16" s="134">
        <v>2203.1999999999998</v>
      </c>
      <c r="S16" s="134">
        <v>2125.3000000000002</v>
      </c>
    </row>
    <row r="17" spans="1:19" ht="15" customHeight="1" x14ac:dyDescent="0.25">
      <c r="A17" s="272"/>
      <c r="B17" s="273"/>
      <c r="C17" s="273"/>
      <c r="D17" s="273"/>
      <c r="E17" s="273"/>
      <c r="F17" s="273"/>
      <c r="G17" s="273"/>
      <c r="H17" s="273"/>
      <c r="I17" s="273"/>
      <c r="J17" s="273"/>
      <c r="K17" s="273"/>
      <c r="L17" s="273"/>
      <c r="M17" s="273"/>
      <c r="N17" s="273"/>
      <c r="O17" s="273"/>
      <c r="P17" s="273"/>
      <c r="Q17" s="273"/>
      <c r="R17" s="273"/>
      <c r="S17" s="273"/>
    </row>
    <row r="18" spans="1:19" ht="45" customHeight="1" x14ac:dyDescent="0.25">
      <c r="A18" s="300"/>
      <c r="B18" s="275"/>
      <c r="C18" s="275"/>
      <c r="D18" s="275"/>
      <c r="E18" s="275"/>
      <c r="F18" s="275"/>
      <c r="G18" s="275"/>
      <c r="H18" s="275"/>
      <c r="I18" s="275"/>
      <c r="J18" s="275"/>
      <c r="K18" s="275"/>
      <c r="L18" s="275"/>
      <c r="M18" s="275"/>
      <c r="N18" s="275"/>
      <c r="O18" s="275"/>
      <c r="P18" s="275"/>
      <c r="Q18" s="275"/>
      <c r="R18" s="275"/>
      <c r="S18" s="275"/>
    </row>
    <row r="19" spans="1:19" ht="15" customHeight="1" x14ac:dyDescent="0.25">
      <c r="A19" s="300"/>
      <c r="B19" s="275"/>
      <c r="C19" s="275"/>
      <c r="D19" s="275"/>
      <c r="E19" s="275"/>
      <c r="F19" s="275"/>
      <c r="G19" s="275"/>
      <c r="H19" s="275"/>
      <c r="I19" s="275"/>
      <c r="J19" s="275"/>
      <c r="K19" s="275"/>
      <c r="L19" s="275"/>
      <c r="M19" s="275"/>
      <c r="N19" s="275"/>
      <c r="O19" s="275"/>
      <c r="P19" s="275"/>
      <c r="Q19" s="275"/>
      <c r="R19" s="275"/>
      <c r="S19" s="275"/>
    </row>
    <row r="20" spans="1:19" x14ac:dyDescent="0.25">
      <c r="A20" s="328"/>
      <c r="B20" s="328"/>
      <c r="C20" s="328"/>
      <c r="D20" s="328"/>
      <c r="E20" s="328"/>
      <c r="F20" s="328"/>
      <c r="G20" s="328"/>
      <c r="H20" s="328"/>
      <c r="I20" s="328"/>
      <c r="J20" s="328"/>
      <c r="K20" s="328"/>
      <c r="L20" s="328"/>
      <c r="M20" s="328"/>
      <c r="N20" s="328"/>
      <c r="O20" s="328"/>
      <c r="P20" s="328"/>
      <c r="Q20" s="328"/>
      <c r="R20" s="328"/>
      <c r="S20" s="328"/>
    </row>
    <row r="22" spans="1:19" x14ac:dyDescent="0.25">
      <c r="A22" s="282"/>
      <c r="B22" s="282"/>
      <c r="C22" s="282"/>
      <c r="D22" s="282"/>
      <c r="E22" s="282"/>
      <c r="F22" s="282"/>
      <c r="G22" s="282"/>
      <c r="H22" s="282"/>
      <c r="I22" s="282"/>
      <c r="J22" s="282"/>
      <c r="K22" s="282"/>
    </row>
    <row r="23" spans="1:19" x14ac:dyDescent="0.25">
      <c r="A23" s="328"/>
      <c r="B23" s="328"/>
      <c r="C23" s="328"/>
      <c r="D23" s="328"/>
      <c r="E23" s="328"/>
      <c r="F23" s="328"/>
      <c r="G23" s="328"/>
      <c r="H23" s="328"/>
      <c r="I23" s="328"/>
      <c r="J23" s="328"/>
      <c r="K23" s="328"/>
    </row>
  </sheetData>
  <mergeCells count="16">
    <mergeCell ref="A1:S1"/>
    <mergeCell ref="A17:S17"/>
    <mergeCell ref="A18:S18"/>
    <mergeCell ref="A19:S19"/>
    <mergeCell ref="A20:S20"/>
    <mergeCell ref="A23:K23"/>
    <mergeCell ref="B3:J3"/>
    <mergeCell ref="K3:S3"/>
    <mergeCell ref="A4:A5"/>
    <mergeCell ref="B4:D4"/>
    <mergeCell ref="E4:G4"/>
    <mergeCell ref="H4:J4"/>
    <mergeCell ref="K4:M4"/>
    <mergeCell ref="N4:P4"/>
    <mergeCell ref="Q4:S4"/>
    <mergeCell ref="A22:K22"/>
  </mergeCells>
  <pageMargins left="0.7" right="0.7" top="0.75" bottom="0.75" header="0.3" footer="0.3"/>
  <legacy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I45"/>
  <sheetViews>
    <sheetView topLeftCell="A10" workbookViewId="0">
      <selection sqref="A1:I1"/>
    </sheetView>
  </sheetViews>
  <sheetFormatPr baseColWidth="10" defaultRowHeight="15" x14ac:dyDescent="0.25"/>
  <cols>
    <col min="1" max="1" width="14.85546875" style="40" customWidth="1"/>
    <col min="2" max="256" width="11.42578125" style="40"/>
    <col min="257" max="257" width="14.85546875" style="40" customWidth="1"/>
    <col min="258" max="512" width="11.42578125" style="40"/>
    <col min="513" max="513" width="14.85546875" style="40" customWidth="1"/>
    <col min="514" max="768" width="11.42578125" style="40"/>
    <col min="769" max="769" width="14.85546875" style="40" customWidth="1"/>
    <col min="770" max="1024" width="11.42578125" style="40"/>
    <col min="1025" max="1025" width="14.85546875" style="40" customWidth="1"/>
    <col min="1026" max="1280" width="11.42578125" style="40"/>
    <col min="1281" max="1281" width="14.85546875" style="40" customWidth="1"/>
    <col min="1282" max="1536" width="11.42578125" style="40"/>
    <col min="1537" max="1537" width="14.85546875" style="40" customWidth="1"/>
    <col min="1538" max="1792" width="11.42578125" style="40"/>
    <col min="1793" max="1793" width="14.85546875" style="40" customWidth="1"/>
    <col min="1794" max="2048" width="11.42578125" style="40"/>
    <col min="2049" max="2049" width="14.85546875" style="40" customWidth="1"/>
    <col min="2050" max="2304" width="11.42578125" style="40"/>
    <col min="2305" max="2305" width="14.85546875" style="40" customWidth="1"/>
    <col min="2306" max="2560" width="11.42578125" style="40"/>
    <col min="2561" max="2561" width="14.85546875" style="40" customWidth="1"/>
    <col min="2562" max="2816" width="11.42578125" style="40"/>
    <col min="2817" max="2817" width="14.85546875" style="40" customWidth="1"/>
    <col min="2818" max="3072" width="11.42578125" style="40"/>
    <col min="3073" max="3073" width="14.85546875" style="40" customWidth="1"/>
    <col min="3074" max="3328" width="11.42578125" style="40"/>
    <col min="3329" max="3329" width="14.85546875" style="40" customWidth="1"/>
    <col min="3330" max="3584" width="11.42578125" style="40"/>
    <col min="3585" max="3585" width="14.85546875" style="40" customWidth="1"/>
    <col min="3586" max="3840" width="11.42578125" style="40"/>
    <col min="3841" max="3841" width="14.85546875" style="40" customWidth="1"/>
    <col min="3842" max="4096" width="11.42578125" style="40"/>
    <col min="4097" max="4097" width="14.85546875" style="40" customWidth="1"/>
    <col min="4098" max="4352" width="11.42578125" style="40"/>
    <col min="4353" max="4353" width="14.85546875" style="40" customWidth="1"/>
    <col min="4354" max="4608" width="11.42578125" style="40"/>
    <col min="4609" max="4609" width="14.85546875" style="40" customWidth="1"/>
    <col min="4610" max="4864" width="11.42578125" style="40"/>
    <col min="4865" max="4865" width="14.85546875" style="40" customWidth="1"/>
    <col min="4866" max="5120" width="11.42578125" style="40"/>
    <col min="5121" max="5121" width="14.85546875" style="40" customWidth="1"/>
    <col min="5122" max="5376" width="11.42578125" style="40"/>
    <col min="5377" max="5377" width="14.85546875" style="40" customWidth="1"/>
    <col min="5378" max="5632" width="11.42578125" style="40"/>
    <col min="5633" max="5633" width="14.85546875" style="40" customWidth="1"/>
    <col min="5634" max="5888" width="11.42578125" style="40"/>
    <col min="5889" max="5889" width="14.85546875" style="40" customWidth="1"/>
    <col min="5890" max="6144" width="11.42578125" style="40"/>
    <col min="6145" max="6145" width="14.85546875" style="40" customWidth="1"/>
    <col min="6146" max="6400" width="11.42578125" style="40"/>
    <col min="6401" max="6401" width="14.85546875" style="40" customWidth="1"/>
    <col min="6402" max="6656" width="11.42578125" style="40"/>
    <col min="6657" max="6657" width="14.85546875" style="40" customWidth="1"/>
    <col min="6658" max="6912" width="11.42578125" style="40"/>
    <col min="6913" max="6913" width="14.85546875" style="40" customWidth="1"/>
    <col min="6914" max="7168" width="11.42578125" style="40"/>
    <col min="7169" max="7169" width="14.85546875" style="40" customWidth="1"/>
    <col min="7170" max="7424" width="11.42578125" style="40"/>
    <col min="7425" max="7425" width="14.85546875" style="40" customWidth="1"/>
    <col min="7426" max="7680" width="11.42578125" style="40"/>
    <col min="7681" max="7681" width="14.85546875" style="40" customWidth="1"/>
    <col min="7682" max="7936" width="11.42578125" style="40"/>
    <col min="7937" max="7937" width="14.85546875" style="40" customWidth="1"/>
    <col min="7938" max="8192" width="11.42578125" style="40"/>
    <col min="8193" max="8193" width="14.85546875" style="40" customWidth="1"/>
    <col min="8194" max="8448" width="11.42578125" style="40"/>
    <col min="8449" max="8449" width="14.85546875" style="40" customWidth="1"/>
    <col min="8450" max="8704" width="11.42578125" style="40"/>
    <col min="8705" max="8705" width="14.85546875" style="40" customWidth="1"/>
    <col min="8706" max="8960" width="11.42578125" style="40"/>
    <col min="8961" max="8961" width="14.85546875" style="40" customWidth="1"/>
    <col min="8962" max="9216" width="11.42578125" style="40"/>
    <col min="9217" max="9217" width="14.85546875" style="40" customWidth="1"/>
    <col min="9218" max="9472" width="11.42578125" style="40"/>
    <col min="9473" max="9473" width="14.85546875" style="40" customWidth="1"/>
    <col min="9474" max="9728" width="11.42578125" style="40"/>
    <col min="9729" max="9729" width="14.85546875" style="40" customWidth="1"/>
    <col min="9730" max="9984" width="11.42578125" style="40"/>
    <col min="9985" max="9985" width="14.85546875" style="40" customWidth="1"/>
    <col min="9986" max="10240" width="11.42578125" style="40"/>
    <col min="10241" max="10241" width="14.85546875" style="40" customWidth="1"/>
    <col min="10242" max="10496" width="11.42578125" style="40"/>
    <col min="10497" max="10497" width="14.85546875" style="40" customWidth="1"/>
    <col min="10498" max="10752" width="11.42578125" style="40"/>
    <col min="10753" max="10753" width="14.85546875" style="40" customWidth="1"/>
    <col min="10754" max="11008" width="11.42578125" style="40"/>
    <col min="11009" max="11009" width="14.85546875" style="40" customWidth="1"/>
    <col min="11010" max="11264" width="11.42578125" style="40"/>
    <col min="11265" max="11265" width="14.85546875" style="40" customWidth="1"/>
    <col min="11266" max="11520" width="11.42578125" style="40"/>
    <col min="11521" max="11521" width="14.85546875" style="40" customWidth="1"/>
    <col min="11522" max="11776" width="11.42578125" style="40"/>
    <col min="11777" max="11777" width="14.85546875" style="40" customWidth="1"/>
    <col min="11778" max="12032" width="11.42578125" style="40"/>
    <col min="12033" max="12033" width="14.85546875" style="40" customWidth="1"/>
    <col min="12034" max="12288" width="11.42578125" style="40"/>
    <col min="12289" max="12289" width="14.85546875" style="40" customWidth="1"/>
    <col min="12290" max="12544" width="11.42578125" style="40"/>
    <col min="12545" max="12545" width="14.85546875" style="40" customWidth="1"/>
    <col min="12546" max="12800" width="11.42578125" style="40"/>
    <col min="12801" max="12801" width="14.85546875" style="40" customWidth="1"/>
    <col min="12802" max="13056" width="11.42578125" style="40"/>
    <col min="13057" max="13057" width="14.85546875" style="40" customWidth="1"/>
    <col min="13058" max="13312" width="11.42578125" style="40"/>
    <col min="13313" max="13313" width="14.85546875" style="40" customWidth="1"/>
    <col min="13314" max="13568" width="11.42578125" style="40"/>
    <col min="13569" max="13569" width="14.85546875" style="40" customWidth="1"/>
    <col min="13570" max="13824" width="11.42578125" style="40"/>
    <col min="13825" max="13825" width="14.85546875" style="40" customWidth="1"/>
    <col min="13826" max="14080" width="11.42578125" style="40"/>
    <col min="14081" max="14081" width="14.85546875" style="40" customWidth="1"/>
    <col min="14082" max="14336" width="11.42578125" style="40"/>
    <col min="14337" max="14337" width="14.85546875" style="40" customWidth="1"/>
    <col min="14338" max="14592" width="11.42578125" style="40"/>
    <col min="14593" max="14593" width="14.85546875" style="40" customWidth="1"/>
    <col min="14594" max="14848" width="11.42578125" style="40"/>
    <col min="14849" max="14849" width="14.85546875" style="40" customWidth="1"/>
    <col min="14850" max="15104" width="11.42578125" style="40"/>
    <col min="15105" max="15105" width="14.85546875" style="40" customWidth="1"/>
    <col min="15106" max="15360" width="11.42578125" style="40"/>
    <col min="15361" max="15361" width="14.85546875" style="40" customWidth="1"/>
    <col min="15362" max="15616" width="11.42578125" style="40"/>
    <col min="15617" max="15617" width="14.85546875" style="40" customWidth="1"/>
    <col min="15618" max="15872" width="11.42578125" style="40"/>
    <col min="15873" max="15873" width="14.85546875" style="40" customWidth="1"/>
    <col min="15874" max="16128" width="11.42578125" style="40"/>
    <col min="16129" max="16129" width="14.85546875" style="40" customWidth="1"/>
    <col min="16130" max="16384" width="11.42578125" style="40"/>
  </cols>
  <sheetData>
    <row r="1" spans="1:9" ht="29.25" customHeight="1" x14ac:dyDescent="0.25">
      <c r="A1" s="339" t="s">
        <v>195</v>
      </c>
      <c r="B1" s="339"/>
      <c r="C1" s="339"/>
      <c r="D1" s="339"/>
      <c r="E1" s="339"/>
      <c r="F1" s="339"/>
      <c r="G1" s="339"/>
      <c r="H1" s="339"/>
      <c r="I1" s="339"/>
    </row>
    <row r="2" spans="1:9" x14ac:dyDescent="0.25">
      <c r="A2" s="48" t="s">
        <v>88</v>
      </c>
    </row>
    <row r="23" spans="1:9" ht="15" customHeight="1" x14ac:dyDescent="0.25">
      <c r="A23" s="341" t="s">
        <v>178</v>
      </c>
      <c r="B23" s="319"/>
      <c r="C23" s="319"/>
      <c r="D23" s="319"/>
      <c r="E23" s="319"/>
      <c r="F23" s="319"/>
      <c r="G23" s="319"/>
      <c r="H23" s="319"/>
      <c r="I23" s="319"/>
    </row>
    <row r="24" spans="1:9" ht="45.6" customHeight="1" x14ac:dyDescent="0.25">
      <c r="A24" s="300" t="s">
        <v>182</v>
      </c>
      <c r="B24" s="319"/>
      <c r="C24" s="319"/>
      <c r="D24" s="319"/>
      <c r="E24" s="319"/>
      <c r="F24" s="319"/>
      <c r="G24" s="319"/>
      <c r="H24" s="319"/>
      <c r="I24" s="319"/>
    </row>
    <row r="25" spans="1:9" s="48" customFormat="1" ht="49.5" customHeight="1" x14ac:dyDescent="0.25">
      <c r="A25" s="300"/>
      <c r="B25" s="319"/>
      <c r="C25" s="319"/>
      <c r="D25" s="319"/>
      <c r="E25" s="319"/>
      <c r="F25" s="319"/>
      <c r="G25" s="319"/>
      <c r="H25" s="319"/>
      <c r="I25" s="319"/>
    </row>
    <row r="26" spans="1:9" s="48" customFormat="1" ht="11.25" x14ac:dyDescent="0.25">
      <c r="A26" s="340" t="s">
        <v>89</v>
      </c>
      <c r="B26" s="340"/>
      <c r="C26" s="340"/>
      <c r="D26" s="340"/>
      <c r="E26" s="340"/>
      <c r="F26" s="340"/>
      <c r="G26" s="340"/>
      <c r="H26" s="340"/>
      <c r="I26" s="340"/>
    </row>
    <row r="27" spans="1:9" s="48" customFormat="1" ht="11.25" x14ac:dyDescent="0.25">
      <c r="A27" s="337" t="s">
        <v>90</v>
      </c>
      <c r="B27" s="337"/>
      <c r="C27" s="337"/>
      <c r="D27" s="337"/>
      <c r="E27" s="337"/>
      <c r="F27" s="337"/>
      <c r="G27" s="337"/>
      <c r="H27" s="337"/>
      <c r="I27" s="337"/>
    </row>
    <row r="30" spans="1:9" x14ac:dyDescent="0.25">
      <c r="A30" s="55"/>
    </row>
    <row r="31" spans="1:9" x14ac:dyDescent="0.25">
      <c r="A31" s="338"/>
      <c r="B31" s="338"/>
      <c r="C31" s="338"/>
      <c r="D31" s="338"/>
      <c r="E31" s="338"/>
    </row>
    <row r="32" spans="1:9" x14ac:dyDescent="0.25">
      <c r="A32" s="328"/>
      <c r="B32" s="328"/>
      <c r="C32" s="328"/>
      <c r="D32" s="328"/>
      <c r="E32" s="328"/>
    </row>
    <row r="33" spans="1:5" s="60" customFormat="1" ht="12.75" x14ac:dyDescent="0.25">
      <c r="A33" s="281"/>
      <c r="B33" s="281"/>
      <c r="C33" s="281"/>
      <c r="D33" s="281"/>
      <c r="E33" s="281"/>
    </row>
    <row r="34" spans="1:5" s="60" customFormat="1" ht="12.75" x14ac:dyDescent="0.25"/>
    <row r="35" spans="1:5" s="61" customFormat="1" ht="12.75" customHeight="1" x14ac:dyDescent="0.25"/>
    <row r="36" spans="1:5" s="61" customFormat="1" ht="12.75" customHeight="1" x14ac:dyDescent="0.25"/>
    <row r="37" spans="1:5" s="61" customFormat="1" ht="12.75" x14ac:dyDescent="0.25"/>
    <row r="38" spans="1:5" s="61" customFormat="1" ht="12.75" x14ac:dyDescent="0.25"/>
    <row r="39" spans="1:5" s="61" customFormat="1" ht="12.75" x14ac:dyDescent="0.25"/>
    <row r="40" spans="1:5" s="61" customFormat="1" ht="12.75" x14ac:dyDescent="0.25"/>
    <row r="41" spans="1:5" s="60" customFormat="1" ht="12.75" x14ac:dyDescent="0.25">
      <c r="A41" s="39"/>
    </row>
    <row r="42" spans="1:5" s="60" customFormat="1" ht="12.75" x14ac:dyDescent="0.25">
      <c r="A42" s="25"/>
    </row>
    <row r="43" spans="1:5" s="60" customFormat="1" ht="12.75" x14ac:dyDescent="0.25">
      <c r="A43" s="38"/>
    </row>
    <row r="44" spans="1:5" s="60" customFormat="1" ht="12.75" x14ac:dyDescent="0.25">
      <c r="A44" s="38"/>
    </row>
    <row r="45" spans="1:5" s="60" customFormat="1" ht="12.75" x14ac:dyDescent="0.25">
      <c r="A45" s="48"/>
    </row>
  </sheetData>
  <mergeCells count="9">
    <mergeCell ref="A27:I27"/>
    <mergeCell ref="A31:E31"/>
    <mergeCell ref="A32:E32"/>
    <mergeCell ref="A33:E33"/>
    <mergeCell ref="A1:I1"/>
    <mergeCell ref="A25:I25"/>
    <mergeCell ref="A26:I26"/>
    <mergeCell ref="A23:I23"/>
    <mergeCell ref="A24:I24"/>
  </mergeCell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I9"/>
  <sheetViews>
    <sheetView workbookViewId="0">
      <pane xSplit="1" ySplit="3" topLeftCell="B4" activePane="bottomRight" state="frozen"/>
      <selection activeCell="A23" sqref="A23:D23"/>
      <selection pane="topRight" activeCell="A23" sqref="A23:D23"/>
      <selection pane="bottomLeft" activeCell="A23" sqref="A23:D23"/>
      <selection pane="bottomRight" activeCell="A8" sqref="A8:E8"/>
    </sheetView>
  </sheetViews>
  <sheetFormatPr baseColWidth="10" defaultColWidth="20.7109375" defaultRowHeight="15" x14ac:dyDescent="0.25"/>
  <cols>
    <col min="1" max="1" width="30.7109375" style="81" customWidth="1"/>
    <col min="2" max="16384" width="20.7109375" style="40"/>
  </cols>
  <sheetData>
    <row r="1" spans="1:9" ht="25.5" customHeight="1" x14ac:dyDescent="0.25">
      <c r="A1" s="271" t="s">
        <v>195</v>
      </c>
      <c r="B1" s="271"/>
      <c r="C1" s="271"/>
      <c r="D1" s="271"/>
      <c r="E1" s="271"/>
    </row>
    <row r="3" spans="1:9" s="81" customFormat="1" ht="45" x14ac:dyDescent="0.25">
      <c r="A3" s="31" t="s">
        <v>110</v>
      </c>
      <c r="B3" s="29" t="s">
        <v>180</v>
      </c>
      <c r="C3" s="29" t="s">
        <v>153</v>
      </c>
      <c r="D3" s="29" t="s">
        <v>86</v>
      </c>
      <c r="E3" s="29" t="s">
        <v>87</v>
      </c>
    </row>
    <row r="4" spans="1:9" x14ac:dyDescent="0.25">
      <c r="A4" s="87" t="s">
        <v>102</v>
      </c>
      <c r="B4" s="240">
        <f>'5.3-7 source'!B8</f>
        <v>1050.05</v>
      </c>
      <c r="C4" s="240">
        <f>'5.3-7 source'!H8</f>
        <v>848.85</v>
      </c>
      <c r="D4" s="240">
        <f>'5.3-7 source'!K8</f>
        <v>368.3</v>
      </c>
      <c r="E4" s="240">
        <f>'5.3-7 source'!N8</f>
        <v>742.6</v>
      </c>
    </row>
    <row r="5" spans="1:9" x14ac:dyDescent="0.25">
      <c r="A5" s="87" t="s">
        <v>103</v>
      </c>
      <c r="B5" s="240">
        <f>'5.3-7 source'!B12</f>
        <v>2126.2800000000002</v>
      </c>
      <c r="C5" s="240">
        <f>'5.3-7 source'!H12</f>
        <v>1656.89</v>
      </c>
      <c r="D5" s="240">
        <f>'5.3-7 source'!K12</f>
        <v>1207.4000000000001</v>
      </c>
      <c r="E5" s="240">
        <f>'5.3-7 source'!N12</f>
        <v>1493.5</v>
      </c>
    </row>
    <row r="6" spans="1:9" x14ac:dyDescent="0.25">
      <c r="A6" s="87" t="s">
        <v>104</v>
      </c>
      <c r="B6" s="240">
        <f>'5.3-7 source'!B16</f>
        <v>3382.09</v>
      </c>
      <c r="C6" s="240">
        <f>'5.3-7 source'!H16</f>
        <v>2776.0700000000102</v>
      </c>
      <c r="D6" s="240">
        <f>'5.3-7 source'!K16</f>
        <v>2130.5</v>
      </c>
      <c r="E6" s="240">
        <f>'5.3-7 source'!N16</f>
        <v>2151.1</v>
      </c>
    </row>
    <row r="7" spans="1:9" ht="15" customHeight="1" x14ac:dyDescent="0.25">
      <c r="A7" s="272" t="str">
        <f>'5.3-8'!A23:I23</f>
        <v>Sources : DGFiP - SRE et CNRACL.</v>
      </c>
      <c r="B7" s="320"/>
      <c r="C7" s="320"/>
      <c r="D7" s="320"/>
      <c r="E7" s="320"/>
    </row>
    <row r="8" spans="1:9" ht="52.5" customHeight="1" x14ac:dyDescent="0.25">
      <c r="A8" s="300" t="str">
        <f>'5.3-1 source'!A19:M19</f>
        <v>Champ : 
Pour la FPE : pensions civiles et militaires de retraite, y compris soldes de réserve. 
Pour la FPT et la FPH : fonctionnaires de la FPT et FPH affiliés à la CNRACL, dont la durée hebdomadaire de travail est d'au minimum 28 heures. Les médecins hospitaliers, qui relèvent du régime général et de l'Ircantec, ne sont pas pris en compte.</v>
      </c>
      <c r="B8" s="319"/>
      <c r="C8" s="319"/>
      <c r="D8" s="319"/>
      <c r="E8" s="319"/>
    </row>
    <row r="9" spans="1:9" ht="51.75" customHeight="1" x14ac:dyDescent="0.25">
      <c r="A9" s="274"/>
      <c r="B9" s="319"/>
      <c r="C9" s="319"/>
      <c r="D9" s="319"/>
      <c r="E9" s="319"/>
      <c r="F9" s="35"/>
      <c r="G9" s="35"/>
      <c r="H9" s="35"/>
      <c r="I9" s="35"/>
    </row>
  </sheetData>
  <mergeCells count="4">
    <mergeCell ref="A1:E1"/>
    <mergeCell ref="A7:E7"/>
    <mergeCell ref="A8:E8"/>
    <mergeCell ref="A9:E9"/>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J23"/>
  <sheetViews>
    <sheetView workbookViewId="0">
      <pane xSplit="1" ySplit="3" topLeftCell="B4" activePane="bottomRight" state="frozen"/>
      <selection pane="topRight" activeCell="B1" sqref="B1"/>
      <selection pane="bottomLeft" activeCell="A4" sqref="A4"/>
      <selection pane="bottomRight" activeCell="A23" sqref="A23:D23"/>
    </sheetView>
  </sheetViews>
  <sheetFormatPr baseColWidth="10" defaultColWidth="11.42578125" defaultRowHeight="15" x14ac:dyDescent="0.25"/>
  <cols>
    <col min="1" max="1" width="30.7109375" style="110" customWidth="1"/>
    <col min="2" max="4" width="18.28515625" style="110" customWidth="1"/>
    <col min="5" max="5" width="11.140625" style="47" customWidth="1"/>
    <col min="6" max="6" width="13.140625" style="48" customWidth="1"/>
    <col min="7" max="7" width="11.42578125" style="110"/>
    <col min="8" max="8" width="10.5703125" style="110" customWidth="1"/>
    <col min="9" max="9" width="10.140625" style="110" customWidth="1"/>
    <col min="10" max="257" width="11.42578125" style="110"/>
    <col min="258" max="258" width="37.7109375" style="110" customWidth="1"/>
    <col min="259" max="260" width="32.42578125" style="110" customWidth="1"/>
    <col min="261" max="261" width="6.42578125" style="110" customWidth="1"/>
    <col min="262" max="262" width="21.28515625" style="110" bestFit="1" customWidth="1"/>
    <col min="263" max="513" width="11.42578125" style="110"/>
    <col min="514" max="514" width="37.7109375" style="110" customWidth="1"/>
    <col min="515" max="516" width="32.42578125" style="110" customWidth="1"/>
    <col min="517" max="517" width="6.42578125" style="110" customWidth="1"/>
    <col min="518" max="518" width="21.28515625" style="110" bestFit="1" customWidth="1"/>
    <col min="519" max="769" width="11.42578125" style="110"/>
    <col min="770" max="770" width="37.7109375" style="110" customWidth="1"/>
    <col min="771" max="772" width="32.42578125" style="110" customWidth="1"/>
    <col min="773" max="773" width="6.42578125" style="110" customWidth="1"/>
    <col min="774" max="774" width="21.28515625" style="110" bestFit="1" customWidth="1"/>
    <col min="775" max="1025" width="11.42578125" style="110"/>
    <col min="1026" max="1026" width="37.7109375" style="110" customWidth="1"/>
    <col min="1027" max="1028" width="32.42578125" style="110" customWidth="1"/>
    <col min="1029" max="1029" width="6.42578125" style="110" customWidth="1"/>
    <col min="1030" max="1030" width="21.28515625" style="110" bestFit="1" customWidth="1"/>
    <col min="1031" max="1281" width="11.42578125" style="110"/>
    <col min="1282" max="1282" width="37.7109375" style="110" customWidth="1"/>
    <col min="1283" max="1284" width="32.42578125" style="110" customWidth="1"/>
    <col min="1285" max="1285" width="6.42578125" style="110" customWidth="1"/>
    <col min="1286" max="1286" width="21.28515625" style="110" bestFit="1" customWidth="1"/>
    <col min="1287" max="1537" width="11.42578125" style="110"/>
    <col min="1538" max="1538" width="37.7109375" style="110" customWidth="1"/>
    <col min="1539" max="1540" width="32.42578125" style="110" customWidth="1"/>
    <col min="1541" max="1541" width="6.42578125" style="110" customWidth="1"/>
    <col min="1542" max="1542" width="21.28515625" style="110" bestFit="1" customWidth="1"/>
    <col min="1543" max="1793" width="11.42578125" style="110"/>
    <col min="1794" max="1794" width="37.7109375" style="110" customWidth="1"/>
    <col min="1795" max="1796" width="32.42578125" style="110" customWidth="1"/>
    <col min="1797" max="1797" width="6.42578125" style="110" customWidth="1"/>
    <col min="1798" max="1798" width="21.28515625" style="110" bestFit="1" customWidth="1"/>
    <col min="1799" max="2049" width="11.42578125" style="110"/>
    <col min="2050" max="2050" width="37.7109375" style="110" customWidth="1"/>
    <col min="2051" max="2052" width="32.42578125" style="110" customWidth="1"/>
    <col min="2053" max="2053" width="6.42578125" style="110" customWidth="1"/>
    <col min="2054" max="2054" width="21.28515625" style="110" bestFit="1" customWidth="1"/>
    <col min="2055" max="2305" width="11.42578125" style="110"/>
    <col min="2306" max="2306" width="37.7109375" style="110" customWidth="1"/>
    <col min="2307" max="2308" width="32.42578125" style="110" customWidth="1"/>
    <col min="2309" max="2309" width="6.42578125" style="110" customWidth="1"/>
    <col min="2310" max="2310" width="21.28515625" style="110" bestFit="1" customWidth="1"/>
    <col min="2311" max="2561" width="11.42578125" style="110"/>
    <col min="2562" max="2562" width="37.7109375" style="110" customWidth="1"/>
    <col min="2563" max="2564" width="32.42578125" style="110" customWidth="1"/>
    <col min="2565" max="2565" width="6.42578125" style="110" customWidth="1"/>
    <col min="2566" max="2566" width="21.28515625" style="110" bestFit="1" customWidth="1"/>
    <col min="2567" max="2817" width="11.42578125" style="110"/>
    <col min="2818" max="2818" width="37.7109375" style="110" customWidth="1"/>
    <col min="2819" max="2820" width="32.42578125" style="110" customWidth="1"/>
    <col min="2821" max="2821" width="6.42578125" style="110" customWidth="1"/>
    <col min="2822" max="2822" width="21.28515625" style="110" bestFit="1" customWidth="1"/>
    <col min="2823" max="3073" width="11.42578125" style="110"/>
    <col min="3074" max="3074" width="37.7109375" style="110" customWidth="1"/>
    <col min="3075" max="3076" width="32.42578125" style="110" customWidth="1"/>
    <col min="3077" max="3077" width="6.42578125" style="110" customWidth="1"/>
    <col min="3078" max="3078" width="21.28515625" style="110" bestFit="1" customWidth="1"/>
    <col min="3079" max="3329" width="11.42578125" style="110"/>
    <col min="3330" max="3330" width="37.7109375" style="110" customWidth="1"/>
    <col min="3331" max="3332" width="32.42578125" style="110" customWidth="1"/>
    <col min="3333" max="3333" width="6.42578125" style="110" customWidth="1"/>
    <col min="3334" max="3334" width="21.28515625" style="110" bestFit="1" customWidth="1"/>
    <col min="3335" max="3585" width="11.42578125" style="110"/>
    <col min="3586" max="3586" width="37.7109375" style="110" customWidth="1"/>
    <col min="3587" max="3588" width="32.42578125" style="110" customWidth="1"/>
    <col min="3589" max="3589" width="6.42578125" style="110" customWidth="1"/>
    <col min="3590" max="3590" width="21.28515625" style="110" bestFit="1" customWidth="1"/>
    <col min="3591" max="3841" width="11.42578125" style="110"/>
    <col min="3842" max="3842" width="37.7109375" style="110" customWidth="1"/>
    <col min="3843" max="3844" width="32.42578125" style="110" customWidth="1"/>
    <col min="3845" max="3845" width="6.42578125" style="110" customWidth="1"/>
    <col min="3846" max="3846" width="21.28515625" style="110" bestFit="1" customWidth="1"/>
    <col min="3847" max="4097" width="11.42578125" style="110"/>
    <col min="4098" max="4098" width="37.7109375" style="110" customWidth="1"/>
    <col min="4099" max="4100" width="32.42578125" style="110" customWidth="1"/>
    <col min="4101" max="4101" width="6.42578125" style="110" customWidth="1"/>
    <col min="4102" max="4102" width="21.28515625" style="110" bestFit="1" customWidth="1"/>
    <col min="4103" max="4353" width="11.42578125" style="110"/>
    <col min="4354" max="4354" width="37.7109375" style="110" customWidth="1"/>
    <col min="4355" max="4356" width="32.42578125" style="110" customWidth="1"/>
    <col min="4357" max="4357" width="6.42578125" style="110" customWidth="1"/>
    <col min="4358" max="4358" width="21.28515625" style="110" bestFit="1" customWidth="1"/>
    <col min="4359" max="4609" width="11.42578125" style="110"/>
    <col min="4610" max="4610" width="37.7109375" style="110" customWidth="1"/>
    <col min="4611" max="4612" width="32.42578125" style="110" customWidth="1"/>
    <col min="4613" max="4613" width="6.42578125" style="110" customWidth="1"/>
    <col min="4614" max="4614" width="21.28515625" style="110" bestFit="1" customWidth="1"/>
    <col min="4615" max="4865" width="11.42578125" style="110"/>
    <col min="4866" max="4866" width="37.7109375" style="110" customWidth="1"/>
    <col min="4867" max="4868" width="32.42578125" style="110" customWidth="1"/>
    <col min="4869" max="4869" width="6.42578125" style="110" customWidth="1"/>
    <col min="4870" max="4870" width="21.28515625" style="110" bestFit="1" customWidth="1"/>
    <col min="4871" max="5121" width="11.42578125" style="110"/>
    <col min="5122" max="5122" width="37.7109375" style="110" customWidth="1"/>
    <col min="5123" max="5124" width="32.42578125" style="110" customWidth="1"/>
    <col min="5125" max="5125" width="6.42578125" style="110" customWidth="1"/>
    <col min="5126" max="5126" width="21.28515625" style="110" bestFit="1" customWidth="1"/>
    <col min="5127" max="5377" width="11.42578125" style="110"/>
    <col min="5378" max="5378" width="37.7109375" style="110" customWidth="1"/>
    <col min="5379" max="5380" width="32.42578125" style="110" customWidth="1"/>
    <col min="5381" max="5381" width="6.42578125" style="110" customWidth="1"/>
    <col min="5382" max="5382" width="21.28515625" style="110" bestFit="1" customWidth="1"/>
    <col min="5383" max="5633" width="11.42578125" style="110"/>
    <col min="5634" max="5634" width="37.7109375" style="110" customWidth="1"/>
    <col min="5635" max="5636" width="32.42578125" style="110" customWidth="1"/>
    <col min="5637" max="5637" width="6.42578125" style="110" customWidth="1"/>
    <col min="5638" max="5638" width="21.28515625" style="110" bestFit="1" customWidth="1"/>
    <col min="5639" max="5889" width="11.42578125" style="110"/>
    <col min="5890" max="5890" width="37.7109375" style="110" customWidth="1"/>
    <col min="5891" max="5892" width="32.42578125" style="110" customWidth="1"/>
    <col min="5893" max="5893" width="6.42578125" style="110" customWidth="1"/>
    <col min="5894" max="5894" width="21.28515625" style="110" bestFit="1" customWidth="1"/>
    <col min="5895" max="6145" width="11.42578125" style="110"/>
    <col min="6146" max="6146" width="37.7109375" style="110" customWidth="1"/>
    <col min="6147" max="6148" width="32.42578125" style="110" customWidth="1"/>
    <col min="6149" max="6149" width="6.42578125" style="110" customWidth="1"/>
    <col min="6150" max="6150" width="21.28515625" style="110" bestFit="1" customWidth="1"/>
    <col min="6151" max="6401" width="11.42578125" style="110"/>
    <col min="6402" max="6402" width="37.7109375" style="110" customWidth="1"/>
    <col min="6403" max="6404" width="32.42578125" style="110" customWidth="1"/>
    <col min="6405" max="6405" width="6.42578125" style="110" customWidth="1"/>
    <col min="6406" max="6406" width="21.28515625" style="110" bestFit="1" customWidth="1"/>
    <col min="6407" max="6657" width="11.42578125" style="110"/>
    <col min="6658" max="6658" width="37.7109375" style="110" customWidth="1"/>
    <col min="6659" max="6660" width="32.42578125" style="110" customWidth="1"/>
    <col min="6661" max="6661" width="6.42578125" style="110" customWidth="1"/>
    <col min="6662" max="6662" width="21.28515625" style="110" bestFit="1" customWidth="1"/>
    <col min="6663" max="6913" width="11.42578125" style="110"/>
    <col min="6914" max="6914" width="37.7109375" style="110" customWidth="1"/>
    <col min="6915" max="6916" width="32.42578125" style="110" customWidth="1"/>
    <col min="6917" max="6917" width="6.42578125" style="110" customWidth="1"/>
    <col min="6918" max="6918" width="21.28515625" style="110" bestFit="1" customWidth="1"/>
    <col min="6919" max="7169" width="11.42578125" style="110"/>
    <col min="7170" max="7170" width="37.7109375" style="110" customWidth="1"/>
    <col min="7171" max="7172" width="32.42578125" style="110" customWidth="1"/>
    <col min="7173" max="7173" width="6.42578125" style="110" customWidth="1"/>
    <col min="7174" max="7174" width="21.28515625" style="110" bestFit="1" customWidth="1"/>
    <col min="7175" max="7425" width="11.42578125" style="110"/>
    <col min="7426" max="7426" width="37.7109375" style="110" customWidth="1"/>
    <col min="7427" max="7428" width="32.42578125" style="110" customWidth="1"/>
    <col min="7429" max="7429" width="6.42578125" style="110" customWidth="1"/>
    <col min="7430" max="7430" width="21.28515625" style="110" bestFit="1" customWidth="1"/>
    <col min="7431" max="7681" width="11.42578125" style="110"/>
    <col min="7682" max="7682" width="37.7109375" style="110" customWidth="1"/>
    <col min="7683" max="7684" width="32.42578125" style="110" customWidth="1"/>
    <col min="7685" max="7685" width="6.42578125" style="110" customWidth="1"/>
    <col min="7686" max="7686" width="21.28515625" style="110" bestFit="1" customWidth="1"/>
    <col min="7687" max="7937" width="11.42578125" style="110"/>
    <col min="7938" max="7938" width="37.7109375" style="110" customWidth="1"/>
    <col min="7939" max="7940" width="32.42578125" style="110" customWidth="1"/>
    <col min="7941" max="7941" width="6.42578125" style="110" customWidth="1"/>
    <col min="7942" max="7942" width="21.28515625" style="110" bestFit="1" customWidth="1"/>
    <col min="7943" max="8193" width="11.42578125" style="110"/>
    <col min="8194" max="8194" width="37.7109375" style="110" customWidth="1"/>
    <col min="8195" max="8196" width="32.42578125" style="110" customWidth="1"/>
    <col min="8197" max="8197" width="6.42578125" style="110" customWidth="1"/>
    <col min="8198" max="8198" width="21.28515625" style="110" bestFit="1" customWidth="1"/>
    <col min="8199" max="8449" width="11.42578125" style="110"/>
    <col min="8450" max="8450" width="37.7109375" style="110" customWidth="1"/>
    <col min="8451" max="8452" width="32.42578125" style="110" customWidth="1"/>
    <col min="8453" max="8453" width="6.42578125" style="110" customWidth="1"/>
    <col min="8454" max="8454" width="21.28515625" style="110" bestFit="1" customWidth="1"/>
    <col min="8455" max="8705" width="11.42578125" style="110"/>
    <col min="8706" max="8706" width="37.7109375" style="110" customWidth="1"/>
    <col min="8707" max="8708" width="32.42578125" style="110" customWidth="1"/>
    <col min="8709" max="8709" width="6.42578125" style="110" customWidth="1"/>
    <col min="8710" max="8710" width="21.28515625" style="110" bestFit="1" customWidth="1"/>
    <col min="8711" max="8961" width="11.42578125" style="110"/>
    <col min="8962" max="8962" width="37.7109375" style="110" customWidth="1"/>
    <col min="8963" max="8964" width="32.42578125" style="110" customWidth="1"/>
    <col min="8965" max="8965" width="6.42578125" style="110" customWidth="1"/>
    <col min="8966" max="8966" width="21.28515625" style="110" bestFit="1" customWidth="1"/>
    <col min="8967" max="9217" width="11.42578125" style="110"/>
    <col min="9218" max="9218" width="37.7109375" style="110" customWidth="1"/>
    <col min="9219" max="9220" width="32.42578125" style="110" customWidth="1"/>
    <col min="9221" max="9221" width="6.42578125" style="110" customWidth="1"/>
    <col min="9222" max="9222" width="21.28515625" style="110" bestFit="1" customWidth="1"/>
    <col min="9223" max="9473" width="11.42578125" style="110"/>
    <col min="9474" max="9474" width="37.7109375" style="110" customWidth="1"/>
    <col min="9475" max="9476" width="32.42578125" style="110" customWidth="1"/>
    <col min="9477" max="9477" width="6.42578125" style="110" customWidth="1"/>
    <col min="9478" max="9478" width="21.28515625" style="110" bestFit="1" customWidth="1"/>
    <col min="9479" max="9729" width="11.42578125" style="110"/>
    <col min="9730" max="9730" width="37.7109375" style="110" customWidth="1"/>
    <col min="9731" max="9732" width="32.42578125" style="110" customWidth="1"/>
    <col min="9733" max="9733" width="6.42578125" style="110" customWidth="1"/>
    <col min="9734" max="9734" width="21.28515625" style="110" bestFit="1" customWidth="1"/>
    <col min="9735" max="9985" width="11.42578125" style="110"/>
    <col min="9986" max="9986" width="37.7109375" style="110" customWidth="1"/>
    <col min="9987" max="9988" width="32.42578125" style="110" customWidth="1"/>
    <col min="9989" max="9989" width="6.42578125" style="110" customWidth="1"/>
    <col min="9990" max="9990" width="21.28515625" style="110" bestFit="1" customWidth="1"/>
    <col min="9991" max="10241" width="11.42578125" style="110"/>
    <col min="10242" max="10242" width="37.7109375" style="110" customWidth="1"/>
    <col min="10243" max="10244" width="32.42578125" style="110" customWidth="1"/>
    <col min="10245" max="10245" width="6.42578125" style="110" customWidth="1"/>
    <col min="10246" max="10246" width="21.28515625" style="110" bestFit="1" customWidth="1"/>
    <col min="10247" max="10497" width="11.42578125" style="110"/>
    <col min="10498" max="10498" width="37.7109375" style="110" customWidth="1"/>
    <col min="10499" max="10500" width="32.42578125" style="110" customWidth="1"/>
    <col min="10501" max="10501" width="6.42578125" style="110" customWidth="1"/>
    <col min="10502" max="10502" width="21.28515625" style="110" bestFit="1" customWidth="1"/>
    <col min="10503" max="10753" width="11.42578125" style="110"/>
    <col min="10754" max="10754" width="37.7109375" style="110" customWidth="1"/>
    <col min="10755" max="10756" width="32.42578125" style="110" customWidth="1"/>
    <col min="10757" max="10757" width="6.42578125" style="110" customWidth="1"/>
    <col min="10758" max="10758" width="21.28515625" style="110" bestFit="1" customWidth="1"/>
    <col min="10759" max="11009" width="11.42578125" style="110"/>
    <col min="11010" max="11010" width="37.7109375" style="110" customWidth="1"/>
    <col min="11011" max="11012" width="32.42578125" style="110" customWidth="1"/>
    <col min="11013" max="11013" width="6.42578125" style="110" customWidth="1"/>
    <col min="11014" max="11014" width="21.28515625" style="110" bestFit="1" customWidth="1"/>
    <col min="11015" max="11265" width="11.42578125" style="110"/>
    <col min="11266" max="11266" width="37.7109375" style="110" customWidth="1"/>
    <col min="11267" max="11268" width="32.42578125" style="110" customWidth="1"/>
    <col min="11269" max="11269" width="6.42578125" style="110" customWidth="1"/>
    <col min="11270" max="11270" width="21.28515625" style="110" bestFit="1" customWidth="1"/>
    <col min="11271" max="11521" width="11.42578125" style="110"/>
    <col min="11522" max="11522" width="37.7109375" style="110" customWidth="1"/>
    <col min="11523" max="11524" width="32.42578125" style="110" customWidth="1"/>
    <col min="11525" max="11525" width="6.42578125" style="110" customWidth="1"/>
    <col min="11526" max="11526" width="21.28515625" style="110" bestFit="1" customWidth="1"/>
    <col min="11527" max="11777" width="11.42578125" style="110"/>
    <col min="11778" max="11778" width="37.7109375" style="110" customWidth="1"/>
    <col min="11779" max="11780" width="32.42578125" style="110" customWidth="1"/>
    <col min="11781" max="11781" width="6.42578125" style="110" customWidth="1"/>
    <col min="11782" max="11782" width="21.28515625" style="110" bestFit="1" customWidth="1"/>
    <col min="11783" max="12033" width="11.42578125" style="110"/>
    <col min="12034" max="12034" width="37.7109375" style="110" customWidth="1"/>
    <col min="12035" max="12036" width="32.42578125" style="110" customWidth="1"/>
    <col min="12037" max="12037" width="6.42578125" style="110" customWidth="1"/>
    <col min="12038" max="12038" width="21.28515625" style="110" bestFit="1" customWidth="1"/>
    <col min="12039" max="12289" width="11.42578125" style="110"/>
    <col min="12290" max="12290" width="37.7109375" style="110" customWidth="1"/>
    <col min="12291" max="12292" width="32.42578125" style="110" customWidth="1"/>
    <col min="12293" max="12293" width="6.42578125" style="110" customWidth="1"/>
    <col min="12294" max="12294" width="21.28515625" style="110" bestFit="1" customWidth="1"/>
    <col min="12295" max="12545" width="11.42578125" style="110"/>
    <col min="12546" max="12546" width="37.7109375" style="110" customWidth="1"/>
    <col min="12547" max="12548" width="32.42578125" style="110" customWidth="1"/>
    <col min="12549" max="12549" width="6.42578125" style="110" customWidth="1"/>
    <col min="12550" max="12550" width="21.28515625" style="110" bestFit="1" customWidth="1"/>
    <col min="12551" max="12801" width="11.42578125" style="110"/>
    <col min="12802" max="12802" width="37.7109375" style="110" customWidth="1"/>
    <col min="12803" max="12804" width="32.42578125" style="110" customWidth="1"/>
    <col min="12805" max="12805" width="6.42578125" style="110" customWidth="1"/>
    <col min="12806" max="12806" width="21.28515625" style="110" bestFit="1" customWidth="1"/>
    <col min="12807" max="13057" width="11.42578125" style="110"/>
    <col min="13058" max="13058" width="37.7109375" style="110" customWidth="1"/>
    <col min="13059" max="13060" width="32.42578125" style="110" customWidth="1"/>
    <col min="13061" max="13061" width="6.42578125" style="110" customWidth="1"/>
    <col min="13062" max="13062" width="21.28515625" style="110" bestFit="1" customWidth="1"/>
    <col min="13063" max="13313" width="11.42578125" style="110"/>
    <col min="13314" max="13314" width="37.7109375" style="110" customWidth="1"/>
    <col min="13315" max="13316" width="32.42578125" style="110" customWidth="1"/>
    <col min="13317" max="13317" width="6.42578125" style="110" customWidth="1"/>
    <col min="13318" max="13318" width="21.28515625" style="110" bestFit="1" customWidth="1"/>
    <col min="13319" max="13569" width="11.42578125" style="110"/>
    <col min="13570" max="13570" width="37.7109375" style="110" customWidth="1"/>
    <col min="13571" max="13572" width="32.42578125" style="110" customWidth="1"/>
    <col min="13573" max="13573" width="6.42578125" style="110" customWidth="1"/>
    <col min="13574" max="13574" width="21.28515625" style="110" bestFit="1" customWidth="1"/>
    <col min="13575" max="13825" width="11.42578125" style="110"/>
    <col min="13826" max="13826" width="37.7109375" style="110" customWidth="1"/>
    <col min="13827" max="13828" width="32.42578125" style="110" customWidth="1"/>
    <col min="13829" max="13829" width="6.42578125" style="110" customWidth="1"/>
    <col min="13830" max="13830" width="21.28515625" style="110" bestFit="1" customWidth="1"/>
    <col min="13831" max="14081" width="11.42578125" style="110"/>
    <col min="14082" max="14082" width="37.7109375" style="110" customWidth="1"/>
    <col min="14083" max="14084" width="32.42578125" style="110" customWidth="1"/>
    <col min="14085" max="14085" width="6.42578125" style="110" customWidth="1"/>
    <col min="14086" max="14086" width="21.28515625" style="110" bestFit="1" customWidth="1"/>
    <col min="14087" max="14337" width="11.42578125" style="110"/>
    <col min="14338" max="14338" width="37.7109375" style="110" customWidth="1"/>
    <col min="14339" max="14340" width="32.42578125" style="110" customWidth="1"/>
    <col min="14341" max="14341" width="6.42578125" style="110" customWidth="1"/>
    <col min="14342" max="14342" width="21.28515625" style="110" bestFit="1" customWidth="1"/>
    <col min="14343" max="14593" width="11.42578125" style="110"/>
    <col min="14594" max="14594" width="37.7109375" style="110" customWidth="1"/>
    <col min="14595" max="14596" width="32.42578125" style="110" customWidth="1"/>
    <col min="14597" max="14597" width="6.42578125" style="110" customWidth="1"/>
    <col min="14598" max="14598" width="21.28515625" style="110" bestFit="1" customWidth="1"/>
    <col min="14599" max="14849" width="11.42578125" style="110"/>
    <col min="14850" max="14850" width="37.7109375" style="110" customWidth="1"/>
    <col min="14851" max="14852" width="32.42578125" style="110" customWidth="1"/>
    <col min="14853" max="14853" width="6.42578125" style="110" customWidth="1"/>
    <col min="14854" max="14854" width="21.28515625" style="110" bestFit="1" customWidth="1"/>
    <col min="14855" max="15105" width="11.42578125" style="110"/>
    <col min="15106" max="15106" width="37.7109375" style="110" customWidth="1"/>
    <col min="15107" max="15108" width="32.42578125" style="110" customWidth="1"/>
    <col min="15109" max="15109" width="6.42578125" style="110" customWidth="1"/>
    <col min="15110" max="15110" width="21.28515625" style="110" bestFit="1" customWidth="1"/>
    <col min="15111" max="15361" width="11.42578125" style="110"/>
    <col min="15362" max="15362" width="37.7109375" style="110" customWidth="1"/>
    <col min="15363" max="15364" width="32.42578125" style="110" customWidth="1"/>
    <col min="15365" max="15365" width="6.42578125" style="110" customWidth="1"/>
    <col min="15366" max="15366" width="21.28515625" style="110" bestFit="1" customWidth="1"/>
    <col min="15367" max="15617" width="11.42578125" style="110"/>
    <col min="15618" max="15618" width="37.7109375" style="110" customWidth="1"/>
    <col min="15619" max="15620" width="32.42578125" style="110" customWidth="1"/>
    <col min="15621" max="15621" width="6.42578125" style="110" customWidth="1"/>
    <col min="15622" max="15622" width="21.28515625" style="110" bestFit="1" customWidth="1"/>
    <col min="15623" max="15873" width="11.42578125" style="110"/>
    <col min="15874" max="15874" width="37.7109375" style="110" customWidth="1"/>
    <col min="15875" max="15876" width="32.42578125" style="110" customWidth="1"/>
    <col min="15877" max="15877" width="6.42578125" style="110" customWidth="1"/>
    <col min="15878" max="15878" width="21.28515625" style="110" bestFit="1" customWidth="1"/>
    <col min="15879" max="16129" width="11.42578125" style="110"/>
    <col min="16130" max="16130" width="37.7109375" style="110" customWidth="1"/>
    <col min="16131" max="16132" width="32.42578125" style="110" customWidth="1"/>
    <col min="16133" max="16133" width="6.42578125" style="110" customWidth="1"/>
    <col min="16134" max="16134" width="21.28515625" style="110" bestFit="1" customWidth="1"/>
    <col min="16135" max="16384" width="11.42578125" style="110"/>
  </cols>
  <sheetData>
    <row r="1" spans="1:8" s="47" customFormat="1" ht="28.5" customHeight="1" x14ac:dyDescent="0.25">
      <c r="A1" s="271" t="s">
        <v>197</v>
      </c>
      <c r="B1" s="271"/>
      <c r="C1" s="271"/>
      <c r="D1" s="271"/>
      <c r="E1" s="57"/>
      <c r="F1" s="57"/>
    </row>
    <row r="3" spans="1:8" ht="33.75" x14ac:dyDescent="0.25">
      <c r="A3" s="111" t="s">
        <v>95</v>
      </c>
      <c r="B3" s="265" t="s">
        <v>205</v>
      </c>
      <c r="C3" s="265" t="s">
        <v>206</v>
      </c>
      <c r="D3" s="111" t="s">
        <v>101</v>
      </c>
      <c r="E3" s="110"/>
      <c r="F3" s="117"/>
      <c r="H3" s="109"/>
    </row>
    <row r="4" spans="1:8" x14ac:dyDescent="0.25">
      <c r="A4" s="49" t="s">
        <v>3</v>
      </c>
      <c r="B4" s="241">
        <f>IF('5.3-9 source'!B4&lt;&gt;"",'5.3-9 source'!B4,"")</f>
        <v>77764</v>
      </c>
      <c r="C4" s="242">
        <f t="shared" ref="C4:C18" si="0">B4/$B$18*100</f>
        <v>33.800294694200431</v>
      </c>
      <c r="D4" s="241">
        <f>IF('5.3-9 source'!D4&lt;&gt;"",'5.3-9 source'!D4,"")</f>
        <v>24.568340738261409</v>
      </c>
      <c r="E4" s="59"/>
      <c r="F4" s="117"/>
    </row>
    <row r="5" spans="1:8" x14ac:dyDescent="0.25">
      <c r="A5" s="50" t="s">
        <v>4</v>
      </c>
      <c r="B5" s="243">
        <f>IF('5.3-9 source'!B5&lt;&gt;"",'5.3-9 source'!B5,"")</f>
        <v>35176</v>
      </c>
      <c r="C5" s="244">
        <f t="shared" si="0"/>
        <v>15.289326245604579</v>
      </c>
      <c r="D5" s="243">
        <f>IF('5.3-9 source'!D5&lt;&gt;"",'5.3-9 source'!D5,"")</f>
        <v>101.59689821867353</v>
      </c>
      <c r="E5" s="59"/>
    </row>
    <row r="6" spans="1:8" x14ac:dyDescent="0.25">
      <c r="A6" s="50" t="s">
        <v>5</v>
      </c>
      <c r="B6" s="243">
        <f>IF('5.3-9 source'!B6&lt;&gt;"",'5.3-9 source'!B6,"")</f>
        <v>21525</v>
      </c>
      <c r="C6" s="244">
        <f t="shared" si="0"/>
        <v>9.3558888855082607</v>
      </c>
      <c r="D6" s="243">
        <f>IF('5.3-9 source'!D6&lt;&gt;"",'5.3-9 source'!D6,"")</f>
        <v>182.90327527293798</v>
      </c>
      <c r="E6" s="59"/>
    </row>
    <row r="7" spans="1:8" x14ac:dyDescent="0.25">
      <c r="A7" s="50" t="s">
        <v>6</v>
      </c>
      <c r="B7" s="243">
        <f>IF('5.3-9 source'!B7&lt;&gt;"",'5.3-9 source'!B7,"")</f>
        <v>16106</v>
      </c>
      <c r="C7" s="244">
        <f t="shared" si="0"/>
        <v>7.0005085430892473</v>
      </c>
      <c r="D7" s="243">
        <f>IF('5.3-9 source'!D7&lt;&gt;"",'5.3-9 source'!D7,"")</f>
        <v>277.84603447472927</v>
      </c>
      <c r="E7" s="59"/>
    </row>
    <row r="8" spans="1:8" x14ac:dyDescent="0.25">
      <c r="A8" s="50" t="s">
        <v>7</v>
      </c>
      <c r="B8" s="243">
        <f>IF('5.3-9 source'!B8&lt;&gt;"",'5.3-9 source'!B8,"")</f>
        <v>12388</v>
      </c>
      <c r="C8" s="244">
        <f t="shared" si="0"/>
        <v>5.3844716150372278</v>
      </c>
      <c r="D8" s="243">
        <f>IF('5.3-9 source'!D8&lt;&gt;"",'5.3-9 source'!D8,"")</f>
        <v>385.81400911365836</v>
      </c>
      <c r="E8" s="59"/>
    </row>
    <row r="9" spans="1:8" x14ac:dyDescent="0.25">
      <c r="A9" s="50" t="s">
        <v>8</v>
      </c>
      <c r="B9" s="243">
        <f>IF('5.3-9 source'!B9&lt;&gt;"",'5.3-9 source'!B9,"")</f>
        <v>31637</v>
      </c>
      <c r="C9" s="244">
        <f t="shared" si="0"/>
        <v>13.751092063685242</v>
      </c>
      <c r="D9" s="243">
        <f>IF('5.3-9 source'!D9&lt;&gt;"",'5.3-9 source'!D9,"")</f>
        <v>659.23512310206081</v>
      </c>
      <c r="E9" s="59"/>
    </row>
    <row r="10" spans="1:8" x14ac:dyDescent="0.25">
      <c r="A10" s="50" t="s">
        <v>9</v>
      </c>
      <c r="B10" s="243">
        <f>IF('5.3-9 source'!B10&lt;&gt;"",'5.3-9 source'!B10,"")</f>
        <v>13470</v>
      </c>
      <c r="C10" s="244">
        <f t="shared" si="0"/>
        <v>5.8547653095375729</v>
      </c>
      <c r="D10" s="243">
        <f>IF('5.3-9 source'!D10&lt;&gt;"",'5.3-9 source'!D10,"")</f>
        <v>1408.2871054565701</v>
      </c>
      <c r="E10" s="59"/>
    </row>
    <row r="11" spans="1:8" x14ac:dyDescent="0.25">
      <c r="A11" s="50" t="s">
        <v>10</v>
      </c>
      <c r="B11" s="243">
        <f>IF('5.3-9 source'!B11&lt;&gt;"",'5.3-9 source'!B11,"")</f>
        <v>7389</v>
      </c>
      <c r="C11" s="244">
        <f t="shared" si="0"/>
        <v>3.2116452020915469</v>
      </c>
      <c r="D11" s="243">
        <f>IF('5.3-9 source'!D11&lt;&gt;"",'5.3-9 source'!D11,"")</f>
        <v>2383.4037204912706</v>
      </c>
      <c r="E11" s="59"/>
    </row>
    <row r="12" spans="1:8" x14ac:dyDescent="0.25">
      <c r="A12" s="50" t="s">
        <v>11</v>
      </c>
      <c r="B12" s="243">
        <f>IF('5.3-9 source'!B12&lt;&gt;"",'5.3-9 source'!B12,"")</f>
        <v>4654</v>
      </c>
      <c r="C12" s="244">
        <f t="shared" si="0"/>
        <v>2.0228713994497305</v>
      </c>
      <c r="D12" s="243">
        <f>IF('5.3-9 source'!D12&lt;&gt;"",'5.3-9 source'!D12,"")</f>
        <v>3589.3733489987108</v>
      </c>
      <c r="E12" s="59"/>
    </row>
    <row r="13" spans="1:8" x14ac:dyDescent="0.25">
      <c r="A13" s="50" t="s">
        <v>12</v>
      </c>
      <c r="B13" s="243">
        <f>IF('5.3-9 source'!B13&lt;&gt;"",'5.3-9 source'!B13,"")</f>
        <v>3548</v>
      </c>
      <c r="C13" s="244">
        <f t="shared" si="0"/>
        <v>1.542146051836623</v>
      </c>
      <c r="D13" s="243">
        <f>IF('5.3-9 source'!D13&lt;&gt;"",'5.3-9 source'!D13,"")</f>
        <v>4891.1738003156715</v>
      </c>
      <c r="E13" s="59"/>
    </row>
    <row r="14" spans="1:8" x14ac:dyDescent="0.25">
      <c r="A14" s="50" t="s">
        <v>13</v>
      </c>
      <c r="B14" s="243">
        <f>IF('5.3-9 source'!B14&lt;&gt;"",'5.3-9 source'!B14,"")</f>
        <v>2417</v>
      </c>
      <c r="C14" s="244">
        <f t="shared" si="0"/>
        <v>1.050554398897722</v>
      </c>
      <c r="D14" s="243">
        <f>IF('5.3-9 source'!D14&lt;&gt;"",'5.3-9 source'!D14,"")</f>
        <v>6575.6672630285066</v>
      </c>
      <c r="E14" s="59"/>
    </row>
    <row r="15" spans="1:8" x14ac:dyDescent="0.25">
      <c r="A15" s="50" t="s">
        <v>14</v>
      </c>
      <c r="B15" s="243">
        <f>IF('5.3-9 source'!B15&lt;&gt;"",'5.3-9 source'!B15,"")</f>
        <v>2537</v>
      </c>
      <c r="C15" s="244">
        <f t="shared" si="0"/>
        <v>1.102712664461531</v>
      </c>
      <c r="D15" s="243">
        <f>IF('5.3-9 source'!D15&lt;&gt;"",'5.3-9 source'!D15,"")</f>
        <v>12701.997684745764</v>
      </c>
      <c r="E15" s="59"/>
    </row>
    <row r="16" spans="1:8" x14ac:dyDescent="0.25">
      <c r="A16" s="50" t="s">
        <v>15</v>
      </c>
      <c r="B16" s="243">
        <f>IF('5.3-9 source'!B16&lt;&gt;"",'5.3-9 source'!B16,"")</f>
        <v>1451</v>
      </c>
      <c r="C16" s="244">
        <f t="shared" si="0"/>
        <v>0.63068036110905856</v>
      </c>
      <c r="D16" s="243">
        <f>IF('5.3-9 source'!D16&lt;&gt;"",'5.3-9 source'!D16,"")</f>
        <v>16564.639320372156</v>
      </c>
      <c r="E16" s="59"/>
    </row>
    <row r="17" spans="1:10" x14ac:dyDescent="0.25">
      <c r="A17" s="50" t="s">
        <v>149</v>
      </c>
      <c r="B17" s="243">
        <f>IF('5.3-9 source'!B17&lt;&gt;"",'5.3-9 source'!B17,"")</f>
        <v>7</v>
      </c>
      <c r="C17" s="244">
        <f t="shared" si="0"/>
        <v>3.0425654912221984E-3</v>
      </c>
      <c r="D17" s="247" t="s">
        <v>16</v>
      </c>
      <c r="E17" s="59"/>
    </row>
    <row r="18" spans="1:10" x14ac:dyDescent="0.25">
      <c r="A18" s="51" t="s">
        <v>0</v>
      </c>
      <c r="B18" s="245">
        <f>IF('5.3-9 source'!B18&lt;&gt;"",'5.3-9 source'!B18,"")</f>
        <v>230069</v>
      </c>
      <c r="C18" s="246">
        <f t="shared" si="0"/>
        <v>100</v>
      </c>
      <c r="D18" s="245">
        <f>IF('5.3-9 source'!D18&lt;&gt;"",'5.3-9 source'!D18,"")</f>
        <v>792.48107418018083</v>
      </c>
      <c r="E18" s="110"/>
    </row>
    <row r="19" spans="1:10" ht="15" customHeight="1" x14ac:dyDescent="0.25">
      <c r="A19" s="272" t="s">
        <v>154</v>
      </c>
      <c r="B19" s="320"/>
      <c r="C19" s="320"/>
      <c r="D19" s="320"/>
    </row>
    <row r="20" spans="1:10" ht="23.45" customHeight="1" x14ac:dyDescent="0.25">
      <c r="A20" s="274" t="s">
        <v>116</v>
      </c>
      <c r="B20" s="319"/>
      <c r="C20" s="319"/>
      <c r="D20" s="319"/>
      <c r="E20" s="109"/>
      <c r="F20" s="109"/>
      <c r="G20" s="109"/>
      <c r="H20" s="109"/>
      <c r="I20" s="109"/>
      <c r="J20" s="109"/>
    </row>
    <row r="21" spans="1:10" ht="18" customHeight="1" x14ac:dyDescent="0.25">
      <c r="A21" s="274" t="s">
        <v>93</v>
      </c>
      <c r="B21" s="319"/>
      <c r="C21" s="319"/>
      <c r="D21" s="319"/>
      <c r="E21" s="110"/>
      <c r="F21" s="110"/>
    </row>
    <row r="22" spans="1:10" ht="15" customHeight="1" x14ac:dyDescent="0.25">
      <c r="A22" s="274" t="s">
        <v>94</v>
      </c>
      <c r="B22" s="319"/>
      <c r="C22" s="319"/>
      <c r="D22" s="319"/>
      <c r="F22" s="116"/>
    </row>
    <row r="23" spans="1:10" ht="79.150000000000006" customHeight="1" x14ac:dyDescent="0.25">
      <c r="A23" s="300" t="s">
        <v>207</v>
      </c>
      <c r="B23" s="319"/>
      <c r="C23" s="319"/>
      <c r="D23" s="319"/>
      <c r="E23" s="110"/>
      <c r="F23" s="110"/>
    </row>
  </sheetData>
  <mergeCells count="6">
    <mergeCell ref="A23:D23"/>
    <mergeCell ref="A19:D19"/>
    <mergeCell ref="A1:D1"/>
    <mergeCell ref="A20:D20"/>
    <mergeCell ref="A21:D21"/>
    <mergeCell ref="A22:D22"/>
  </mergeCell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sheetPr>
  <dimension ref="A1:J23"/>
  <sheetViews>
    <sheetView workbookViewId="0">
      <pane xSplit="1" ySplit="3" topLeftCell="B4" activePane="bottomRight" state="frozen"/>
      <selection sqref="A1:O1"/>
      <selection pane="topRight" sqref="A1:O1"/>
      <selection pane="bottomLeft" sqref="A1:O1"/>
      <selection pane="bottomRight" sqref="A1:O1"/>
    </sheetView>
  </sheetViews>
  <sheetFormatPr baseColWidth="10" defaultColWidth="11.42578125" defaultRowHeight="15" x14ac:dyDescent="0.25"/>
  <cols>
    <col min="1" max="1" width="30.7109375" style="97" customWidth="1"/>
    <col min="2" max="4" width="20.7109375" style="97" customWidth="1"/>
    <col min="5" max="5" width="11.140625" style="47" customWidth="1"/>
    <col min="6" max="6" width="13.140625" style="48" customWidth="1"/>
    <col min="7" max="7" width="11.42578125" style="97"/>
    <col min="8" max="8" width="10.5703125" style="97" customWidth="1"/>
    <col min="9" max="9" width="10.140625" style="97" customWidth="1"/>
    <col min="10" max="257" width="11.42578125" style="97"/>
    <col min="258" max="258" width="37.7109375" style="97" customWidth="1"/>
    <col min="259" max="260" width="32.42578125" style="97" customWidth="1"/>
    <col min="261" max="261" width="6.42578125" style="97" customWidth="1"/>
    <col min="262" max="262" width="21.28515625" style="97" bestFit="1" customWidth="1"/>
    <col min="263" max="513" width="11.42578125" style="97"/>
    <col min="514" max="514" width="37.7109375" style="97" customWidth="1"/>
    <col min="515" max="516" width="32.42578125" style="97" customWidth="1"/>
    <col min="517" max="517" width="6.42578125" style="97" customWidth="1"/>
    <col min="518" max="518" width="21.28515625" style="97" bestFit="1" customWidth="1"/>
    <col min="519" max="769" width="11.42578125" style="97"/>
    <col min="770" max="770" width="37.7109375" style="97" customWidth="1"/>
    <col min="771" max="772" width="32.42578125" style="97" customWidth="1"/>
    <col min="773" max="773" width="6.42578125" style="97" customWidth="1"/>
    <col min="774" max="774" width="21.28515625" style="97" bestFit="1" customWidth="1"/>
    <col min="775" max="1025" width="11.42578125" style="97"/>
    <col min="1026" max="1026" width="37.7109375" style="97" customWidth="1"/>
    <col min="1027" max="1028" width="32.42578125" style="97" customWidth="1"/>
    <col min="1029" max="1029" width="6.42578125" style="97" customWidth="1"/>
    <col min="1030" max="1030" width="21.28515625" style="97" bestFit="1" customWidth="1"/>
    <col min="1031" max="1281" width="11.42578125" style="97"/>
    <col min="1282" max="1282" width="37.7109375" style="97" customWidth="1"/>
    <col min="1283" max="1284" width="32.42578125" style="97" customWidth="1"/>
    <col min="1285" max="1285" width="6.42578125" style="97" customWidth="1"/>
    <col min="1286" max="1286" width="21.28515625" style="97" bestFit="1" customWidth="1"/>
    <col min="1287" max="1537" width="11.42578125" style="97"/>
    <col min="1538" max="1538" width="37.7109375" style="97" customWidth="1"/>
    <col min="1539" max="1540" width="32.42578125" style="97" customWidth="1"/>
    <col min="1541" max="1541" width="6.42578125" style="97" customWidth="1"/>
    <col min="1542" max="1542" width="21.28515625" style="97" bestFit="1" customWidth="1"/>
    <col min="1543" max="1793" width="11.42578125" style="97"/>
    <col min="1794" max="1794" width="37.7109375" style="97" customWidth="1"/>
    <col min="1795" max="1796" width="32.42578125" style="97" customWidth="1"/>
    <col min="1797" max="1797" width="6.42578125" style="97" customWidth="1"/>
    <col min="1798" max="1798" width="21.28515625" style="97" bestFit="1" customWidth="1"/>
    <col min="1799" max="2049" width="11.42578125" style="97"/>
    <col min="2050" max="2050" width="37.7109375" style="97" customWidth="1"/>
    <col min="2051" max="2052" width="32.42578125" style="97" customWidth="1"/>
    <col min="2053" max="2053" width="6.42578125" style="97" customWidth="1"/>
    <col min="2054" max="2054" width="21.28515625" style="97" bestFit="1" customWidth="1"/>
    <col min="2055" max="2305" width="11.42578125" style="97"/>
    <col min="2306" max="2306" width="37.7109375" style="97" customWidth="1"/>
    <col min="2307" max="2308" width="32.42578125" style="97" customWidth="1"/>
    <col min="2309" max="2309" width="6.42578125" style="97" customWidth="1"/>
    <col min="2310" max="2310" width="21.28515625" style="97" bestFit="1" customWidth="1"/>
    <col min="2311" max="2561" width="11.42578125" style="97"/>
    <col min="2562" max="2562" width="37.7109375" style="97" customWidth="1"/>
    <col min="2563" max="2564" width="32.42578125" style="97" customWidth="1"/>
    <col min="2565" max="2565" width="6.42578125" style="97" customWidth="1"/>
    <col min="2566" max="2566" width="21.28515625" style="97" bestFit="1" customWidth="1"/>
    <col min="2567" max="2817" width="11.42578125" style="97"/>
    <col min="2818" max="2818" width="37.7109375" style="97" customWidth="1"/>
    <col min="2819" max="2820" width="32.42578125" style="97" customWidth="1"/>
    <col min="2821" max="2821" width="6.42578125" style="97" customWidth="1"/>
    <col min="2822" max="2822" width="21.28515625" style="97" bestFit="1" customWidth="1"/>
    <col min="2823" max="3073" width="11.42578125" style="97"/>
    <col min="3074" max="3074" width="37.7109375" style="97" customWidth="1"/>
    <col min="3075" max="3076" width="32.42578125" style="97" customWidth="1"/>
    <col min="3077" max="3077" width="6.42578125" style="97" customWidth="1"/>
    <col min="3078" max="3078" width="21.28515625" style="97" bestFit="1" customWidth="1"/>
    <col min="3079" max="3329" width="11.42578125" style="97"/>
    <col min="3330" max="3330" width="37.7109375" style="97" customWidth="1"/>
    <col min="3331" max="3332" width="32.42578125" style="97" customWidth="1"/>
    <col min="3333" max="3333" width="6.42578125" style="97" customWidth="1"/>
    <col min="3334" max="3334" width="21.28515625" style="97" bestFit="1" customWidth="1"/>
    <col min="3335" max="3585" width="11.42578125" style="97"/>
    <col min="3586" max="3586" width="37.7109375" style="97" customWidth="1"/>
    <col min="3587" max="3588" width="32.42578125" style="97" customWidth="1"/>
    <col min="3589" max="3589" width="6.42578125" style="97" customWidth="1"/>
    <col min="3590" max="3590" width="21.28515625" style="97" bestFit="1" customWidth="1"/>
    <col min="3591" max="3841" width="11.42578125" style="97"/>
    <col min="3842" max="3842" width="37.7109375" style="97" customWidth="1"/>
    <col min="3843" max="3844" width="32.42578125" style="97" customWidth="1"/>
    <col min="3845" max="3845" width="6.42578125" style="97" customWidth="1"/>
    <col min="3846" max="3846" width="21.28515625" style="97" bestFit="1" customWidth="1"/>
    <col min="3847" max="4097" width="11.42578125" style="97"/>
    <col min="4098" max="4098" width="37.7109375" style="97" customWidth="1"/>
    <col min="4099" max="4100" width="32.42578125" style="97" customWidth="1"/>
    <col min="4101" max="4101" width="6.42578125" style="97" customWidth="1"/>
    <col min="4102" max="4102" width="21.28515625" style="97" bestFit="1" customWidth="1"/>
    <col min="4103" max="4353" width="11.42578125" style="97"/>
    <col min="4354" max="4354" width="37.7109375" style="97" customWidth="1"/>
    <col min="4355" max="4356" width="32.42578125" style="97" customWidth="1"/>
    <col min="4357" max="4357" width="6.42578125" style="97" customWidth="1"/>
    <col min="4358" max="4358" width="21.28515625" style="97" bestFit="1" customWidth="1"/>
    <col min="4359" max="4609" width="11.42578125" style="97"/>
    <col min="4610" max="4610" width="37.7109375" style="97" customWidth="1"/>
    <col min="4611" max="4612" width="32.42578125" style="97" customWidth="1"/>
    <col min="4613" max="4613" width="6.42578125" style="97" customWidth="1"/>
    <col min="4614" max="4614" width="21.28515625" style="97" bestFit="1" customWidth="1"/>
    <col min="4615" max="4865" width="11.42578125" style="97"/>
    <col min="4866" max="4866" width="37.7109375" style="97" customWidth="1"/>
    <col min="4867" max="4868" width="32.42578125" style="97" customWidth="1"/>
    <col min="4869" max="4869" width="6.42578125" style="97" customWidth="1"/>
    <col min="4870" max="4870" width="21.28515625" style="97" bestFit="1" customWidth="1"/>
    <col min="4871" max="5121" width="11.42578125" style="97"/>
    <col min="5122" max="5122" width="37.7109375" style="97" customWidth="1"/>
    <col min="5123" max="5124" width="32.42578125" style="97" customWidth="1"/>
    <col min="5125" max="5125" width="6.42578125" style="97" customWidth="1"/>
    <col min="5126" max="5126" width="21.28515625" style="97" bestFit="1" customWidth="1"/>
    <col min="5127" max="5377" width="11.42578125" style="97"/>
    <col min="5378" max="5378" width="37.7109375" style="97" customWidth="1"/>
    <col min="5379" max="5380" width="32.42578125" style="97" customWidth="1"/>
    <col min="5381" max="5381" width="6.42578125" style="97" customWidth="1"/>
    <col min="5382" max="5382" width="21.28515625" style="97" bestFit="1" customWidth="1"/>
    <col min="5383" max="5633" width="11.42578125" style="97"/>
    <col min="5634" max="5634" width="37.7109375" style="97" customWidth="1"/>
    <col min="5635" max="5636" width="32.42578125" style="97" customWidth="1"/>
    <col min="5637" max="5637" width="6.42578125" style="97" customWidth="1"/>
    <col min="5638" max="5638" width="21.28515625" style="97" bestFit="1" customWidth="1"/>
    <col min="5639" max="5889" width="11.42578125" style="97"/>
    <col min="5890" max="5890" width="37.7109375" style="97" customWidth="1"/>
    <col min="5891" max="5892" width="32.42578125" style="97" customWidth="1"/>
    <col min="5893" max="5893" width="6.42578125" style="97" customWidth="1"/>
    <col min="5894" max="5894" width="21.28515625" style="97" bestFit="1" customWidth="1"/>
    <col min="5895" max="6145" width="11.42578125" style="97"/>
    <col min="6146" max="6146" width="37.7109375" style="97" customWidth="1"/>
    <col min="6147" max="6148" width="32.42578125" style="97" customWidth="1"/>
    <col min="6149" max="6149" width="6.42578125" style="97" customWidth="1"/>
    <col min="6150" max="6150" width="21.28515625" style="97" bestFit="1" customWidth="1"/>
    <col min="6151" max="6401" width="11.42578125" style="97"/>
    <col min="6402" max="6402" width="37.7109375" style="97" customWidth="1"/>
    <col min="6403" max="6404" width="32.42578125" style="97" customWidth="1"/>
    <col min="6405" max="6405" width="6.42578125" style="97" customWidth="1"/>
    <col min="6406" max="6406" width="21.28515625" style="97" bestFit="1" customWidth="1"/>
    <col min="6407" max="6657" width="11.42578125" style="97"/>
    <col min="6658" max="6658" width="37.7109375" style="97" customWidth="1"/>
    <col min="6659" max="6660" width="32.42578125" style="97" customWidth="1"/>
    <col min="6661" max="6661" width="6.42578125" style="97" customWidth="1"/>
    <col min="6662" max="6662" width="21.28515625" style="97" bestFit="1" customWidth="1"/>
    <col min="6663" max="6913" width="11.42578125" style="97"/>
    <col min="6914" max="6914" width="37.7109375" style="97" customWidth="1"/>
    <col min="6915" max="6916" width="32.42578125" style="97" customWidth="1"/>
    <col min="6917" max="6917" width="6.42578125" style="97" customWidth="1"/>
    <col min="6918" max="6918" width="21.28515625" style="97" bestFit="1" customWidth="1"/>
    <col min="6919" max="7169" width="11.42578125" style="97"/>
    <col min="7170" max="7170" width="37.7109375" style="97" customWidth="1"/>
    <col min="7171" max="7172" width="32.42578125" style="97" customWidth="1"/>
    <col min="7173" max="7173" width="6.42578125" style="97" customWidth="1"/>
    <col min="7174" max="7174" width="21.28515625" style="97" bestFit="1" customWidth="1"/>
    <col min="7175" max="7425" width="11.42578125" style="97"/>
    <col min="7426" max="7426" width="37.7109375" style="97" customWidth="1"/>
    <col min="7427" max="7428" width="32.42578125" style="97" customWidth="1"/>
    <col min="7429" max="7429" width="6.42578125" style="97" customWidth="1"/>
    <col min="7430" max="7430" width="21.28515625" style="97" bestFit="1" customWidth="1"/>
    <col min="7431" max="7681" width="11.42578125" style="97"/>
    <col min="7682" max="7682" width="37.7109375" style="97" customWidth="1"/>
    <col min="7683" max="7684" width="32.42578125" style="97" customWidth="1"/>
    <col min="7685" max="7685" width="6.42578125" style="97" customWidth="1"/>
    <col min="7686" max="7686" width="21.28515625" style="97" bestFit="1" customWidth="1"/>
    <col min="7687" max="7937" width="11.42578125" style="97"/>
    <col min="7938" max="7938" width="37.7109375" style="97" customWidth="1"/>
    <col min="7939" max="7940" width="32.42578125" style="97" customWidth="1"/>
    <col min="7941" max="7941" width="6.42578125" style="97" customWidth="1"/>
    <col min="7942" max="7942" width="21.28515625" style="97" bestFit="1" customWidth="1"/>
    <col min="7943" max="8193" width="11.42578125" style="97"/>
    <col min="8194" max="8194" width="37.7109375" style="97" customWidth="1"/>
    <col min="8195" max="8196" width="32.42578125" style="97" customWidth="1"/>
    <col min="8197" max="8197" width="6.42578125" style="97" customWidth="1"/>
    <col min="8198" max="8198" width="21.28515625" style="97" bestFit="1" customWidth="1"/>
    <col min="8199" max="8449" width="11.42578125" style="97"/>
    <col min="8450" max="8450" width="37.7109375" style="97" customWidth="1"/>
    <col min="8451" max="8452" width="32.42578125" style="97" customWidth="1"/>
    <col min="8453" max="8453" width="6.42578125" style="97" customWidth="1"/>
    <col min="8454" max="8454" width="21.28515625" style="97" bestFit="1" customWidth="1"/>
    <col min="8455" max="8705" width="11.42578125" style="97"/>
    <col min="8706" max="8706" width="37.7109375" style="97" customWidth="1"/>
    <col min="8707" max="8708" width="32.42578125" style="97" customWidth="1"/>
    <col min="8709" max="8709" width="6.42578125" style="97" customWidth="1"/>
    <col min="8710" max="8710" width="21.28515625" style="97" bestFit="1" customWidth="1"/>
    <col min="8711" max="8961" width="11.42578125" style="97"/>
    <col min="8962" max="8962" width="37.7109375" style="97" customWidth="1"/>
    <col min="8963" max="8964" width="32.42578125" style="97" customWidth="1"/>
    <col min="8965" max="8965" width="6.42578125" style="97" customWidth="1"/>
    <col min="8966" max="8966" width="21.28515625" style="97" bestFit="1" customWidth="1"/>
    <col min="8967" max="9217" width="11.42578125" style="97"/>
    <col min="9218" max="9218" width="37.7109375" style="97" customWidth="1"/>
    <col min="9219" max="9220" width="32.42578125" style="97" customWidth="1"/>
    <col min="9221" max="9221" width="6.42578125" style="97" customWidth="1"/>
    <col min="9222" max="9222" width="21.28515625" style="97" bestFit="1" customWidth="1"/>
    <col min="9223" max="9473" width="11.42578125" style="97"/>
    <col min="9474" max="9474" width="37.7109375" style="97" customWidth="1"/>
    <col min="9475" max="9476" width="32.42578125" style="97" customWidth="1"/>
    <col min="9477" max="9477" width="6.42578125" style="97" customWidth="1"/>
    <col min="9478" max="9478" width="21.28515625" style="97" bestFit="1" customWidth="1"/>
    <col min="9479" max="9729" width="11.42578125" style="97"/>
    <col min="9730" max="9730" width="37.7109375" style="97" customWidth="1"/>
    <col min="9731" max="9732" width="32.42578125" style="97" customWidth="1"/>
    <col min="9733" max="9733" width="6.42578125" style="97" customWidth="1"/>
    <col min="9734" max="9734" width="21.28515625" style="97" bestFit="1" customWidth="1"/>
    <col min="9735" max="9985" width="11.42578125" style="97"/>
    <col min="9986" max="9986" width="37.7109375" style="97" customWidth="1"/>
    <col min="9987" max="9988" width="32.42578125" style="97" customWidth="1"/>
    <col min="9989" max="9989" width="6.42578125" style="97" customWidth="1"/>
    <col min="9990" max="9990" width="21.28515625" style="97" bestFit="1" customWidth="1"/>
    <col min="9991" max="10241" width="11.42578125" style="97"/>
    <col min="10242" max="10242" width="37.7109375" style="97" customWidth="1"/>
    <col min="10243" max="10244" width="32.42578125" style="97" customWidth="1"/>
    <col min="10245" max="10245" width="6.42578125" style="97" customWidth="1"/>
    <col min="10246" max="10246" width="21.28515625" style="97" bestFit="1" customWidth="1"/>
    <col min="10247" max="10497" width="11.42578125" style="97"/>
    <col min="10498" max="10498" width="37.7109375" style="97" customWidth="1"/>
    <col min="10499" max="10500" width="32.42578125" style="97" customWidth="1"/>
    <col min="10501" max="10501" width="6.42578125" style="97" customWidth="1"/>
    <col min="10502" max="10502" width="21.28515625" style="97" bestFit="1" customWidth="1"/>
    <col min="10503" max="10753" width="11.42578125" style="97"/>
    <col min="10754" max="10754" width="37.7109375" style="97" customWidth="1"/>
    <col min="10755" max="10756" width="32.42578125" style="97" customWidth="1"/>
    <col min="10757" max="10757" width="6.42578125" style="97" customWidth="1"/>
    <col min="10758" max="10758" width="21.28515625" style="97" bestFit="1" customWidth="1"/>
    <col min="10759" max="11009" width="11.42578125" style="97"/>
    <col min="11010" max="11010" width="37.7109375" style="97" customWidth="1"/>
    <col min="11011" max="11012" width="32.42578125" style="97" customWidth="1"/>
    <col min="11013" max="11013" width="6.42578125" style="97" customWidth="1"/>
    <col min="11014" max="11014" width="21.28515625" style="97" bestFit="1" customWidth="1"/>
    <col min="11015" max="11265" width="11.42578125" style="97"/>
    <col min="11266" max="11266" width="37.7109375" style="97" customWidth="1"/>
    <col min="11267" max="11268" width="32.42578125" style="97" customWidth="1"/>
    <col min="11269" max="11269" width="6.42578125" style="97" customWidth="1"/>
    <col min="11270" max="11270" width="21.28515625" style="97" bestFit="1" customWidth="1"/>
    <col min="11271" max="11521" width="11.42578125" style="97"/>
    <col min="11522" max="11522" width="37.7109375" style="97" customWidth="1"/>
    <col min="11523" max="11524" width="32.42578125" style="97" customWidth="1"/>
    <col min="11525" max="11525" width="6.42578125" style="97" customWidth="1"/>
    <col min="11526" max="11526" width="21.28515625" style="97" bestFit="1" customWidth="1"/>
    <col min="11527" max="11777" width="11.42578125" style="97"/>
    <col min="11778" max="11778" width="37.7109375" style="97" customWidth="1"/>
    <col min="11779" max="11780" width="32.42578125" style="97" customWidth="1"/>
    <col min="11781" max="11781" width="6.42578125" style="97" customWidth="1"/>
    <col min="11782" max="11782" width="21.28515625" style="97" bestFit="1" customWidth="1"/>
    <col min="11783" max="12033" width="11.42578125" style="97"/>
    <col min="12034" max="12034" width="37.7109375" style="97" customWidth="1"/>
    <col min="12035" max="12036" width="32.42578125" style="97" customWidth="1"/>
    <col min="12037" max="12037" width="6.42578125" style="97" customWidth="1"/>
    <col min="12038" max="12038" width="21.28515625" style="97" bestFit="1" customWidth="1"/>
    <col min="12039" max="12289" width="11.42578125" style="97"/>
    <col min="12290" max="12290" width="37.7109375" style="97" customWidth="1"/>
    <col min="12291" max="12292" width="32.42578125" style="97" customWidth="1"/>
    <col min="12293" max="12293" width="6.42578125" style="97" customWidth="1"/>
    <col min="12294" max="12294" width="21.28515625" style="97" bestFit="1" customWidth="1"/>
    <col min="12295" max="12545" width="11.42578125" style="97"/>
    <col min="12546" max="12546" width="37.7109375" style="97" customWidth="1"/>
    <col min="12547" max="12548" width="32.42578125" style="97" customWidth="1"/>
    <col min="12549" max="12549" width="6.42578125" style="97" customWidth="1"/>
    <col min="12550" max="12550" width="21.28515625" style="97" bestFit="1" customWidth="1"/>
    <col min="12551" max="12801" width="11.42578125" style="97"/>
    <col min="12802" max="12802" width="37.7109375" style="97" customWidth="1"/>
    <col min="12803" max="12804" width="32.42578125" style="97" customWidth="1"/>
    <col min="12805" max="12805" width="6.42578125" style="97" customWidth="1"/>
    <col min="12806" max="12806" width="21.28515625" style="97" bestFit="1" customWidth="1"/>
    <col min="12807" max="13057" width="11.42578125" style="97"/>
    <col min="13058" max="13058" width="37.7109375" style="97" customWidth="1"/>
    <col min="13059" max="13060" width="32.42578125" style="97" customWidth="1"/>
    <col min="13061" max="13061" width="6.42578125" style="97" customWidth="1"/>
    <col min="13062" max="13062" width="21.28515625" style="97" bestFit="1" customWidth="1"/>
    <col min="13063" max="13313" width="11.42578125" style="97"/>
    <col min="13314" max="13314" width="37.7109375" style="97" customWidth="1"/>
    <col min="13315" max="13316" width="32.42578125" style="97" customWidth="1"/>
    <col min="13317" max="13317" width="6.42578125" style="97" customWidth="1"/>
    <col min="13318" max="13318" width="21.28515625" style="97" bestFit="1" customWidth="1"/>
    <col min="13319" max="13569" width="11.42578125" style="97"/>
    <col min="13570" max="13570" width="37.7109375" style="97" customWidth="1"/>
    <col min="13571" max="13572" width="32.42578125" style="97" customWidth="1"/>
    <col min="13573" max="13573" width="6.42578125" style="97" customWidth="1"/>
    <col min="13574" max="13574" width="21.28515625" style="97" bestFit="1" customWidth="1"/>
    <col min="13575" max="13825" width="11.42578125" style="97"/>
    <col min="13826" max="13826" width="37.7109375" style="97" customWidth="1"/>
    <col min="13827" max="13828" width="32.42578125" style="97" customWidth="1"/>
    <col min="13829" max="13829" width="6.42578125" style="97" customWidth="1"/>
    <col min="13830" max="13830" width="21.28515625" style="97" bestFit="1" customWidth="1"/>
    <col min="13831" max="14081" width="11.42578125" style="97"/>
    <col min="14082" max="14082" width="37.7109375" style="97" customWidth="1"/>
    <col min="14083" max="14084" width="32.42578125" style="97" customWidth="1"/>
    <col min="14085" max="14085" width="6.42578125" style="97" customWidth="1"/>
    <col min="14086" max="14086" width="21.28515625" style="97" bestFit="1" customWidth="1"/>
    <col min="14087" max="14337" width="11.42578125" style="97"/>
    <col min="14338" max="14338" width="37.7109375" style="97" customWidth="1"/>
    <col min="14339" max="14340" width="32.42578125" style="97" customWidth="1"/>
    <col min="14341" max="14341" width="6.42578125" style="97" customWidth="1"/>
    <col min="14342" max="14342" width="21.28515625" style="97" bestFit="1" customWidth="1"/>
    <col min="14343" max="14593" width="11.42578125" style="97"/>
    <col min="14594" max="14594" width="37.7109375" style="97" customWidth="1"/>
    <col min="14595" max="14596" width="32.42578125" style="97" customWidth="1"/>
    <col min="14597" max="14597" width="6.42578125" style="97" customWidth="1"/>
    <col min="14598" max="14598" width="21.28515625" style="97" bestFit="1" customWidth="1"/>
    <col min="14599" max="14849" width="11.42578125" style="97"/>
    <col min="14850" max="14850" width="37.7109375" style="97" customWidth="1"/>
    <col min="14851" max="14852" width="32.42578125" style="97" customWidth="1"/>
    <col min="14853" max="14853" width="6.42578125" style="97" customWidth="1"/>
    <col min="14854" max="14854" width="21.28515625" style="97" bestFit="1" customWidth="1"/>
    <col min="14855" max="15105" width="11.42578125" style="97"/>
    <col min="15106" max="15106" width="37.7109375" style="97" customWidth="1"/>
    <col min="15107" max="15108" width="32.42578125" style="97" customWidth="1"/>
    <col min="15109" max="15109" width="6.42578125" style="97" customWidth="1"/>
    <col min="15110" max="15110" width="21.28515625" style="97" bestFit="1" customWidth="1"/>
    <col min="15111" max="15361" width="11.42578125" style="97"/>
    <col min="15362" max="15362" width="37.7109375" style="97" customWidth="1"/>
    <col min="15363" max="15364" width="32.42578125" style="97" customWidth="1"/>
    <col min="15365" max="15365" width="6.42578125" style="97" customWidth="1"/>
    <col min="15366" max="15366" width="21.28515625" style="97" bestFit="1" customWidth="1"/>
    <col min="15367" max="15617" width="11.42578125" style="97"/>
    <col min="15618" max="15618" width="37.7109375" style="97" customWidth="1"/>
    <col min="15619" max="15620" width="32.42578125" style="97" customWidth="1"/>
    <col min="15621" max="15621" width="6.42578125" style="97" customWidth="1"/>
    <col min="15622" max="15622" width="21.28515625" style="97" bestFit="1" customWidth="1"/>
    <col min="15623" max="15873" width="11.42578125" style="97"/>
    <col min="15874" max="15874" width="37.7109375" style="97" customWidth="1"/>
    <col min="15875" max="15876" width="32.42578125" style="97" customWidth="1"/>
    <col min="15877" max="15877" width="6.42578125" style="97" customWidth="1"/>
    <col min="15878" max="15878" width="21.28515625" style="97" bestFit="1" customWidth="1"/>
    <col min="15879" max="16129" width="11.42578125" style="97"/>
    <col min="16130" max="16130" width="37.7109375" style="97" customWidth="1"/>
    <col min="16131" max="16132" width="32.42578125" style="97" customWidth="1"/>
    <col min="16133" max="16133" width="6.42578125" style="97" customWidth="1"/>
    <col min="16134" max="16134" width="21.28515625" style="97" bestFit="1" customWidth="1"/>
    <col min="16135" max="16384" width="11.42578125" style="97"/>
  </cols>
  <sheetData>
    <row r="1" spans="1:8" s="47" customFormat="1" ht="28.5" customHeight="1" x14ac:dyDescent="0.25">
      <c r="A1" s="271"/>
      <c r="B1" s="271"/>
      <c r="C1" s="271"/>
      <c r="D1" s="271"/>
      <c r="E1" s="57"/>
      <c r="F1" s="57"/>
    </row>
    <row r="3" spans="1:8" ht="33.75" x14ac:dyDescent="0.25">
      <c r="A3" s="94" t="s">
        <v>95</v>
      </c>
      <c r="B3" s="120" t="s">
        <v>205</v>
      </c>
      <c r="C3" s="120" t="s">
        <v>206</v>
      </c>
      <c r="D3" s="94" t="s">
        <v>101</v>
      </c>
      <c r="E3" s="97"/>
      <c r="F3" s="103"/>
      <c r="H3" s="96"/>
    </row>
    <row r="4" spans="1:8" x14ac:dyDescent="0.25">
      <c r="A4" s="49" t="s">
        <v>3</v>
      </c>
      <c r="B4" s="148">
        <v>77764</v>
      </c>
      <c r="C4" s="53">
        <f t="shared" ref="C4:C9" si="0">B4/$B$18*100</f>
        <v>33.800294694200431</v>
      </c>
      <c r="D4" s="148">
        <v>24.568340738261409</v>
      </c>
      <c r="E4" s="59"/>
      <c r="F4" s="103"/>
    </row>
    <row r="5" spans="1:8" x14ac:dyDescent="0.25">
      <c r="A5" s="50" t="s">
        <v>4</v>
      </c>
      <c r="B5" s="148">
        <v>35176</v>
      </c>
      <c r="C5" s="53">
        <f t="shared" si="0"/>
        <v>15.289326245604579</v>
      </c>
      <c r="D5" s="148">
        <v>101.59689821867353</v>
      </c>
      <c r="E5" s="59"/>
    </row>
    <row r="6" spans="1:8" x14ac:dyDescent="0.25">
      <c r="A6" s="50" t="s">
        <v>5</v>
      </c>
      <c r="B6" s="148">
        <v>21525</v>
      </c>
      <c r="C6" s="53">
        <f t="shared" si="0"/>
        <v>9.3558888855082607</v>
      </c>
      <c r="D6" s="148">
        <v>182.90327527293798</v>
      </c>
      <c r="E6" s="59"/>
    </row>
    <row r="7" spans="1:8" x14ac:dyDescent="0.25">
      <c r="A7" s="50" t="s">
        <v>6</v>
      </c>
      <c r="B7" s="148">
        <v>16106</v>
      </c>
      <c r="C7" s="53">
        <f t="shared" si="0"/>
        <v>7.0005085430892473</v>
      </c>
      <c r="D7" s="148">
        <v>277.84603447472927</v>
      </c>
      <c r="E7" s="59"/>
    </row>
    <row r="8" spans="1:8" x14ac:dyDescent="0.25">
      <c r="A8" s="50" t="s">
        <v>7</v>
      </c>
      <c r="B8" s="148">
        <v>12388</v>
      </c>
      <c r="C8" s="53">
        <f t="shared" si="0"/>
        <v>5.3844716150372278</v>
      </c>
      <c r="D8" s="148">
        <v>385.81400911365836</v>
      </c>
      <c r="E8" s="59"/>
    </row>
    <row r="9" spans="1:8" x14ac:dyDescent="0.25">
      <c r="A9" s="50" t="s">
        <v>8</v>
      </c>
      <c r="B9" s="148">
        <v>31637</v>
      </c>
      <c r="C9" s="53">
        <f t="shared" si="0"/>
        <v>13.751092063685242</v>
      </c>
      <c r="D9" s="148">
        <v>659.23512310206081</v>
      </c>
      <c r="E9" s="59"/>
    </row>
    <row r="10" spans="1:8" x14ac:dyDescent="0.25">
      <c r="A10" s="50" t="s">
        <v>9</v>
      </c>
      <c r="B10" s="148">
        <v>13470</v>
      </c>
      <c r="C10" s="53">
        <f t="shared" ref="C10:C17" si="1">B10/$B$18*100</f>
        <v>5.8547653095375729</v>
      </c>
      <c r="D10" s="148">
        <v>1408.2871054565701</v>
      </c>
      <c r="E10" s="59"/>
    </row>
    <row r="11" spans="1:8" x14ac:dyDescent="0.25">
      <c r="A11" s="50" t="s">
        <v>10</v>
      </c>
      <c r="B11" s="148">
        <v>7389</v>
      </c>
      <c r="C11" s="53">
        <f t="shared" si="1"/>
        <v>3.2116452020915469</v>
      </c>
      <c r="D11" s="148">
        <v>2383.4037204912706</v>
      </c>
      <c r="E11" s="59"/>
    </row>
    <row r="12" spans="1:8" x14ac:dyDescent="0.25">
      <c r="A12" s="50" t="s">
        <v>11</v>
      </c>
      <c r="B12" s="148">
        <v>4654</v>
      </c>
      <c r="C12" s="53">
        <f t="shared" si="1"/>
        <v>2.0228713994497305</v>
      </c>
      <c r="D12" s="148">
        <v>3589.3733489987108</v>
      </c>
      <c r="E12" s="59"/>
    </row>
    <row r="13" spans="1:8" x14ac:dyDescent="0.25">
      <c r="A13" s="50" t="s">
        <v>12</v>
      </c>
      <c r="B13" s="148">
        <v>3548</v>
      </c>
      <c r="C13" s="53">
        <f t="shared" si="1"/>
        <v>1.542146051836623</v>
      </c>
      <c r="D13" s="148">
        <v>4891.1738003156715</v>
      </c>
      <c r="E13" s="59"/>
    </row>
    <row r="14" spans="1:8" x14ac:dyDescent="0.25">
      <c r="A14" s="50" t="s">
        <v>13</v>
      </c>
      <c r="B14" s="148">
        <v>2417</v>
      </c>
      <c r="C14" s="53">
        <f t="shared" si="1"/>
        <v>1.050554398897722</v>
      </c>
      <c r="D14" s="148">
        <v>6575.6672630285066</v>
      </c>
      <c r="E14" s="59"/>
    </row>
    <row r="15" spans="1:8" x14ac:dyDescent="0.25">
      <c r="A15" s="50" t="s">
        <v>14</v>
      </c>
      <c r="B15" s="148">
        <v>2537</v>
      </c>
      <c r="C15" s="53">
        <f t="shared" si="1"/>
        <v>1.102712664461531</v>
      </c>
      <c r="D15" s="148">
        <v>12701.997684745764</v>
      </c>
      <c r="E15" s="59"/>
    </row>
    <row r="16" spans="1:8" x14ac:dyDescent="0.25">
      <c r="A16" s="50" t="s">
        <v>15</v>
      </c>
      <c r="B16" s="148">
        <v>1451</v>
      </c>
      <c r="C16" s="53">
        <f t="shared" si="1"/>
        <v>0.63068036110905856</v>
      </c>
      <c r="D16" s="148">
        <v>16564.639320372156</v>
      </c>
      <c r="E16" s="59"/>
    </row>
    <row r="17" spans="1:10" x14ac:dyDescent="0.25">
      <c r="A17" s="50" t="s">
        <v>149</v>
      </c>
      <c r="B17" s="148">
        <v>7</v>
      </c>
      <c r="C17" s="53">
        <f t="shared" si="1"/>
        <v>3.0425654912221984E-3</v>
      </c>
      <c r="D17" s="148">
        <v>40.483271428571427</v>
      </c>
      <c r="E17" s="59"/>
    </row>
    <row r="18" spans="1:10" x14ac:dyDescent="0.25">
      <c r="A18" s="51" t="s">
        <v>0</v>
      </c>
      <c r="B18" s="52">
        <f>SUM(B4:B17)</f>
        <v>230069</v>
      </c>
      <c r="C18" s="53">
        <f t="shared" ref="C18" si="2">B18/$B$18*100</f>
        <v>100</v>
      </c>
      <c r="D18" s="166">
        <v>792.48107418018083</v>
      </c>
      <c r="E18" s="97"/>
    </row>
    <row r="19" spans="1:10" ht="15" customHeight="1" x14ac:dyDescent="0.25">
      <c r="A19" s="272"/>
      <c r="B19" s="273"/>
      <c r="C19" s="273"/>
      <c r="D19" s="273"/>
    </row>
    <row r="20" spans="1:10" ht="30" customHeight="1" x14ac:dyDescent="0.25">
      <c r="A20" s="274"/>
      <c r="B20" s="275"/>
      <c r="C20" s="275"/>
      <c r="D20" s="275"/>
      <c r="E20" s="96"/>
      <c r="F20" s="96"/>
      <c r="G20" s="96"/>
      <c r="H20" s="96"/>
      <c r="I20" s="96"/>
      <c r="J20" s="96"/>
    </row>
    <row r="21" spans="1:10" ht="15" customHeight="1" x14ac:dyDescent="0.25">
      <c r="A21" s="274"/>
      <c r="B21" s="275"/>
      <c r="C21" s="275"/>
      <c r="D21" s="275"/>
      <c r="E21" s="97"/>
      <c r="F21" s="97"/>
    </row>
    <row r="22" spans="1:10" ht="15" customHeight="1" x14ac:dyDescent="0.25">
      <c r="A22" s="274"/>
      <c r="B22" s="275"/>
      <c r="C22" s="275"/>
      <c r="D22" s="275"/>
      <c r="F22" s="102"/>
    </row>
    <row r="23" spans="1:10" ht="88.5" customHeight="1" x14ac:dyDescent="0.25">
      <c r="A23" s="342" t="s">
        <v>207</v>
      </c>
      <c r="B23" s="343"/>
      <c r="C23" s="343"/>
      <c r="D23" s="343"/>
      <c r="E23" s="97"/>
      <c r="F23" s="97"/>
    </row>
  </sheetData>
  <mergeCells count="6">
    <mergeCell ref="A23:D23"/>
    <mergeCell ref="A1:D1"/>
    <mergeCell ref="A19:D19"/>
    <mergeCell ref="A20:D20"/>
    <mergeCell ref="A21:D21"/>
    <mergeCell ref="A22:D22"/>
  </mergeCell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K31"/>
  <sheetViews>
    <sheetView workbookViewId="0">
      <pane xSplit="1" ySplit="5" topLeftCell="B16" activePane="bottomRight" state="frozen"/>
      <selection pane="topRight" activeCell="B1" sqref="B1"/>
      <selection pane="bottomLeft" activeCell="A6" sqref="A6"/>
      <selection pane="bottomRight" activeCell="L16" sqref="L16"/>
    </sheetView>
  </sheetViews>
  <sheetFormatPr baseColWidth="10" defaultColWidth="11.42578125" defaultRowHeight="15" x14ac:dyDescent="0.25"/>
  <cols>
    <col min="1" max="1" width="40.7109375" style="65" customWidth="1"/>
    <col min="2" max="11" width="10.7109375" style="47" customWidth="1"/>
    <col min="12" max="16384" width="11.42578125" style="47"/>
  </cols>
  <sheetData>
    <row r="1" spans="1:11" x14ac:dyDescent="0.25">
      <c r="A1" s="271" t="s">
        <v>115</v>
      </c>
      <c r="B1" s="271"/>
      <c r="C1" s="271"/>
      <c r="D1" s="271"/>
      <c r="E1" s="271"/>
      <c r="F1" s="271"/>
      <c r="G1" s="271"/>
      <c r="H1" s="271"/>
      <c r="I1" s="271"/>
      <c r="J1" s="271"/>
      <c r="K1" s="271"/>
    </row>
    <row r="2" spans="1:11" x14ac:dyDescent="0.25">
      <c r="A2" s="33"/>
      <c r="B2" s="46"/>
      <c r="C2" s="57"/>
      <c r="D2" s="57"/>
    </row>
    <row r="3" spans="1:11" s="65" customFormat="1" x14ac:dyDescent="0.25">
      <c r="A3" s="276"/>
      <c r="B3" s="278" t="str">
        <f>'5.3-1 source'!B3</f>
        <v>SRE (fonction publique de l'État)</v>
      </c>
      <c r="C3" s="278"/>
      <c r="D3" s="278"/>
      <c r="E3" s="278"/>
      <c r="F3" s="278" t="str">
        <f>'5.3-1 source'!H3</f>
        <v>FSPOEIE (ouvriers d'État) (2)</v>
      </c>
      <c r="G3" s="279"/>
      <c r="H3" s="280" t="str">
        <f>'5.3-1 source'!J3</f>
        <v>CNRACL (fonction publique territoriale et hospitalière)</v>
      </c>
      <c r="I3" s="280"/>
      <c r="J3" s="280"/>
      <c r="K3" s="280"/>
    </row>
    <row r="4" spans="1:11" s="65" customFormat="1" ht="21.75" customHeight="1" x14ac:dyDescent="0.25">
      <c r="A4" s="277"/>
      <c r="B4" s="278" t="str">
        <f>'5.3-1 source'!B4</f>
        <v xml:space="preserve">Pensions civiles hors La Poste et Orange  </v>
      </c>
      <c r="C4" s="278"/>
      <c r="D4" s="278" t="str">
        <f>'5.3-1 source'!F4</f>
        <v>Pensions militaires (1)</v>
      </c>
      <c r="E4" s="278"/>
      <c r="F4" s="279"/>
      <c r="G4" s="279"/>
      <c r="H4" s="278" t="str">
        <f>'5.3-1 source'!J4</f>
        <v>Fonction publique territoriale</v>
      </c>
      <c r="I4" s="278"/>
      <c r="J4" s="278" t="str">
        <f>'5.3-1 source'!L4</f>
        <v>Fonction publique hospitalière</v>
      </c>
      <c r="K4" s="278"/>
    </row>
    <row r="5" spans="1:11" s="65" customFormat="1" x14ac:dyDescent="0.25">
      <c r="A5" s="277"/>
      <c r="B5" s="203">
        <f>'5.3-1 source'!B5</f>
        <v>2018</v>
      </c>
      <c r="C5" s="203">
        <f>'5.3-1 source'!C5</f>
        <v>2019</v>
      </c>
      <c r="D5" s="203">
        <f>'5.3-1 source'!F5</f>
        <v>2018</v>
      </c>
      <c r="E5" s="203">
        <f>'5.3-1 source'!G5</f>
        <v>2019</v>
      </c>
      <c r="F5" s="203">
        <f>'5.3-1 source'!H5</f>
        <v>2018</v>
      </c>
      <c r="G5" s="203">
        <f>'5.3-1 source'!I5</f>
        <v>2019</v>
      </c>
      <c r="H5" s="203">
        <f>'5.3-1 source'!J5</f>
        <v>2018</v>
      </c>
      <c r="I5" s="203">
        <f>'5.3-1 source'!K5</f>
        <v>2019</v>
      </c>
      <c r="J5" s="203">
        <f>'5.3-1 source'!L5</f>
        <v>2018</v>
      </c>
      <c r="K5" s="203">
        <f>'5.3-1 source'!M5</f>
        <v>2019</v>
      </c>
    </row>
    <row r="6" spans="1:11" s="65" customFormat="1" ht="21" x14ac:dyDescent="0.25">
      <c r="A6" s="167" t="s">
        <v>127</v>
      </c>
      <c r="B6" s="200"/>
      <c r="C6" s="200"/>
      <c r="D6" s="200"/>
      <c r="E6" s="200"/>
      <c r="F6" s="200"/>
      <c r="G6" s="200"/>
      <c r="H6" s="200"/>
      <c r="I6" s="200"/>
      <c r="J6" s="200"/>
      <c r="K6" s="201"/>
    </row>
    <row r="7" spans="1:11" x14ac:dyDescent="0.25">
      <c r="A7" s="70" t="s">
        <v>128</v>
      </c>
      <c r="B7" s="209">
        <f>IF('5.3-1 source'!B6&lt;&gt;"",'5.3-1 source'!B6,"")</f>
        <v>43548</v>
      </c>
      <c r="C7" s="209">
        <f>IF('5.3-1 source'!C6&lt;&gt;"",'5.3-1 source'!C6,"")</f>
        <v>42463</v>
      </c>
      <c r="D7" s="209">
        <f>IF('5.3-1 source'!F6&lt;&gt;"",'5.3-1 source'!F6,"")</f>
        <v>11936</v>
      </c>
      <c r="E7" s="209">
        <f>IF('5.3-1 source'!G6&lt;&gt;"",'5.3-1 source'!G6,"")</f>
        <v>13070</v>
      </c>
      <c r="F7" s="209">
        <f>IF('5.3-1 source'!H6&lt;&gt;"",'5.3-1 source'!H6,"")</f>
        <v>2195</v>
      </c>
      <c r="G7" s="209">
        <f>IF('5.3-1 source'!I6&lt;&gt;"",'5.3-1 source'!I6,"")</f>
        <v>2120</v>
      </c>
      <c r="H7" s="209">
        <f>IF('5.3-1 source'!J6&lt;&gt;"",'5.3-1 source'!J6,"")</f>
        <v>43138</v>
      </c>
      <c r="I7" s="209">
        <f>IF('5.3-1 source'!K6&lt;&gt;"",'5.3-1 source'!K6,"")</f>
        <v>43583</v>
      </c>
      <c r="J7" s="209">
        <f>IF('5.3-1 source'!L6&lt;&gt;"",'5.3-1 source'!L6,"")</f>
        <v>26059</v>
      </c>
      <c r="K7" s="209">
        <f>IF('5.3-1 source'!M6&lt;&gt;"",'5.3-1 source'!M6,"")</f>
        <v>24702</v>
      </c>
    </row>
    <row r="8" spans="1:11" ht="22.5" x14ac:dyDescent="0.25">
      <c r="A8" s="68" t="s">
        <v>129</v>
      </c>
      <c r="B8" s="205">
        <f>IF('5.3-1 source'!B7&lt;&gt;"",'5.3-1 source'!B7,"")</f>
        <v>2148</v>
      </c>
      <c r="C8" s="205">
        <f>IF('5.3-1 source'!C7&lt;&gt;"",'5.3-1 source'!C7,"")</f>
        <v>2167</v>
      </c>
      <c r="D8" s="205">
        <f>IF('5.3-1 source'!F7&lt;&gt;"",'5.3-1 source'!F7,"")</f>
        <v>1539</v>
      </c>
      <c r="E8" s="205">
        <f>IF('5.3-1 source'!G7&lt;&gt;"",'5.3-1 source'!G7,"")</f>
        <v>1491</v>
      </c>
      <c r="F8" s="205">
        <f>IF('5.3-1 source'!H7&lt;&gt;"",'5.3-1 source'!H7,"")</f>
        <v>1908.37</v>
      </c>
      <c r="G8" s="205">
        <f>IF('5.3-1 source'!I7&lt;&gt;"",'5.3-1 source'!I7,"")</f>
        <v>2138.67</v>
      </c>
      <c r="H8" s="205">
        <f>IF('5.3-1 source'!J7&lt;&gt;"",'5.3-1 source'!J7,"")</f>
        <v>1221.9000000000001</v>
      </c>
      <c r="I8" s="205">
        <f>IF('5.3-1 source'!K7&lt;&gt;"",'5.3-1 source'!K7,"")</f>
        <v>1238.7</v>
      </c>
      <c r="J8" s="205">
        <f>IF('5.3-1 source'!L7&lt;&gt;"",'5.3-1 source'!L7,"")</f>
        <v>1457.2</v>
      </c>
      <c r="K8" s="205">
        <f>IF('5.3-1 source'!M7&lt;&gt;"",'5.3-1 source'!M7,"")</f>
        <v>1443.1</v>
      </c>
    </row>
    <row r="9" spans="1:11" ht="22.5" x14ac:dyDescent="0.25">
      <c r="A9" s="177" t="s">
        <v>130</v>
      </c>
      <c r="B9" s="206">
        <f>IF('5.3-1 source'!B8&lt;&gt;"",'5.3-1 source'!B8,"")</f>
        <v>2223</v>
      </c>
      <c r="C9" s="206">
        <f>IF('5.3-1 source'!C8&lt;&gt;"",'5.3-1 source'!C8,"")</f>
        <v>2245</v>
      </c>
      <c r="D9" s="206">
        <f>IF('5.3-1 source'!F8&lt;&gt;"",'5.3-1 source'!F8,"")</f>
        <v>1582</v>
      </c>
      <c r="E9" s="206">
        <f>IF('5.3-1 source'!G8&lt;&gt;"",'5.3-1 source'!G8,"")</f>
        <v>1536</v>
      </c>
      <c r="F9" s="206">
        <f>IF('5.3-1 source'!H8&lt;&gt;"",'5.3-1 source'!H8,"")</f>
        <v>1956.02</v>
      </c>
      <c r="G9" s="206">
        <f>IF('5.3-1 source'!I8&lt;&gt;"",'5.3-1 source'!I8,"")</f>
        <v>2196.61</v>
      </c>
      <c r="H9" s="206">
        <f>IF('5.3-1 source'!J8&lt;&gt;"",'5.3-1 source'!J8,"")</f>
        <v>1272.2</v>
      </c>
      <c r="I9" s="206">
        <f>IF('5.3-1 source'!K8&lt;&gt;"",'5.3-1 source'!K8,"")</f>
        <v>1289.5</v>
      </c>
      <c r="J9" s="206">
        <f>IF('5.3-1 source'!L8&lt;&gt;"",'5.3-1 source'!L8,"")</f>
        <v>1548.8</v>
      </c>
      <c r="K9" s="206">
        <f>IF('5.3-1 source'!M8&lt;&gt;"",'5.3-1 source'!M8,"")</f>
        <v>1536.9</v>
      </c>
    </row>
    <row r="10" spans="1:11" x14ac:dyDescent="0.25">
      <c r="A10" s="178" t="s">
        <v>131</v>
      </c>
      <c r="B10" s="206">
        <f>IF('5.3-1 source'!B9&lt;&gt;"",'5.3-1 source'!B9,"")</f>
        <v>2449</v>
      </c>
      <c r="C10" s="206">
        <f>IF('5.3-1 source'!C9&lt;&gt;"",'5.3-1 source'!C9,"")</f>
        <v>2483</v>
      </c>
      <c r="D10" s="206">
        <f>IF('5.3-1 source'!F9&lt;&gt;"",'5.3-1 source'!F9,"")</f>
        <v>1641</v>
      </c>
      <c r="E10" s="206">
        <f>IF('5.3-1 source'!G9&lt;&gt;"",'5.3-1 source'!G9,"")</f>
        <v>1597</v>
      </c>
      <c r="F10" s="206">
        <f>IF('5.3-1 source'!H9&lt;&gt;"",'5.3-1 source'!H9,"")</f>
        <v>1950.88</v>
      </c>
      <c r="G10" s="206">
        <f>IF('5.3-1 source'!I9&lt;&gt;"",'5.3-1 source'!I9,"")</f>
        <v>2195.81</v>
      </c>
      <c r="H10" s="206">
        <f>IF('5.3-1 source'!J9&lt;&gt;"",'5.3-1 source'!J9,"")</f>
        <v>1376.2</v>
      </c>
      <c r="I10" s="206">
        <f>IF('5.3-1 source'!K9&lt;&gt;"",'5.3-1 source'!K9,"")</f>
        <v>1409.2</v>
      </c>
      <c r="J10" s="206">
        <f>IF('5.3-1 source'!L9&lt;&gt;"",'5.3-1 source'!L9,"")</f>
        <v>1633.3</v>
      </c>
      <c r="K10" s="206">
        <f>IF('5.3-1 source'!M9&lt;&gt;"",'5.3-1 source'!M9,"")</f>
        <v>1619.6</v>
      </c>
    </row>
    <row r="11" spans="1:11" x14ac:dyDescent="0.25">
      <c r="A11" s="179" t="s">
        <v>132</v>
      </c>
      <c r="B11" s="207">
        <f>IF('5.3-1 source'!B10&lt;&gt;"",'5.3-1 source'!B10,"")</f>
        <v>2063</v>
      </c>
      <c r="C11" s="207">
        <f>IF('5.3-1 source'!C10&lt;&gt;"",'5.3-1 source'!C10,"")</f>
        <v>2078</v>
      </c>
      <c r="D11" s="207">
        <f>IF('5.3-1 source'!F10&lt;&gt;"",'5.3-1 source'!F10,"")</f>
        <v>1099</v>
      </c>
      <c r="E11" s="207">
        <f>IF('5.3-1 source'!G10&lt;&gt;"",'5.3-1 source'!G10,"")</f>
        <v>1088</v>
      </c>
      <c r="F11" s="207">
        <f>IF('5.3-1 source'!H10&lt;&gt;"",'5.3-1 source'!H10,"")</f>
        <v>1620.94</v>
      </c>
      <c r="G11" s="207">
        <f>IF('5.3-1 source'!I10&lt;&gt;"",'5.3-1 source'!I10,"")</f>
        <v>1740.56</v>
      </c>
      <c r="H11" s="207">
        <f>IF('5.3-1 source'!J10&lt;&gt;"",'5.3-1 source'!J10,"")</f>
        <v>1187.0999999999999</v>
      </c>
      <c r="I11" s="207">
        <f>IF('5.3-1 source'!K10&lt;&gt;"",'5.3-1 source'!K10,"")</f>
        <v>1196.3</v>
      </c>
      <c r="J11" s="207">
        <f>IF('5.3-1 source'!L10&lt;&gt;"",'5.3-1 source'!L10,"")</f>
        <v>1525.4</v>
      </c>
      <c r="K11" s="207">
        <f>IF('5.3-1 source'!M10&lt;&gt;"",'5.3-1 source'!M10,"")</f>
        <v>1514.8</v>
      </c>
    </row>
    <row r="12" spans="1:11" ht="22.5" x14ac:dyDescent="0.25">
      <c r="A12" s="68" t="s">
        <v>133</v>
      </c>
      <c r="B12" s="205">
        <f>IF('5.3-1 source'!B11&lt;&gt;"",'5.3-1 source'!B11,"")</f>
        <v>269.10000000000002</v>
      </c>
      <c r="C12" s="205">
        <f>IF('5.3-1 source'!C11&lt;&gt;"",'5.3-1 source'!C11,"")</f>
        <v>258.3</v>
      </c>
      <c r="D12" s="208" t="s">
        <v>16</v>
      </c>
      <c r="E12" s="208" t="s">
        <v>16</v>
      </c>
      <c r="F12" s="205">
        <f>IF('5.3-1 source'!H11&lt;&gt;"",'5.3-1 source'!H11,"")</f>
        <v>138.11000000000001</v>
      </c>
      <c r="G12" s="205">
        <f>IF('5.3-1 source'!I11&lt;&gt;"",'5.3-1 source'!I11,"")</f>
        <v>154.31</v>
      </c>
      <c r="H12" s="205">
        <f>IF('5.3-1 source'!J11&lt;&gt;"",'5.3-1 source'!J11,"")</f>
        <v>162.5</v>
      </c>
      <c r="I12" s="205">
        <f>IF('5.3-1 source'!K11&lt;&gt;"",'5.3-1 source'!K11,"")</f>
        <v>157.69999999999999</v>
      </c>
      <c r="J12" s="205">
        <f>IF('5.3-1 source'!L11&lt;&gt;"",'5.3-1 source'!L11,"")</f>
        <v>170.4</v>
      </c>
      <c r="K12" s="205">
        <f>IF('5.3-1 source'!M11&lt;&gt;"",'5.3-1 source'!M11,"")</f>
        <v>168.4</v>
      </c>
    </row>
    <row r="13" spans="1:11" ht="22.5" x14ac:dyDescent="0.25">
      <c r="A13" s="180" t="s">
        <v>134</v>
      </c>
      <c r="B13" s="207">
        <f>IF('5.3-1 source'!B12&lt;&gt;"",'5.3-1 source'!B12,"")</f>
        <v>-190.7</v>
      </c>
      <c r="C13" s="207">
        <f>IF('5.3-1 source'!C12&lt;&gt;"",'5.3-1 source'!C12,"")</f>
        <v>-194.9</v>
      </c>
      <c r="D13" s="207">
        <f>IF('5.3-1 source'!F12&lt;&gt;"",'5.3-1 source'!F12,"")</f>
        <v>-78.7</v>
      </c>
      <c r="E13" s="207">
        <f>IF('5.3-1 source'!G12&lt;&gt;"",'5.3-1 source'!G12,"")</f>
        <v>-84.5</v>
      </c>
      <c r="F13" s="207">
        <f>IF('5.3-1 source'!H12&lt;&gt;"",'5.3-1 source'!H12,"")</f>
        <v>-121.26</v>
      </c>
      <c r="G13" s="207">
        <f>IF('5.3-1 source'!I12&lt;&gt;"",'5.3-1 source'!I12,"")</f>
        <v>-136.21</v>
      </c>
      <c r="H13" s="207">
        <f>IF('5.3-1 source'!J12&lt;&gt;"",'5.3-1 source'!J12,"")</f>
        <v>-107.8</v>
      </c>
      <c r="I13" s="207">
        <f>IF('5.3-1 source'!K12&lt;&gt;"",'5.3-1 source'!K12,"")</f>
        <v>-113.9</v>
      </c>
      <c r="J13" s="207">
        <f>IF('5.3-1 source'!L12&lt;&gt;"",'5.3-1 source'!L12,"")</f>
        <v>-124.3</v>
      </c>
      <c r="K13" s="207">
        <f>IF('5.3-1 source'!M12&lt;&gt;"",'5.3-1 source'!M12,"")</f>
        <v>-122.3</v>
      </c>
    </row>
    <row r="14" spans="1:11" ht="22.5" x14ac:dyDescent="0.25">
      <c r="A14" s="167" t="s">
        <v>135</v>
      </c>
      <c r="B14" s="200"/>
      <c r="C14" s="200"/>
      <c r="D14" s="200"/>
      <c r="E14" s="200"/>
      <c r="F14" s="200"/>
      <c r="G14" s="200"/>
      <c r="H14" s="200"/>
      <c r="I14" s="200"/>
      <c r="J14" s="200"/>
      <c r="K14" s="201"/>
    </row>
    <row r="15" spans="1:11" x14ac:dyDescent="0.25">
      <c r="A15" s="66" t="s">
        <v>136</v>
      </c>
      <c r="B15" s="204">
        <f>IF('5.3-1 source'!B13&lt;&gt;"",'5.3-1 source'!B13,"")</f>
        <v>18345</v>
      </c>
      <c r="C15" s="204">
        <f>IF('5.3-1 source'!C13&lt;&gt;"",'5.3-1 source'!C13,"")</f>
        <v>17041</v>
      </c>
      <c r="D15" s="204">
        <f>IF('5.3-1 source'!F13&lt;&gt;"",'5.3-1 source'!F13,"")</f>
        <v>7839</v>
      </c>
      <c r="E15" s="204">
        <f>IF('5.3-1 source'!G13&lt;&gt;"",'5.3-1 source'!G13,"")</f>
        <v>7814</v>
      </c>
      <c r="F15" s="204">
        <f>IF('5.3-1 source'!H13&lt;&gt;"",'5.3-1 source'!H13,"")</f>
        <v>1450</v>
      </c>
      <c r="G15" s="204">
        <f>IF('5.3-1 source'!I13&lt;&gt;"",'5.3-1 source'!I13,"")</f>
        <v>1372</v>
      </c>
      <c r="H15" s="204">
        <f>IF('5.3-1 source'!J13&lt;&gt;"",'5.3-1 source'!J13,"")</f>
        <v>7365</v>
      </c>
      <c r="I15" s="204">
        <f>IF('5.3-1 source'!K13&lt;&gt;"",'5.3-1 source'!K13,"")</f>
        <v>7051</v>
      </c>
      <c r="J15" s="204">
        <f>IF('5.3-1 source'!L13&lt;&gt;"",'5.3-1 source'!L13,"")</f>
        <v>3905</v>
      </c>
      <c r="K15" s="204">
        <f>IF('5.3-1 source'!M13&lt;&gt;"",'5.3-1 source'!M13,"")</f>
        <v>3819</v>
      </c>
    </row>
    <row r="16" spans="1:11" ht="22.5" x14ac:dyDescent="0.25">
      <c r="A16" s="68" t="s">
        <v>129</v>
      </c>
      <c r="B16" s="205">
        <f>IF('5.3-1 source'!B14&lt;&gt;"",'5.3-1 source'!B14,"")</f>
        <v>940</v>
      </c>
      <c r="C16" s="205">
        <f>IF('5.3-1 source'!C14&lt;&gt;"",'5.3-1 source'!C14,"")</f>
        <v>939</v>
      </c>
      <c r="D16" s="205">
        <f>IF('5.3-1 source'!F14&lt;&gt;"",'5.3-1 source'!F14,"")</f>
        <v>747</v>
      </c>
      <c r="E16" s="205">
        <f>IF('5.3-1 source'!G14&lt;&gt;"",'5.3-1 source'!G14,"")</f>
        <v>728</v>
      </c>
      <c r="F16" s="205">
        <f>IF('5.3-1 source'!H14&lt;&gt;"",'5.3-1 source'!H14,"")</f>
        <v>889.70713790000002</v>
      </c>
      <c r="G16" s="205">
        <f>IF('5.3-1 source'!I14&lt;&gt;"",'5.3-1 source'!I14,"")</f>
        <v>884.81</v>
      </c>
      <c r="H16" s="205">
        <f>IF('5.3-1 source'!J14&lt;&gt;"",'5.3-1 source'!J14,"")</f>
        <v>597</v>
      </c>
      <c r="I16" s="205">
        <f>IF('5.3-1 source'!K14&lt;&gt;"",'5.3-1 source'!K14,"")</f>
        <v>610.5</v>
      </c>
      <c r="J16" s="205">
        <f>IF('5.3-1 source'!L14&lt;&gt;"",'5.3-1 source'!L14,"")</f>
        <v>646.70000000000005</v>
      </c>
      <c r="K16" s="205">
        <f>IF('5.3-1 source'!M14&lt;&gt;"",'5.3-1 source'!M14,"")</f>
        <v>647.70000000000005</v>
      </c>
    </row>
    <row r="17" spans="1:11" ht="22.5" x14ac:dyDescent="0.25">
      <c r="A17" s="177" t="s">
        <v>137</v>
      </c>
      <c r="B17" s="206">
        <f>IF('5.3-1 source'!B15&lt;&gt;"",'5.3-1 source'!B15,"")</f>
        <v>991</v>
      </c>
      <c r="C17" s="206">
        <f>IF('5.3-1 source'!C15&lt;&gt;"",'5.3-1 source'!C15,"")</f>
        <v>991</v>
      </c>
      <c r="D17" s="206">
        <f>IF('5.3-1 source'!F15&lt;&gt;"",'5.3-1 source'!F15,"")</f>
        <v>796</v>
      </c>
      <c r="E17" s="206">
        <f>IF('5.3-1 source'!G15&lt;&gt;"",'5.3-1 source'!G15,"")</f>
        <v>773</v>
      </c>
      <c r="F17" s="206">
        <f>IF('5.3-1 source'!H15&lt;&gt;"",'5.3-1 source'!H15,"")</f>
        <v>926.54</v>
      </c>
      <c r="G17" s="206">
        <f>IF('5.3-1 source'!I15&lt;&gt;"",'5.3-1 source'!I15,"")</f>
        <v>922.57</v>
      </c>
      <c r="H17" s="206">
        <f>IF('5.3-1 source'!J15&lt;&gt;"",'5.3-1 source'!J15,"")</f>
        <v>629.1</v>
      </c>
      <c r="I17" s="206">
        <f>IF('5.3-1 source'!K15&lt;&gt;"",'5.3-1 source'!K15,"")</f>
        <v>642.20000000000005</v>
      </c>
      <c r="J17" s="206">
        <f>IF('5.3-1 source'!L15&lt;&gt;"",'5.3-1 source'!L15,"")</f>
        <v>680.6</v>
      </c>
      <c r="K17" s="206">
        <f>IF('5.3-1 source'!M15&lt;&gt;"",'5.3-1 source'!M15,"")</f>
        <v>681.9</v>
      </c>
    </row>
    <row r="18" spans="1:11" x14ac:dyDescent="0.25">
      <c r="A18" s="178" t="s">
        <v>131</v>
      </c>
      <c r="B18" s="206">
        <f>IF('5.3-1 source'!B16&lt;&gt;"",'5.3-1 source'!B16,"")</f>
        <v>848</v>
      </c>
      <c r="C18" s="206">
        <f>IF('5.3-1 source'!C16&lt;&gt;"",'5.3-1 source'!C16,"")</f>
        <v>844</v>
      </c>
      <c r="D18" s="206">
        <f>IF('5.3-1 source'!F16&lt;&gt;"",'5.3-1 source'!F16,"")</f>
        <v>331</v>
      </c>
      <c r="E18" s="206">
        <f>IF('5.3-1 source'!G16&lt;&gt;"",'5.3-1 source'!G16,"")</f>
        <v>329</v>
      </c>
      <c r="F18" s="206">
        <f>IF('5.3-1 source'!H16&lt;&gt;"",'5.3-1 source'!H16,"")</f>
        <v>707.49</v>
      </c>
      <c r="G18" s="206">
        <f>IF('5.3-1 source'!I16&lt;&gt;"",'5.3-1 source'!I16,"")</f>
        <v>699.59</v>
      </c>
      <c r="H18" s="206">
        <f>IF('5.3-1 source'!J16&lt;&gt;"",'5.3-1 source'!J16,"")</f>
        <v>565.4</v>
      </c>
      <c r="I18" s="206">
        <f>IF('5.3-1 source'!K16&lt;&gt;"",'5.3-1 source'!K16,"")</f>
        <v>570.4</v>
      </c>
      <c r="J18" s="206">
        <f>IF('5.3-1 source'!L16&lt;&gt;"",'5.3-1 source'!L16,"")</f>
        <v>652.9</v>
      </c>
      <c r="K18" s="206">
        <f>IF('5.3-1 source'!M16&lt;&gt;"",'5.3-1 source'!M16,"")</f>
        <v>656.4</v>
      </c>
    </row>
    <row r="19" spans="1:11" x14ac:dyDescent="0.25">
      <c r="A19" s="179" t="s">
        <v>132</v>
      </c>
      <c r="B19" s="207">
        <f>IF('5.3-1 source'!B17&lt;&gt;"",'5.3-1 source'!B17,"")</f>
        <v>1049</v>
      </c>
      <c r="C19" s="207">
        <f>IF('5.3-1 source'!C17&lt;&gt;"",'5.3-1 source'!C17,"")</f>
        <v>1053</v>
      </c>
      <c r="D19" s="207">
        <f>IF('5.3-1 source'!F17&lt;&gt;"",'5.3-1 source'!F17,"")</f>
        <v>820</v>
      </c>
      <c r="E19" s="207">
        <f>IF('5.3-1 source'!G17&lt;&gt;"",'5.3-1 source'!G17,"")</f>
        <v>794</v>
      </c>
      <c r="F19" s="207">
        <f>IF('5.3-1 source'!H17&lt;&gt;"",'5.3-1 source'!H17,"")</f>
        <v>939.67</v>
      </c>
      <c r="G19" s="207">
        <f>IF('5.3-1 source'!I17&lt;&gt;"",'5.3-1 source'!I17,"")</f>
        <v>936.74</v>
      </c>
      <c r="H19" s="207">
        <f>IF('5.3-1 source'!J17&lt;&gt;"",'5.3-1 source'!J17,"")</f>
        <v>650.1</v>
      </c>
      <c r="I19" s="207">
        <f>IF('5.3-1 source'!K17&lt;&gt;"",'5.3-1 source'!K17,"")</f>
        <v>666.2</v>
      </c>
      <c r="J19" s="207">
        <f>IF('5.3-1 source'!L17&lt;&gt;"",'5.3-1 source'!L17,"")</f>
        <v>709.2</v>
      </c>
      <c r="K19" s="207">
        <f>IF('5.3-1 source'!M17&lt;&gt;"",'5.3-1 source'!M17,"")</f>
        <v>707.5</v>
      </c>
    </row>
    <row r="20" spans="1:11" ht="15" customHeight="1" x14ac:dyDescent="0.25">
      <c r="A20" s="272" t="s">
        <v>177</v>
      </c>
      <c r="B20" s="273"/>
      <c r="C20" s="273"/>
      <c r="D20" s="273"/>
      <c r="E20" s="273"/>
      <c r="F20" s="273"/>
      <c r="G20" s="273"/>
      <c r="H20" s="273"/>
      <c r="I20" s="273"/>
      <c r="J20" s="273"/>
      <c r="K20" s="273"/>
    </row>
    <row r="21" spans="1:11" ht="42.75" customHeight="1" x14ac:dyDescent="0.25">
      <c r="A21" s="274" t="s">
        <v>182</v>
      </c>
      <c r="B21" s="275"/>
      <c r="C21" s="275"/>
      <c r="D21" s="275"/>
      <c r="E21" s="275"/>
      <c r="F21" s="275"/>
      <c r="G21" s="275"/>
      <c r="H21" s="275"/>
      <c r="I21" s="275"/>
      <c r="J21" s="275"/>
      <c r="K21" s="275"/>
    </row>
    <row r="22" spans="1:11" ht="15" customHeight="1" x14ac:dyDescent="0.25">
      <c r="A22" s="274" t="s">
        <v>183</v>
      </c>
      <c r="B22" s="275"/>
      <c r="C22" s="275"/>
      <c r="D22" s="275"/>
      <c r="E22" s="275"/>
      <c r="F22" s="275"/>
      <c r="G22" s="275"/>
      <c r="H22" s="275"/>
      <c r="I22" s="275"/>
      <c r="J22" s="275"/>
      <c r="K22" s="275"/>
    </row>
    <row r="23" spans="1:11" ht="15" customHeight="1" x14ac:dyDescent="0.25">
      <c r="A23" s="274" t="s">
        <v>22</v>
      </c>
      <c r="B23" s="275"/>
      <c r="C23" s="275"/>
      <c r="D23" s="275"/>
      <c r="E23" s="275"/>
      <c r="F23" s="275"/>
      <c r="G23" s="275"/>
      <c r="H23" s="275"/>
      <c r="I23" s="275"/>
      <c r="J23" s="275"/>
      <c r="K23" s="275"/>
    </row>
    <row r="24" spans="1:11" ht="21.75" customHeight="1" x14ac:dyDescent="0.25">
      <c r="A24" s="284" t="s">
        <v>143</v>
      </c>
      <c r="B24" s="275"/>
      <c r="C24" s="275"/>
      <c r="D24" s="275"/>
      <c r="E24" s="275"/>
      <c r="F24" s="275"/>
      <c r="G24" s="275"/>
      <c r="H24" s="275"/>
      <c r="I24" s="275"/>
      <c r="J24" s="275"/>
      <c r="K24" s="275"/>
    </row>
    <row r="25" spans="1:11" ht="15" customHeight="1" x14ac:dyDescent="0.25">
      <c r="A25" s="274" t="s">
        <v>203</v>
      </c>
      <c r="B25" s="275"/>
      <c r="C25" s="275"/>
      <c r="D25" s="275"/>
      <c r="E25" s="275"/>
      <c r="F25" s="275"/>
      <c r="G25" s="275"/>
      <c r="H25" s="275"/>
      <c r="I25" s="275"/>
      <c r="J25" s="275"/>
      <c r="K25" s="275"/>
    </row>
    <row r="26" spans="1:11" ht="15" customHeight="1" x14ac:dyDescent="0.25">
      <c r="A26" s="274" t="s">
        <v>145</v>
      </c>
      <c r="B26" s="275"/>
      <c r="C26" s="275"/>
      <c r="D26" s="275"/>
      <c r="E26" s="275"/>
      <c r="F26" s="275"/>
      <c r="G26" s="275"/>
      <c r="H26" s="275"/>
      <c r="I26" s="275"/>
      <c r="J26" s="275"/>
      <c r="K26" s="275"/>
    </row>
    <row r="27" spans="1:11" x14ac:dyDescent="0.25">
      <c r="A27" s="281"/>
      <c r="B27" s="281"/>
      <c r="C27" s="281"/>
      <c r="D27" s="281"/>
      <c r="E27" s="281"/>
      <c r="F27" s="281"/>
      <c r="G27" s="281"/>
      <c r="H27" s="281"/>
    </row>
    <row r="30" spans="1:11" ht="1.5" customHeight="1" x14ac:dyDescent="0.25">
      <c r="A30" s="282"/>
      <c r="B30" s="282"/>
      <c r="C30" s="282"/>
      <c r="D30" s="282"/>
      <c r="E30" s="282"/>
      <c r="F30" s="282"/>
      <c r="G30" s="40"/>
      <c r="H30" s="40"/>
    </row>
    <row r="31" spans="1:11" hidden="1" x14ac:dyDescent="0.25">
      <c r="A31" s="281"/>
      <c r="B31" s="283"/>
      <c r="C31" s="283"/>
      <c r="D31" s="283"/>
      <c r="E31" s="283"/>
      <c r="F31" s="283"/>
      <c r="G31" s="40"/>
      <c r="H31" s="40"/>
    </row>
  </sheetData>
  <mergeCells count="19">
    <mergeCell ref="A27:H27"/>
    <mergeCell ref="A30:F30"/>
    <mergeCell ref="A31:F31"/>
    <mergeCell ref="A24:K24"/>
    <mergeCell ref="A25:K25"/>
    <mergeCell ref="A26:K26"/>
    <mergeCell ref="A1:K1"/>
    <mergeCell ref="A20:K20"/>
    <mergeCell ref="A21:K21"/>
    <mergeCell ref="A22:K22"/>
    <mergeCell ref="A23:K23"/>
    <mergeCell ref="A3:A5"/>
    <mergeCell ref="B3:E3"/>
    <mergeCell ref="F3:G4"/>
    <mergeCell ref="H3:K3"/>
    <mergeCell ref="B4:C4"/>
    <mergeCell ref="D4:E4"/>
    <mergeCell ref="H4:I4"/>
    <mergeCell ref="J4:K4"/>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H18"/>
  <sheetViews>
    <sheetView workbookViewId="0">
      <pane xSplit="1" ySplit="3" topLeftCell="B4" activePane="bottomRight" state="frozen"/>
      <selection pane="topRight" activeCell="B1" sqref="B1"/>
      <selection pane="bottomLeft" activeCell="A4" sqref="A4"/>
      <selection pane="bottomRight" activeCell="A13" sqref="A13:D13"/>
    </sheetView>
  </sheetViews>
  <sheetFormatPr baseColWidth="10" defaultColWidth="20.7109375" defaultRowHeight="15" x14ac:dyDescent="0.25"/>
  <cols>
    <col min="1" max="1" width="45.7109375" style="40" customWidth="1"/>
    <col min="2" max="3" width="15.7109375" style="40" customWidth="1"/>
    <col min="4" max="4" width="15.7109375" style="47" customWidth="1"/>
    <col min="5" max="16384" width="20.7109375" style="40"/>
  </cols>
  <sheetData>
    <row r="1" spans="1:8" ht="28.5" customHeight="1" x14ac:dyDescent="0.25">
      <c r="A1" s="271" t="s">
        <v>196</v>
      </c>
      <c r="B1" s="271"/>
      <c r="C1" s="344"/>
      <c r="D1" s="345"/>
    </row>
    <row r="2" spans="1:8" x14ac:dyDescent="0.25">
      <c r="A2" s="58"/>
      <c r="B2" s="58"/>
      <c r="C2" s="58"/>
      <c r="D2" s="58"/>
      <c r="E2" s="58"/>
      <c r="F2" s="58"/>
    </row>
    <row r="3" spans="1:8" x14ac:dyDescent="0.25">
      <c r="A3" s="9"/>
      <c r="B3" s="30" t="s">
        <v>1</v>
      </c>
      <c r="C3" s="30" t="s">
        <v>2</v>
      </c>
      <c r="D3" s="30" t="s">
        <v>0</v>
      </c>
      <c r="E3" s="58"/>
      <c r="F3" s="58"/>
    </row>
    <row r="4" spans="1:8" x14ac:dyDescent="0.25">
      <c r="A4" s="183" t="s">
        <v>205</v>
      </c>
      <c r="B4" s="248">
        <f>IF('5.3-10 source'!B4&lt;&gt;"",'5.3-10 source'!B4,"")</f>
        <v>85295</v>
      </c>
      <c r="C4" s="248">
        <f>IF('5.3-10 source'!C4&lt;&gt;"",'5.3-10 source'!C4,"")</f>
        <v>144774</v>
      </c>
      <c r="D4" s="248">
        <f>IF('5.3-10 source'!D4&lt;&gt;"",'5.3-10 source'!D4,"")</f>
        <v>230069</v>
      </c>
      <c r="E4" s="58"/>
      <c r="F4" s="58"/>
    </row>
    <row r="5" spans="1:8" x14ac:dyDescent="0.25">
      <c r="A5" s="182" t="s">
        <v>185</v>
      </c>
      <c r="B5" s="249">
        <f>IF('5.3-10 source'!B5&lt;&gt;"",'5.3-10 source'!B5,"")</f>
        <v>24.177440018634989</v>
      </c>
      <c r="C5" s="249">
        <f>IF('5.3-10 source'!C5&lt;&gt;"",'5.3-10 source'!C5,"")</f>
        <v>22.621245743905952</v>
      </c>
      <c r="D5" s="249">
        <f>IF('5.3-10 source'!D5&lt;&gt;"",'5.3-10 source'!D5,"")</f>
        <v>23.19361298820909</v>
      </c>
      <c r="E5" s="58"/>
      <c r="F5" s="58"/>
    </row>
    <row r="6" spans="1:8" x14ac:dyDescent="0.25">
      <c r="A6" s="183" t="s">
        <v>208</v>
      </c>
      <c r="B6" s="250">
        <f>IF('5.3-10 source'!B6&lt;&gt;"",'5.3-10 source'!B6,"")</f>
        <v>63.340254411161283</v>
      </c>
      <c r="C6" s="250">
        <f>IF('5.3-10 source'!C6&lt;&gt;"",'5.3-10 source'!C6,"")</f>
        <v>63.270904996753551</v>
      </c>
      <c r="D6" s="250">
        <f>IF('5.3-10 source'!D6&lt;&gt;"",'5.3-10 source'!D6,"")</f>
        <v>63.296615363217121</v>
      </c>
      <c r="E6" s="58"/>
      <c r="F6" s="58"/>
    </row>
    <row r="7" spans="1:8" x14ac:dyDescent="0.25">
      <c r="A7" s="182" t="s">
        <v>185</v>
      </c>
      <c r="B7" s="217">
        <f>IF('5.3-10 source'!B7&lt;&gt;"",'5.3-10 source'!B7,"")</f>
        <v>0.11854376080639845</v>
      </c>
      <c r="C7" s="217">
        <f>IF('5.3-10 source'!C7&lt;&gt;"",'5.3-10 source'!C7,"")</f>
        <v>6.8179949247643867E-2</v>
      </c>
      <c r="D7" s="217">
        <f>IF('5.3-10 source'!D7&lt;&gt;"",'5.3-10 source'!D7,"")</f>
        <v>8.7032756563436439E-2</v>
      </c>
      <c r="E7" s="58"/>
      <c r="F7" s="58"/>
    </row>
    <row r="8" spans="1:8" x14ac:dyDescent="0.25">
      <c r="A8" s="183" t="s">
        <v>209</v>
      </c>
      <c r="B8" s="250">
        <f>IF('5.3-10 source'!B8&lt;&gt;"",'5.3-10 source'!B8,"")</f>
        <v>4.6931433159923897</v>
      </c>
      <c r="C8" s="250">
        <f>IF('5.3-10 source'!C8&lt;&gt;"",'5.3-10 source'!C8,"")</f>
        <v>5.5668171213765696</v>
      </c>
      <c r="D8" s="250">
        <f>IF('5.3-10 source'!D8&lt;&gt;"",'5.3-10 source'!D8,"")</f>
        <v>5.2429142607992292</v>
      </c>
      <c r="E8" s="58"/>
      <c r="F8" s="58"/>
    </row>
    <row r="9" spans="1:8" x14ac:dyDescent="0.25">
      <c r="A9" s="182" t="s">
        <v>185</v>
      </c>
      <c r="B9" s="217">
        <f>IF('5.3-10 source'!B9&lt;&gt;"",'5.3-10 source'!B9,"")</f>
        <v>-11.850356598102536</v>
      </c>
      <c r="C9" s="217">
        <f>IF('5.3-10 source'!C9&lt;&gt;"",'5.3-10 source'!C9,"")</f>
        <v>-10.354128020663737</v>
      </c>
      <c r="D9" s="217">
        <f>IF('5.3-10 source'!D9&lt;&gt;"",'5.3-10 source'!D9,"")</f>
        <v>-10.895682412900216</v>
      </c>
      <c r="E9" s="58"/>
      <c r="F9" s="58"/>
    </row>
    <row r="10" spans="1:8" x14ac:dyDescent="0.25">
      <c r="A10" s="183" t="s">
        <v>210</v>
      </c>
      <c r="B10" s="248">
        <f>IF('5.3-10 source'!B10&lt;&gt;"",'5.3-10 source'!B10,"")</f>
        <v>966.47147040421351</v>
      </c>
      <c r="C10" s="248">
        <f>IF('5.3-10 source'!C10&lt;&gt;"",'5.3-10 source'!C10,"")</f>
        <v>689.9729522388468</v>
      </c>
      <c r="D10" s="248">
        <f>IF('5.3-10 source'!D10&lt;&gt;"",'5.3-10 source'!D10,"")</f>
        <v>792.48107418015547</v>
      </c>
      <c r="E10" s="58"/>
      <c r="F10" s="58"/>
    </row>
    <row r="11" spans="1:8" x14ac:dyDescent="0.25">
      <c r="A11" s="182" t="s">
        <v>185</v>
      </c>
      <c r="B11" s="249">
        <f>IF('5.3-10 source'!B11&lt;&gt;"",'5.3-10 source'!B11,"")</f>
        <v>-16.935345510230427</v>
      </c>
      <c r="C11" s="249">
        <f>IF('5.3-10 source'!C11&lt;&gt;"",'5.3-10 source'!C11,"")</f>
        <v>-14.054697866538039</v>
      </c>
      <c r="D11" s="249">
        <f>IF('5.3-10 source'!D11&lt;&gt;"",'5.3-10 source'!D11,"")</f>
        <v>-15.285658321041037</v>
      </c>
      <c r="E11" s="58"/>
      <c r="F11" s="58"/>
    </row>
    <row r="12" spans="1:8" ht="15" customHeight="1" x14ac:dyDescent="0.25">
      <c r="A12" s="272" t="s">
        <v>154</v>
      </c>
      <c r="B12" s="273"/>
      <c r="C12" s="273"/>
      <c r="D12" s="273"/>
      <c r="E12" s="58"/>
      <c r="F12" s="58"/>
    </row>
    <row r="13" spans="1:8" ht="28.15" customHeight="1" x14ac:dyDescent="0.25">
      <c r="A13" s="300" t="s">
        <v>116</v>
      </c>
      <c r="B13" s="275"/>
      <c r="C13" s="275"/>
      <c r="D13" s="275"/>
      <c r="E13" s="37"/>
      <c r="F13" s="37"/>
      <c r="G13" s="37"/>
      <c r="H13" s="37"/>
    </row>
    <row r="14" spans="1:8" ht="15" customHeight="1" x14ac:dyDescent="0.25">
      <c r="A14" s="274" t="s">
        <v>93</v>
      </c>
      <c r="B14" s="275"/>
      <c r="C14" s="275"/>
      <c r="D14" s="275"/>
    </row>
    <row r="15" spans="1:8" ht="15" customHeight="1" x14ac:dyDescent="0.25">
      <c r="A15" s="274" t="s">
        <v>94</v>
      </c>
      <c r="B15" s="275"/>
      <c r="C15" s="275"/>
      <c r="D15" s="275"/>
      <c r="E15" s="58"/>
      <c r="F15" s="58"/>
    </row>
    <row r="16" spans="1:8" ht="21.75" customHeight="1" x14ac:dyDescent="0.25">
      <c r="A16" s="274"/>
      <c r="B16" s="275"/>
      <c r="C16" s="275"/>
      <c r="D16" s="275"/>
      <c r="E16" s="37"/>
      <c r="F16" s="37"/>
    </row>
    <row r="17" spans="1:4" ht="28.5" customHeight="1" x14ac:dyDescent="0.25">
      <c r="A17" s="33"/>
      <c r="B17" s="33"/>
      <c r="C17" s="46"/>
      <c r="D17" s="41"/>
    </row>
    <row r="18" spans="1:4" ht="28.5" customHeight="1" x14ac:dyDescent="0.25">
      <c r="A18" s="33"/>
      <c r="B18" s="33"/>
      <c r="C18" s="46"/>
      <c r="D18" s="41"/>
    </row>
  </sheetData>
  <mergeCells count="6">
    <mergeCell ref="A16:D16"/>
    <mergeCell ref="A1:D1"/>
    <mergeCell ref="A12:D12"/>
    <mergeCell ref="A13:D13"/>
    <mergeCell ref="A14:D14"/>
    <mergeCell ref="A15:D15"/>
  </mergeCell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sheetPr>
  <dimension ref="A1:H18"/>
  <sheetViews>
    <sheetView workbookViewId="0">
      <pane xSplit="1" ySplit="3" topLeftCell="B4" activePane="bottomRight" state="frozen"/>
      <selection sqref="A1:O1"/>
      <selection pane="topRight" sqref="A1:O1"/>
      <selection pane="bottomLeft" sqref="A1:O1"/>
      <selection pane="bottomRight" sqref="A1:O1"/>
    </sheetView>
  </sheetViews>
  <sheetFormatPr baseColWidth="10" defaultColWidth="20.7109375" defaultRowHeight="15" x14ac:dyDescent="0.25"/>
  <cols>
    <col min="1" max="1" width="50.7109375" style="97" customWidth="1"/>
    <col min="2" max="3" width="20.7109375" style="97"/>
    <col min="4" max="4" width="20.7109375" style="47"/>
    <col min="5" max="5" width="2.42578125" style="97" customWidth="1"/>
    <col min="6" max="6" width="5" style="97" bestFit="1" customWidth="1"/>
    <col min="7" max="16384" width="20.7109375" style="97"/>
  </cols>
  <sheetData>
    <row r="1" spans="1:8" ht="28.5" customHeight="1" x14ac:dyDescent="0.25">
      <c r="A1" s="271"/>
      <c r="B1" s="271"/>
      <c r="C1" s="344"/>
      <c r="D1" s="345"/>
    </row>
    <row r="2" spans="1:8" x14ac:dyDescent="0.25">
      <c r="A2" s="58"/>
      <c r="B2" s="58"/>
      <c r="C2" s="58"/>
      <c r="D2" s="58"/>
      <c r="E2" s="58"/>
      <c r="F2" s="58"/>
    </row>
    <row r="3" spans="1:8" x14ac:dyDescent="0.25">
      <c r="A3" s="9"/>
      <c r="B3" s="95" t="s">
        <v>1</v>
      </c>
      <c r="C3" s="95" t="s">
        <v>2</v>
      </c>
      <c r="D3" s="95" t="s">
        <v>0</v>
      </c>
      <c r="E3" s="58"/>
      <c r="F3" s="58" t="s">
        <v>117</v>
      </c>
    </row>
    <row r="4" spans="1:8" x14ac:dyDescent="0.25">
      <c r="A4" s="122" t="s">
        <v>205</v>
      </c>
      <c r="B4" s="169">
        <v>85295</v>
      </c>
      <c r="C4" s="169">
        <v>144774</v>
      </c>
      <c r="D4" s="169">
        <v>230069</v>
      </c>
      <c r="E4" s="58"/>
      <c r="F4" s="58"/>
    </row>
    <row r="5" spans="1:8" x14ac:dyDescent="0.25">
      <c r="A5" s="188" t="s">
        <v>185</v>
      </c>
      <c r="B5" s="169">
        <v>24.177440018634989</v>
      </c>
      <c r="C5" s="169">
        <v>22.621245743905952</v>
      </c>
      <c r="D5" s="169">
        <v>23.19361298820909</v>
      </c>
      <c r="E5" s="58"/>
      <c r="F5" s="58"/>
    </row>
    <row r="6" spans="1:8" x14ac:dyDescent="0.25">
      <c r="A6" s="188" t="s">
        <v>208</v>
      </c>
      <c r="B6" s="169">
        <v>63.340254411161283</v>
      </c>
      <c r="C6" s="169">
        <v>63.270904996753551</v>
      </c>
      <c r="D6" s="169">
        <v>63.296615363217121</v>
      </c>
      <c r="E6" s="58"/>
      <c r="F6" s="58"/>
    </row>
    <row r="7" spans="1:8" x14ac:dyDescent="0.25">
      <c r="A7" s="188" t="s">
        <v>185</v>
      </c>
      <c r="B7" s="169">
        <v>0.11854376080639845</v>
      </c>
      <c r="C7" s="169">
        <v>6.8179949247643867E-2</v>
      </c>
      <c r="D7" s="169">
        <v>8.7032756563436439E-2</v>
      </c>
      <c r="E7" s="58"/>
      <c r="F7" s="58"/>
    </row>
    <row r="8" spans="1:8" x14ac:dyDescent="0.25">
      <c r="A8" s="188" t="s">
        <v>209</v>
      </c>
      <c r="B8" s="169">
        <v>4.6931433159923897</v>
      </c>
      <c r="C8" s="169">
        <v>5.5668171213765696</v>
      </c>
      <c r="D8" s="169">
        <v>5.2429142607992292</v>
      </c>
      <c r="E8" s="58"/>
      <c r="F8" s="189">
        <f>(D8-INT(D8))*12</f>
        <v>2.9149711295907501</v>
      </c>
      <c r="G8" s="170" t="s">
        <v>118</v>
      </c>
    </row>
    <row r="9" spans="1:8" x14ac:dyDescent="0.25">
      <c r="A9" s="188" t="s">
        <v>185</v>
      </c>
      <c r="B9" s="169">
        <v>-11.850356598102536</v>
      </c>
      <c r="C9" s="169">
        <v>-10.354128020663737</v>
      </c>
      <c r="D9" s="169">
        <v>-10.895682412900216</v>
      </c>
      <c r="E9" s="58"/>
      <c r="F9" s="58"/>
    </row>
    <row r="10" spans="1:8" x14ac:dyDescent="0.25">
      <c r="A10" s="188" t="s">
        <v>210</v>
      </c>
      <c r="B10" s="169">
        <v>966.47147040421351</v>
      </c>
      <c r="C10" s="169">
        <v>689.9729522388468</v>
      </c>
      <c r="D10" s="169">
        <v>792.48107418015547</v>
      </c>
      <c r="E10" s="58"/>
      <c r="F10" s="58"/>
    </row>
    <row r="11" spans="1:8" x14ac:dyDescent="0.25">
      <c r="A11" s="188" t="s">
        <v>185</v>
      </c>
      <c r="B11" s="169">
        <v>-16.935345510230427</v>
      </c>
      <c r="C11" s="169">
        <v>-14.054697866538039</v>
      </c>
      <c r="D11" s="169">
        <v>-15.285658321041037</v>
      </c>
      <c r="E11" s="58"/>
      <c r="F11" s="58"/>
    </row>
    <row r="12" spans="1:8" ht="15" customHeight="1" x14ac:dyDescent="0.25">
      <c r="A12" s="272"/>
      <c r="B12" s="273"/>
      <c r="C12" s="273"/>
      <c r="D12" s="273"/>
      <c r="E12" s="58"/>
      <c r="F12" s="58"/>
    </row>
    <row r="13" spans="1:8" ht="30" customHeight="1" x14ac:dyDescent="0.25">
      <c r="A13" s="347"/>
      <c r="B13" s="348"/>
      <c r="C13" s="348"/>
      <c r="D13" s="348"/>
      <c r="E13" s="96"/>
      <c r="F13" s="96"/>
      <c r="G13" s="96"/>
      <c r="H13" s="96"/>
    </row>
    <row r="14" spans="1:8" ht="15" customHeight="1" x14ac:dyDescent="0.25">
      <c r="A14" s="274"/>
      <c r="B14" s="275"/>
      <c r="C14" s="275"/>
      <c r="D14" s="275"/>
    </row>
    <row r="15" spans="1:8" ht="15" customHeight="1" x14ac:dyDescent="0.25">
      <c r="A15" s="274"/>
      <c r="B15" s="275"/>
      <c r="C15" s="275"/>
      <c r="D15" s="275"/>
      <c r="E15" s="58"/>
      <c r="F15" s="58"/>
    </row>
    <row r="16" spans="1:8" x14ac:dyDescent="0.25">
      <c r="A16" s="346" t="s">
        <v>211</v>
      </c>
      <c r="B16" s="343"/>
      <c r="C16" s="343"/>
      <c r="D16" s="343"/>
      <c r="E16" s="96"/>
      <c r="F16" s="96"/>
    </row>
    <row r="17" spans="1:4" ht="28.5" customHeight="1" x14ac:dyDescent="0.25">
      <c r="A17" s="93"/>
      <c r="B17" s="93"/>
      <c r="C17" s="104"/>
      <c r="D17" s="105"/>
    </row>
    <row r="18" spans="1:4" ht="28.5" customHeight="1" x14ac:dyDescent="0.25">
      <c r="A18" s="93"/>
      <c r="B18" s="93"/>
      <c r="C18" s="104"/>
      <c r="D18" s="105"/>
    </row>
  </sheetData>
  <mergeCells count="6">
    <mergeCell ref="A16:D16"/>
    <mergeCell ref="A1:D1"/>
    <mergeCell ref="A12:D12"/>
    <mergeCell ref="A13:D13"/>
    <mergeCell ref="A14:D14"/>
    <mergeCell ref="A15:D15"/>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I40"/>
  <sheetViews>
    <sheetView workbookViewId="0">
      <pane xSplit="2" ySplit="3" topLeftCell="C4" activePane="bottomRight" state="frozen"/>
      <selection pane="topRight" activeCell="C1" sqref="C1"/>
      <selection pane="bottomLeft" activeCell="A4" sqref="A4"/>
      <selection pane="bottomRight" activeCell="A34" sqref="A34:E34"/>
    </sheetView>
  </sheetViews>
  <sheetFormatPr baseColWidth="10" defaultColWidth="20.7109375" defaultRowHeight="15" x14ac:dyDescent="0.25"/>
  <cols>
    <col min="1" max="1" width="10.7109375" style="72" customWidth="1"/>
    <col min="2" max="2" width="15.7109375" style="91" customWidth="1"/>
    <col min="3" max="3" width="17.7109375" style="110" customWidth="1"/>
    <col min="4" max="4" width="17.7109375" style="47" customWidth="1"/>
    <col min="5" max="5" width="17.7109375" style="48" customWidth="1"/>
    <col min="6" max="16384" width="20.7109375" style="110"/>
  </cols>
  <sheetData>
    <row r="1" spans="1:6" ht="24" customHeight="1" x14ac:dyDescent="0.25">
      <c r="A1" s="271" t="s">
        <v>198</v>
      </c>
      <c r="B1" s="271"/>
      <c r="C1" s="271"/>
      <c r="D1" s="271"/>
      <c r="E1" s="271"/>
      <c r="F1" s="118"/>
    </row>
    <row r="3" spans="1:6" ht="36" x14ac:dyDescent="0.25">
      <c r="A3" s="350"/>
      <c r="B3" s="351"/>
      <c r="C3" s="42" t="s">
        <v>205</v>
      </c>
      <c r="D3" s="266" t="s">
        <v>111</v>
      </c>
      <c r="E3" s="266" t="s">
        <v>112</v>
      </c>
    </row>
    <row r="4" spans="1:6" x14ac:dyDescent="0.25">
      <c r="A4" s="349">
        <v>1946</v>
      </c>
      <c r="B4" s="90" t="s">
        <v>1</v>
      </c>
      <c r="C4" s="251">
        <v>165</v>
      </c>
      <c r="D4" s="252">
        <v>6.40280422292743</v>
      </c>
      <c r="E4" s="253">
        <v>1169.3248833939394</v>
      </c>
    </row>
    <row r="5" spans="1:6" x14ac:dyDescent="0.25">
      <c r="A5" s="279"/>
      <c r="B5" s="90" t="s">
        <v>2</v>
      </c>
      <c r="C5" s="251">
        <v>218</v>
      </c>
      <c r="D5" s="252">
        <v>5.2999139712023302</v>
      </c>
      <c r="E5" s="253">
        <v>669.25690357798169</v>
      </c>
    </row>
    <row r="6" spans="1:6" x14ac:dyDescent="0.25">
      <c r="A6" s="349">
        <v>1947</v>
      </c>
      <c r="B6" s="90" t="s">
        <v>1</v>
      </c>
      <c r="C6" s="251">
        <v>232</v>
      </c>
      <c r="D6" s="252">
        <v>6.6070004012367498</v>
      </c>
      <c r="E6" s="253">
        <v>1415.6184911206897</v>
      </c>
    </row>
    <row r="7" spans="1:6" x14ac:dyDescent="0.25">
      <c r="A7" s="279"/>
      <c r="B7" s="90" t="s">
        <v>2</v>
      </c>
      <c r="C7" s="251">
        <v>258</v>
      </c>
      <c r="D7" s="252">
        <v>4.8291867628098002</v>
      </c>
      <c r="E7" s="253">
        <v>740.66594499999997</v>
      </c>
    </row>
    <row r="8" spans="1:6" x14ac:dyDescent="0.25">
      <c r="A8" s="349">
        <v>1948</v>
      </c>
      <c r="B8" s="90" t="s">
        <v>1</v>
      </c>
      <c r="C8" s="251">
        <v>377</v>
      </c>
      <c r="D8" s="252">
        <v>7.41801425933693</v>
      </c>
      <c r="E8" s="253">
        <v>2009.1405520954909</v>
      </c>
    </row>
    <row r="9" spans="1:6" x14ac:dyDescent="0.25">
      <c r="A9" s="279"/>
      <c r="B9" s="90" t="s">
        <v>2</v>
      </c>
      <c r="C9" s="251">
        <v>397</v>
      </c>
      <c r="D9" s="252">
        <v>6.4045433151097297</v>
      </c>
      <c r="E9" s="253">
        <v>969.92252793450893</v>
      </c>
    </row>
    <row r="10" spans="1:6" x14ac:dyDescent="0.25">
      <c r="A10" s="349">
        <v>1949</v>
      </c>
      <c r="B10" s="90" t="s">
        <v>1</v>
      </c>
      <c r="C10" s="251">
        <v>649</v>
      </c>
      <c r="D10" s="252">
        <v>9.1539387189684707</v>
      </c>
      <c r="E10" s="253">
        <v>3918.4518686286597</v>
      </c>
    </row>
    <row r="11" spans="1:6" x14ac:dyDescent="0.25">
      <c r="A11" s="279"/>
      <c r="B11" s="90" t="s">
        <v>2</v>
      </c>
      <c r="C11" s="251">
        <v>554</v>
      </c>
      <c r="D11" s="252">
        <v>7.7537219203502801</v>
      </c>
      <c r="E11" s="253">
        <v>1974.6411085559566</v>
      </c>
    </row>
    <row r="12" spans="1:6" x14ac:dyDescent="0.25">
      <c r="A12" s="349">
        <v>1950</v>
      </c>
      <c r="B12" s="90" t="s">
        <v>1</v>
      </c>
      <c r="C12" s="251">
        <v>861</v>
      </c>
      <c r="D12" s="252">
        <v>7.0846038821197803</v>
      </c>
      <c r="E12" s="253">
        <v>2098.6010222531941</v>
      </c>
    </row>
    <row r="13" spans="1:6" x14ac:dyDescent="0.25">
      <c r="A13" s="279"/>
      <c r="B13" s="90" t="s">
        <v>2</v>
      </c>
      <c r="C13" s="251">
        <v>731</v>
      </c>
      <c r="D13" s="252">
        <v>6.7184686013271602</v>
      </c>
      <c r="E13" s="253">
        <v>1198.6191900000001</v>
      </c>
    </row>
    <row r="14" spans="1:6" x14ac:dyDescent="0.25">
      <c r="A14" s="349">
        <v>1951</v>
      </c>
      <c r="B14" s="90" t="s">
        <v>1</v>
      </c>
      <c r="C14" s="251">
        <v>1480</v>
      </c>
      <c r="D14" s="252">
        <v>7.6707826923432796</v>
      </c>
      <c r="E14" s="253">
        <v>2254.6987873716284</v>
      </c>
    </row>
    <row r="15" spans="1:6" x14ac:dyDescent="0.25">
      <c r="A15" s="279"/>
      <c r="B15" s="90" t="s">
        <v>2</v>
      </c>
      <c r="C15" s="251">
        <v>1618</v>
      </c>
      <c r="D15" s="252">
        <v>6.9485011620636801</v>
      </c>
      <c r="E15" s="253">
        <v>1319.098685735476</v>
      </c>
    </row>
    <row r="16" spans="1:6" x14ac:dyDescent="0.25">
      <c r="A16" s="349">
        <v>1952</v>
      </c>
      <c r="B16" s="90" t="s">
        <v>1</v>
      </c>
      <c r="C16" s="251">
        <v>4666</v>
      </c>
      <c r="D16" s="252">
        <v>5.9195261980811296</v>
      </c>
      <c r="E16" s="253">
        <v>1481.1596168088233</v>
      </c>
    </row>
    <row r="17" spans="1:7" x14ac:dyDescent="0.25">
      <c r="A17" s="279"/>
      <c r="B17" s="90" t="s">
        <v>2</v>
      </c>
      <c r="C17" s="251">
        <v>6497</v>
      </c>
      <c r="D17" s="252">
        <v>5.2823680955470698</v>
      </c>
      <c r="E17" s="253">
        <v>716.32215067108052</v>
      </c>
    </row>
    <row r="18" spans="1:7" x14ac:dyDescent="0.25">
      <c r="A18" s="349">
        <v>1953</v>
      </c>
      <c r="B18" s="90" t="s">
        <v>1</v>
      </c>
      <c r="C18" s="251">
        <v>8949</v>
      </c>
      <c r="D18" s="252">
        <v>6.3149129575924103</v>
      </c>
      <c r="E18" s="253">
        <v>1553.1056517767347</v>
      </c>
    </row>
    <row r="19" spans="1:7" x14ac:dyDescent="0.25">
      <c r="A19" s="279"/>
      <c r="B19" s="90" t="s">
        <v>2</v>
      </c>
      <c r="C19" s="251">
        <v>16039</v>
      </c>
      <c r="D19" s="252">
        <v>5.6507027979667903</v>
      </c>
      <c r="E19" s="253">
        <v>756.72171198390799</v>
      </c>
    </row>
    <row r="20" spans="1:7" x14ac:dyDescent="0.25">
      <c r="A20" s="349">
        <v>1954</v>
      </c>
      <c r="B20" s="90" t="s">
        <v>1</v>
      </c>
      <c r="C20" s="251">
        <v>5625</v>
      </c>
      <c r="D20" s="252">
        <v>6.3922590615256096</v>
      </c>
      <c r="E20" s="253">
        <v>1575.8738843430986</v>
      </c>
    </row>
    <row r="21" spans="1:7" x14ac:dyDescent="0.25">
      <c r="A21" s="279"/>
      <c r="B21" s="90" t="s">
        <v>2</v>
      </c>
      <c r="C21" s="251">
        <v>7776</v>
      </c>
      <c r="D21" s="252">
        <v>6.43293427468085</v>
      </c>
      <c r="E21" s="253">
        <v>1075.1673257960365</v>
      </c>
    </row>
    <row r="22" spans="1:7" x14ac:dyDescent="0.25">
      <c r="A22" s="349">
        <v>1955</v>
      </c>
      <c r="B22" s="90" t="s">
        <v>1</v>
      </c>
      <c r="C22" s="251">
        <v>7044</v>
      </c>
      <c r="D22" s="252">
        <v>5.1632068457152602</v>
      </c>
      <c r="E22" s="253">
        <v>1218.175054814026</v>
      </c>
    </row>
    <row r="23" spans="1:7" x14ac:dyDescent="0.25">
      <c r="A23" s="279"/>
      <c r="B23" s="90" t="s">
        <v>2</v>
      </c>
      <c r="C23" s="251">
        <v>10116</v>
      </c>
      <c r="D23" s="252">
        <v>5.9217325431564696</v>
      </c>
      <c r="E23" s="253">
        <v>864.64251480821667</v>
      </c>
    </row>
    <row r="24" spans="1:7" s="121" customFormat="1" x14ac:dyDescent="0.25">
      <c r="A24" s="349">
        <v>1956</v>
      </c>
      <c r="B24" s="162" t="s">
        <v>1</v>
      </c>
      <c r="C24" s="251">
        <v>15250</v>
      </c>
      <c r="D24" s="252">
        <v>4.2055407816340002</v>
      </c>
      <c r="E24" s="253">
        <v>738.84345585704261</v>
      </c>
    </row>
    <row r="25" spans="1:7" s="121" customFormat="1" x14ac:dyDescent="0.25">
      <c r="A25" s="279"/>
      <c r="B25" s="162" t="s">
        <v>2</v>
      </c>
      <c r="C25" s="251">
        <v>29973</v>
      </c>
      <c r="D25" s="252">
        <v>5.3586646416637702</v>
      </c>
      <c r="E25" s="253">
        <v>625.96235294397968</v>
      </c>
    </row>
    <row r="26" spans="1:7" s="165" customFormat="1" x14ac:dyDescent="0.25">
      <c r="A26" s="349">
        <v>1957</v>
      </c>
      <c r="B26" s="162" t="s">
        <v>1</v>
      </c>
      <c r="C26" s="251">
        <v>21651</v>
      </c>
      <c r="D26" s="252">
        <v>3.7942669080795302</v>
      </c>
      <c r="E26" s="253">
        <v>620.75560780841067</v>
      </c>
    </row>
    <row r="27" spans="1:7" s="165" customFormat="1" x14ac:dyDescent="0.25">
      <c r="A27" s="279"/>
      <c r="B27" s="162" t="s">
        <v>2</v>
      </c>
      <c r="C27" s="251">
        <v>52291</v>
      </c>
      <c r="D27" s="252">
        <v>5.5170748448458999</v>
      </c>
      <c r="E27" s="253">
        <v>612.14686035320983</v>
      </c>
    </row>
    <row r="28" spans="1:7" s="262" customFormat="1" x14ac:dyDescent="0.25">
      <c r="A28" s="349">
        <v>1958</v>
      </c>
      <c r="B28" s="162" t="s">
        <v>1</v>
      </c>
      <c r="C28" s="251">
        <v>8582</v>
      </c>
      <c r="D28" s="252">
        <v>3.61304106409301</v>
      </c>
      <c r="E28" s="253">
        <v>545.13522775926356</v>
      </c>
    </row>
    <row r="29" spans="1:7" s="262" customFormat="1" x14ac:dyDescent="0.25">
      <c r="A29" s="279"/>
      <c r="B29" s="162" t="s">
        <v>2</v>
      </c>
      <c r="C29" s="251">
        <v>9751</v>
      </c>
      <c r="D29" s="252">
        <v>5.09416293216489</v>
      </c>
      <c r="E29" s="253">
        <v>538.35623438006462</v>
      </c>
    </row>
    <row r="30" spans="1:7" s="264" customFormat="1" x14ac:dyDescent="0.25">
      <c r="A30" s="349">
        <v>1959</v>
      </c>
      <c r="B30" s="162" t="s">
        <v>1</v>
      </c>
      <c r="C30" s="251">
        <v>8693</v>
      </c>
      <c r="D30" s="252">
        <v>3.78465463451644</v>
      </c>
      <c r="E30" s="253">
        <v>593.58591700218574</v>
      </c>
    </row>
    <row r="31" spans="1:7" s="264" customFormat="1" x14ac:dyDescent="0.25">
      <c r="A31" s="279"/>
      <c r="B31" s="162" t="s">
        <v>2</v>
      </c>
      <c r="C31" s="251">
        <v>7479</v>
      </c>
      <c r="D31" s="252">
        <v>5.6470546460045101</v>
      </c>
      <c r="E31" s="253">
        <v>611.41022596203106</v>
      </c>
    </row>
    <row r="32" spans="1:7" x14ac:dyDescent="0.25">
      <c r="A32" s="272" t="s">
        <v>154</v>
      </c>
      <c r="B32" s="320"/>
      <c r="C32" s="320"/>
      <c r="D32" s="320"/>
      <c r="E32" s="320"/>
      <c r="F32" s="58"/>
      <c r="G32" s="58"/>
    </row>
    <row r="33" spans="1:9" ht="30" customHeight="1" x14ac:dyDescent="0.25">
      <c r="A33" s="274" t="s">
        <v>116</v>
      </c>
      <c r="B33" s="319"/>
      <c r="C33" s="319"/>
      <c r="D33" s="319"/>
      <c r="E33" s="319"/>
      <c r="F33" s="109"/>
      <c r="G33" s="109"/>
      <c r="H33" s="109"/>
      <c r="I33" s="109"/>
    </row>
    <row r="34" spans="1:9" s="264" customFormat="1" ht="33" customHeight="1" x14ac:dyDescent="0.25">
      <c r="A34" s="274" t="s">
        <v>212</v>
      </c>
      <c r="B34" s="319"/>
      <c r="C34" s="319"/>
      <c r="D34" s="319"/>
      <c r="E34" s="319"/>
      <c r="F34" s="263"/>
      <c r="G34" s="263"/>
      <c r="H34" s="263"/>
      <c r="I34" s="263"/>
    </row>
    <row r="35" spans="1:9" ht="21.75" customHeight="1" x14ac:dyDescent="0.25">
      <c r="A35" s="274" t="s">
        <v>93</v>
      </c>
      <c r="B35" s="319"/>
      <c r="C35" s="319"/>
      <c r="D35" s="319"/>
      <c r="E35" s="319"/>
      <c r="F35" s="118"/>
      <c r="G35" s="118"/>
      <c r="H35" s="118"/>
      <c r="I35" s="118"/>
    </row>
    <row r="36" spans="1:9" ht="20.25" customHeight="1" x14ac:dyDescent="0.25">
      <c r="A36" s="274" t="s">
        <v>94</v>
      </c>
      <c r="B36" s="319"/>
      <c r="C36" s="319"/>
      <c r="D36" s="319"/>
      <c r="E36" s="319"/>
    </row>
    <row r="37" spans="1:9" ht="21.75" customHeight="1" x14ac:dyDescent="0.25">
      <c r="A37" s="274"/>
      <c r="B37" s="319"/>
      <c r="C37" s="319"/>
      <c r="D37" s="319"/>
      <c r="E37" s="319"/>
      <c r="F37" s="58"/>
      <c r="G37" s="58"/>
    </row>
    <row r="38" spans="1:9" ht="28.5" customHeight="1" x14ac:dyDescent="0.25">
      <c r="A38" s="109"/>
      <c r="B38" s="118"/>
      <c r="C38" s="118"/>
      <c r="D38" s="118"/>
      <c r="E38" s="118"/>
      <c r="F38" s="118"/>
      <c r="G38" s="118"/>
      <c r="H38" s="118"/>
      <c r="I38" s="118"/>
    </row>
    <row r="39" spans="1:9" ht="28.5" customHeight="1" x14ac:dyDescent="0.25">
      <c r="A39" s="88"/>
      <c r="D39" s="115"/>
      <c r="E39" s="110"/>
    </row>
    <row r="40" spans="1:9" x14ac:dyDescent="0.25">
      <c r="A40" s="89"/>
      <c r="B40" s="92"/>
      <c r="C40" s="114"/>
      <c r="D40" s="114"/>
      <c r="E40" s="114"/>
      <c r="F40" s="114"/>
      <c r="G40" s="114"/>
      <c r="H40" s="114"/>
      <c r="I40" s="114"/>
    </row>
  </sheetData>
  <mergeCells count="22">
    <mergeCell ref="A35:E35"/>
    <mergeCell ref="A36:E36"/>
    <mergeCell ref="A37:E37"/>
    <mergeCell ref="A12:A13"/>
    <mergeCell ref="A3:B3"/>
    <mergeCell ref="A26:A27"/>
    <mergeCell ref="A28:A29"/>
    <mergeCell ref="A34:E34"/>
    <mergeCell ref="A30:A31"/>
    <mergeCell ref="A1:E1"/>
    <mergeCell ref="A32:E32"/>
    <mergeCell ref="A33:E33"/>
    <mergeCell ref="A4:A5"/>
    <mergeCell ref="A6:A7"/>
    <mergeCell ref="A8:A9"/>
    <mergeCell ref="A10:A11"/>
    <mergeCell ref="A14:A15"/>
    <mergeCell ref="A16:A17"/>
    <mergeCell ref="A18:A19"/>
    <mergeCell ref="A20:A21"/>
    <mergeCell ref="A22:A23"/>
    <mergeCell ref="A24:A25"/>
  </mergeCells>
  <pageMargins left="0.7" right="0.7" top="0.75" bottom="0.75" header="0.3" footer="0.3"/>
  <ignoredErrors>
    <ignoredError sqref="A7 A9 A11 A13 A15 A17 A19 A21 A23 A25 A27 A29 A31" formulaRange="1"/>
  </ignoredErrors>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sheetPr>
  <dimension ref="A1:I39"/>
  <sheetViews>
    <sheetView workbookViewId="0">
      <pane xSplit="2" ySplit="3" topLeftCell="C19" activePane="bottomRight" state="frozen"/>
      <selection sqref="A1:O1"/>
      <selection pane="topRight" sqref="A1:O1"/>
      <selection pane="bottomLeft" sqref="A1:O1"/>
      <selection pane="bottomRight" sqref="A1:O1"/>
    </sheetView>
  </sheetViews>
  <sheetFormatPr baseColWidth="10" defaultColWidth="20.7109375" defaultRowHeight="15" x14ac:dyDescent="0.25"/>
  <cols>
    <col min="1" max="1" width="20.7109375" style="72"/>
    <col min="2" max="2" width="20.7109375" style="91"/>
    <col min="3" max="3" width="20.7109375" style="97"/>
    <col min="4" max="4" width="20.7109375" style="47"/>
    <col min="5" max="5" width="20.7109375" style="48"/>
    <col min="6" max="16384" width="20.7109375" style="97"/>
  </cols>
  <sheetData>
    <row r="1" spans="1:6" ht="24" customHeight="1" x14ac:dyDescent="0.25">
      <c r="A1" s="271"/>
      <c r="B1" s="271"/>
      <c r="C1" s="271"/>
      <c r="D1" s="271"/>
      <c r="E1" s="271"/>
      <c r="F1" s="105"/>
    </row>
    <row r="3" spans="1:6" ht="24" x14ac:dyDescent="0.25">
      <c r="A3" s="350"/>
      <c r="B3" s="351"/>
      <c r="C3" s="42" t="s">
        <v>205</v>
      </c>
      <c r="D3" s="106" t="s">
        <v>111</v>
      </c>
      <c r="E3" s="106" t="s">
        <v>112</v>
      </c>
    </row>
    <row r="4" spans="1:6" x14ac:dyDescent="0.25">
      <c r="A4" s="349">
        <v>1946</v>
      </c>
      <c r="B4" s="90" t="s">
        <v>1</v>
      </c>
      <c r="C4" s="149">
        <v>165</v>
      </c>
      <c r="D4" s="149">
        <v>6.40280422292743</v>
      </c>
      <c r="E4" s="149">
        <v>1169.3248833939394</v>
      </c>
    </row>
    <row r="5" spans="1:6" x14ac:dyDescent="0.25">
      <c r="A5" s="279"/>
      <c r="B5" s="90" t="s">
        <v>2</v>
      </c>
      <c r="C5" s="149">
        <v>218</v>
      </c>
      <c r="D5" s="149">
        <v>5.2999139712023302</v>
      </c>
      <c r="E5" s="149">
        <v>669.25690357798169</v>
      </c>
    </row>
    <row r="6" spans="1:6" x14ac:dyDescent="0.25">
      <c r="A6" s="349">
        <v>1947</v>
      </c>
      <c r="B6" s="90" t="s">
        <v>1</v>
      </c>
      <c r="C6" s="149">
        <v>232</v>
      </c>
      <c r="D6" s="149">
        <v>6.6070004012367498</v>
      </c>
      <c r="E6" s="149">
        <v>1415.6184911206897</v>
      </c>
    </row>
    <row r="7" spans="1:6" x14ac:dyDescent="0.25">
      <c r="A7" s="279"/>
      <c r="B7" s="90" t="s">
        <v>2</v>
      </c>
      <c r="C7" s="149">
        <v>258</v>
      </c>
      <c r="D7" s="149">
        <v>4.8291867628098002</v>
      </c>
      <c r="E7" s="149">
        <v>740.66594499999997</v>
      </c>
    </row>
    <row r="8" spans="1:6" x14ac:dyDescent="0.25">
      <c r="A8" s="349">
        <v>1948</v>
      </c>
      <c r="B8" s="90" t="s">
        <v>1</v>
      </c>
      <c r="C8" s="149">
        <v>377</v>
      </c>
      <c r="D8" s="149">
        <v>7.41801425933693</v>
      </c>
      <c r="E8" s="149">
        <v>2009.1405520954909</v>
      </c>
    </row>
    <row r="9" spans="1:6" x14ac:dyDescent="0.25">
      <c r="A9" s="279"/>
      <c r="B9" s="90" t="s">
        <v>2</v>
      </c>
      <c r="C9" s="149">
        <v>397</v>
      </c>
      <c r="D9" s="149">
        <v>6.4045433151097297</v>
      </c>
      <c r="E9" s="149">
        <v>969.92252793450893</v>
      </c>
    </row>
    <row r="10" spans="1:6" x14ac:dyDescent="0.25">
      <c r="A10" s="349">
        <v>1949</v>
      </c>
      <c r="B10" s="90" t="s">
        <v>1</v>
      </c>
      <c r="C10" s="149">
        <v>649</v>
      </c>
      <c r="D10" s="149">
        <v>9.1539387189684707</v>
      </c>
      <c r="E10" s="149">
        <v>3918.4518686286597</v>
      </c>
    </row>
    <row r="11" spans="1:6" x14ac:dyDescent="0.25">
      <c r="A11" s="279"/>
      <c r="B11" s="90" t="s">
        <v>2</v>
      </c>
      <c r="C11" s="149">
        <v>554</v>
      </c>
      <c r="D11" s="149">
        <v>7.7537219203502801</v>
      </c>
      <c r="E11" s="149">
        <v>1974.6411085559566</v>
      </c>
    </row>
    <row r="12" spans="1:6" x14ac:dyDescent="0.25">
      <c r="A12" s="349">
        <v>1950</v>
      </c>
      <c r="B12" s="90" t="s">
        <v>1</v>
      </c>
      <c r="C12" s="149">
        <v>861</v>
      </c>
      <c r="D12" s="149">
        <v>7.0846038821197803</v>
      </c>
      <c r="E12" s="149">
        <v>2098.6010222531941</v>
      </c>
    </row>
    <row r="13" spans="1:6" x14ac:dyDescent="0.25">
      <c r="A13" s="279"/>
      <c r="B13" s="90" t="s">
        <v>2</v>
      </c>
      <c r="C13" s="149">
        <v>731</v>
      </c>
      <c r="D13" s="149">
        <v>6.7184686013271602</v>
      </c>
      <c r="E13" s="149">
        <v>1198.6191900000001</v>
      </c>
    </row>
    <row r="14" spans="1:6" x14ac:dyDescent="0.25">
      <c r="A14" s="349">
        <v>1951</v>
      </c>
      <c r="B14" s="90" t="s">
        <v>1</v>
      </c>
      <c r="C14" s="149">
        <v>1480</v>
      </c>
      <c r="D14" s="149">
        <v>7.6707826923432796</v>
      </c>
      <c r="E14" s="149">
        <v>2254.6987873716284</v>
      </c>
    </row>
    <row r="15" spans="1:6" x14ac:dyDescent="0.25">
      <c r="A15" s="279"/>
      <c r="B15" s="90" t="s">
        <v>2</v>
      </c>
      <c r="C15" s="149">
        <v>1618</v>
      </c>
      <c r="D15" s="149">
        <v>6.9485011620636801</v>
      </c>
      <c r="E15" s="149">
        <v>1319.098685735476</v>
      </c>
    </row>
    <row r="16" spans="1:6" x14ac:dyDescent="0.25">
      <c r="A16" s="349">
        <v>1952</v>
      </c>
      <c r="B16" s="90" t="s">
        <v>1</v>
      </c>
      <c r="C16" s="149">
        <v>4666</v>
      </c>
      <c r="D16" s="149">
        <v>5.9195261980811296</v>
      </c>
      <c r="E16" s="149">
        <v>1481.1596168088233</v>
      </c>
    </row>
    <row r="17" spans="1:9" x14ac:dyDescent="0.25">
      <c r="A17" s="279"/>
      <c r="B17" s="90" t="s">
        <v>2</v>
      </c>
      <c r="C17" s="149">
        <v>6497</v>
      </c>
      <c r="D17" s="149">
        <v>5.2823680955470698</v>
      </c>
      <c r="E17" s="149">
        <v>716.32215067108052</v>
      </c>
    </row>
    <row r="18" spans="1:9" x14ac:dyDescent="0.25">
      <c r="A18" s="349">
        <v>1953</v>
      </c>
      <c r="B18" s="90" t="s">
        <v>1</v>
      </c>
      <c r="C18" s="149">
        <v>8949</v>
      </c>
      <c r="D18" s="149">
        <v>6.3149129575924103</v>
      </c>
      <c r="E18" s="149">
        <v>1553.1056517767347</v>
      </c>
    </row>
    <row r="19" spans="1:9" x14ac:dyDescent="0.25">
      <c r="A19" s="279"/>
      <c r="B19" s="90" t="s">
        <v>2</v>
      </c>
      <c r="C19" s="149">
        <v>16039</v>
      </c>
      <c r="D19" s="149">
        <v>5.6507027979667903</v>
      </c>
      <c r="E19" s="149">
        <v>756.72171198390799</v>
      </c>
    </row>
    <row r="20" spans="1:9" x14ac:dyDescent="0.25">
      <c r="A20" s="349">
        <v>1954</v>
      </c>
      <c r="B20" s="90" t="s">
        <v>1</v>
      </c>
      <c r="C20" s="149">
        <v>5625</v>
      </c>
      <c r="D20" s="149">
        <v>6.3922590615256096</v>
      </c>
      <c r="E20" s="149">
        <v>1575.8738843430986</v>
      </c>
    </row>
    <row r="21" spans="1:9" x14ac:dyDescent="0.25">
      <c r="A21" s="279"/>
      <c r="B21" s="90" t="s">
        <v>2</v>
      </c>
      <c r="C21" s="149">
        <v>7776</v>
      </c>
      <c r="D21" s="149">
        <v>6.43293427468085</v>
      </c>
      <c r="E21" s="149">
        <v>1075.1673257960365</v>
      </c>
    </row>
    <row r="22" spans="1:9" x14ac:dyDescent="0.25">
      <c r="A22" s="349">
        <v>1955</v>
      </c>
      <c r="B22" s="90" t="s">
        <v>1</v>
      </c>
      <c r="C22" s="149">
        <v>7044</v>
      </c>
      <c r="D22" s="149">
        <v>5.1632068457152602</v>
      </c>
      <c r="E22" s="149">
        <v>1218.175054814026</v>
      </c>
    </row>
    <row r="23" spans="1:9" x14ac:dyDescent="0.25">
      <c r="A23" s="279"/>
      <c r="B23" s="90" t="s">
        <v>2</v>
      </c>
      <c r="C23" s="149">
        <v>10116</v>
      </c>
      <c r="D23" s="149">
        <v>5.9217325431564696</v>
      </c>
      <c r="E23" s="149">
        <v>864.64251480821667</v>
      </c>
    </row>
    <row r="24" spans="1:9" s="121" customFormat="1" x14ac:dyDescent="0.25">
      <c r="A24" s="349">
        <v>1956</v>
      </c>
      <c r="B24" s="162" t="s">
        <v>1</v>
      </c>
      <c r="C24" s="149">
        <v>15250</v>
      </c>
      <c r="D24" s="149">
        <v>4.2055407816340002</v>
      </c>
      <c r="E24" s="149">
        <v>738.84345585704261</v>
      </c>
    </row>
    <row r="25" spans="1:9" s="121" customFormat="1" x14ac:dyDescent="0.25">
      <c r="A25" s="279"/>
      <c r="B25" s="162" t="s">
        <v>2</v>
      </c>
      <c r="C25" s="149">
        <v>29973</v>
      </c>
      <c r="D25" s="149">
        <v>5.3586646416637702</v>
      </c>
      <c r="E25" s="149">
        <v>625.96235294397968</v>
      </c>
    </row>
    <row r="26" spans="1:9" s="187" customFormat="1" x14ac:dyDescent="0.25">
      <c r="A26" s="349">
        <v>1957</v>
      </c>
      <c r="B26" s="162" t="s">
        <v>1</v>
      </c>
      <c r="C26" s="149">
        <v>21651</v>
      </c>
      <c r="D26" s="149">
        <v>3.7942669080795302</v>
      </c>
      <c r="E26" s="149">
        <v>620.75560780841067</v>
      </c>
    </row>
    <row r="27" spans="1:9" s="187" customFormat="1" x14ac:dyDescent="0.25">
      <c r="A27" s="354"/>
      <c r="B27" s="267" t="s">
        <v>2</v>
      </c>
      <c r="C27" s="268">
        <v>52291</v>
      </c>
      <c r="D27" s="268">
        <v>5.5170748448458999</v>
      </c>
      <c r="E27" s="268">
        <v>612.14686035320983</v>
      </c>
    </row>
    <row r="28" spans="1:9" s="165" customFormat="1" x14ac:dyDescent="0.25">
      <c r="A28" s="349">
        <v>1958</v>
      </c>
      <c r="B28" s="162" t="s">
        <v>1</v>
      </c>
      <c r="C28" s="149">
        <v>8582</v>
      </c>
      <c r="D28" s="149">
        <v>3.61304106409301</v>
      </c>
      <c r="E28" s="149">
        <v>545.13522775926356</v>
      </c>
    </row>
    <row r="29" spans="1:9" s="165" customFormat="1" x14ac:dyDescent="0.25">
      <c r="A29" s="279"/>
      <c r="B29" s="162" t="s">
        <v>2</v>
      </c>
      <c r="C29" s="149">
        <v>9751</v>
      </c>
      <c r="D29" s="149">
        <v>5.09416293216489</v>
      </c>
      <c r="E29" s="149">
        <v>538.35623438006462</v>
      </c>
    </row>
    <row r="30" spans="1:9" ht="15" customHeight="1" x14ac:dyDescent="0.25">
      <c r="A30" s="349">
        <v>1959</v>
      </c>
      <c r="B30" s="162" t="s">
        <v>1</v>
      </c>
      <c r="C30" s="149">
        <v>8693</v>
      </c>
      <c r="D30" s="149">
        <v>3.78465463451644</v>
      </c>
      <c r="E30" s="149">
        <v>593.58591700218574</v>
      </c>
      <c r="F30" s="58"/>
      <c r="G30" s="58"/>
    </row>
    <row r="31" spans="1:9" x14ac:dyDescent="0.25">
      <c r="A31" s="279"/>
      <c r="B31" s="162" t="s">
        <v>2</v>
      </c>
      <c r="C31" s="149">
        <v>7479</v>
      </c>
      <c r="D31" s="149">
        <v>5.6470546460045101</v>
      </c>
      <c r="E31" s="149">
        <v>611.41022596203106</v>
      </c>
      <c r="F31" s="96"/>
      <c r="G31" s="96"/>
      <c r="H31" s="96"/>
      <c r="I31" s="96"/>
    </row>
    <row r="32" spans="1:9" ht="30" customHeight="1" x14ac:dyDescent="0.25">
      <c r="A32" s="341"/>
      <c r="B32" s="305"/>
      <c r="C32" s="305"/>
      <c r="D32" s="305"/>
      <c r="E32" s="305"/>
      <c r="F32" s="105"/>
      <c r="G32" s="105"/>
      <c r="H32" s="105"/>
      <c r="I32" s="105"/>
    </row>
    <row r="33" spans="1:9" ht="15" customHeight="1" x14ac:dyDescent="0.25">
      <c r="A33" s="341"/>
      <c r="B33" s="305"/>
      <c r="C33" s="305"/>
      <c r="D33" s="305"/>
      <c r="E33" s="305"/>
    </row>
    <row r="34" spans="1:9" ht="15" customHeight="1" x14ac:dyDescent="0.25">
      <c r="A34" s="352" t="s">
        <v>212</v>
      </c>
      <c r="B34" s="353"/>
      <c r="C34" s="353"/>
      <c r="D34" s="353"/>
      <c r="E34" s="353"/>
      <c r="F34" s="58"/>
      <c r="G34" s="58"/>
    </row>
    <row r="35" spans="1:9" ht="28.5" customHeight="1" x14ac:dyDescent="0.25">
      <c r="A35" s="341"/>
      <c r="B35" s="305"/>
      <c r="C35" s="305"/>
      <c r="D35" s="305"/>
      <c r="E35" s="305"/>
      <c r="F35" s="105"/>
      <c r="G35" s="105"/>
      <c r="H35" s="105"/>
      <c r="I35" s="105"/>
    </row>
    <row r="36" spans="1:9" ht="28.5" customHeight="1" x14ac:dyDescent="0.25">
      <c r="A36" s="341"/>
      <c r="B36" s="305"/>
      <c r="C36" s="305"/>
      <c r="D36" s="305"/>
      <c r="E36" s="305"/>
    </row>
    <row r="37" spans="1:9" x14ac:dyDescent="0.25">
      <c r="A37" s="96"/>
      <c r="B37" s="105"/>
      <c r="C37" s="105"/>
      <c r="D37" s="105"/>
      <c r="E37" s="105"/>
      <c r="F37" s="100"/>
      <c r="G37" s="100"/>
      <c r="H37" s="100"/>
      <c r="I37" s="100"/>
    </row>
    <row r="38" spans="1:9" x14ac:dyDescent="0.25">
      <c r="A38" s="88"/>
      <c r="D38" s="101"/>
      <c r="E38" s="97"/>
    </row>
    <row r="39" spans="1:9" x14ac:dyDescent="0.25">
      <c r="A39" s="89"/>
      <c r="B39" s="92"/>
      <c r="C39" s="100"/>
      <c r="D39" s="100"/>
      <c r="E39" s="100"/>
    </row>
  </sheetData>
  <mergeCells count="21">
    <mergeCell ref="A33:E33"/>
    <mergeCell ref="A34:E34"/>
    <mergeCell ref="A35:E35"/>
    <mergeCell ref="A36:E36"/>
    <mergeCell ref="A24:A25"/>
    <mergeCell ref="A28:A29"/>
    <mergeCell ref="A32:E32"/>
    <mergeCell ref="A26:A27"/>
    <mergeCell ref="A30:A31"/>
    <mergeCell ref="A22:A23"/>
    <mergeCell ref="A1:E1"/>
    <mergeCell ref="A3:B3"/>
    <mergeCell ref="A4:A5"/>
    <mergeCell ref="A6:A7"/>
    <mergeCell ref="A8:A9"/>
    <mergeCell ref="A10:A11"/>
    <mergeCell ref="A12:A13"/>
    <mergeCell ref="A14:A15"/>
    <mergeCell ref="A16:A17"/>
    <mergeCell ref="A18:A19"/>
    <mergeCell ref="A20:A21"/>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K23"/>
  <sheetViews>
    <sheetView workbookViewId="0">
      <pane xSplit="1" ySplit="5" topLeftCell="B6" activePane="bottomRight" state="frozen"/>
      <selection activeCell="G25" sqref="G25"/>
      <selection pane="topRight" activeCell="G25" sqref="G25"/>
      <selection pane="bottomLeft" activeCell="G25" sqref="G25"/>
      <selection pane="bottomRight" activeCell="A19" sqref="A19:K19"/>
    </sheetView>
  </sheetViews>
  <sheetFormatPr baseColWidth="10" defaultColWidth="15.7109375" defaultRowHeight="15" x14ac:dyDescent="0.25"/>
  <cols>
    <col min="1" max="1" width="50.7109375" style="81" customWidth="1"/>
    <col min="2" max="11" width="11.7109375" style="40" customWidth="1"/>
    <col min="12" max="16384" width="15.7109375" style="40"/>
  </cols>
  <sheetData>
    <row r="1" spans="1:11" x14ac:dyDescent="0.25">
      <c r="A1" s="271" t="s">
        <v>155</v>
      </c>
      <c r="B1" s="271"/>
      <c r="C1" s="271"/>
      <c r="D1" s="271"/>
      <c r="E1" s="271"/>
      <c r="F1" s="271"/>
      <c r="G1" s="271"/>
      <c r="H1" s="271"/>
      <c r="I1" s="271"/>
      <c r="J1" s="271"/>
      <c r="K1" s="271"/>
    </row>
    <row r="3" spans="1:11" s="81" customFormat="1" x14ac:dyDescent="0.25">
      <c r="A3" s="64"/>
      <c r="B3" s="278" t="str">
        <f>'5.3-12 source'!B3</f>
        <v>SRE (fonction publique de l'État)</v>
      </c>
      <c r="C3" s="278"/>
      <c r="D3" s="278"/>
      <c r="E3" s="278"/>
      <c r="F3" s="278" t="str">
        <f>'5.3-12 source'!H3</f>
        <v>FSPOEIE (ouvriers d'État)</v>
      </c>
      <c r="G3" s="279"/>
      <c r="H3" s="278" t="str">
        <f>'5.3-12 source'!J3</f>
        <v>CNRACL (fonction publique territoriale et hospitalière)</v>
      </c>
      <c r="I3" s="278"/>
      <c r="J3" s="278"/>
      <c r="K3" s="278"/>
    </row>
    <row r="4" spans="1:11" s="81" customFormat="1" ht="33" customHeight="1" x14ac:dyDescent="0.25">
      <c r="A4" s="67"/>
      <c r="B4" s="278" t="str">
        <f>'5.3-12 source'!B4</f>
        <v xml:space="preserve">Pensions civiles hors La Poste et Orange  </v>
      </c>
      <c r="C4" s="278"/>
      <c r="D4" s="278" t="str">
        <f>'5.3-12 source'!F4</f>
        <v>Pensions militaires</v>
      </c>
      <c r="E4" s="278"/>
      <c r="F4" s="279"/>
      <c r="G4" s="279"/>
      <c r="H4" s="278" t="str">
        <f>'5.3-12 source'!J4</f>
        <v>Fonction publique territoriale</v>
      </c>
      <c r="I4" s="278"/>
      <c r="J4" s="278" t="str">
        <f>'5.3-12 source'!L4</f>
        <v>Fonction publique hospitalière</v>
      </c>
      <c r="K4" s="278"/>
    </row>
    <row r="5" spans="1:11" s="81" customFormat="1" ht="22.5" x14ac:dyDescent="0.25">
      <c r="A5" s="254" t="s">
        <v>174</v>
      </c>
      <c r="B5" s="199">
        <f>'5.3-12 source'!B5</f>
        <v>2018</v>
      </c>
      <c r="C5" s="199">
        <f>'5.3-12 source'!C5</f>
        <v>2019</v>
      </c>
      <c r="D5" s="199">
        <f>'5.3-12 source'!F5</f>
        <v>2018</v>
      </c>
      <c r="E5" s="199">
        <f>'5.3-12 source'!G5</f>
        <v>2019</v>
      </c>
      <c r="F5" s="199">
        <f>'5.3-12 source'!H5</f>
        <v>2018</v>
      </c>
      <c r="G5" s="199">
        <f>'5.3-12 source'!I5</f>
        <v>2019</v>
      </c>
      <c r="H5" s="199">
        <f>'5.3-12 source'!J5</f>
        <v>2018</v>
      </c>
      <c r="I5" s="199">
        <f>'5.3-12 source'!K5</f>
        <v>2019</v>
      </c>
      <c r="J5" s="199">
        <f>'5.3-12 source'!L5</f>
        <v>2018</v>
      </c>
      <c r="K5" s="199">
        <f>'5.3-12 source'!M5</f>
        <v>2019</v>
      </c>
    </row>
    <row r="6" spans="1:11" x14ac:dyDescent="0.25">
      <c r="A6" s="70" t="s">
        <v>175</v>
      </c>
      <c r="B6" s="238">
        <f>'5.3-12 source'!B6</f>
        <v>1314829</v>
      </c>
      <c r="C6" s="238">
        <f>'5.3-12 source'!C6</f>
        <v>1323128</v>
      </c>
      <c r="D6" s="238">
        <f>'5.3-12 source'!F6</f>
        <v>391127</v>
      </c>
      <c r="E6" s="238">
        <f>'5.3-12 source'!G6</f>
        <v>394730</v>
      </c>
      <c r="F6" s="238">
        <f>'5.3-12 source'!H6</f>
        <v>68079</v>
      </c>
      <c r="G6" s="238">
        <f>'5.3-12 source'!I6</f>
        <v>67722</v>
      </c>
      <c r="H6" s="238">
        <f>'5.3-12 source'!J6</f>
        <v>621261</v>
      </c>
      <c r="I6" s="238">
        <f>'5.3-12 source'!K6</f>
        <v>651681</v>
      </c>
      <c r="J6" s="238">
        <f>'5.3-12 source'!L6</f>
        <v>556393</v>
      </c>
      <c r="K6" s="238">
        <f>'5.3-12 source'!M6</f>
        <v>571232</v>
      </c>
    </row>
    <row r="7" spans="1:11" x14ac:dyDescent="0.25">
      <c r="A7" s="67" t="s">
        <v>172</v>
      </c>
      <c r="B7" s="240">
        <f>'5.3-12 source'!B7</f>
        <v>2108</v>
      </c>
      <c r="C7" s="240">
        <f>'5.3-12 source'!C7</f>
        <v>2119</v>
      </c>
      <c r="D7" s="240">
        <f>'5.3-12 source'!F7</f>
        <v>1643</v>
      </c>
      <c r="E7" s="240">
        <f>'5.3-12 source'!G7</f>
        <v>1640</v>
      </c>
      <c r="F7" s="240">
        <f>'5.3-12 source'!H7</f>
        <v>1812.54</v>
      </c>
      <c r="G7" s="240">
        <f>'5.3-12 source'!I7</f>
        <v>1829.15</v>
      </c>
      <c r="H7" s="240">
        <f>'5.3-12 source'!J7</f>
        <v>1225.65182560323</v>
      </c>
      <c r="I7" s="240">
        <f>'5.3-12 source'!K7</f>
        <v>1229.1913845049364</v>
      </c>
      <c r="J7" s="240">
        <f>'5.3-12 source'!L7</f>
        <v>1355.55700892706</v>
      </c>
      <c r="K7" s="240">
        <f>'5.3-12 source'!M7</f>
        <v>1363.8092202315659</v>
      </c>
    </row>
    <row r="8" spans="1:11" x14ac:dyDescent="0.25">
      <c r="A8" s="68" t="s">
        <v>173</v>
      </c>
      <c r="B8" s="248">
        <f>'5.3-12 source'!B8</f>
        <v>2185</v>
      </c>
      <c r="C8" s="248">
        <f>'5.3-12 source'!C8</f>
        <v>2197</v>
      </c>
      <c r="D8" s="248">
        <f>'5.3-12 source'!F8</f>
        <v>1711</v>
      </c>
      <c r="E8" s="248">
        <f>'5.3-12 source'!G8</f>
        <v>1708</v>
      </c>
      <c r="F8" s="248">
        <f>'5.3-12 source'!H8</f>
        <v>1859.48</v>
      </c>
      <c r="G8" s="248">
        <f>'5.3-12 source'!I8</f>
        <v>1887.2</v>
      </c>
      <c r="H8" s="248">
        <f>'5.3-12 source'!J8</f>
        <v>1283.4362414054899</v>
      </c>
      <c r="I8" s="248">
        <f>'5.3-12 source'!K8</f>
        <v>1286.5751508138299</v>
      </c>
      <c r="J8" s="248">
        <f>'5.3-12 source'!L8</f>
        <v>1436.6245456638901</v>
      </c>
      <c r="K8" s="248">
        <f>'5.3-12 source'!M8</f>
        <v>1446.0452461260791</v>
      </c>
    </row>
    <row r="9" spans="1:11" x14ac:dyDescent="0.25">
      <c r="A9" s="178" t="s">
        <v>1</v>
      </c>
      <c r="B9" s="210">
        <f>'5.3-12 source'!B9</f>
        <v>2450</v>
      </c>
      <c r="C9" s="210">
        <f>'5.3-12 source'!C9</f>
        <v>2464</v>
      </c>
      <c r="D9" s="210">
        <f>'5.3-12 source'!F9</f>
        <v>1748</v>
      </c>
      <c r="E9" s="210">
        <f>'5.3-12 source'!G9</f>
        <v>1747</v>
      </c>
      <c r="F9" s="210">
        <f>'5.3-12 source'!H9</f>
        <v>1962.71</v>
      </c>
      <c r="G9" s="210">
        <f>'5.3-12 source'!I9</f>
        <v>1991.59</v>
      </c>
      <c r="H9" s="210">
        <f>'5.3-12 source'!J9</f>
        <v>1415.0442866758599</v>
      </c>
      <c r="I9" s="210">
        <f>'5.3-12 source'!K9</f>
        <v>1419.1002478625469</v>
      </c>
      <c r="J9" s="210">
        <f>'5.3-12 source'!L9</f>
        <v>1569.95311574482</v>
      </c>
      <c r="K9" s="210">
        <f>'5.3-12 source'!M9</f>
        <v>1578.7600905985435</v>
      </c>
    </row>
    <row r="10" spans="1:11" x14ac:dyDescent="0.25">
      <c r="A10" s="179" t="s">
        <v>2</v>
      </c>
      <c r="B10" s="216">
        <f>'5.3-12 source'!B10</f>
        <v>2005</v>
      </c>
      <c r="C10" s="216">
        <f>'5.3-12 source'!C10</f>
        <v>2017</v>
      </c>
      <c r="D10" s="216">
        <f>'5.3-12 source'!F10</f>
        <v>1247</v>
      </c>
      <c r="E10" s="216">
        <f>'5.3-12 source'!G10</f>
        <v>1241</v>
      </c>
      <c r="F10" s="216">
        <f>'5.3-12 source'!H10</f>
        <v>1452.73</v>
      </c>
      <c r="G10" s="216">
        <f>'5.3-12 source'!I10</f>
        <v>1469.2</v>
      </c>
      <c r="H10" s="216">
        <f>'5.3-12 source'!J10</f>
        <v>1189.5245384177599</v>
      </c>
      <c r="I10" s="216">
        <f>'5.3-12 source'!K10</f>
        <v>1192.5241503692494</v>
      </c>
      <c r="J10" s="216">
        <f>'5.3-12 source'!L10</f>
        <v>1408.57185873294</v>
      </c>
      <c r="K10" s="216">
        <f>'5.3-12 source'!M10</f>
        <v>1418.1182103081528</v>
      </c>
    </row>
    <row r="11" spans="1:11" ht="22.5" x14ac:dyDescent="0.25">
      <c r="A11" s="254" t="s">
        <v>176</v>
      </c>
      <c r="B11" s="255"/>
      <c r="C11" s="255"/>
      <c r="D11" s="255"/>
      <c r="E11" s="255"/>
      <c r="F11" s="255"/>
      <c r="G11" s="255"/>
      <c r="H11" s="255"/>
      <c r="I11" s="255"/>
      <c r="J11" s="255"/>
      <c r="K11" s="256"/>
    </row>
    <row r="12" spans="1:11" x14ac:dyDescent="0.25">
      <c r="A12" s="70" t="s">
        <v>175</v>
      </c>
      <c r="B12" s="257">
        <f>'5.3-12 source'!B12</f>
        <v>285876</v>
      </c>
      <c r="C12" s="257">
        <f>'5.3-12 source'!C12</f>
        <v>284170</v>
      </c>
      <c r="D12" s="257">
        <f>'5.3-12 source'!F12</f>
        <v>158005</v>
      </c>
      <c r="E12" s="257">
        <f>'5.3-12 source'!G12</f>
        <v>155726</v>
      </c>
      <c r="F12" s="257">
        <f>'5.3-12 source'!H12</f>
        <v>31265</v>
      </c>
      <c r="G12" s="257">
        <f>'5.3-12 source'!I12</f>
        <v>30539</v>
      </c>
      <c r="H12" s="257">
        <f>'5.3-12 source'!J12</f>
        <v>118391</v>
      </c>
      <c r="I12" s="257">
        <f>'5.3-12 source'!K12</f>
        <v>120195</v>
      </c>
      <c r="J12" s="257">
        <f>'5.3-12 source'!L12</f>
        <v>56415</v>
      </c>
      <c r="K12" s="257">
        <f>'5.3-12 source'!M12</f>
        <v>57710</v>
      </c>
    </row>
    <row r="13" spans="1:11" x14ac:dyDescent="0.25">
      <c r="A13" s="67" t="s">
        <v>172</v>
      </c>
      <c r="B13" s="240">
        <f>'5.3-12 source'!B13</f>
        <v>895.1</v>
      </c>
      <c r="C13" s="240">
        <f>'5.3-12 source'!C13</f>
        <v>901.6</v>
      </c>
      <c r="D13" s="240">
        <f>'5.3-12 source'!F13</f>
        <v>726.2</v>
      </c>
      <c r="E13" s="240">
        <f>'5.3-12 source'!G13</f>
        <v>727.4</v>
      </c>
      <c r="F13" s="240">
        <f>'5.3-12 source'!H13</f>
        <v>790.22</v>
      </c>
      <c r="G13" s="240">
        <f>'5.3-12 source'!I13</f>
        <v>796.71</v>
      </c>
      <c r="H13" s="240">
        <f>'5.3-12 source'!J13</f>
        <v>569.076514991669</v>
      </c>
      <c r="I13" s="240">
        <f>'5.3-12 source'!K13</f>
        <v>571.11986934350398</v>
      </c>
      <c r="J13" s="240">
        <f>'5.3-12 source'!L13</f>
        <v>609.54721569809101</v>
      </c>
      <c r="K13" s="240">
        <f>'5.3-12 source'!M13</f>
        <v>612.87865852795517</v>
      </c>
    </row>
    <row r="14" spans="1:11" x14ac:dyDescent="0.25">
      <c r="A14" s="68" t="s">
        <v>173</v>
      </c>
      <c r="B14" s="248">
        <f>'5.3-12 source'!B14</f>
        <v>950.1</v>
      </c>
      <c r="C14" s="248">
        <f>'5.3-12 source'!C14</f>
        <v>956.2</v>
      </c>
      <c r="D14" s="248">
        <f>'5.3-12 source'!F14</f>
        <v>768.6</v>
      </c>
      <c r="E14" s="248">
        <f>'5.3-12 source'!G14</f>
        <v>769.6</v>
      </c>
      <c r="F14" s="248">
        <f>'5.3-12 source'!H14</f>
        <v>827.81</v>
      </c>
      <c r="G14" s="248">
        <f>'5.3-12 source'!I14</f>
        <v>834.03</v>
      </c>
      <c r="H14" s="248">
        <f>'5.3-12 source'!J14</f>
        <v>609.06532424019997</v>
      </c>
      <c r="I14" s="248">
        <f>'5.3-12 source'!K14</f>
        <v>610.66995094096535</v>
      </c>
      <c r="J14" s="248">
        <f>'5.3-12 source'!L14</f>
        <v>645.50509869359701</v>
      </c>
      <c r="K14" s="248">
        <f>'5.3-12 source'!M14</f>
        <v>648.81470467007227</v>
      </c>
    </row>
    <row r="15" spans="1:11" x14ac:dyDescent="0.25">
      <c r="A15" s="178" t="str">
        <f>'5.3-12 source'!A15</f>
        <v>Hommes (1)</v>
      </c>
      <c r="B15" s="210">
        <f>'5.3-12 source'!B15</f>
        <v>874.7</v>
      </c>
      <c r="C15" s="210">
        <f>'5.3-12 source'!C15</f>
        <v>883</v>
      </c>
      <c r="D15" s="210">
        <f>'5.3-12 source'!F15</f>
        <v>671.7</v>
      </c>
      <c r="E15" s="210">
        <f>'5.3-12 source'!G15</f>
        <v>671.7</v>
      </c>
      <c r="F15" s="210">
        <f>'5.3-12 source'!H15</f>
        <v>634.67999999999995</v>
      </c>
      <c r="G15" s="210">
        <f>'5.3-12 source'!I15</f>
        <v>645.37</v>
      </c>
      <c r="H15" s="210">
        <f>'5.3-12 source'!J15</f>
        <v>539.31784229277798</v>
      </c>
      <c r="I15" s="210">
        <f>'5.3-12 source'!K15</f>
        <v>542.56789315083142</v>
      </c>
      <c r="J15" s="210">
        <f>'5.3-12 source'!L15</f>
        <v>623.71766688607704</v>
      </c>
      <c r="K15" s="210">
        <f>'5.3-12 source'!M15</f>
        <v>628.66981922538616</v>
      </c>
    </row>
    <row r="16" spans="1:11" x14ac:dyDescent="0.25">
      <c r="A16" s="178" t="str">
        <f>'5.3-12 source'!A16</f>
        <v>Femmes (1)</v>
      </c>
      <c r="B16" s="216">
        <f>'5.3-12 source'!B16</f>
        <v>1001.5</v>
      </c>
      <c r="C16" s="216">
        <f>'5.3-12 source'!C16</f>
        <v>1007.4</v>
      </c>
      <c r="D16" s="216">
        <f>'5.3-12 source'!F16</f>
        <v>788.3</v>
      </c>
      <c r="E16" s="216">
        <f>'5.3-12 source'!G16</f>
        <v>789.2</v>
      </c>
      <c r="F16" s="216">
        <f>'5.3-12 source'!H16</f>
        <v>834.29</v>
      </c>
      <c r="G16" s="216">
        <f>'5.3-12 source'!I16</f>
        <v>840.6</v>
      </c>
      <c r="H16" s="216">
        <f>'5.3-12 source'!J16</f>
        <v>622.34326345516104</v>
      </c>
      <c r="I16" s="216">
        <f>'5.3-12 source'!K16</f>
        <v>624.04847087748294</v>
      </c>
      <c r="J16" s="216">
        <f>'5.3-12 source'!L16</f>
        <v>658.83830494818699</v>
      </c>
      <c r="K16" s="216">
        <f>'5.3-12 source'!M16</f>
        <v>661.50281147701116</v>
      </c>
    </row>
    <row r="17" spans="1:11" ht="15" customHeight="1" x14ac:dyDescent="0.25">
      <c r="A17" s="272" t="str">
        <f>'5.3-12 source'!A17:M17</f>
        <v>Sources : DGFiP - SRE, CNRACL et FSPOEIE.</v>
      </c>
      <c r="B17" s="273"/>
      <c r="C17" s="273"/>
      <c r="D17" s="273"/>
      <c r="E17" s="273"/>
      <c r="F17" s="273"/>
      <c r="G17" s="273"/>
      <c r="H17" s="273"/>
      <c r="I17" s="273"/>
      <c r="J17" s="273"/>
      <c r="K17" s="273"/>
    </row>
    <row r="18" spans="1:11" ht="35.450000000000003" customHeight="1" x14ac:dyDescent="0.25">
      <c r="A18" s="274" t="str">
        <f>'5.3-12 source'!A18:M18</f>
        <v>Champ : 
Pour la FPE : pensions civiles et militaires de retraite, y compris soldes de réserve. 
Pour la FPT et la FPH : fonctionnaires de la FPT et FPH affiliés à la CNRACL, dont la durée hebdomadaire de travail est d'au minimum 28 heures. Les médecins hospitaliers, qui relèvent du régime général et de l'Ircantec, ne sont pas pris en compte.</v>
      </c>
      <c r="B18" s="275"/>
      <c r="C18" s="275"/>
      <c r="D18" s="275"/>
      <c r="E18" s="275"/>
      <c r="F18" s="275"/>
      <c r="G18" s="275"/>
      <c r="H18" s="275"/>
      <c r="I18" s="275"/>
      <c r="J18" s="275"/>
      <c r="K18" s="275"/>
    </row>
    <row r="19" spans="1:11" x14ac:dyDescent="0.25">
      <c r="A19" s="274" t="str">
        <f>'5.3-12 source'!A19:M19</f>
        <v>(1) Conjoint survivant</v>
      </c>
      <c r="B19" s="275"/>
      <c r="C19" s="275"/>
      <c r="D19" s="275"/>
      <c r="E19" s="275"/>
      <c r="F19" s="275"/>
      <c r="G19" s="275"/>
      <c r="H19" s="275"/>
      <c r="I19" s="275"/>
      <c r="J19" s="275"/>
      <c r="K19" s="275"/>
    </row>
    <row r="20" spans="1:11" ht="15" customHeight="1" x14ac:dyDescent="0.25">
      <c r="A20" s="274"/>
      <c r="B20" s="275"/>
      <c r="C20" s="275"/>
      <c r="D20" s="275"/>
      <c r="E20" s="275"/>
      <c r="F20" s="275"/>
      <c r="G20" s="275"/>
      <c r="H20" s="275"/>
      <c r="I20" s="275"/>
      <c r="J20" s="275"/>
      <c r="K20" s="275"/>
    </row>
    <row r="21" spans="1:11" ht="15" customHeight="1" x14ac:dyDescent="0.25">
      <c r="A21" s="274"/>
      <c r="B21" s="275"/>
      <c r="C21" s="275"/>
      <c r="D21" s="275"/>
      <c r="E21" s="275"/>
      <c r="F21" s="275"/>
      <c r="G21" s="275"/>
      <c r="H21" s="275"/>
      <c r="I21" s="275"/>
      <c r="J21" s="275"/>
      <c r="K21" s="275"/>
    </row>
    <row r="22" spans="1:11" ht="15" customHeight="1" x14ac:dyDescent="0.25">
      <c r="A22" s="274"/>
      <c r="B22" s="275"/>
      <c r="C22" s="275"/>
      <c r="D22" s="275"/>
      <c r="E22" s="275"/>
      <c r="F22" s="275"/>
      <c r="G22" s="275"/>
      <c r="H22" s="275"/>
      <c r="I22" s="275"/>
      <c r="J22" s="275"/>
      <c r="K22" s="275"/>
    </row>
    <row r="23" spans="1:11" x14ac:dyDescent="0.25">
      <c r="A23" s="274"/>
      <c r="B23" s="274"/>
      <c r="C23" s="274"/>
      <c r="D23" s="274"/>
      <c r="E23" s="274"/>
      <c r="F23" s="274"/>
      <c r="G23" s="274"/>
      <c r="H23" s="274"/>
      <c r="I23" s="47"/>
      <c r="J23" s="47"/>
      <c r="K23" s="47"/>
    </row>
  </sheetData>
  <mergeCells count="15">
    <mergeCell ref="A17:K17"/>
    <mergeCell ref="A18:K18"/>
    <mergeCell ref="A19:K19"/>
    <mergeCell ref="A20:K20"/>
    <mergeCell ref="A23:H23"/>
    <mergeCell ref="A21:K21"/>
    <mergeCell ref="A22:K22"/>
    <mergeCell ref="A1:K1"/>
    <mergeCell ref="B3:E3"/>
    <mergeCell ref="F3:G4"/>
    <mergeCell ref="H3:K3"/>
    <mergeCell ref="B4:C4"/>
    <mergeCell ref="D4:E4"/>
    <mergeCell ref="H4:I4"/>
    <mergeCell ref="J4:K4"/>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sheetPr>
  <dimension ref="A1:O20"/>
  <sheetViews>
    <sheetView workbookViewId="0">
      <pane xSplit="1" ySplit="5" topLeftCell="B6" activePane="bottomRight" state="frozen"/>
      <selection sqref="A1:O1"/>
      <selection pane="topRight" sqref="A1:O1"/>
      <selection pane="bottomLeft" sqref="A1:O1"/>
      <selection pane="bottomRight" sqref="A1:O1"/>
    </sheetView>
  </sheetViews>
  <sheetFormatPr baseColWidth="10" defaultColWidth="11.42578125" defaultRowHeight="15" x14ac:dyDescent="0.25"/>
  <cols>
    <col min="1" max="1" width="50.7109375" style="40" customWidth="1"/>
    <col min="2" max="5" width="9.7109375" style="40" bestFit="1" customWidth="1"/>
    <col min="6" max="7" width="8.42578125" style="40" bestFit="1" customWidth="1"/>
    <col min="8" max="9" width="7.5703125" style="40" bestFit="1" customWidth="1"/>
    <col min="10" max="13" width="8.42578125" style="40" bestFit="1" customWidth="1"/>
    <col min="14" max="15" width="9.7109375" style="40" bestFit="1" customWidth="1"/>
    <col min="16" max="16384" width="11.42578125" style="40"/>
  </cols>
  <sheetData>
    <row r="1" spans="1:15" x14ac:dyDescent="0.25">
      <c r="A1" s="271" t="s">
        <v>155</v>
      </c>
      <c r="B1" s="271"/>
      <c r="C1" s="271"/>
      <c r="D1" s="271"/>
      <c r="E1" s="271"/>
      <c r="F1" s="271"/>
      <c r="G1" s="271"/>
      <c r="H1" s="271"/>
      <c r="I1" s="271"/>
      <c r="J1" s="271"/>
      <c r="K1" s="271"/>
      <c r="L1" s="271"/>
      <c r="M1" s="271"/>
    </row>
    <row r="3" spans="1:15" s="110" customFormat="1" ht="15" customHeight="1" x14ac:dyDescent="0.25">
      <c r="A3" s="196"/>
      <c r="B3" s="286" t="s">
        <v>57</v>
      </c>
      <c r="C3" s="287"/>
      <c r="D3" s="287"/>
      <c r="E3" s="287"/>
      <c r="F3" s="287"/>
      <c r="G3" s="288"/>
      <c r="H3" s="289" t="s">
        <v>156</v>
      </c>
      <c r="I3" s="290"/>
      <c r="J3" s="286" t="s">
        <v>24</v>
      </c>
      <c r="K3" s="287"/>
      <c r="L3" s="287"/>
      <c r="M3" s="287"/>
      <c r="N3" s="287"/>
      <c r="O3" s="288"/>
    </row>
    <row r="4" spans="1:15" s="110" customFormat="1" ht="33" customHeight="1" x14ac:dyDescent="0.25">
      <c r="A4" s="197"/>
      <c r="B4" s="286" t="s">
        <v>25</v>
      </c>
      <c r="C4" s="288"/>
      <c r="D4" s="286" t="s">
        <v>34</v>
      </c>
      <c r="E4" s="288"/>
      <c r="F4" s="286" t="s">
        <v>18</v>
      </c>
      <c r="G4" s="288"/>
      <c r="H4" s="291"/>
      <c r="I4" s="292"/>
      <c r="J4" s="286" t="s">
        <v>26</v>
      </c>
      <c r="K4" s="288"/>
      <c r="L4" s="286" t="s">
        <v>27</v>
      </c>
      <c r="M4" s="288"/>
      <c r="N4" s="286" t="s">
        <v>28</v>
      </c>
      <c r="O4" s="288"/>
    </row>
    <row r="5" spans="1:15" s="110" customFormat="1" ht="22.5" x14ac:dyDescent="0.25">
      <c r="A5" s="193" t="s">
        <v>174</v>
      </c>
      <c r="B5" s="123">
        <v>2018</v>
      </c>
      <c r="C5" s="123">
        <v>2019</v>
      </c>
      <c r="D5" s="123">
        <v>2018</v>
      </c>
      <c r="E5" s="123">
        <v>2019</v>
      </c>
      <c r="F5" s="123">
        <v>2018</v>
      </c>
      <c r="G5" s="123">
        <v>2019</v>
      </c>
      <c r="H5" s="123">
        <v>2018</v>
      </c>
      <c r="I5" s="123">
        <v>2019</v>
      </c>
      <c r="J5" s="123">
        <v>2018</v>
      </c>
      <c r="K5" s="123">
        <v>2019</v>
      </c>
      <c r="L5" s="123">
        <v>2018</v>
      </c>
      <c r="M5" s="123">
        <v>2019</v>
      </c>
      <c r="N5" s="123">
        <v>2018</v>
      </c>
      <c r="O5" s="123">
        <v>2019</v>
      </c>
    </row>
    <row r="6" spans="1:15" s="110" customFormat="1" x14ac:dyDescent="0.25">
      <c r="A6" s="167" t="s">
        <v>175</v>
      </c>
      <c r="B6" s="123">
        <v>1314829</v>
      </c>
      <c r="C6" s="123">
        <v>1323128</v>
      </c>
      <c r="D6" s="123">
        <v>1588658</v>
      </c>
      <c r="E6" s="123">
        <v>1605504</v>
      </c>
      <c r="F6" s="123">
        <v>391127</v>
      </c>
      <c r="G6" s="123">
        <v>394730</v>
      </c>
      <c r="H6" s="123">
        <v>68079</v>
      </c>
      <c r="I6" s="123">
        <v>67722</v>
      </c>
      <c r="J6" s="123">
        <v>621261</v>
      </c>
      <c r="K6" s="123">
        <v>651681</v>
      </c>
      <c r="L6" s="123">
        <v>556393</v>
      </c>
      <c r="M6" s="123">
        <v>571232</v>
      </c>
      <c r="N6" s="123">
        <v>1177654</v>
      </c>
      <c r="O6" s="123">
        <v>1222913</v>
      </c>
    </row>
    <row r="7" spans="1:15" s="110" customFormat="1" x14ac:dyDescent="0.25">
      <c r="A7" s="69" t="s">
        <v>172</v>
      </c>
      <c r="B7" s="124">
        <v>2108</v>
      </c>
      <c r="C7" s="124">
        <v>2119</v>
      </c>
      <c r="D7" s="124">
        <v>2040</v>
      </c>
      <c r="E7" s="124">
        <v>2050</v>
      </c>
      <c r="F7" s="124">
        <v>1643</v>
      </c>
      <c r="G7" s="124">
        <v>1640</v>
      </c>
      <c r="H7" s="124">
        <v>1812.54</v>
      </c>
      <c r="I7" s="124">
        <v>1829.15</v>
      </c>
      <c r="J7" s="124">
        <v>1225.65182560323</v>
      </c>
      <c r="K7" s="124">
        <v>1229.1913845049364</v>
      </c>
      <c r="L7" s="124">
        <v>1355.55700892706</v>
      </c>
      <c r="M7" s="124">
        <v>1363.8092202315659</v>
      </c>
      <c r="N7" s="124">
        <v>1287.0259413643901</v>
      </c>
      <c r="O7" s="124">
        <v>1292.0709136032676</v>
      </c>
    </row>
    <row r="8" spans="1:15" s="110" customFormat="1" x14ac:dyDescent="0.25">
      <c r="A8" s="69" t="s">
        <v>173</v>
      </c>
      <c r="B8" s="124">
        <v>2185</v>
      </c>
      <c r="C8" s="124">
        <v>2197</v>
      </c>
      <c r="D8" s="124">
        <v>2113</v>
      </c>
      <c r="E8" s="124">
        <v>2123</v>
      </c>
      <c r="F8" s="124">
        <v>1711</v>
      </c>
      <c r="G8" s="124">
        <v>1708</v>
      </c>
      <c r="H8" s="124">
        <v>1859.48</v>
      </c>
      <c r="I8" s="124">
        <v>1887.2</v>
      </c>
      <c r="J8" s="124">
        <v>1283.4362414054899</v>
      </c>
      <c r="K8" s="124">
        <v>1286.5751508138299</v>
      </c>
      <c r="L8" s="124">
        <v>1436.6245456638901</v>
      </c>
      <c r="M8" s="124">
        <v>1446.0452461260791</v>
      </c>
      <c r="N8" s="124">
        <v>1355.8105414776701</v>
      </c>
      <c r="O8" s="124">
        <v>1361.0630850788184</v>
      </c>
    </row>
    <row r="9" spans="1:15" s="110" customFormat="1" x14ac:dyDescent="0.25">
      <c r="A9" s="69" t="s">
        <v>1</v>
      </c>
      <c r="B9" s="124">
        <v>2450</v>
      </c>
      <c r="C9" s="124">
        <v>2464</v>
      </c>
      <c r="D9" s="124">
        <v>2311</v>
      </c>
      <c r="E9" s="124">
        <v>2321</v>
      </c>
      <c r="F9" s="124">
        <v>1748</v>
      </c>
      <c r="G9" s="124">
        <v>1747</v>
      </c>
      <c r="H9" s="124">
        <v>1962.71</v>
      </c>
      <c r="I9" s="124">
        <v>1991.59</v>
      </c>
      <c r="J9" s="124">
        <v>1415.0442866758599</v>
      </c>
      <c r="K9" s="124">
        <v>1419.1002478625469</v>
      </c>
      <c r="L9" s="124">
        <v>1569.95311574482</v>
      </c>
      <c r="M9" s="124">
        <v>1578.7600905985435</v>
      </c>
      <c r="N9" s="124">
        <v>1457.1968979722601</v>
      </c>
      <c r="O9" s="124">
        <v>1461.9721603344044</v>
      </c>
    </row>
    <row r="10" spans="1:15" s="110" customFormat="1" x14ac:dyDescent="0.25">
      <c r="A10" s="69" t="s">
        <v>2</v>
      </c>
      <c r="B10" s="124">
        <v>2005</v>
      </c>
      <c r="C10" s="124">
        <v>2017</v>
      </c>
      <c r="D10" s="124">
        <v>1961</v>
      </c>
      <c r="E10" s="124">
        <v>1971</v>
      </c>
      <c r="F10" s="124">
        <v>1247</v>
      </c>
      <c r="G10" s="124">
        <v>1241</v>
      </c>
      <c r="H10" s="124">
        <v>1452.73</v>
      </c>
      <c r="I10" s="124">
        <v>1469.2</v>
      </c>
      <c r="J10" s="124">
        <v>1189.5245384177599</v>
      </c>
      <c r="K10" s="124">
        <v>1192.5241503692494</v>
      </c>
      <c r="L10" s="124">
        <v>1408.57185873294</v>
      </c>
      <c r="M10" s="124">
        <v>1418.1182103081528</v>
      </c>
      <c r="N10" s="124">
        <v>1311.9840261582001</v>
      </c>
      <c r="O10" s="124">
        <v>1317.3183981254676</v>
      </c>
    </row>
    <row r="11" spans="1:15" s="194" customFormat="1" ht="22.5" x14ac:dyDescent="0.25">
      <c r="A11" s="195" t="s">
        <v>176</v>
      </c>
      <c r="B11" s="198"/>
      <c r="C11" s="198"/>
      <c r="D11" s="198"/>
      <c r="E11" s="198"/>
      <c r="F11" s="198"/>
      <c r="G11" s="198"/>
      <c r="H11" s="198"/>
      <c r="I11" s="198"/>
      <c r="J11" s="198"/>
      <c r="K11" s="198"/>
      <c r="L11" s="198"/>
      <c r="M11" s="198"/>
      <c r="N11" s="198"/>
      <c r="O11" s="198"/>
    </row>
    <row r="12" spans="1:15" s="110" customFormat="1" x14ac:dyDescent="0.25">
      <c r="A12" s="167" t="s">
        <v>175</v>
      </c>
      <c r="B12" s="127">
        <v>285876</v>
      </c>
      <c r="C12" s="127">
        <v>284170</v>
      </c>
      <c r="D12" s="127">
        <v>323806</v>
      </c>
      <c r="E12" s="127">
        <v>324217</v>
      </c>
      <c r="F12" s="127">
        <v>158005</v>
      </c>
      <c r="G12" s="127">
        <v>155726</v>
      </c>
      <c r="H12" s="127">
        <v>31265</v>
      </c>
      <c r="I12" s="127">
        <v>30539</v>
      </c>
      <c r="J12" s="127">
        <v>118391</v>
      </c>
      <c r="K12" s="127">
        <v>120195</v>
      </c>
      <c r="L12" s="127">
        <v>56415</v>
      </c>
      <c r="M12" s="127">
        <v>57710</v>
      </c>
      <c r="N12" s="127">
        <v>174806</v>
      </c>
      <c r="O12" s="127">
        <v>177905</v>
      </c>
    </row>
    <row r="13" spans="1:15" s="110" customFormat="1" x14ac:dyDescent="0.25">
      <c r="A13" s="69" t="s">
        <v>172</v>
      </c>
      <c r="B13" s="127">
        <v>895.1</v>
      </c>
      <c r="C13" s="127">
        <v>901.6</v>
      </c>
      <c r="D13" s="127">
        <v>879.4</v>
      </c>
      <c r="E13" s="127">
        <v>885.6</v>
      </c>
      <c r="F13" s="127">
        <v>726.2</v>
      </c>
      <c r="G13" s="127">
        <v>727.4</v>
      </c>
      <c r="H13" s="127">
        <v>790.22</v>
      </c>
      <c r="I13" s="127">
        <v>796.71</v>
      </c>
      <c r="J13" s="127">
        <v>569.076514991669</v>
      </c>
      <c r="K13" s="127">
        <v>571.11986934350398</v>
      </c>
      <c r="L13" s="127">
        <v>609.54721569809101</v>
      </c>
      <c r="M13" s="127">
        <v>612.87865852795517</v>
      </c>
      <c r="N13" s="127">
        <v>582.136782813948</v>
      </c>
      <c r="O13" s="127">
        <v>584.66659828211823</v>
      </c>
    </row>
    <row r="14" spans="1:15" s="110" customFormat="1" x14ac:dyDescent="0.25">
      <c r="A14" s="69" t="s">
        <v>173</v>
      </c>
      <c r="B14" s="127">
        <v>950.1</v>
      </c>
      <c r="C14" s="127">
        <v>956.2</v>
      </c>
      <c r="D14" s="127">
        <v>932.1</v>
      </c>
      <c r="E14" s="127">
        <v>937.7</v>
      </c>
      <c r="F14" s="127">
        <v>768.6</v>
      </c>
      <c r="G14" s="127">
        <v>769.6</v>
      </c>
      <c r="H14" s="127">
        <v>827.81</v>
      </c>
      <c r="I14" s="127">
        <v>834.03</v>
      </c>
      <c r="J14" s="127">
        <v>609.06532424019997</v>
      </c>
      <c r="K14" s="127">
        <v>610.66995094096535</v>
      </c>
      <c r="L14" s="127">
        <v>645.50509869359701</v>
      </c>
      <c r="M14" s="127">
        <v>648.81470467007227</v>
      </c>
      <c r="N14" s="127">
        <v>620.82477503886798</v>
      </c>
      <c r="O14" s="127">
        <v>623.04427139637778</v>
      </c>
    </row>
    <row r="15" spans="1:15" s="110" customFormat="1" x14ac:dyDescent="0.25">
      <c r="A15" s="69" t="s">
        <v>121</v>
      </c>
      <c r="B15" s="127">
        <v>874.7</v>
      </c>
      <c r="C15" s="127">
        <v>883</v>
      </c>
      <c r="D15" s="127">
        <v>862.8</v>
      </c>
      <c r="E15" s="127">
        <v>870.4</v>
      </c>
      <c r="F15" s="127">
        <v>671.7</v>
      </c>
      <c r="G15" s="127">
        <v>671.7</v>
      </c>
      <c r="H15" s="127">
        <v>634.67999999999995</v>
      </c>
      <c r="I15" s="127">
        <v>645.37</v>
      </c>
      <c r="J15" s="127">
        <v>539.31784229277798</v>
      </c>
      <c r="K15" s="127">
        <v>542.56789315083142</v>
      </c>
      <c r="L15" s="127">
        <v>623.71766688607704</v>
      </c>
      <c r="M15" s="127">
        <v>628.66981922538616</v>
      </c>
      <c r="N15" s="127">
        <v>584.11319818361005</v>
      </c>
      <c r="O15" s="127">
        <v>588.24902579965101</v>
      </c>
    </row>
    <row r="16" spans="1:15" s="110" customFormat="1" x14ac:dyDescent="0.25">
      <c r="A16" s="69" t="s">
        <v>122</v>
      </c>
      <c r="B16" s="127">
        <v>1001.5</v>
      </c>
      <c r="C16" s="127">
        <v>1007.4</v>
      </c>
      <c r="D16" s="127">
        <v>980.8</v>
      </c>
      <c r="E16" s="127">
        <v>985.5</v>
      </c>
      <c r="F16" s="127">
        <v>788.3</v>
      </c>
      <c r="G16" s="127">
        <v>789.2</v>
      </c>
      <c r="H16" s="127">
        <v>834.29</v>
      </c>
      <c r="I16" s="127">
        <v>840.6</v>
      </c>
      <c r="J16" s="127">
        <v>622.34326345516104</v>
      </c>
      <c r="K16" s="127">
        <v>624.04847087748294</v>
      </c>
      <c r="L16" s="127">
        <v>658.83830494818699</v>
      </c>
      <c r="M16" s="127">
        <v>661.50281147701116</v>
      </c>
      <c r="N16" s="127">
        <v>631.84201406202703</v>
      </c>
      <c r="O16" s="127">
        <v>633.80995074040197</v>
      </c>
    </row>
    <row r="17" spans="1:15" ht="15" customHeight="1" x14ac:dyDescent="0.25">
      <c r="A17" s="355" t="str">
        <f>'5.3-1 source'!A18:M18</f>
        <v>Sources : DGFiP - SRE, CNRACL et FSPOEIE.</v>
      </c>
      <c r="B17" s="355"/>
      <c r="C17" s="355"/>
      <c r="D17" s="355"/>
      <c r="E17" s="355"/>
      <c r="F17" s="355"/>
      <c r="G17" s="355"/>
      <c r="H17" s="355"/>
      <c r="I17" s="355"/>
      <c r="J17" s="355"/>
      <c r="K17" s="355"/>
      <c r="L17" s="355"/>
      <c r="M17" s="355"/>
      <c r="N17" s="355"/>
      <c r="O17" s="355"/>
    </row>
    <row r="18" spans="1:15" ht="39" customHeight="1" x14ac:dyDescent="0.25">
      <c r="A18" s="327" t="str">
        <f>'5.3-1 source'!A19:M19</f>
        <v>Champ : 
Pour la FPE : pensions civiles et militaires de retraite, y compris soldes de réserve. 
Pour la FPT et la FPH : fonctionnaires de la FPT et FPH affiliés à la CNRACL, dont la durée hebdomadaire de travail est d'au minimum 28 heures. Les médecins hospitaliers, qui relèvent du régime général et de l'Ircantec, ne sont pas pris en compte.</v>
      </c>
      <c r="B18" s="327"/>
      <c r="C18" s="327"/>
      <c r="D18" s="327"/>
      <c r="E18" s="327"/>
      <c r="F18" s="327"/>
      <c r="G18" s="327"/>
      <c r="H18" s="327"/>
      <c r="I18" s="327"/>
      <c r="J18" s="327"/>
      <c r="K18" s="327"/>
      <c r="L18" s="327"/>
      <c r="M18" s="327"/>
      <c r="N18" s="327"/>
      <c r="O18" s="327"/>
    </row>
    <row r="19" spans="1:15" ht="15" customHeight="1" x14ac:dyDescent="0.25">
      <c r="A19" s="327" t="s">
        <v>157</v>
      </c>
      <c r="B19" s="327"/>
      <c r="C19" s="327"/>
      <c r="D19" s="327"/>
      <c r="E19" s="327"/>
      <c r="F19" s="327"/>
      <c r="G19" s="327"/>
      <c r="H19" s="327"/>
      <c r="I19" s="327"/>
      <c r="J19" s="327"/>
      <c r="K19" s="327"/>
      <c r="L19" s="327"/>
      <c r="M19" s="327"/>
      <c r="N19" s="327"/>
      <c r="O19" s="327"/>
    </row>
    <row r="20" spans="1:15" ht="15" customHeight="1" x14ac:dyDescent="0.25">
      <c r="A20" s="75"/>
      <c r="B20" s="75"/>
      <c r="C20" s="75"/>
      <c r="D20" s="75"/>
      <c r="E20" s="75"/>
      <c r="F20" s="75"/>
      <c r="G20" s="75"/>
      <c r="H20" s="75"/>
      <c r="I20" s="75"/>
      <c r="J20" s="75"/>
      <c r="K20" s="75"/>
      <c r="L20" s="75"/>
      <c r="M20" s="75"/>
    </row>
  </sheetData>
  <mergeCells count="13">
    <mergeCell ref="A17:O17"/>
    <mergeCell ref="A18:O18"/>
    <mergeCell ref="A19:O19"/>
    <mergeCell ref="A1:M1"/>
    <mergeCell ref="L4:M4"/>
    <mergeCell ref="N4:O4"/>
    <mergeCell ref="B3:G3"/>
    <mergeCell ref="H3:I4"/>
    <mergeCell ref="J3:O3"/>
    <mergeCell ref="B4:C4"/>
    <mergeCell ref="D4:E4"/>
    <mergeCell ref="F4:G4"/>
    <mergeCell ref="J4:K4"/>
  </mergeCells>
  <pageMargins left="0.7" right="0.7" top="0.75" bottom="0.75" header="0.3" footer="0.3"/>
  <legacy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O23"/>
  <sheetViews>
    <sheetView topLeftCell="A8" workbookViewId="0">
      <selection activeCell="A23" sqref="A23:J23"/>
    </sheetView>
  </sheetViews>
  <sheetFormatPr baseColWidth="10" defaultColWidth="11.42578125" defaultRowHeight="15" x14ac:dyDescent="0.25"/>
  <cols>
    <col min="1" max="16384" width="11.42578125" style="40"/>
  </cols>
  <sheetData>
    <row r="1" spans="1:15" ht="27" customHeight="1" x14ac:dyDescent="0.25">
      <c r="A1" s="271" t="s">
        <v>199</v>
      </c>
      <c r="B1" s="271"/>
      <c r="C1" s="271"/>
      <c r="D1" s="271"/>
      <c r="E1" s="271"/>
      <c r="F1" s="271"/>
      <c r="G1" s="271"/>
      <c r="H1" s="271"/>
      <c r="I1" s="271"/>
      <c r="J1" s="271"/>
      <c r="K1" s="62"/>
      <c r="L1" s="62"/>
      <c r="M1" s="62"/>
      <c r="N1" s="62"/>
      <c r="O1" s="62"/>
    </row>
    <row r="19" spans="1:10" x14ac:dyDescent="0.25">
      <c r="A19" s="356" t="s">
        <v>177</v>
      </c>
      <c r="B19" s="275"/>
      <c r="C19" s="275"/>
      <c r="D19" s="275"/>
      <c r="E19" s="275"/>
      <c r="F19" s="275"/>
      <c r="G19" s="275"/>
      <c r="H19" s="275"/>
      <c r="I19" s="275"/>
      <c r="J19" s="275"/>
    </row>
    <row r="20" spans="1:10" ht="45" customHeight="1" x14ac:dyDescent="0.25">
      <c r="A20" s="274" t="s">
        <v>182</v>
      </c>
      <c r="B20" s="275"/>
      <c r="C20" s="275"/>
      <c r="D20" s="275"/>
      <c r="E20" s="275"/>
      <c r="F20" s="275"/>
      <c r="G20" s="275"/>
      <c r="H20" s="275"/>
      <c r="I20" s="275"/>
      <c r="J20" s="275"/>
    </row>
    <row r="21" spans="1:10" ht="15" customHeight="1" x14ac:dyDescent="0.25">
      <c r="A21" s="274" t="s">
        <v>183</v>
      </c>
      <c r="B21" s="275"/>
      <c r="C21" s="275"/>
      <c r="D21" s="275"/>
      <c r="E21" s="275"/>
      <c r="F21" s="275"/>
      <c r="G21" s="275"/>
      <c r="H21" s="275"/>
      <c r="I21" s="275"/>
      <c r="J21" s="275"/>
    </row>
    <row r="22" spans="1:10" ht="15" customHeight="1" x14ac:dyDescent="0.25">
      <c r="A22" s="274" t="s">
        <v>105</v>
      </c>
      <c r="B22" s="275"/>
      <c r="C22" s="275"/>
      <c r="D22" s="275"/>
      <c r="E22" s="275"/>
      <c r="F22" s="275"/>
      <c r="G22" s="275"/>
      <c r="H22" s="275"/>
      <c r="I22" s="275"/>
      <c r="J22" s="275"/>
    </row>
    <row r="23" spans="1:10" ht="27.75" customHeight="1" x14ac:dyDescent="0.25">
      <c r="A23" s="274" t="s">
        <v>143</v>
      </c>
      <c r="B23" s="275"/>
      <c r="C23" s="275"/>
      <c r="D23" s="275"/>
      <c r="E23" s="275"/>
      <c r="F23" s="275"/>
      <c r="G23" s="275"/>
      <c r="H23" s="275"/>
      <c r="I23" s="275"/>
      <c r="J23" s="275"/>
    </row>
  </sheetData>
  <mergeCells count="6">
    <mergeCell ref="A23:J23"/>
    <mergeCell ref="A1:J1"/>
    <mergeCell ref="A19:J19"/>
    <mergeCell ref="A20:J20"/>
    <mergeCell ref="A21:J21"/>
    <mergeCell ref="A22:J22"/>
  </mergeCell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O11"/>
  <sheetViews>
    <sheetView workbookViewId="0">
      <pane xSplit="1" ySplit="3" topLeftCell="B4" activePane="bottomRight" state="frozen"/>
      <selection sqref="A1:D1"/>
      <selection pane="topRight" sqref="A1:D1"/>
      <selection pane="bottomLeft" sqref="A1:D1"/>
      <selection pane="bottomRight" activeCell="A10" sqref="A10:F10"/>
    </sheetView>
  </sheetViews>
  <sheetFormatPr baseColWidth="10" defaultColWidth="15.7109375" defaultRowHeight="15" x14ac:dyDescent="0.25"/>
  <cols>
    <col min="1" max="1" width="45.7109375" style="81" customWidth="1"/>
    <col min="2" max="6" width="20.7109375" style="40" customWidth="1"/>
    <col min="7" max="16384" width="15.7109375" style="40"/>
  </cols>
  <sheetData>
    <row r="1" spans="1:15" ht="18" customHeight="1" x14ac:dyDescent="0.25">
      <c r="A1" s="271" t="s">
        <v>199</v>
      </c>
      <c r="B1" s="271"/>
      <c r="C1" s="271"/>
      <c r="D1" s="271"/>
      <c r="E1" s="271"/>
      <c r="F1" s="271"/>
      <c r="G1" s="271"/>
      <c r="H1" s="271"/>
      <c r="I1" s="271"/>
      <c r="J1" s="271"/>
      <c r="K1" s="271"/>
      <c r="L1" s="271"/>
      <c r="M1" s="271"/>
      <c r="N1" s="271"/>
      <c r="O1" s="271"/>
    </row>
    <row r="2" spans="1:15" ht="18" customHeight="1" x14ac:dyDescent="0.25">
      <c r="A2" s="33"/>
      <c r="B2" s="33"/>
      <c r="C2" s="33"/>
      <c r="D2" s="33"/>
      <c r="E2" s="33"/>
      <c r="F2" s="33"/>
      <c r="G2" s="33"/>
      <c r="H2" s="33"/>
      <c r="I2" s="33"/>
      <c r="J2" s="33"/>
      <c r="K2" s="33"/>
      <c r="L2" s="33"/>
      <c r="M2" s="33"/>
      <c r="N2" s="33"/>
      <c r="O2" s="33"/>
    </row>
    <row r="3" spans="1:15" s="91" customFormat="1" ht="33.75" x14ac:dyDescent="0.25">
      <c r="A3" s="30"/>
      <c r="B3" s="29" t="s">
        <v>181</v>
      </c>
      <c r="C3" s="29" t="s">
        <v>96</v>
      </c>
      <c r="D3" s="29" t="s">
        <v>97</v>
      </c>
      <c r="E3" s="29" t="s">
        <v>35</v>
      </c>
      <c r="F3" s="29" t="s">
        <v>36</v>
      </c>
      <c r="G3" s="63"/>
      <c r="H3" s="63"/>
      <c r="I3" s="63"/>
      <c r="J3" s="63"/>
      <c r="K3" s="63"/>
      <c r="L3" s="63"/>
      <c r="M3" s="63"/>
      <c r="N3" s="63"/>
      <c r="O3" s="63"/>
    </row>
    <row r="4" spans="1:15" ht="22.5" x14ac:dyDescent="0.25">
      <c r="A4" s="31" t="s">
        <v>98</v>
      </c>
      <c r="B4" s="240">
        <f>'5.3-12 source'!C9</f>
        <v>2464</v>
      </c>
      <c r="C4" s="240">
        <f>'5.3-12 source'!G9</f>
        <v>1747</v>
      </c>
      <c r="D4" s="240">
        <f>'5.3-12 source'!I9</f>
        <v>1991.59</v>
      </c>
      <c r="E4" s="240">
        <f>'5.3-12 source'!K9</f>
        <v>1419.1002478625469</v>
      </c>
      <c r="F4" s="240">
        <f>'5.3-12 source'!M9</f>
        <v>1578.7600905985435</v>
      </c>
      <c r="G4" s="33"/>
      <c r="H4" s="33"/>
      <c r="I4" s="33"/>
      <c r="J4" s="33"/>
      <c r="K4" s="33"/>
      <c r="L4" s="33"/>
      <c r="M4" s="33"/>
      <c r="N4" s="33"/>
      <c r="O4" s="33"/>
    </row>
    <row r="5" spans="1:15" ht="22.5" x14ac:dyDescent="0.25">
      <c r="A5" s="31" t="s">
        <v>99</v>
      </c>
      <c r="B5" s="240">
        <f>'5.3-12 source'!C10</f>
        <v>2017</v>
      </c>
      <c r="C5" s="240">
        <f>'5.3-12 source'!G10</f>
        <v>1241</v>
      </c>
      <c r="D5" s="240">
        <f>'5.3-12 source'!I10</f>
        <v>1469.2</v>
      </c>
      <c r="E5" s="240">
        <f>'5.3-12 source'!K10</f>
        <v>1192.5241503692494</v>
      </c>
      <c r="F5" s="240">
        <f>'5.3-12 source'!M10</f>
        <v>1418.1182103081528</v>
      </c>
      <c r="G5" s="33"/>
      <c r="H5" s="33"/>
      <c r="I5" s="33"/>
      <c r="J5" s="33"/>
      <c r="K5" s="33"/>
      <c r="L5" s="33"/>
      <c r="M5" s="33"/>
      <c r="N5" s="33"/>
      <c r="O5" s="33"/>
    </row>
    <row r="6" spans="1:15" x14ac:dyDescent="0.25">
      <c r="A6" s="272" t="s">
        <v>177</v>
      </c>
      <c r="B6" s="273"/>
      <c r="C6" s="273"/>
      <c r="D6" s="273"/>
      <c r="E6" s="273"/>
      <c r="F6" s="273"/>
      <c r="G6" s="71"/>
      <c r="H6" s="71"/>
      <c r="I6" s="302"/>
      <c r="J6" s="303"/>
      <c r="K6" s="303"/>
      <c r="L6" s="303"/>
      <c r="M6" s="303"/>
    </row>
    <row r="7" spans="1:15" ht="45" customHeight="1" x14ac:dyDescent="0.25">
      <c r="A7" s="274" t="str">
        <f>'5.3-1 source'!A19:M19</f>
        <v>Champ : 
Pour la FPE : pensions civiles et militaires de retraite, y compris soldes de réserve. 
Pour la FPT et la FPH : fonctionnaires de la FPT et FPH affiliés à la CNRACL, dont la durée hebdomadaire de travail est d'au minimum 28 heures. Les médecins hospitaliers, qui relèvent du régime général et de l'Ircantec, ne sont pas pris en compte.</v>
      </c>
      <c r="B7" s="275"/>
      <c r="C7" s="275"/>
      <c r="D7" s="275"/>
      <c r="E7" s="275"/>
      <c r="F7" s="275"/>
      <c r="I7" s="46"/>
      <c r="J7" s="46"/>
      <c r="K7" s="46"/>
      <c r="L7" s="46"/>
      <c r="M7" s="46"/>
    </row>
    <row r="8" spans="1:15" ht="15" customHeight="1" x14ac:dyDescent="0.25">
      <c r="A8" s="274" t="str">
        <f>'5.3-1 source'!A20:M20</f>
        <v>(1) Les effectifs et indicateurs des pensions militaires entrées en paiement sont y compris soldes de réserve.</v>
      </c>
      <c r="B8" s="275"/>
      <c r="C8" s="275"/>
      <c r="D8" s="275"/>
      <c r="E8" s="275"/>
      <c r="F8" s="275"/>
      <c r="I8" s="281"/>
      <c r="J8" s="283"/>
      <c r="K8" s="283"/>
      <c r="L8" s="283"/>
      <c r="M8" s="283"/>
    </row>
    <row r="9" spans="1:15" ht="15" customHeight="1" x14ac:dyDescent="0.25">
      <c r="A9" s="274" t="s">
        <v>105</v>
      </c>
      <c r="B9" s="275"/>
      <c r="C9" s="275"/>
      <c r="D9" s="275"/>
      <c r="E9" s="275"/>
      <c r="F9" s="275"/>
      <c r="I9" s="281"/>
      <c r="J9" s="283"/>
      <c r="K9" s="283"/>
      <c r="L9" s="283"/>
      <c r="M9" s="283"/>
    </row>
    <row r="10" spans="1:15" ht="30" customHeight="1" x14ac:dyDescent="0.25">
      <c r="A10" s="274" t="s">
        <v>143</v>
      </c>
      <c r="B10" s="275"/>
      <c r="C10" s="275"/>
      <c r="D10" s="275"/>
      <c r="E10" s="275"/>
      <c r="F10" s="275"/>
      <c r="G10" s="37"/>
      <c r="H10" s="37"/>
      <c r="I10" s="281"/>
      <c r="J10" s="283"/>
      <c r="K10" s="283"/>
      <c r="L10" s="283"/>
      <c r="M10" s="283"/>
    </row>
    <row r="11" spans="1:15" ht="27" customHeight="1" x14ac:dyDescent="0.25">
      <c r="A11" s="281"/>
      <c r="B11" s="283"/>
      <c r="C11" s="283"/>
      <c r="D11" s="283"/>
      <c r="E11" s="283"/>
      <c r="F11" s="283"/>
      <c r="G11" s="283"/>
      <c r="H11" s="283"/>
      <c r="I11" s="281"/>
      <c r="J11" s="283"/>
      <c r="K11" s="283"/>
      <c r="L11" s="283"/>
      <c r="M11" s="283"/>
    </row>
  </sheetData>
  <mergeCells count="12">
    <mergeCell ref="I9:M9"/>
    <mergeCell ref="I10:M10"/>
    <mergeCell ref="A11:H11"/>
    <mergeCell ref="I11:M11"/>
    <mergeCell ref="A9:F9"/>
    <mergeCell ref="A10:F10"/>
    <mergeCell ref="A1:O1"/>
    <mergeCell ref="I6:M6"/>
    <mergeCell ref="I8:M8"/>
    <mergeCell ref="A6:F6"/>
    <mergeCell ref="A7:F7"/>
    <mergeCell ref="A8:F8"/>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I44"/>
  <sheetViews>
    <sheetView workbookViewId="0">
      <pane xSplit="3" ySplit="3" topLeftCell="D19" activePane="bottomRight" state="frozen"/>
      <selection activeCell="G25" sqref="G25"/>
      <selection pane="topRight" activeCell="G25" sqref="G25"/>
      <selection pane="bottomLeft" activeCell="G25" sqref="G25"/>
      <selection pane="bottomRight" activeCell="A28" sqref="A28:G28"/>
    </sheetView>
  </sheetViews>
  <sheetFormatPr baseColWidth="10" defaultColWidth="12.7109375" defaultRowHeight="15" x14ac:dyDescent="0.25"/>
  <cols>
    <col min="1" max="2" width="12.7109375" style="40" customWidth="1"/>
    <col min="3" max="3" width="23.140625" style="40" bestFit="1" customWidth="1"/>
    <col min="4" max="4" width="10.7109375" style="121" customWidth="1"/>
    <col min="5" max="5" width="10.7109375" style="165" customWidth="1"/>
    <col min="6" max="7" width="10.7109375" style="40" customWidth="1"/>
    <col min="8" max="16384" width="12.7109375" style="40"/>
  </cols>
  <sheetData>
    <row r="1" spans="1:7" s="47" customFormat="1" ht="28.5" customHeight="1" x14ac:dyDescent="0.25">
      <c r="A1" s="271" t="s">
        <v>113</v>
      </c>
      <c r="B1" s="271"/>
      <c r="C1" s="271"/>
      <c r="D1" s="271"/>
      <c r="E1" s="271"/>
      <c r="F1" s="271"/>
      <c r="G1" s="271"/>
    </row>
    <row r="2" spans="1:7" x14ac:dyDescent="0.25">
      <c r="A2" s="33"/>
      <c r="B2" s="33"/>
      <c r="C2" s="33"/>
      <c r="D2" s="119"/>
      <c r="E2" s="164"/>
      <c r="F2" s="33"/>
      <c r="G2" s="33"/>
    </row>
    <row r="3" spans="1:7" ht="56.25" x14ac:dyDescent="0.25">
      <c r="A3" s="278" t="s">
        <v>158</v>
      </c>
      <c r="B3" s="297"/>
      <c r="C3" s="297"/>
      <c r="D3" s="163">
        <f>'5.3-14 source'!W3</f>
        <v>2018</v>
      </c>
      <c r="E3" s="163">
        <f>'5.3-14 source'!X3</f>
        <v>2019</v>
      </c>
      <c r="F3" s="74" t="s">
        <v>185</v>
      </c>
      <c r="G3" s="74" t="s">
        <v>186</v>
      </c>
    </row>
    <row r="4" spans="1:7" x14ac:dyDescent="0.25">
      <c r="A4" s="278" t="s">
        <v>57</v>
      </c>
      <c r="B4" s="278" t="s">
        <v>48</v>
      </c>
      <c r="C4" s="3" t="s">
        <v>159</v>
      </c>
      <c r="D4" s="240">
        <f>'5.3-14 source'!W4</f>
        <v>1964.7</v>
      </c>
      <c r="E4" s="240">
        <f>'5.3-14 source'!X4</f>
        <v>1977.4</v>
      </c>
      <c r="F4" s="261">
        <f>100*(E4/D4-1)</f>
        <v>0.64640912098539172</v>
      </c>
      <c r="G4" s="261">
        <f>100*(POWER(E4/'5.3-14 source'!R4*'5.3-14 source'!Q4/'5.3-14 source'!M4,1/10)-1)</f>
        <v>1.1709053048784446</v>
      </c>
    </row>
    <row r="5" spans="1:7" x14ac:dyDescent="0.25">
      <c r="A5" s="278"/>
      <c r="B5" s="278"/>
      <c r="C5" s="181" t="s">
        <v>140</v>
      </c>
      <c r="D5" s="210">
        <f>'5.3-14 source'!W5</f>
        <v>2185.3000000000002</v>
      </c>
      <c r="E5" s="210">
        <f>'5.3-14 source'!X5</f>
        <v>2196.6999999999998</v>
      </c>
      <c r="F5" s="258">
        <f t="shared" ref="F5:F25" si="0">100*(E5/D5-1)</f>
        <v>0.52166750560562747</v>
      </c>
      <c r="G5" s="258">
        <f>100*(POWER(E5/'5.3-14 source'!R5*'5.3-14 source'!Q5/'5.3-14 source'!M5,1/10)-1)</f>
        <v>1.0472252962370199</v>
      </c>
    </row>
    <row r="6" spans="1:7" x14ac:dyDescent="0.25">
      <c r="A6" s="278"/>
      <c r="B6" s="278"/>
      <c r="C6" s="182" t="s">
        <v>141</v>
      </c>
      <c r="D6" s="216">
        <f>'5.3-14 source'!W6</f>
        <v>950.1</v>
      </c>
      <c r="E6" s="216">
        <f>'5.3-14 source'!X6</f>
        <v>956.2</v>
      </c>
      <c r="F6" s="259">
        <f t="shared" si="0"/>
        <v>0.64203768024417851</v>
      </c>
      <c r="G6" s="259">
        <f>100*(POWER(E6/'5.3-14 source'!R6*'5.3-14 source'!Q6/'5.3-14 source'!M6,1/10)-1)</f>
        <v>1.014771407510473</v>
      </c>
    </row>
    <row r="7" spans="1:7" x14ac:dyDescent="0.25">
      <c r="A7" s="278"/>
      <c r="B7" s="278" t="s">
        <v>49</v>
      </c>
      <c r="C7" s="3" t="s">
        <v>159</v>
      </c>
      <c r="D7" s="240">
        <f>'5.3-14 source'!W7</f>
        <v>1913.2</v>
      </c>
      <c r="E7" s="240">
        <f>'5.3-14 source'!X7</f>
        <v>1924</v>
      </c>
      <c r="F7" s="261">
        <f t="shared" si="0"/>
        <v>0.56449926824169161</v>
      </c>
      <c r="G7" s="261">
        <f>100*(POWER(E7/'5.3-14 source'!R7*'5.3-14 source'!Q7/'5.3-14 source'!M7,1/10)-1)</f>
        <v>1.0528862741142397</v>
      </c>
    </row>
    <row r="8" spans="1:7" x14ac:dyDescent="0.25">
      <c r="A8" s="278"/>
      <c r="B8" s="278"/>
      <c r="C8" s="181" t="s">
        <v>140</v>
      </c>
      <c r="D8" s="210">
        <f>'5.3-14 source'!W8</f>
        <v>2113.1999999999998</v>
      </c>
      <c r="E8" s="210">
        <f>'5.3-14 source'!X8</f>
        <v>2123.1999999999998</v>
      </c>
      <c r="F8" s="258">
        <f t="shared" si="0"/>
        <v>0.47321597577134611</v>
      </c>
      <c r="G8" s="258">
        <f>100*(POWER(E8/'5.3-14 source'!R8*'5.3-14 source'!Q8/'5.3-14 source'!M8,1/10)-1)</f>
        <v>0.95635507461828695</v>
      </c>
    </row>
    <row r="9" spans="1:7" x14ac:dyDescent="0.25">
      <c r="A9" s="278"/>
      <c r="B9" s="278"/>
      <c r="C9" s="182" t="s">
        <v>141</v>
      </c>
      <c r="D9" s="216">
        <f>'5.3-14 source'!W9</f>
        <v>932.1</v>
      </c>
      <c r="E9" s="216">
        <f>'5.3-14 source'!X9</f>
        <v>937.7</v>
      </c>
      <c r="F9" s="259">
        <f t="shared" si="0"/>
        <v>0.60079390623324347</v>
      </c>
      <c r="G9" s="259">
        <f>100*(POWER(E9/'5.3-14 source'!R9*'5.3-14 source'!Q9/'5.3-14 source'!M9,1/10)-1)</f>
        <v>0.95221692176099548</v>
      </c>
    </row>
    <row r="10" spans="1:7" x14ac:dyDescent="0.25">
      <c r="A10" s="278"/>
      <c r="B10" s="278" t="s">
        <v>18</v>
      </c>
      <c r="C10" s="3" t="s">
        <v>159</v>
      </c>
      <c r="D10" s="240">
        <f>'5.3-14 source'!W10</f>
        <v>1439.5</v>
      </c>
      <c r="E10" s="240">
        <f>'5.3-14 source'!X10</f>
        <v>1442.3</v>
      </c>
      <c r="F10" s="261">
        <f t="shared" si="0"/>
        <v>0.19451198332753883</v>
      </c>
      <c r="G10" s="261">
        <f>100*(POWER(E10/'5.3-14 source'!R10*'5.3-14 source'!Q10/'5.3-14 source'!M10,1/10)-1)</f>
        <v>0.96683952948040108</v>
      </c>
    </row>
    <row r="11" spans="1:7" x14ac:dyDescent="0.25">
      <c r="A11" s="278"/>
      <c r="B11" s="278"/>
      <c r="C11" s="181" t="s">
        <v>140</v>
      </c>
      <c r="D11" s="210">
        <f>'5.3-14 source'!W11</f>
        <v>1710.5</v>
      </c>
      <c r="E11" s="210">
        <f>'5.3-14 source'!X11</f>
        <v>1707.7</v>
      </c>
      <c r="F11" s="258">
        <f t="shared" si="0"/>
        <v>-0.16369482607424546</v>
      </c>
      <c r="G11" s="258">
        <f>100*(POWER(E11/'5.3-14 source'!R11*'5.3-14 source'!Q11/'5.3-14 source'!M11,1/10)-1)</f>
        <v>0.33060021017385921</v>
      </c>
    </row>
    <row r="12" spans="1:7" x14ac:dyDescent="0.25">
      <c r="A12" s="278"/>
      <c r="B12" s="278"/>
      <c r="C12" s="182" t="s">
        <v>141</v>
      </c>
      <c r="D12" s="216">
        <f>'5.3-14 source'!W12</f>
        <v>768.6</v>
      </c>
      <c r="E12" s="216">
        <f>'5.3-14 source'!X12</f>
        <v>769.6</v>
      </c>
      <c r="F12" s="259">
        <f t="shared" si="0"/>
        <v>0.13010668748374421</v>
      </c>
      <c r="G12" s="259">
        <f>100*(POWER(E12/'5.3-14 source'!R12*'5.3-14 source'!Q12/'5.3-14 source'!M12,1/10)-1)</f>
        <v>7.6834768802758191E-2</v>
      </c>
    </row>
    <row r="13" spans="1:7" x14ac:dyDescent="0.25">
      <c r="A13" s="278" t="s">
        <v>165</v>
      </c>
      <c r="B13" s="299"/>
      <c r="C13" s="3" t="s">
        <v>159</v>
      </c>
      <c r="D13" s="240">
        <f>'5.3-14 source'!W13</f>
        <v>1544.97</v>
      </c>
      <c r="E13" s="240">
        <f>'5.3-14 source'!X13</f>
        <v>1558.79</v>
      </c>
      <c r="F13" s="261">
        <f t="shared" si="0"/>
        <v>0.89451575111489934</v>
      </c>
      <c r="G13" s="261">
        <f>100*(POWER(E13/'5.3-14 source'!M13,1/10)-1)</f>
        <v>1.5999740460201917</v>
      </c>
    </row>
    <row r="14" spans="1:7" x14ac:dyDescent="0.25">
      <c r="A14" s="278"/>
      <c r="B14" s="299"/>
      <c r="C14" s="181" t="s">
        <v>140</v>
      </c>
      <c r="D14" s="210">
        <f>'5.3-14 source'!W14</f>
        <v>1870.72</v>
      </c>
      <c r="E14" s="210">
        <f>'5.3-14 source'!X14</f>
        <v>1887.2</v>
      </c>
      <c r="F14" s="258">
        <f t="shared" si="0"/>
        <v>0.88094423537461441</v>
      </c>
      <c r="G14" s="258">
        <f>100*(POWER(E14/'5.3-14 source'!M14,1/10)-1)</f>
        <v>1.3706970615811498</v>
      </c>
    </row>
    <row r="15" spans="1:7" x14ac:dyDescent="0.25">
      <c r="A15" s="278"/>
      <c r="B15" s="299"/>
      <c r="C15" s="182" t="s">
        <v>141</v>
      </c>
      <c r="D15" s="216">
        <f>'5.3-14 source'!W15</f>
        <v>827.81</v>
      </c>
      <c r="E15" s="216">
        <f>'5.3-14 source'!X15</f>
        <v>834.03</v>
      </c>
      <c r="F15" s="259">
        <f t="shared" si="0"/>
        <v>0.75138014761841898</v>
      </c>
      <c r="G15" s="259">
        <f>100*(POWER(E15/'5.3-14 source'!M15,1/10)-1)</f>
        <v>1.148832349802742</v>
      </c>
    </row>
    <row r="16" spans="1:7" x14ac:dyDescent="0.25">
      <c r="A16" s="278" t="s">
        <v>24</v>
      </c>
      <c r="B16" s="278" t="s">
        <v>26</v>
      </c>
      <c r="C16" s="3" t="s">
        <v>159</v>
      </c>
      <c r="D16" s="240">
        <f>'5.3-14 source'!W16</f>
        <v>1176.0276943058898</v>
      </c>
      <c r="E16" s="240">
        <f>'5.3-14 source'!X16</f>
        <v>1181.9632132120832</v>
      </c>
      <c r="F16" s="261">
        <f t="shared" si="0"/>
        <v>0.50470910973714478</v>
      </c>
      <c r="G16" s="261">
        <f>100*(POWER(E16/'5.3-14 source'!M16,1/10)-1)</f>
        <v>0.88757192229360626</v>
      </c>
    </row>
    <row r="17" spans="1:9" x14ac:dyDescent="0.25">
      <c r="A17" s="278"/>
      <c r="B17" s="278"/>
      <c r="C17" s="181" t="s">
        <v>140</v>
      </c>
      <c r="D17" s="210">
        <f>'5.3-14 source'!W17</f>
        <v>1283.4362414054935</v>
      </c>
      <c r="E17" s="210">
        <f>'5.3-14 source'!X17</f>
        <v>1286.5751508138299</v>
      </c>
      <c r="F17" s="258">
        <f t="shared" si="0"/>
        <v>0.24457073184243061</v>
      </c>
      <c r="G17" s="258">
        <f>100*(POWER(E17/'5.3-14 source'!M17,1/10)-1)</f>
        <v>0.66554919128103407</v>
      </c>
    </row>
    <row r="18" spans="1:9" x14ac:dyDescent="0.25">
      <c r="A18" s="278"/>
      <c r="B18" s="278"/>
      <c r="C18" s="182" t="s">
        <v>141</v>
      </c>
      <c r="D18" s="216">
        <f>'5.3-14 source'!W18</f>
        <v>609.06532424020043</v>
      </c>
      <c r="E18" s="216">
        <f>'5.3-14 source'!X18</f>
        <v>610.66995094096535</v>
      </c>
      <c r="F18" s="259">
        <f t="shared" si="0"/>
        <v>0.2634572412682834</v>
      </c>
      <c r="G18" s="259">
        <f>100*(POWER(E18/'5.3-14 source'!M18,1/10)-1)</f>
        <v>0.51661518989885025</v>
      </c>
    </row>
    <row r="19" spans="1:9" x14ac:dyDescent="0.25">
      <c r="A19" s="278"/>
      <c r="B19" s="278" t="s">
        <v>27</v>
      </c>
      <c r="C19" s="3" t="s">
        <v>159</v>
      </c>
      <c r="D19" s="240">
        <f>'5.3-14 source'!W19</f>
        <v>1364.1876022178435</v>
      </c>
      <c r="E19" s="240">
        <f>'5.3-14 source'!X19</f>
        <v>1373.3626012392035</v>
      </c>
      <c r="F19" s="261">
        <f t="shared" si="0"/>
        <v>0.67256138425855205</v>
      </c>
      <c r="G19" s="261">
        <f>100*(POWER(E19/'5.3-14 source'!M19,1/10)-1)</f>
        <v>1.2077553351953263</v>
      </c>
    </row>
    <row r="20" spans="1:9" x14ac:dyDescent="0.25">
      <c r="A20" s="278"/>
      <c r="B20" s="278"/>
      <c r="C20" s="181" t="s">
        <v>140</v>
      </c>
      <c r="D20" s="210">
        <f>'5.3-14 source'!W20</f>
        <v>1436.6245456638919</v>
      </c>
      <c r="E20" s="210">
        <f>'5.3-14 source'!X20</f>
        <v>1446.0452461260791</v>
      </c>
      <c r="F20" s="258">
        <f t="shared" si="0"/>
        <v>0.65575243654447668</v>
      </c>
      <c r="G20" s="258">
        <f>100*(POWER(E20/'5.3-14 source'!M20,1/10)-1)</f>
        <v>1.1956130737732495</v>
      </c>
    </row>
    <row r="21" spans="1:9" x14ac:dyDescent="0.25">
      <c r="A21" s="278"/>
      <c r="B21" s="278"/>
      <c r="C21" s="182" t="s">
        <v>166</v>
      </c>
      <c r="D21" s="216">
        <f>'5.3-14 source'!W21</f>
        <v>645.50509869359655</v>
      </c>
      <c r="E21" s="216">
        <f>'5.3-14 source'!X21</f>
        <v>648.81470467007227</v>
      </c>
      <c r="F21" s="259">
        <f t="shared" si="0"/>
        <v>0.51271569863255984</v>
      </c>
      <c r="G21" s="259">
        <f>100*(POWER(E21/'5.3-14 source'!M21,1/10)-1)</f>
        <v>0.90358558802177136</v>
      </c>
    </row>
    <row r="22" spans="1:9" x14ac:dyDescent="0.25">
      <c r="A22" s="278"/>
      <c r="B22" s="278" t="s">
        <v>28</v>
      </c>
      <c r="C22" s="3" t="s">
        <v>159</v>
      </c>
      <c r="D22" s="240">
        <f>'5.3-14 source'!W22</f>
        <v>1261.3014152569115</v>
      </c>
      <c r="E22" s="240">
        <f>'5.3-14 source'!X22</f>
        <v>1267.9182816930322</v>
      </c>
      <c r="F22" s="261">
        <f t="shared" si="0"/>
        <v>0.52460628015493782</v>
      </c>
      <c r="G22" s="261">
        <f>100*(POWER(E22/'5.3-14 source'!M22,1/10)-1)</f>
        <v>1.0073051966895674</v>
      </c>
    </row>
    <row r="23" spans="1:9" x14ac:dyDescent="0.25">
      <c r="A23" s="278"/>
      <c r="B23" s="278"/>
      <c r="C23" s="181" t="s">
        <v>140</v>
      </c>
      <c r="D23" s="210">
        <f>'5.3-14 source'!W23</f>
        <v>1355.8105414776744</v>
      </c>
      <c r="E23" s="210">
        <f>'5.3-14 source'!X23</f>
        <v>1361.0630850788184</v>
      </c>
      <c r="F23" s="258">
        <f t="shared" si="0"/>
        <v>0.38740985118903559</v>
      </c>
      <c r="G23" s="258">
        <f>100*(POWER(E23/'5.3-14 source'!M23,1/10)-1)</f>
        <v>0.90339702285815449</v>
      </c>
    </row>
    <row r="24" spans="1:9" x14ac:dyDescent="0.25">
      <c r="A24" s="278"/>
      <c r="B24" s="278"/>
      <c r="C24" s="182" t="s">
        <v>166</v>
      </c>
      <c r="D24" s="216">
        <f>'5.3-14 source'!W24</f>
        <v>620.82477503886821</v>
      </c>
      <c r="E24" s="216">
        <f>'5.3-14 source'!X24</f>
        <v>623.04427139637778</v>
      </c>
      <c r="F24" s="259">
        <f t="shared" si="0"/>
        <v>0.35750769730003018</v>
      </c>
      <c r="G24" s="259">
        <f>100*(POWER(E24/'5.3-14 source'!M24,1/10)-1)</f>
        <v>0.64926459429044403</v>
      </c>
    </row>
    <row r="25" spans="1:9" x14ac:dyDescent="0.25">
      <c r="A25" s="313" t="s">
        <v>43</v>
      </c>
      <c r="B25" s="297"/>
      <c r="C25" s="297"/>
      <c r="D25" s="260">
        <f>'5.3-14 source'!W25</f>
        <v>56.232300000000002</v>
      </c>
      <c r="E25" s="260">
        <f>'5.3-14 source'!X25</f>
        <v>56.232300000000002</v>
      </c>
      <c r="F25" s="261">
        <f t="shared" si="0"/>
        <v>0</v>
      </c>
      <c r="G25" s="261">
        <f>100*(POWER(E25/'5.3-14 source'!M25,1/10)-1)</f>
        <v>0.21636206392767754</v>
      </c>
      <c r="H25" s="56"/>
      <c r="I25" s="56"/>
    </row>
    <row r="26" spans="1:9" ht="15" customHeight="1" x14ac:dyDescent="0.25">
      <c r="A26" s="272" t="s">
        <v>177</v>
      </c>
      <c r="B26" s="273"/>
      <c r="C26" s="273"/>
      <c r="D26" s="273"/>
      <c r="E26" s="273"/>
      <c r="F26" s="273"/>
      <c r="G26" s="273"/>
      <c r="H26" s="56"/>
      <c r="I26" s="56"/>
    </row>
    <row r="27" spans="1:9" ht="45" customHeight="1" x14ac:dyDescent="0.25">
      <c r="A27" s="274" t="s">
        <v>182</v>
      </c>
      <c r="B27" s="275"/>
      <c r="C27" s="275"/>
      <c r="D27" s="275"/>
      <c r="E27" s="275"/>
      <c r="F27" s="275"/>
      <c r="G27" s="275"/>
      <c r="H27" s="56"/>
      <c r="I27" s="56"/>
    </row>
    <row r="28" spans="1:9" s="171" customFormat="1" ht="27.6" customHeight="1" x14ac:dyDescent="0.25">
      <c r="A28" s="274" t="s">
        <v>148</v>
      </c>
      <c r="B28" s="274"/>
      <c r="C28" s="274"/>
      <c r="D28" s="274"/>
      <c r="E28" s="274"/>
      <c r="F28" s="274"/>
      <c r="G28" s="274"/>
      <c r="H28" s="56"/>
      <c r="I28" s="56"/>
    </row>
    <row r="29" spans="1:9" s="171" customFormat="1" x14ac:dyDescent="0.25">
      <c r="A29" s="274" t="s">
        <v>200</v>
      </c>
      <c r="B29" s="274"/>
      <c r="C29" s="274"/>
      <c r="D29" s="274"/>
      <c r="E29" s="274"/>
      <c r="F29" s="274"/>
      <c r="G29" s="274"/>
      <c r="H29" s="56"/>
      <c r="I29" s="56"/>
    </row>
    <row r="30" spans="1:9" s="171" customFormat="1" x14ac:dyDescent="0.25">
      <c r="A30" s="274" t="s">
        <v>201</v>
      </c>
      <c r="B30" s="274"/>
      <c r="C30" s="274"/>
      <c r="D30" s="274"/>
      <c r="E30" s="274"/>
      <c r="F30" s="274"/>
      <c r="G30" s="274"/>
      <c r="H30" s="56"/>
      <c r="I30" s="56"/>
    </row>
    <row r="31" spans="1:9" s="171" customFormat="1" x14ac:dyDescent="0.25">
      <c r="A31" s="274" t="s">
        <v>125</v>
      </c>
      <c r="B31" s="274"/>
      <c r="C31" s="274"/>
      <c r="D31" s="274"/>
      <c r="E31" s="274"/>
      <c r="F31" s="274"/>
      <c r="G31" s="274"/>
      <c r="H31" s="56"/>
      <c r="I31" s="56"/>
    </row>
    <row r="32" spans="1:9" ht="15" customHeight="1" x14ac:dyDescent="0.25">
      <c r="A32" s="274"/>
      <c r="B32" s="274"/>
      <c r="C32" s="274"/>
      <c r="D32" s="274"/>
      <c r="E32" s="274"/>
      <c r="F32" s="274"/>
      <c r="G32" s="274"/>
      <c r="H32" s="56"/>
      <c r="I32" s="56"/>
    </row>
    <row r="33" spans="1:9" ht="15" customHeight="1" x14ac:dyDescent="0.25">
      <c r="A33" s="300"/>
      <c r="B33" s="300"/>
      <c r="C33" s="300"/>
      <c r="D33" s="300"/>
      <c r="E33" s="300"/>
      <c r="F33" s="300"/>
      <c r="G33" s="300"/>
      <c r="H33" s="56"/>
      <c r="I33" s="56"/>
    </row>
    <row r="34" spans="1:9" ht="15" customHeight="1" x14ac:dyDescent="0.25">
      <c r="A34" s="300"/>
      <c r="B34" s="300"/>
      <c r="C34" s="300"/>
      <c r="D34" s="300"/>
      <c r="E34" s="300"/>
      <c r="F34" s="300"/>
      <c r="G34" s="300"/>
      <c r="H34" s="56"/>
      <c r="I34" s="56"/>
    </row>
    <row r="35" spans="1:9" ht="15" customHeight="1" x14ac:dyDescent="0.25">
      <c r="A35" s="274"/>
      <c r="B35" s="274"/>
      <c r="C35" s="274"/>
      <c r="D35" s="274"/>
      <c r="E35" s="274"/>
      <c r="F35" s="274"/>
      <c r="G35" s="274"/>
      <c r="H35" s="56"/>
      <c r="I35" s="56"/>
    </row>
    <row r="36" spans="1:9" ht="15" customHeight="1" x14ac:dyDescent="0.25">
      <c r="A36" s="300"/>
      <c r="B36" s="300"/>
      <c r="C36" s="300"/>
      <c r="D36" s="300"/>
      <c r="E36" s="300"/>
      <c r="F36" s="300"/>
      <c r="G36" s="300"/>
    </row>
    <row r="44" spans="1:9" x14ac:dyDescent="0.25">
      <c r="A44" s="281"/>
      <c r="B44" s="281"/>
      <c r="C44" s="281"/>
    </row>
  </sheetData>
  <mergeCells count="24">
    <mergeCell ref="A44:C44"/>
    <mergeCell ref="A3:C3"/>
    <mergeCell ref="A4:A12"/>
    <mergeCell ref="B4:B6"/>
    <mergeCell ref="B7:B9"/>
    <mergeCell ref="B10:B12"/>
    <mergeCell ref="A13:B15"/>
    <mergeCell ref="A16:A24"/>
    <mergeCell ref="B16:B18"/>
    <mergeCell ref="B19:B21"/>
    <mergeCell ref="B22:B24"/>
    <mergeCell ref="A25:C25"/>
    <mergeCell ref="A34:G34"/>
    <mergeCell ref="A35:G35"/>
    <mergeCell ref="A36:G36"/>
    <mergeCell ref="A29:G29"/>
    <mergeCell ref="A1:G1"/>
    <mergeCell ref="A26:G26"/>
    <mergeCell ref="A27:G27"/>
    <mergeCell ref="A32:G32"/>
    <mergeCell ref="A33:G33"/>
    <mergeCell ref="A30:G30"/>
    <mergeCell ref="A31:G31"/>
    <mergeCell ref="A28:G28"/>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sheetPr>
  <dimension ref="A1:AB40"/>
  <sheetViews>
    <sheetView workbookViewId="0">
      <pane xSplit="3" ySplit="3" topLeftCell="P4" activePane="bottomRight" state="frozen"/>
      <selection activeCell="G25" sqref="G25"/>
      <selection pane="topRight" activeCell="G25" sqref="G25"/>
      <selection pane="bottomLeft" activeCell="G25" sqref="G25"/>
      <selection pane="bottomRight" activeCell="U14" sqref="U14"/>
    </sheetView>
  </sheetViews>
  <sheetFormatPr baseColWidth="10" defaultColWidth="12.7109375" defaultRowHeight="15" x14ac:dyDescent="0.25"/>
  <cols>
    <col min="1" max="2" width="15.7109375" style="44" customWidth="1"/>
    <col min="3" max="3" width="30.7109375" style="44" customWidth="1"/>
    <col min="4" max="16" width="12.7109375" style="44"/>
    <col min="17" max="17" width="12.7109375" style="175"/>
    <col min="18" max="20" width="12.7109375" style="44"/>
    <col min="21" max="21" width="12.7109375" style="121"/>
    <col min="22" max="22" width="12.7109375" style="191"/>
    <col min="23" max="23" width="12.7109375" style="270"/>
    <col min="24" max="24" width="12.7109375" style="165"/>
    <col min="25" max="16384" width="12.7109375" style="44"/>
  </cols>
  <sheetData>
    <row r="1" spans="1:26" s="47" customFormat="1" x14ac:dyDescent="0.25">
      <c r="A1" s="271" t="s">
        <v>113</v>
      </c>
      <c r="B1" s="271"/>
      <c r="C1" s="271"/>
      <c r="D1" s="271"/>
      <c r="E1" s="271"/>
      <c r="F1" s="271"/>
      <c r="G1" s="271"/>
      <c r="H1" s="271"/>
      <c r="I1" s="271"/>
      <c r="J1" s="271"/>
      <c r="K1" s="271"/>
      <c r="L1" s="271"/>
      <c r="M1" s="271"/>
      <c r="N1" s="271"/>
      <c r="O1" s="271"/>
      <c r="P1" s="271"/>
      <c r="Q1" s="271"/>
      <c r="R1" s="271"/>
      <c r="S1" s="271"/>
      <c r="T1" s="271"/>
      <c r="U1" s="271"/>
      <c r="V1" s="271"/>
      <c r="W1" s="271"/>
      <c r="X1" s="271"/>
      <c r="Y1" s="271"/>
      <c r="Z1" s="271"/>
    </row>
    <row r="2" spans="1:26" x14ac:dyDescent="0.25">
      <c r="A2" s="43"/>
      <c r="B2" s="43"/>
      <c r="C2" s="43"/>
      <c r="D2" s="43"/>
      <c r="E2" s="43"/>
      <c r="F2" s="43"/>
      <c r="G2" s="43"/>
      <c r="H2" s="43"/>
      <c r="I2" s="43"/>
      <c r="J2" s="43"/>
      <c r="K2" s="43"/>
      <c r="L2" s="43"/>
      <c r="M2" s="43"/>
      <c r="N2" s="43"/>
      <c r="O2" s="43"/>
      <c r="P2" s="43"/>
      <c r="Q2" s="173"/>
      <c r="R2" s="43"/>
      <c r="S2" s="43"/>
      <c r="T2" s="43"/>
      <c r="U2" s="119"/>
      <c r="V2" s="190"/>
      <c r="W2" s="269"/>
      <c r="X2" s="164"/>
      <c r="Y2" s="43"/>
      <c r="Z2" s="43"/>
    </row>
    <row r="3" spans="1:26" ht="56.25" x14ac:dyDescent="0.25">
      <c r="A3" s="278" t="s">
        <v>158</v>
      </c>
      <c r="B3" s="297"/>
      <c r="C3" s="297"/>
      <c r="D3" s="74">
        <v>2000</v>
      </c>
      <c r="E3" s="74">
        <v>2001</v>
      </c>
      <c r="F3" s="74">
        <v>2002</v>
      </c>
      <c r="G3" s="74">
        <v>2003</v>
      </c>
      <c r="H3" s="74">
        <v>2004</v>
      </c>
      <c r="I3" s="74">
        <v>2005</v>
      </c>
      <c r="J3" s="74">
        <v>2006</v>
      </c>
      <c r="K3" s="74">
        <v>2007</v>
      </c>
      <c r="L3" s="74">
        <v>2008</v>
      </c>
      <c r="M3" s="74">
        <v>2009</v>
      </c>
      <c r="N3" s="74">
        <v>2010</v>
      </c>
      <c r="O3" s="74">
        <v>2011</v>
      </c>
      <c r="P3" s="74">
        <v>2012</v>
      </c>
      <c r="Q3" s="74">
        <v>2013</v>
      </c>
      <c r="R3" s="74">
        <v>2013</v>
      </c>
      <c r="S3" s="74">
        <v>2014</v>
      </c>
      <c r="T3" s="74">
        <v>2015</v>
      </c>
      <c r="U3" s="163">
        <v>2016</v>
      </c>
      <c r="V3" s="74">
        <v>2017</v>
      </c>
      <c r="W3" s="74">
        <v>2018</v>
      </c>
      <c r="X3" s="74">
        <v>2019</v>
      </c>
      <c r="Y3" s="74" t="s">
        <v>168</v>
      </c>
      <c r="Z3" s="74" t="s">
        <v>171</v>
      </c>
    </row>
    <row r="4" spans="1:26" x14ac:dyDescent="0.25">
      <c r="A4" s="278" t="s">
        <v>57</v>
      </c>
      <c r="B4" s="278" t="s">
        <v>48</v>
      </c>
      <c r="C4" s="3" t="s">
        <v>160</v>
      </c>
      <c r="D4" s="11">
        <v>1441.73</v>
      </c>
      <c r="E4" s="11">
        <v>1476.33</v>
      </c>
      <c r="F4" s="11">
        <v>1514.6</v>
      </c>
      <c r="G4" s="11">
        <v>1532.79</v>
      </c>
      <c r="H4" s="11">
        <v>1566.67</v>
      </c>
      <c r="I4" s="11">
        <v>1612.4</v>
      </c>
      <c r="J4" s="11">
        <v>1653.8</v>
      </c>
      <c r="K4" s="11">
        <v>1696.4</v>
      </c>
      <c r="L4" s="11">
        <v>1742.28</v>
      </c>
      <c r="M4" s="11">
        <v>1770.65</v>
      </c>
      <c r="N4" s="11">
        <v>1797.24</v>
      </c>
      <c r="O4" s="11">
        <v>1843.47</v>
      </c>
      <c r="P4" s="11">
        <v>1891.1566941999999</v>
      </c>
      <c r="Q4" s="11">
        <v>1923.2556333</v>
      </c>
      <c r="R4" s="108">
        <v>1911.8</v>
      </c>
      <c r="S4" s="108">
        <v>1919.4</v>
      </c>
      <c r="T4" s="108">
        <v>1928.2</v>
      </c>
      <c r="U4" s="108">
        <v>1935.1</v>
      </c>
      <c r="V4" s="108">
        <v>1957.6</v>
      </c>
      <c r="W4" s="108">
        <v>1964.7</v>
      </c>
      <c r="X4" s="108">
        <v>1977.4</v>
      </c>
      <c r="Y4" s="168">
        <f>100*(X4/V4-1)</f>
        <v>1.0114425827544071</v>
      </c>
      <c r="Z4" s="168">
        <f>100*(POWER(X4/R4*Q4/M4,1/8)-1)</f>
        <v>1.4657676097331818</v>
      </c>
    </row>
    <row r="5" spans="1:26" ht="22.5" x14ac:dyDescent="0.25">
      <c r="A5" s="278"/>
      <c r="B5" s="278"/>
      <c r="C5" s="3" t="s">
        <v>161</v>
      </c>
      <c r="D5" s="11" t="s">
        <v>51</v>
      </c>
      <c r="E5" s="11" t="s">
        <v>51</v>
      </c>
      <c r="F5" s="11" t="s">
        <v>51</v>
      </c>
      <c r="G5" s="11" t="s">
        <v>51</v>
      </c>
      <c r="H5" s="11" t="s">
        <v>51</v>
      </c>
      <c r="I5" s="11" t="s">
        <v>51</v>
      </c>
      <c r="J5" s="11" t="s">
        <v>51</v>
      </c>
      <c r="K5" s="11" t="s">
        <v>51</v>
      </c>
      <c r="L5" s="11" t="s">
        <v>51</v>
      </c>
      <c r="M5" s="11">
        <v>1980</v>
      </c>
      <c r="N5" s="11">
        <v>2007</v>
      </c>
      <c r="O5" s="11">
        <v>2054</v>
      </c>
      <c r="P5" s="11">
        <v>2105</v>
      </c>
      <c r="Q5" s="11">
        <v>2138.5812394</v>
      </c>
      <c r="R5" s="108">
        <v>2137.9</v>
      </c>
      <c r="S5" s="108">
        <v>2143.8000000000002</v>
      </c>
      <c r="T5" s="108">
        <v>2151.5</v>
      </c>
      <c r="U5" s="108">
        <v>2157</v>
      </c>
      <c r="V5" s="108">
        <v>2179.6</v>
      </c>
      <c r="W5" s="108">
        <v>2185.3000000000002</v>
      </c>
      <c r="X5" s="108">
        <v>2196.6999999999998</v>
      </c>
      <c r="Y5" s="168">
        <f t="shared" ref="Y5:Y25" si="0">100*(X5/V5-1)</f>
        <v>0.78454762341713113</v>
      </c>
      <c r="Z5" s="168">
        <f t="shared" ref="Z5:Z12" si="1">100*(POWER(X5/R5*Q5/M5,1/8)-1)</f>
        <v>1.3107407182973541</v>
      </c>
    </row>
    <row r="6" spans="1:26" ht="22.5" x14ac:dyDescent="0.25">
      <c r="A6" s="278"/>
      <c r="B6" s="278"/>
      <c r="C6" s="3" t="s">
        <v>162</v>
      </c>
      <c r="D6" s="11" t="s">
        <v>51</v>
      </c>
      <c r="E6" s="11" t="s">
        <v>51</v>
      </c>
      <c r="F6" s="11" t="s">
        <v>51</v>
      </c>
      <c r="G6" s="11" t="s">
        <v>51</v>
      </c>
      <c r="H6" s="11" t="s">
        <v>51</v>
      </c>
      <c r="I6" s="11" t="s">
        <v>51</v>
      </c>
      <c r="J6" s="11" t="s">
        <v>51</v>
      </c>
      <c r="K6" s="11" t="s">
        <v>51</v>
      </c>
      <c r="L6" s="11" t="s">
        <v>51</v>
      </c>
      <c r="M6" s="11">
        <v>889</v>
      </c>
      <c r="N6" s="11">
        <v>899</v>
      </c>
      <c r="O6" s="11">
        <v>920</v>
      </c>
      <c r="P6" s="11">
        <v>940</v>
      </c>
      <c r="Q6" s="11">
        <v>949.81445610000003</v>
      </c>
      <c r="R6" s="108">
        <v>923.5</v>
      </c>
      <c r="S6" s="108">
        <v>928.2</v>
      </c>
      <c r="T6" s="108">
        <v>931.9</v>
      </c>
      <c r="U6" s="108">
        <v>935.2</v>
      </c>
      <c r="V6" s="108">
        <v>944.3</v>
      </c>
      <c r="W6" s="108">
        <v>950.1</v>
      </c>
      <c r="X6" s="108">
        <v>956.2</v>
      </c>
      <c r="Y6" s="168">
        <f t="shared" si="0"/>
        <v>1.2601927353595332</v>
      </c>
      <c r="Z6" s="168">
        <f t="shared" si="1"/>
        <v>1.2700691970651601</v>
      </c>
    </row>
    <row r="7" spans="1:26" x14ac:dyDescent="0.25">
      <c r="A7" s="278"/>
      <c r="B7" s="278" t="s">
        <v>49</v>
      </c>
      <c r="C7" s="3" t="s">
        <v>160</v>
      </c>
      <c r="D7" s="11">
        <v>1438</v>
      </c>
      <c r="E7" s="11">
        <v>1470</v>
      </c>
      <c r="F7" s="11">
        <v>1505</v>
      </c>
      <c r="G7" s="11">
        <v>1518</v>
      </c>
      <c r="H7" s="11">
        <v>1551</v>
      </c>
      <c r="I7" s="11">
        <v>1593</v>
      </c>
      <c r="J7" s="11">
        <v>1635</v>
      </c>
      <c r="K7" s="11">
        <v>1675</v>
      </c>
      <c r="L7" s="11" t="s">
        <v>91</v>
      </c>
      <c r="M7" s="11">
        <v>1743</v>
      </c>
      <c r="N7" s="11">
        <v>1767</v>
      </c>
      <c r="O7" s="11">
        <v>1809.016852029144</v>
      </c>
      <c r="P7" s="11">
        <v>1853.4415626</v>
      </c>
      <c r="Q7" s="11">
        <v>1882.2466884</v>
      </c>
      <c r="R7" s="108">
        <v>1871.1</v>
      </c>
      <c r="S7" s="108">
        <v>1876.3</v>
      </c>
      <c r="T7" s="108">
        <v>1882.7</v>
      </c>
      <c r="U7" s="108">
        <v>1887.6</v>
      </c>
      <c r="V7" s="108">
        <v>1907.7</v>
      </c>
      <c r="W7" s="108">
        <v>1913.2</v>
      </c>
      <c r="X7" s="108">
        <v>1924</v>
      </c>
      <c r="Y7" s="168">
        <f t="shared" si="0"/>
        <v>0.85443203858048822</v>
      </c>
      <c r="Z7" s="168">
        <f t="shared" si="1"/>
        <v>1.3178354440118945</v>
      </c>
    </row>
    <row r="8" spans="1:26" ht="22.5" x14ac:dyDescent="0.25">
      <c r="A8" s="278"/>
      <c r="B8" s="278"/>
      <c r="C8" s="3" t="s">
        <v>161</v>
      </c>
      <c r="D8" s="11" t="s">
        <v>51</v>
      </c>
      <c r="E8" s="11" t="s">
        <v>51</v>
      </c>
      <c r="F8" s="11" t="s">
        <v>51</v>
      </c>
      <c r="G8" s="11" t="s">
        <v>51</v>
      </c>
      <c r="H8" s="11" t="s">
        <v>51</v>
      </c>
      <c r="I8" s="11" t="s">
        <v>51</v>
      </c>
      <c r="J8" s="11" t="s">
        <v>51</v>
      </c>
      <c r="K8" s="11" t="s">
        <v>51</v>
      </c>
      <c r="L8" s="11" t="s">
        <v>51</v>
      </c>
      <c r="M8" s="11">
        <v>1931</v>
      </c>
      <c r="N8" s="11">
        <v>1955</v>
      </c>
      <c r="O8" s="11">
        <v>1997</v>
      </c>
      <c r="P8" s="11">
        <v>2046</v>
      </c>
      <c r="Q8" s="11">
        <v>2075.8116799999998</v>
      </c>
      <c r="R8" s="108">
        <v>2075.1999999999998</v>
      </c>
      <c r="S8" s="108">
        <v>2078.9</v>
      </c>
      <c r="T8" s="108">
        <v>2084.6999999999998</v>
      </c>
      <c r="U8" s="108">
        <v>2088.5</v>
      </c>
      <c r="V8" s="108">
        <v>2108.8000000000002</v>
      </c>
      <c r="W8" s="108">
        <v>2113.1999999999998</v>
      </c>
      <c r="X8" s="108">
        <v>2123.1999999999998</v>
      </c>
      <c r="Y8" s="168">
        <f t="shared" si="0"/>
        <v>0.68285280728375142</v>
      </c>
      <c r="Z8" s="168">
        <f t="shared" si="1"/>
        <v>1.1968695266924456</v>
      </c>
    </row>
    <row r="9" spans="1:26" ht="22.5" x14ac:dyDescent="0.25">
      <c r="A9" s="278"/>
      <c r="B9" s="278"/>
      <c r="C9" s="3" t="s">
        <v>162</v>
      </c>
      <c r="D9" s="11" t="s">
        <v>51</v>
      </c>
      <c r="E9" s="11" t="s">
        <v>51</v>
      </c>
      <c r="F9" s="11" t="s">
        <v>51</v>
      </c>
      <c r="G9" s="11" t="s">
        <v>51</v>
      </c>
      <c r="H9" s="11" t="s">
        <v>51</v>
      </c>
      <c r="I9" s="11" t="s">
        <v>51</v>
      </c>
      <c r="J9" s="11" t="s">
        <v>51</v>
      </c>
      <c r="K9" s="11" t="s">
        <v>51</v>
      </c>
      <c r="L9" s="11" t="s">
        <v>51</v>
      </c>
      <c r="M9" s="11">
        <v>879</v>
      </c>
      <c r="N9" s="11">
        <v>888</v>
      </c>
      <c r="O9" s="11">
        <v>908</v>
      </c>
      <c r="P9" s="11">
        <v>927</v>
      </c>
      <c r="Q9" s="11">
        <v>935.35840189999999</v>
      </c>
      <c r="R9" s="108">
        <v>907.6</v>
      </c>
      <c r="S9" s="108">
        <v>911.9</v>
      </c>
      <c r="T9" s="108">
        <v>915.3</v>
      </c>
      <c r="U9" s="108">
        <v>918.2</v>
      </c>
      <c r="V9" s="108">
        <v>926.8</v>
      </c>
      <c r="W9" s="108">
        <v>932.1</v>
      </c>
      <c r="X9" s="108">
        <v>937.7</v>
      </c>
      <c r="Y9" s="168">
        <f t="shared" si="0"/>
        <v>1.1760897712559393</v>
      </c>
      <c r="Z9" s="168">
        <f t="shared" si="1"/>
        <v>1.1916845389716491</v>
      </c>
    </row>
    <row r="10" spans="1:26" x14ac:dyDescent="0.25">
      <c r="A10" s="278"/>
      <c r="B10" s="278" t="s">
        <v>18</v>
      </c>
      <c r="C10" s="3" t="s">
        <v>160</v>
      </c>
      <c r="D10" s="11">
        <v>1092</v>
      </c>
      <c r="E10" s="11">
        <v>1116</v>
      </c>
      <c r="F10" s="11">
        <v>1130</v>
      </c>
      <c r="G10" s="11">
        <v>1135</v>
      </c>
      <c r="H10" s="11">
        <v>1169</v>
      </c>
      <c r="I10" s="11">
        <v>1212</v>
      </c>
      <c r="J10" s="11">
        <v>1227</v>
      </c>
      <c r="K10" s="11">
        <v>1257</v>
      </c>
      <c r="L10" s="11" t="s">
        <v>92</v>
      </c>
      <c r="M10" s="11">
        <v>1329</v>
      </c>
      <c r="N10" s="11">
        <v>1345</v>
      </c>
      <c r="O10" s="11">
        <v>1386.16</v>
      </c>
      <c r="P10" s="11">
        <v>1418.8914996999999</v>
      </c>
      <c r="Q10" s="11">
        <v>1433.8091844</v>
      </c>
      <c r="R10" s="108">
        <v>1413.3</v>
      </c>
      <c r="S10" s="108">
        <v>1416.3</v>
      </c>
      <c r="T10" s="108">
        <v>1422.7</v>
      </c>
      <c r="U10" s="108">
        <v>1424.9</v>
      </c>
      <c r="V10" s="108">
        <v>1440.2</v>
      </c>
      <c r="W10" s="108">
        <v>1439.5</v>
      </c>
      <c r="X10" s="108">
        <v>1442.3</v>
      </c>
      <c r="Y10" s="168">
        <f t="shared" si="0"/>
        <v>0.14581308151644379</v>
      </c>
      <c r="Z10" s="168">
        <f t="shared" si="1"/>
        <v>1.2100064879913219</v>
      </c>
    </row>
    <row r="11" spans="1:26" ht="22.5" x14ac:dyDescent="0.25">
      <c r="A11" s="278"/>
      <c r="B11" s="278"/>
      <c r="C11" s="3" t="s">
        <v>161</v>
      </c>
      <c r="D11" s="11" t="s">
        <v>51</v>
      </c>
      <c r="E11" s="11" t="s">
        <v>51</v>
      </c>
      <c r="F11" s="11" t="s">
        <v>51</v>
      </c>
      <c r="G11" s="11" t="s">
        <v>51</v>
      </c>
      <c r="H11" s="11" t="s">
        <v>51</v>
      </c>
      <c r="I11" s="11" t="s">
        <v>51</v>
      </c>
      <c r="J11" s="11" t="s">
        <v>51</v>
      </c>
      <c r="K11" s="11" t="s">
        <v>51</v>
      </c>
      <c r="L11" s="11" t="s">
        <v>51</v>
      </c>
      <c r="M11" s="11">
        <v>1664</v>
      </c>
      <c r="N11" s="11">
        <v>1674</v>
      </c>
      <c r="O11" s="11">
        <v>1703</v>
      </c>
      <c r="P11" s="11">
        <v>1732</v>
      </c>
      <c r="Q11" s="11">
        <v>1718.7297258999999</v>
      </c>
      <c r="R11" s="108">
        <v>1706.6</v>
      </c>
      <c r="S11" s="108">
        <v>1704.2</v>
      </c>
      <c r="T11" s="108">
        <v>1706.1</v>
      </c>
      <c r="U11" s="108">
        <v>1704.2</v>
      </c>
      <c r="V11" s="108">
        <v>1715.5</v>
      </c>
      <c r="W11" s="108">
        <v>1710.5</v>
      </c>
      <c r="X11" s="108">
        <v>1707.7</v>
      </c>
      <c r="Y11" s="168">
        <f t="shared" si="0"/>
        <v>-0.4546779364616671</v>
      </c>
      <c r="Z11" s="168">
        <f t="shared" si="1"/>
        <v>0.41342089755447287</v>
      </c>
    </row>
    <row r="12" spans="1:26" ht="22.5" x14ac:dyDescent="0.25">
      <c r="A12" s="278"/>
      <c r="B12" s="278"/>
      <c r="C12" s="3" t="s">
        <v>162</v>
      </c>
      <c r="D12" s="11" t="s">
        <v>51</v>
      </c>
      <c r="E12" s="11" t="s">
        <v>51</v>
      </c>
      <c r="F12" s="11" t="s">
        <v>51</v>
      </c>
      <c r="G12" s="11" t="s">
        <v>51</v>
      </c>
      <c r="H12" s="11" t="s">
        <v>51</v>
      </c>
      <c r="I12" s="11" t="s">
        <v>51</v>
      </c>
      <c r="J12" s="11" t="s">
        <v>51</v>
      </c>
      <c r="K12" s="11" t="s">
        <v>51</v>
      </c>
      <c r="L12" s="11" t="s">
        <v>51</v>
      </c>
      <c r="M12" s="11">
        <v>782</v>
      </c>
      <c r="N12" s="11">
        <v>791</v>
      </c>
      <c r="O12" s="11">
        <v>810</v>
      </c>
      <c r="P12" s="11">
        <v>828</v>
      </c>
      <c r="Q12" s="11">
        <v>771.13417749999996</v>
      </c>
      <c r="R12" s="108">
        <v>753.1</v>
      </c>
      <c r="S12" s="108">
        <v>756.4</v>
      </c>
      <c r="T12" s="108">
        <v>760.3</v>
      </c>
      <c r="U12" s="108">
        <v>760.5</v>
      </c>
      <c r="V12" s="108">
        <v>769.4</v>
      </c>
      <c r="W12" s="108">
        <v>768.6</v>
      </c>
      <c r="X12" s="108">
        <v>769.6</v>
      </c>
      <c r="Y12" s="168">
        <f t="shared" si="0"/>
        <v>2.5994281258134855E-2</v>
      </c>
      <c r="Z12" s="168">
        <f t="shared" si="1"/>
        <v>9.605268357857355E-2</v>
      </c>
    </row>
    <row r="13" spans="1:26" x14ac:dyDescent="0.25">
      <c r="A13" s="278" t="s">
        <v>165</v>
      </c>
      <c r="B13" s="299"/>
      <c r="C13" s="3" t="s">
        <v>160</v>
      </c>
      <c r="D13" s="11">
        <v>1068.5151618170094</v>
      </c>
      <c r="E13" s="11">
        <v>1171</v>
      </c>
      <c r="F13" s="11">
        <v>1156</v>
      </c>
      <c r="G13" s="11">
        <v>1185</v>
      </c>
      <c r="H13" s="11">
        <v>1207</v>
      </c>
      <c r="I13" s="11">
        <v>1228</v>
      </c>
      <c r="J13" s="11">
        <v>1248</v>
      </c>
      <c r="K13" s="11">
        <v>1279</v>
      </c>
      <c r="L13" s="11">
        <v>1308</v>
      </c>
      <c r="M13" s="11">
        <v>1330</v>
      </c>
      <c r="N13" s="11">
        <v>1350</v>
      </c>
      <c r="O13" s="11">
        <v>1390</v>
      </c>
      <c r="P13" s="11">
        <v>1428</v>
      </c>
      <c r="Q13" s="11"/>
      <c r="R13" s="11">
        <v>1455.1</v>
      </c>
      <c r="S13" s="11">
        <v>1470.32</v>
      </c>
      <c r="T13" s="150">
        <v>1487.26</v>
      </c>
      <c r="U13" s="108">
        <v>1495.83</v>
      </c>
      <c r="V13" s="108">
        <v>1516.11</v>
      </c>
      <c r="W13" s="108">
        <v>1544.97</v>
      </c>
      <c r="X13" s="108">
        <v>1558.79</v>
      </c>
      <c r="Y13" s="168">
        <f t="shared" si="0"/>
        <v>2.8150991682661664</v>
      </c>
      <c r="Z13" s="168">
        <f t="shared" ref="Z13:Z25" si="2">100*(POWER(X13/M13,1/8)-1)</f>
        <v>2.0039515395519736</v>
      </c>
    </row>
    <row r="14" spans="1:26" ht="22.5" x14ac:dyDescent="0.25">
      <c r="A14" s="278"/>
      <c r="B14" s="299"/>
      <c r="C14" s="3" t="s">
        <v>161</v>
      </c>
      <c r="D14" s="11" t="s">
        <v>51</v>
      </c>
      <c r="E14" s="11" t="s">
        <v>51</v>
      </c>
      <c r="F14" s="11" t="s">
        <v>51</v>
      </c>
      <c r="G14" s="11" t="s">
        <v>51</v>
      </c>
      <c r="H14" s="11" t="s">
        <v>51</v>
      </c>
      <c r="I14" s="11" t="s">
        <v>51</v>
      </c>
      <c r="J14" s="11" t="s">
        <v>51</v>
      </c>
      <c r="K14" s="11" t="s">
        <v>51</v>
      </c>
      <c r="L14" s="11" t="s">
        <v>51</v>
      </c>
      <c r="M14" s="11">
        <v>1647</v>
      </c>
      <c r="N14" s="11">
        <v>1669</v>
      </c>
      <c r="O14" s="11">
        <v>1713</v>
      </c>
      <c r="P14" s="11">
        <v>1760</v>
      </c>
      <c r="Q14" s="11"/>
      <c r="R14" s="11">
        <v>1788.92</v>
      </c>
      <c r="S14" s="11">
        <v>1801.49</v>
      </c>
      <c r="T14" s="150">
        <v>1816.41</v>
      </c>
      <c r="U14" s="108">
        <v>1822.9</v>
      </c>
      <c r="V14" s="108">
        <v>1845.76</v>
      </c>
      <c r="W14" s="108">
        <v>1870.72</v>
      </c>
      <c r="X14" s="108">
        <v>1887.2</v>
      </c>
      <c r="Y14" s="168">
        <f t="shared" si="0"/>
        <v>2.2451456310679685</v>
      </c>
      <c r="Z14" s="168">
        <f t="shared" si="2"/>
        <v>1.7162969684682672</v>
      </c>
    </row>
    <row r="15" spans="1:26" ht="22.5" x14ac:dyDescent="0.25">
      <c r="A15" s="278"/>
      <c r="B15" s="299"/>
      <c r="C15" s="3" t="s">
        <v>163</v>
      </c>
      <c r="D15" s="11" t="s">
        <v>51</v>
      </c>
      <c r="E15" s="11" t="s">
        <v>51</v>
      </c>
      <c r="F15" s="11" t="s">
        <v>51</v>
      </c>
      <c r="G15" s="11" t="s">
        <v>51</v>
      </c>
      <c r="H15" s="11" t="s">
        <v>51</v>
      </c>
      <c r="I15" s="11" t="s">
        <v>51</v>
      </c>
      <c r="J15" s="11" t="s">
        <v>51</v>
      </c>
      <c r="K15" s="11" t="s">
        <v>51</v>
      </c>
      <c r="L15" s="11" t="s">
        <v>51</v>
      </c>
      <c r="M15" s="11">
        <v>744</v>
      </c>
      <c r="N15" s="11">
        <v>754</v>
      </c>
      <c r="O15" s="11">
        <v>776</v>
      </c>
      <c r="P15" s="11">
        <v>791</v>
      </c>
      <c r="Q15" s="11"/>
      <c r="R15" s="11">
        <v>805.72</v>
      </c>
      <c r="S15" s="11">
        <v>808.21</v>
      </c>
      <c r="T15" s="150">
        <v>812.07</v>
      </c>
      <c r="U15" s="108">
        <v>814.86</v>
      </c>
      <c r="V15" s="108">
        <v>823.9</v>
      </c>
      <c r="W15" s="108">
        <v>827.81</v>
      </c>
      <c r="X15" s="108">
        <v>834.03</v>
      </c>
      <c r="Y15" s="168">
        <f t="shared" si="0"/>
        <v>1.2295181454059945</v>
      </c>
      <c r="Z15" s="168">
        <f t="shared" si="2"/>
        <v>1.4380967561330671</v>
      </c>
    </row>
    <row r="16" spans="1:26" x14ac:dyDescent="0.25">
      <c r="A16" s="278" t="s">
        <v>24</v>
      </c>
      <c r="B16" s="278" t="s">
        <v>26</v>
      </c>
      <c r="C16" s="3" t="s">
        <v>160</v>
      </c>
      <c r="D16" s="11">
        <v>913</v>
      </c>
      <c r="E16" s="11">
        <v>943</v>
      </c>
      <c r="F16" s="11">
        <v>959</v>
      </c>
      <c r="G16" s="11">
        <v>965</v>
      </c>
      <c r="H16" s="11">
        <v>980</v>
      </c>
      <c r="I16" s="11">
        <v>1000</v>
      </c>
      <c r="J16" s="11">
        <v>1021</v>
      </c>
      <c r="K16" s="11">
        <v>1043</v>
      </c>
      <c r="L16" s="11">
        <v>1069</v>
      </c>
      <c r="M16" s="11">
        <v>1082</v>
      </c>
      <c r="N16" s="11">
        <v>1096</v>
      </c>
      <c r="O16" s="11">
        <v>1119</v>
      </c>
      <c r="P16" s="11">
        <v>1141.47</v>
      </c>
      <c r="Q16" s="11"/>
      <c r="R16" s="11">
        <v>1157</v>
      </c>
      <c r="S16" s="11">
        <v>1159.2</v>
      </c>
      <c r="T16" s="150">
        <v>1161.3719487171415</v>
      </c>
      <c r="U16" s="108">
        <v>1162.3387216937324</v>
      </c>
      <c r="V16" s="108">
        <v>1173.8899939726132</v>
      </c>
      <c r="W16" s="108">
        <v>1176.0276943058898</v>
      </c>
      <c r="X16" s="108">
        <v>1181.9632132120832</v>
      </c>
      <c r="Y16" s="168">
        <f t="shared" si="0"/>
        <v>0.68773217941393572</v>
      </c>
      <c r="Z16" s="168">
        <f t="shared" si="2"/>
        <v>1.1106930944840832</v>
      </c>
    </row>
    <row r="17" spans="1:28" ht="22.5" x14ac:dyDescent="0.25">
      <c r="A17" s="278"/>
      <c r="B17" s="278"/>
      <c r="C17" s="3" t="s">
        <v>161</v>
      </c>
      <c r="D17" s="11" t="s">
        <v>51</v>
      </c>
      <c r="E17" s="11" t="s">
        <v>51</v>
      </c>
      <c r="F17" s="11" t="s">
        <v>51</v>
      </c>
      <c r="G17" s="11" t="s">
        <v>51</v>
      </c>
      <c r="H17" s="11" t="s">
        <v>51</v>
      </c>
      <c r="I17" s="11" t="s">
        <v>51</v>
      </c>
      <c r="J17" s="11" t="s">
        <v>51</v>
      </c>
      <c r="K17" s="11" t="s">
        <v>51</v>
      </c>
      <c r="L17" s="11" t="s">
        <v>51</v>
      </c>
      <c r="M17" s="11">
        <v>1204</v>
      </c>
      <c r="N17" s="11">
        <v>1217</v>
      </c>
      <c r="O17" s="11">
        <v>1239</v>
      </c>
      <c r="P17" s="11">
        <v>1262</v>
      </c>
      <c r="Q17" s="11"/>
      <c r="R17" s="11">
        <v>1275</v>
      </c>
      <c r="S17" s="11">
        <v>1275.04</v>
      </c>
      <c r="T17" s="150">
        <v>1275.302214076326</v>
      </c>
      <c r="U17" s="108">
        <v>1273.8718676833046</v>
      </c>
      <c r="V17" s="108">
        <v>1283.6750504454258</v>
      </c>
      <c r="W17" s="108">
        <v>1283.4362414054935</v>
      </c>
      <c r="X17" s="108">
        <v>1286.5751508138299</v>
      </c>
      <c r="Y17" s="168">
        <f t="shared" si="0"/>
        <v>0.22592169002566553</v>
      </c>
      <c r="Z17" s="168">
        <f t="shared" si="2"/>
        <v>0.83262745916719005</v>
      </c>
    </row>
    <row r="18" spans="1:28" ht="22.5" x14ac:dyDescent="0.25">
      <c r="A18" s="278"/>
      <c r="B18" s="278"/>
      <c r="C18" s="3" t="s">
        <v>164</v>
      </c>
      <c r="D18" s="11" t="s">
        <v>51</v>
      </c>
      <c r="E18" s="11" t="s">
        <v>51</v>
      </c>
      <c r="F18" s="11" t="s">
        <v>51</v>
      </c>
      <c r="G18" s="11" t="s">
        <v>51</v>
      </c>
      <c r="H18" s="11" t="s">
        <v>51</v>
      </c>
      <c r="I18" s="11" t="s">
        <v>51</v>
      </c>
      <c r="J18" s="11" t="s">
        <v>51</v>
      </c>
      <c r="K18" s="11" t="s">
        <v>51</v>
      </c>
      <c r="L18" s="11" t="s">
        <v>51</v>
      </c>
      <c r="M18" s="11">
        <v>580</v>
      </c>
      <c r="N18" s="11">
        <v>583</v>
      </c>
      <c r="O18" s="11">
        <v>593</v>
      </c>
      <c r="P18" s="11">
        <v>603</v>
      </c>
      <c r="Q18" s="11"/>
      <c r="R18" s="11">
        <v>610</v>
      </c>
      <c r="S18" s="11">
        <v>608.73</v>
      </c>
      <c r="T18" s="150">
        <v>608.04288846086206</v>
      </c>
      <c r="U18" s="108">
        <v>606.13795434784015</v>
      </c>
      <c r="V18" s="108">
        <v>609.83117208240185</v>
      </c>
      <c r="W18" s="108">
        <v>609.06532424020043</v>
      </c>
      <c r="X18" s="108">
        <v>610.66995094096535</v>
      </c>
      <c r="Y18" s="168">
        <f t="shared" si="0"/>
        <v>0.13754279823041671</v>
      </c>
      <c r="Z18" s="168">
        <f t="shared" si="2"/>
        <v>0.64618546757844175</v>
      </c>
    </row>
    <row r="19" spans="1:28" x14ac:dyDescent="0.25">
      <c r="A19" s="278"/>
      <c r="B19" s="278" t="s">
        <v>27</v>
      </c>
      <c r="C19" s="3" t="s">
        <v>160</v>
      </c>
      <c r="D19" s="11">
        <v>977</v>
      </c>
      <c r="E19" s="11">
        <v>1012</v>
      </c>
      <c r="F19" s="11">
        <v>1041</v>
      </c>
      <c r="G19" s="11">
        <v>1054</v>
      </c>
      <c r="H19" s="11">
        <v>1082</v>
      </c>
      <c r="I19" s="11">
        <v>1111</v>
      </c>
      <c r="J19" s="11">
        <v>1139</v>
      </c>
      <c r="K19" s="11">
        <v>1167</v>
      </c>
      <c r="L19" s="11">
        <v>1199</v>
      </c>
      <c r="M19" s="11">
        <v>1218</v>
      </c>
      <c r="N19" s="11">
        <v>1236</v>
      </c>
      <c r="O19" s="11">
        <v>1267</v>
      </c>
      <c r="P19" s="11">
        <v>1298.58</v>
      </c>
      <c r="Q19" s="11"/>
      <c r="R19" s="11">
        <v>1321</v>
      </c>
      <c r="S19" s="11">
        <v>1326.88</v>
      </c>
      <c r="T19" s="150">
        <v>1332.9848088867475</v>
      </c>
      <c r="U19" s="108">
        <v>1339.1561064283587</v>
      </c>
      <c r="V19" s="108">
        <v>1356.9532881523055</v>
      </c>
      <c r="W19" s="108">
        <v>1364.1876022178435</v>
      </c>
      <c r="X19" s="108">
        <v>1373.3626012392035</v>
      </c>
      <c r="Y19" s="168">
        <f t="shared" si="0"/>
        <v>1.2092761947054109</v>
      </c>
      <c r="Z19" s="168">
        <f t="shared" si="2"/>
        <v>1.5119664998819449</v>
      </c>
    </row>
    <row r="20" spans="1:28" ht="22.5" x14ac:dyDescent="0.25">
      <c r="A20" s="278"/>
      <c r="B20" s="278"/>
      <c r="C20" s="3" t="s">
        <v>161</v>
      </c>
      <c r="D20" s="11" t="s">
        <v>51</v>
      </c>
      <c r="E20" s="11" t="s">
        <v>51</v>
      </c>
      <c r="F20" s="11" t="s">
        <v>51</v>
      </c>
      <c r="G20" s="11" t="s">
        <v>51</v>
      </c>
      <c r="H20" s="11" t="s">
        <v>51</v>
      </c>
      <c r="I20" s="11" t="s">
        <v>51</v>
      </c>
      <c r="J20" s="11" t="s">
        <v>51</v>
      </c>
      <c r="K20" s="11" t="s">
        <v>51</v>
      </c>
      <c r="L20" s="11" t="s">
        <v>51</v>
      </c>
      <c r="M20" s="11">
        <v>1284</v>
      </c>
      <c r="N20" s="11">
        <v>1303</v>
      </c>
      <c r="O20" s="11">
        <v>1335</v>
      </c>
      <c r="P20" s="11">
        <v>1368</v>
      </c>
      <c r="Q20" s="11"/>
      <c r="R20" s="11">
        <v>1391</v>
      </c>
      <c r="S20" s="11">
        <v>1397.09</v>
      </c>
      <c r="T20" s="150">
        <v>1403.7260010335119</v>
      </c>
      <c r="U20" s="108">
        <v>1410.3261363380898</v>
      </c>
      <c r="V20" s="108">
        <v>1428.9694864756912</v>
      </c>
      <c r="W20" s="108">
        <v>1436.6245456638919</v>
      </c>
      <c r="X20" s="108">
        <v>1446.0452461260791</v>
      </c>
      <c r="Y20" s="168">
        <f t="shared" si="0"/>
        <v>1.1949702083913882</v>
      </c>
      <c r="Z20" s="168">
        <f t="shared" si="2"/>
        <v>1.4967432797669877</v>
      </c>
    </row>
    <row r="21" spans="1:28" ht="22.5" x14ac:dyDescent="0.25">
      <c r="A21" s="278"/>
      <c r="B21" s="278"/>
      <c r="C21" s="3" t="s">
        <v>164</v>
      </c>
      <c r="D21" s="11" t="s">
        <v>51</v>
      </c>
      <c r="E21" s="11" t="s">
        <v>51</v>
      </c>
      <c r="F21" s="11" t="s">
        <v>51</v>
      </c>
      <c r="G21" s="11" t="s">
        <v>51</v>
      </c>
      <c r="H21" s="11" t="s">
        <v>51</v>
      </c>
      <c r="I21" s="11" t="s">
        <v>51</v>
      </c>
      <c r="J21" s="11" t="s">
        <v>51</v>
      </c>
      <c r="K21" s="11" t="s">
        <v>51</v>
      </c>
      <c r="L21" s="11" t="s">
        <v>51</v>
      </c>
      <c r="M21" s="11">
        <v>593</v>
      </c>
      <c r="N21" s="11">
        <v>599</v>
      </c>
      <c r="O21" s="11">
        <v>612</v>
      </c>
      <c r="P21" s="11">
        <v>625</v>
      </c>
      <c r="Q21" s="11"/>
      <c r="R21" s="11">
        <v>635</v>
      </c>
      <c r="S21" s="11">
        <v>635.83000000000004</v>
      </c>
      <c r="T21" s="150">
        <v>636.70754285160695</v>
      </c>
      <c r="U21" s="108">
        <v>637.56028538575129</v>
      </c>
      <c r="V21" s="108">
        <v>644.05625341924667</v>
      </c>
      <c r="W21" s="108">
        <v>645.50509869359655</v>
      </c>
      <c r="X21" s="108">
        <v>648.81470467007227</v>
      </c>
      <c r="Y21" s="168">
        <f t="shared" si="0"/>
        <v>0.73882540935878982</v>
      </c>
      <c r="Z21" s="168">
        <f t="shared" si="2"/>
        <v>1.1307548440907311</v>
      </c>
    </row>
    <row r="22" spans="1:28" x14ac:dyDescent="0.25">
      <c r="A22" s="278"/>
      <c r="B22" s="278" t="s">
        <v>28</v>
      </c>
      <c r="C22" s="3" t="s">
        <v>160</v>
      </c>
      <c r="D22" s="11">
        <v>942</v>
      </c>
      <c r="E22" s="11">
        <v>975</v>
      </c>
      <c r="F22" s="11">
        <v>997</v>
      </c>
      <c r="G22" s="11">
        <v>1007</v>
      </c>
      <c r="H22" s="11">
        <v>1028</v>
      </c>
      <c r="I22" s="11">
        <v>1052</v>
      </c>
      <c r="J22" s="11">
        <v>1077</v>
      </c>
      <c r="K22" s="11">
        <v>1102</v>
      </c>
      <c r="L22" s="11">
        <v>1131</v>
      </c>
      <c r="M22" s="11">
        <v>1147</v>
      </c>
      <c r="N22" s="11">
        <v>1162</v>
      </c>
      <c r="O22" s="11">
        <v>1189</v>
      </c>
      <c r="P22" s="11">
        <v>1215.6600000000001</v>
      </c>
      <c r="Q22" s="11"/>
      <c r="R22" s="11">
        <v>1234</v>
      </c>
      <c r="S22" s="11">
        <v>1237.48</v>
      </c>
      <c r="T22" s="150">
        <v>1240.9895057111594</v>
      </c>
      <c r="U22" s="108">
        <v>1243.7800752906387</v>
      </c>
      <c r="V22" s="108">
        <v>1257.5683474077359</v>
      </c>
      <c r="W22" s="108">
        <v>1261.3014152569115</v>
      </c>
      <c r="X22" s="108">
        <v>1267.9182816930322</v>
      </c>
      <c r="Y22" s="168">
        <f t="shared" si="0"/>
        <v>0.82301167221892069</v>
      </c>
      <c r="Z22" s="168">
        <f t="shared" si="2"/>
        <v>1.2607129329990086</v>
      </c>
    </row>
    <row r="23" spans="1:28" ht="22.5" x14ac:dyDescent="0.25">
      <c r="A23" s="278"/>
      <c r="B23" s="278"/>
      <c r="C23" s="3" t="s">
        <v>161</v>
      </c>
      <c r="D23" s="11" t="s">
        <v>51</v>
      </c>
      <c r="E23" s="11" t="s">
        <v>51</v>
      </c>
      <c r="F23" s="11" t="s">
        <v>51</v>
      </c>
      <c r="G23" s="11" t="s">
        <v>51</v>
      </c>
      <c r="H23" s="11" t="s">
        <v>51</v>
      </c>
      <c r="I23" s="11" t="s">
        <v>51</v>
      </c>
      <c r="J23" s="11" t="s">
        <v>51</v>
      </c>
      <c r="K23" s="11" t="s">
        <v>51</v>
      </c>
      <c r="L23" s="11" t="s">
        <v>51</v>
      </c>
      <c r="M23" s="11">
        <v>1244</v>
      </c>
      <c r="N23" s="11">
        <v>1260</v>
      </c>
      <c r="O23" s="11">
        <v>1287</v>
      </c>
      <c r="P23" s="11">
        <v>1315</v>
      </c>
      <c r="Q23" s="11"/>
      <c r="R23" s="11">
        <v>1333</v>
      </c>
      <c r="S23" s="11">
        <v>1334.89</v>
      </c>
      <c r="T23" s="150">
        <v>1337.7795271843527</v>
      </c>
      <c r="U23" s="108">
        <v>1339.6506213542293</v>
      </c>
      <c r="V23" s="108">
        <v>1353.0402486683397</v>
      </c>
      <c r="W23" s="108">
        <v>1355.8105414776744</v>
      </c>
      <c r="X23" s="108">
        <v>1361.0630850788184</v>
      </c>
      <c r="Y23" s="168">
        <f t="shared" si="0"/>
        <v>0.59294883639824381</v>
      </c>
      <c r="Z23" s="168">
        <f t="shared" si="2"/>
        <v>1.1305186070337259</v>
      </c>
    </row>
    <row r="24" spans="1:28" ht="22.5" x14ac:dyDescent="0.25">
      <c r="A24" s="278"/>
      <c r="B24" s="278"/>
      <c r="C24" s="3" t="s">
        <v>164</v>
      </c>
      <c r="D24" s="11" t="s">
        <v>51</v>
      </c>
      <c r="E24" s="11" t="s">
        <v>51</v>
      </c>
      <c r="F24" s="11" t="s">
        <v>51</v>
      </c>
      <c r="G24" s="11" t="s">
        <v>51</v>
      </c>
      <c r="H24" s="11" t="s">
        <v>51</v>
      </c>
      <c r="I24" s="11" t="s">
        <v>51</v>
      </c>
      <c r="J24" s="11" t="s">
        <v>51</v>
      </c>
      <c r="K24" s="11" t="s">
        <v>51</v>
      </c>
      <c r="L24" s="11" t="s">
        <v>51</v>
      </c>
      <c r="M24" s="11">
        <v>584</v>
      </c>
      <c r="N24" s="11">
        <v>588</v>
      </c>
      <c r="O24" s="11">
        <v>599</v>
      </c>
      <c r="P24" s="11">
        <v>610</v>
      </c>
      <c r="Q24" s="11"/>
      <c r="R24" s="11">
        <v>618</v>
      </c>
      <c r="S24" s="11">
        <v>617.33000000000004</v>
      </c>
      <c r="T24" s="150">
        <v>617.1743247607593</v>
      </c>
      <c r="U24" s="108">
        <v>616.19646000401508</v>
      </c>
      <c r="V24" s="108">
        <v>620.83945309177443</v>
      </c>
      <c r="W24" s="108">
        <v>620.82477503886821</v>
      </c>
      <c r="X24" s="108">
        <v>623.04427139637778</v>
      </c>
      <c r="Y24" s="168">
        <f t="shared" si="0"/>
        <v>0.35513501817956428</v>
      </c>
      <c r="Z24" s="168">
        <f t="shared" si="2"/>
        <v>0.81223834007440043</v>
      </c>
    </row>
    <row r="25" spans="1:28" x14ac:dyDescent="0.25">
      <c r="A25" s="313" t="s">
        <v>43</v>
      </c>
      <c r="B25" s="297"/>
      <c r="C25" s="297"/>
      <c r="D25" s="79">
        <v>50.96</v>
      </c>
      <c r="E25" s="79">
        <v>51.43</v>
      </c>
      <c r="F25" s="79">
        <v>52.11</v>
      </c>
      <c r="G25" s="79">
        <v>52.49</v>
      </c>
      <c r="H25" s="79">
        <v>52.76</v>
      </c>
      <c r="I25" s="79">
        <v>53.2</v>
      </c>
      <c r="J25" s="79">
        <v>53.85</v>
      </c>
      <c r="K25" s="79">
        <v>54.38</v>
      </c>
      <c r="L25" s="79">
        <v>54.68</v>
      </c>
      <c r="M25" s="79">
        <v>55.03</v>
      </c>
      <c r="N25" s="79">
        <v>55.4</v>
      </c>
      <c r="O25" s="79">
        <v>55.563499999999998</v>
      </c>
      <c r="P25" s="79">
        <v>55.563499999999998</v>
      </c>
      <c r="Q25" s="79"/>
      <c r="R25" s="79">
        <v>55.563499999999998</v>
      </c>
      <c r="S25" s="79">
        <v>55.563499999999998</v>
      </c>
      <c r="T25" s="160">
        <v>55.563499999999998</v>
      </c>
      <c r="U25" s="107">
        <f>(55.5635+55.8969)/2</f>
        <v>55.730199999999996</v>
      </c>
      <c r="V25" s="107">
        <f>(55.8969+56.2323*11)/12</f>
        <v>56.204349999999998</v>
      </c>
      <c r="W25" s="107">
        <v>56.232300000000002</v>
      </c>
      <c r="X25" s="107">
        <v>56.232300000000002</v>
      </c>
      <c r="Y25" s="168">
        <f t="shared" si="0"/>
        <v>4.9729246935514837E-2</v>
      </c>
      <c r="Z25" s="168">
        <f t="shared" si="2"/>
        <v>0.27052568498069363</v>
      </c>
      <c r="AA25" s="56"/>
      <c r="AB25" s="56"/>
    </row>
    <row r="26" spans="1:28" ht="15" customHeight="1" x14ac:dyDescent="0.25">
      <c r="A26" s="272" t="str">
        <f>'5.3-1 source'!A18:M18</f>
        <v>Sources : DGFiP - SRE, CNRACL et FSPOEIE.</v>
      </c>
      <c r="B26" s="273"/>
      <c r="C26" s="273"/>
      <c r="D26" s="273"/>
      <c r="E26" s="273"/>
      <c r="F26" s="273"/>
      <c r="G26" s="273"/>
      <c r="H26" s="273"/>
      <c r="I26" s="273"/>
      <c r="J26" s="273"/>
      <c r="K26" s="273"/>
      <c r="L26" s="273"/>
      <c r="M26" s="273"/>
      <c r="N26" s="273"/>
      <c r="O26" s="273"/>
      <c r="P26" s="273"/>
      <c r="Q26" s="273"/>
      <c r="R26" s="273"/>
      <c r="S26" s="273"/>
      <c r="T26" s="273"/>
      <c r="U26" s="273"/>
      <c r="V26" s="273"/>
      <c r="W26" s="273"/>
      <c r="X26" s="273"/>
      <c r="Y26" s="273"/>
      <c r="Z26" s="273"/>
      <c r="AA26" s="56"/>
      <c r="AB26" s="56"/>
    </row>
    <row r="27" spans="1:28" ht="34.5" customHeight="1" x14ac:dyDescent="0.25">
      <c r="A27" s="274" t="str">
        <f>'5.3-2 source'!A52:X52</f>
        <v>Champ : 
Pour la FPE : pensions civiles et militaires de retraite, hors pensions temporaires d’orphelins et pensions des agents antérieurement affiliés aux collectivités publiques de Mayotte (CRFM), puis uniquement y compris soldes de réserve à partir de 2013. 
Pour la FPT et la FPH : fonctionnaires de la FPT et FPH affiliés à la CNRACL, dont la durée hebdomadaire de travail est d'au minimum 28 heures. Les médecins hospitaliers, qui relèvent du régime général et de l'Ircantec, ne sont pas pris en compte.</v>
      </c>
      <c r="B27" s="275"/>
      <c r="C27" s="275"/>
      <c r="D27" s="275"/>
      <c r="E27" s="275"/>
      <c r="F27" s="275"/>
      <c r="G27" s="275"/>
      <c r="H27" s="275"/>
      <c r="I27" s="275"/>
      <c r="J27" s="275"/>
      <c r="K27" s="275"/>
      <c r="L27" s="275"/>
      <c r="M27" s="275"/>
      <c r="N27" s="275"/>
      <c r="O27" s="275"/>
      <c r="P27" s="275"/>
      <c r="Q27" s="275"/>
      <c r="R27" s="275"/>
      <c r="S27" s="275"/>
      <c r="T27" s="275"/>
      <c r="U27" s="275"/>
      <c r="V27" s="275"/>
      <c r="W27" s="275"/>
      <c r="X27" s="275"/>
      <c r="Y27" s="275"/>
      <c r="Z27" s="275"/>
      <c r="AA27" s="56"/>
      <c r="AB27" s="56"/>
    </row>
    <row r="28" spans="1:28" s="171" customFormat="1" x14ac:dyDescent="0.25">
      <c r="A28" s="274" t="s">
        <v>148</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172"/>
      <c r="AA28" s="56"/>
      <c r="AB28" s="56"/>
    </row>
    <row r="29" spans="1:28" s="171" customFormat="1" x14ac:dyDescent="0.25">
      <c r="A29" s="300" t="s">
        <v>126</v>
      </c>
      <c r="B29" s="275"/>
      <c r="C29" s="275"/>
      <c r="D29" s="275"/>
      <c r="E29" s="275"/>
      <c r="F29" s="275"/>
      <c r="G29" s="275"/>
      <c r="H29" s="275"/>
      <c r="I29" s="275"/>
      <c r="J29" s="275"/>
      <c r="K29" s="275"/>
      <c r="L29" s="275"/>
      <c r="M29" s="275"/>
      <c r="N29" s="275"/>
      <c r="O29" s="275"/>
      <c r="P29" s="275"/>
      <c r="Q29" s="275"/>
      <c r="R29" s="275"/>
      <c r="S29" s="275"/>
      <c r="T29" s="275"/>
      <c r="U29" s="275"/>
      <c r="V29" s="275"/>
      <c r="W29" s="275"/>
      <c r="X29" s="275"/>
      <c r="Y29" s="275"/>
      <c r="Z29" s="172"/>
      <c r="AA29" s="56"/>
      <c r="AB29" s="56"/>
    </row>
    <row r="30" spans="1:28" s="171" customFormat="1" x14ac:dyDescent="0.25">
      <c r="A30" s="300" t="s">
        <v>124</v>
      </c>
      <c r="B30" s="275"/>
      <c r="C30" s="275"/>
      <c r="D30" s="275"/>
      <c r="E30" s="275"/>
      <c r="F30" s="275"/>
      <c r="G30" s="275"/>
      <c r="H30" s="275"/>
      <c r="I30" s="275"/>
      <c r="J30" s="275"/>
      <c r="K30" s="275"/>
      <c r="L30" s="275"/>
      <c r="M30" s="275"/>
      <c r="N30" s="275"/>
      <c r="O30" s="275"/>
      <c r="P30" s="275"/>
      <c r="Q30" s="275"/>
      <c r="R30" s="275"/>
      <c r="S30" s="275"/>
      <c r="T30" s="275"/>
      <c r="U30" s="275"/>
      <c r="V30" s="275"/>
      <c r="W30" s="275"/>
      <c r="X30" s="275"/>
      <c r="Y30" s="275"/>
      <c r="Z30" s="172"/>
      <c r="AA30" s="56"/>
      <c r="AB30" s="56"/>
    </row>
    <row r="31" spans="1:28" s="171" customFormat="1" x14ac:dyDescent="0.25">
      <c r="A31" s="274" t="s">
        <v>125</v>
      </c>
      <c r="B31" s="275"/>
      <c r="C31" s="275"/>
      <c r="D31" s="275"/>
      <c r="E31" s="275"/>
      <c r="F31" s="275"/>
      <c r="G31" s="275"/>
      <c r="H31" s="275"/>
      <c r="I31" s="275"/>
      <c r="J31" s="275"/>
      <c r="K31" s="275"/>
      <c r="L31" s="275"/>
      <c r="M31" s="275"/>
      <c r="N31" s="275"/>
      <c r="O31" s="275"/>
      <c r="P31" s="275"/>
      <c r="Q31" s="275"/>
      <c r="R31" s="275"/>
      <c r="S31" s="275"/>
      <c r="T31" s="275"/>
      <c r="U31" s="275"/>
      <c r="V31" s="275"/>
      <c r="W31" s="275"/>
      <c r="X31" s="275"/>
      <c r="Y31" s="275"/>
      <c r="Z31" s="172"/>
      <c r="AA31" s="56"/>
      <c r="AB31" s="56"/>
    </row>
    <row r="32" spans="1:28" ht="15" customHeight="1" x14ac:dyDescent="0.25">
      <c r="A32" s="300"/>
      <c r="B32" s="275"/>
      <c r="C32" s="275"/>
      <c r="D32" s="275"/>
      <c r="E32" s="275"/>
      <c r="F32" s="275"/>
      <c r="G32" s="275"/>
      <c r="H32" s="275"/>
      <c r="I32" s="275"/>
      <c r="J32" s="275"/>
      <c r="K32" s="275"/>
      <c r="L32" s="275"/>
      <c r="M32" s="275"/>
      <c r="N32" s="275"/>
      <c r="O32" s="275"/>
      <c r="P32" s="275"/>
      <c r="Q32" s="275"/>
      <c r="R32" s="275"/>
      <c r="S32" s="275"/>
      <c r="T32" s="275"/>
      <c r="U32" s="275"/>
      <c r="V32" s="275"/>
      <c r="W32" s="275"/>
      <c r="X32" s="275"/>
      <c r="Y32" s="275"/>
      <c r="Z32" s="275"/>
    </row>
    <row r="40" spans="1:18" x14ac:dyDescent="0.25">
      <c r="A40" s="281"/>
      <c r="B40" s="281"/>
      <c r="C40" s="281"/>
      <c r="D40" s="281"/>
      <c r="E40" s="281"/>
      <c r="F40" s="281"/>
      <c r="G40" s="281"/>
      <c r="H40" s="281"/>
      <c r="I40" s="281"/>
      <c r="J40" s="281"/>
      <c r="K40" s="281"/>
      <c r="L40" s="281"/>
      <c r="M40" s="281"/>
      <c r="N40" s="281"/>
      <c r="O40" s="281"/>
      <c r="P40" s="281"/>
      <c r="Q40" s="281"/>
      <c r="R40" s="281"/>
    </row>
  </sheetData>
  <mergeCells count="20">
    <mergeCell ref="A32:Z32"/>
    <mergeCell ref="A40:R40"/>
    <mergeCell ref="A26:Z26"/>
    <mergeCell ref="A27:Z27"/>
    <mergeCell ref="A25:C25"/>
    <mergeCell ref="A28:Y28"/>
    <mergeCell ref="A29:Y29"/>
    <mergeCell ref="A30:Y30"/>
    <mergeCell ref="A31:Y31"/>
    <mergeCell ref="A1:Z1"/>
    <mergeCell ref="A3:C3"/>
    <mergeCell ref="A4:A12"/>
    <mergeCell ref="B4:B6"/>
    <mergeCell ref="B7:B9"/>
    <mergeCell ref="B10:B12"/>
    <mergeCell ref="A13:B15"/>
    <mergeCell ref="A16:A24"/>
    <mergeCell ref="B16:B18"/>
    <mergeCell ref="B19:B21"/>
    <mergeCell ref="B22:B24"/>
  </mergeCell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sheetPr>
  <dimension ref="A1:M29"/>
  <sheetViews>
    <sheetView workbookViewId="0">
      <pane xSplit="1" ySplit="5" topLeftCell="B6" activePane="bottomRight" state="frozen"/>
      <selection activeCell="A23" sqref="A23:D23"/>
      <selection pane="topRight" activeCell="A23" sqref="A23:D23"/>
      <selection pane="bottomLeft" activeCell="A23" sqref="A23:D23"/>
      <selection pane="bottomRight" activeCell="F10" sqref="F10"/>
    </sheetView>
  </sheetViews>
  <sheetFormatPr baseColWidth="10" defaultColWidth="11.42578125" defaultRowHeight="15" x14ac:dyDescent="0.25"/>
  <cols>
    <col min="1" max="1" width="40.7109375" style="65" customWidth="1"/>
    <col min="2" max="13" width="15.7109375" style="47" customWidth="1"/>
    <col min="14" max="16384" width="11.42578125" style="47"/>
  </cols>
  <sheetData>
    <row r="1" spans="1:13" ht="15" customHeight="1" x14ac:dyDescent="0.25">
      <c r="A1" s="271" t="s">
        <v>115</v>
      </c>
      <c r="B1" s="271"/>
      <c r="C1" s="271"/>
      <c r="D1" s="271"/>
      <c r="E1" s="271"/>
      <c r="F1" s="271"/>
      <c r="G1" s="271"/>
      <c r="H1" s="271"/>
      <c r="I1" s="271"/>
      <c r="J1" s="271"/>
      <c r="K1" s="271"/>
      <c r="L1" s="271"/>
      <c r="M1" s="271"/>
    </row>
    <row r="2" spans="1:13" x14ac:dyDescent="0.25">
      <c r="A2" s="33"/>
      <c r="B2" s="33"/>
      <c r="C2" s="33"/>
      <c r="D2" s="46"/>
      <c r="E2" s="57"/>
      <c r="F2" s="57"/>
    </row>
    <row r="3" spans="1:13" s="65" customFormat="1" ht="15" customHeight="1" x14ac:dyDescent="0.25">
      <c r="A3" s="276"/>
      <c r="B3" s="286" t="s">
        <v>57</v>
      </c>
      <c r="C3" s="287"/>
      <c r="D3" s="287"/>
      <c r="E3" s="287"/>
      <c r="F3" s="287"/>
      <c r="G3" s="288"/>
      <c r="H3" s="289" t="s">
        <v>142</v>
      </c>
      <c r="I3" s="290"/>
      <c r="J3" s="293" t="s">
        <v>24</v>
      </c>
      <c r="K3" s="294"/>
      <c r="L3" s="294"/>
      <c r="M3" s="295"/>
    </row>
    <row r="4" spans="1:13" s="65" customFormat="1" ht="21.75" customHeight="1" x14ac:dyDescent="0.25">
      <c r="A4" s="277"/>
      <c r="B4" s="278" t="s">
        <v>25</v>
      </c>
      <c r="C4" s="278"/>
      <c r="D4" s="286" t="s">
        <v>34</v>
      </c>
      <c r="E4" s="288"/>
      <c r="F4" s="286" t="s">
        <v>64</v>
      </c>
      <c r="G4" s="288"/>
      <c r="H4" s="291"/>
      <c r="I4" s="292"/>
      <c r="J4" s="286" t="s">
        <v>26</v>
      </c>
      <c r="K4" s="288"/>
      <c r="L4" s="286" t="s">
        <v>27</v>
      </c>
      <c r="M4" s="288"/>
    </row>
    <row r="5" spans="1:13" s="65" customFormat="1" x14ac:dyDescent="0.25">
      <c r="A5" s="285"/>
      <c r="B5" s="123">
        <v>2018</v>
      </c>
      <c r="C5" s="123">
        <v>2019</v>
      </c>
      <c r="D5" s="123">
        <v>2018</v>
      </c>
      <c r="E5" s="123">
        <v>2019</v>
      </c>
      <c r="F5" s="123">
        <v>2018</v>
      </c>
      <c r="G5" s="123">
        <v>2019</v>
      </c>
      <c r="H5" s="123">
        <v>2018</v>
      </c>
      <c r="I5" s="123">
        <v>2019</v>
      </c>
      <c r="J5" s="123">
        <v>2018</v>
      </c>
      <c r="K5" s="123">
        <v>2019</v>
      </c>
      <c r="L5" s="123">
        <v>2018</v>
      </c>
      <c r="M5" s="123">
        <v>2019</v>
      </c>
    </row>
    <row r="6" spans="1:13" ht="31.5" x14ac:dyDescent="0.25">
      <c r="A6" s="66" t="s">
        <v>83</v>
      </c>
      <c r="B6" s="123">
        <v>43548</v>
      </c>
      <c r="C6" s="123">
        <v>42463</v>
      </c>
      <c r="D6" s="123">
        <v>56804</v>
      </c>
      <c r="E6" s="123">
        <v>55770</v>
      </c>
      <c r="F6" s="123">
        <v>11936</v>
      </c>
      <c r="G6" s="123">
        <v>13070</v>
      </c>
      <c r="H6" s="123">
        <v>2195</v>
      </c>
      <c r="I6" s="123">
        <v>2120</v>
      </c>
      <c r="J6" s="123">
        <v>43138</v>
      </c>
      <c r="K6" s="123">
        <v>43583</v>
      </c>
      <c r="L6" s="123">
        <v>26059</v>
      </c>
      <c r="M6" s="123">
        <v>24702</v>
      </c>
    </row>
    <row r="7" spans="1:13" ht="22.5" x14ac:dyDescent="0.25">
      <c r="A7" s="67" t="s">
        <v>29</v>
      </c>
      <c r="B7" s="124">
        <v>2148</v>
      </c>
      <c r="C7" s="124">
        <v>2167</v>
      </c>
      <c r="D7" s="124">
        <v>2075</v>
      </c>
      <c r="E7" s="124">
        <v>2097</v>
      </c>
      <c r="F7" s="124">
        <v>1539</v>
      </c>
      <c r="G7" s="124">
        <v>1491</v>
      </c>
      <c r="H7" s="124">
        <v>1908.37</v>
      </c>
      <c r="I7" s="124">
        <v>2138.67</v>
      </c>
      <c r="J7" s="124">
        <v>1221.9000000000001</v>
      </c>
      <c r="K7" s="124">
        <v>1238.7</v>
      </c>
      <c r="L7" s="124">
        <v>1457.2</v>
      </c>
      <c r="M7" s="124">
        <v>1443.1</v>
      </c>
    </row>
    <row r="8" spans="1:13" ht="22.5" x14ac:dyDescent="0.25">
      <c r="A8" s="67" t="s">
        <v>31</v>
      </c>
      <c r="B8" s="124">
        <v>2223</v>
      </c>
      <c r="C8" s="124">
        <v>2245</v>
      </c>
      <c r="D8" s="124">
        <v>2143</v>
      </c>
      <c r="E8" s="124">
        <v>2167</v>
      </c>
      <c r="F8" s="124">
        <v>1582</v>
      </c>
      <c r="G8" s="124">
        <v>1536</v>
      </c>
      <c r="H8" s="124">
        <v>1956.02</v>
      </c>
      <c r="I8" s="124">
        <v>2196.61</v>
      </c>
      <c r="J8" s="124">
        <v>1272.2</v>
      </c>
      <c r="K8" s="124">
        <v>1289.5</v>
      </c>
      <c r="L8" s="124">
        <v>1548.8</v>
      </c>
      <c r="M8" s="124">
        <v>1536.9</v>
      </c>
    </row>
    <row r="9" spans="1:13" x14ac:dyDescent="0.25">
      <c r="A9" s="31" t="s">
        <v>1</v>
      </c>
      <c r="B9" s="124">
        <v>2449</v>
      </c>
      <c r="C9" s="124">
        <v>2483</v>
      </c>
      <c r="D9" s="124">
        <v>2296</v>
      </c>
      <c r="E9" s="124">
        <v>2325</v>
      </c>
      <c r="F9" s="124">
        <v>1641</v>
      </c>
      <c r="G9" s="124">
        <v>1597</v>
      </c>
      <c r="H9" s="124">
        <v>1950.88</v>
      </c>
      <c r="I9" s="124">
        <v>2195.81</v>
      </c>
      <c r="J9" s="124">
        <v>1376.2</v>
      </c>
      <c r="K9" s="124">
        <v>1409.2</v>
      </c>
      <c r="L9" s="124">
        <v>1633.3</v>
      </c>
      <c r="M9" s="124">
        <v>1619.6</v>
      </c>
    </row>
    <row r="10" spans="1:13" x14ac:dyDescent="0.25">
      <c r="A10" s="31" t="s">
        <v>2</v>
      </c>
      <c r="B10" s="124">
        <v>2063</v>
      </c>
      <c r="C10" s="124">
        <v>2078</v>
      </c>
      <c r="D10" s="124">
        <v>2011</v>
      </c>
      <c r="E10" s="124">
        <v>2031</v>
      </c>
      <c r="F10" s="124">
        <v>1099</v>
      </c>
      <c r="G10" s="124">
        <v>1088</v>
      </c>
      <c r="H10" s="124">
        <v>1620.94</v>
      </c>
      <c r="I10" s="124">
        <v>1740.56</v>
      </c>
      <c r="J10" s="124">
        <v>1187.0999999999999</v>
      </c>
      <c r="K10" s="124">
        <v>1196.3</v>
      </c>
      <c r="L10" s="124">
        <v>1525.4</v>
      </c>
      <c r="M10" s="124">
        <v>1514.8</v>
      </c>
    </row>
    <row r="11" spans="1:13" ht="22.5" x14ac:dyDescent="0.25">
      <c r="A11" s="67" t="s">
        <v>32</v>
      </c>
      <c r="B11" s="125">
        <v>269.10000000000002</v>
      </c>
      <c r="C11" s="125">
        <v>258.3</v>
      </c>
      <c r="D11" s="125">
        <v>247.7</v>
      </c>
      <c r="E11" s="125">
        <v>237.2</v>
      </c>
      <c r="F11" s="125">
        <v>0</v>
      </c>
      <c r="G11" s="125">
        <v>0</v>
      </c>
      <c r="H11" s="125">
        <v>138.11000000000001</v>
      </c>
      <c r="I11" s="125">
        <v>154.31</v>
      </c>
      <c r="J11" s="125">
        <v>162.5</v>
      </c>
      <c r="K11" s="125">
        <v>157.69999999999999</v>
      </c>
      <c r="L11" s="125">
        <v>170.4</v>
      </c>
      <c r="M11" s="125">
        <v>168.4</v>
      </c>
    </row>
    <row r="12" spans="1:13" ht="22.5" x14ac:dyDescent="0.25">
      <c r="A12" s="68" t="s">
        <v>33</v>
      </c>
      <c r="B12" s="126">
        <v>-190.7</v>
      </c>
      <c r="C12" s="126">
        <v>-194.9</v>
      </c>
      <c r="D12" s="126">
        <v>-180.2</v>
      </c>
      <c r="E12" s="126">
        <v>-187.3</v>
      </c>
      <c r="F12" s="126">
        <v>-78.7</v>
      </c>
      <c r="G12" s="126">
        <v>-84.5</v>
      </c>
      <c r="H12" s="126">
        <v>-121.26</v>
      </c>
      <c r="I12" s="126">
        <v>-136.21</v>
      </c>
      <c r="J12" s="126">
        <v>-107.8</v>
      </c>
      <c r="K12" s="126">
        <v>-113.9</v>
      </c>
      <c r="L12" s="126">
        <v>-124.3</v>
      </c>
      <c r="M12" s="126">
        <v>-122.3</v>
      </c>
    </row>
    <row r="13" spans="1:13" ht="31.5" x14ac:dyDescent="0.25">
      <c r="A13" s="70" t="s">
        <v>84</v>
      </c>
      <c r="B13" s="127">
        <v>18345</v>
      </c>
      <c r="C13" s="127">
        <v>17041</v>
      </c>
      <c r="D13" s="127">
        <v>21444</v>
      </c>
      <c r="E13" s="127">
        <v>20228</v>
      </c>
      <c r="F13" s="127">
        <v>7839</v>
      </c>
      <c r="G13" s="127">
        <v>7814</v>
      </c>
      <c r="H13" s="127">
        <v>1450</v>
      </c>
      <c r="I13" s="127">
        <v>1372</v>
      </c>
      <c r="J13" s="127">
        <v>7365</v>
      </c>
      <c r="K13" s="127">
        <v>7051</v>
      </c>
      <c r="L13" s="127">
        <v>3905</v>
      </c>
      <c r="M13" s="127">
        <v>3819</v>
      </c>
    </row>
    <row r="14" spans="1:13" ht="22.5" x14ac:dyDescent="0.25">
      <c r="A14" s="67" t="s">
        <v>20</v>
      </c>
      <c r="B14" s="128">
        <v>940</v>
      </c>
      <c r="C14" s="128">
        <v>939</v>
      </c>
      <c r="D14" s="128">
        <v>919</v>
      </c>
      <c r="E14" s="128">
        <v>921</v>
      </c>
      <c r="F14" s="128">
        <v>747</v>
      </c>
      <c r="G14" s="128">
        <v>728</v>
      </c>
      <c r="H14" s="128">
        <v>889.70713790000002</v>
      </c>
      <c r="I14" s="128">
        <v>884.81</v>
      </c>
      <c r="J14" s="128">
        <v>597</v>
      </c>
      <c r="K14" s="128">
        <v>610.5</v>
      </c>
      <c r="L14" s="128">
        <v>646.70000000000005</v>
      </c>
      <c r="M14" s="128">
        <v>647.70000000000005</v>
      </c>
    </row>
    <row r="15" spans="1:13" ht="22.5" x14ac:dyDescent="0.25">
      <c r="A15" s="67" t="s">
        <v>21</v>
      </c>
      <c r="B15" s="128">
        <v>991</v>
      </c>
      <c r="C15" s="128">
        <v>991</v>
      </c>
      <c r="D15" s="128">
        <v>968</v>
      </c>
      <c r="E15" s="128">
        <v>970</v>
      </c>
      <c r="F15" s="128">
        <v>796</v>
      </c>
      <c r="G15" s="128">
        <v>773</v>
      </c>
      <c r="H15" s="128">
        <v>926.54</v>
      </c>
      <c r="I15" s="128">
        <v>922.57</v>
      </c>
      <c r="J15" s="128">
        <v>629.1</v>
      </c>
      <c r="K15" s="128">
        <v>642.20000000000005</v>
      </c>
      <c r="L15" s="128">
        <v>680.6</v>
      </c>
      <c r="M15" s="128">
        <v>681.9</v>
      </c>
    </row>
    <row r="16" spans="1:13" x14ac:dyDescent="0.25">
      <c r="A16" s="31" t="s">
        <v>1</v>
      </c>
      <c r="B16" s="128">
        <v>848</v>
      </c>
      <c r="C16" s="128">
        <v>844</v>
      </c>
      <c r="D16" s="128">
        <v>836</v>
      </c>
      <c r="E16" s="128">
        <v>834</v>
      </c>
      <c r="F16" s="128">
        <v>331</v>
      </c>
      <c r="G16" s="128">
        <v>329</v>
      </c>
      <c r="H16" s="128">
        <v>707.49</v>
      </c>
      <c r="I16" s="128">
        <v>699.59</v>
      </c>
      <c r="J16" s="128">
        <v>565.4</v>
      </c>
      <c r="K16" s="128">
        <v>570.4</v>
      </c>
      <c r="L16" s="128">
        <v>652.9</v>
      </c>
      <c r="M16" s="128">
        <v>656.4</v>
      </c>
    </row>
    <row r="17" spans="1:13" x14ac:dyDescent="0.25">
      <c r="A17" s="31" t="s">
        <v>2</v>
      </c>
      <c r="B17" s="128">
        <v>1049</v>
      </c>
      <c r="C17" s="128">
        <v>1053</v>
      </c>
      <c r="D17" s="128">
        <v>1019</v>
      </c>
      <c r="E17" s="128">
        <v>1024</v>
      </c>
      <c r="F17" s="128">
        <v>820</v>
      </c>
      <c r="G17" s="128">
        <v>794</v>
      </c>
      <c r="H17" s="128">
        <v>939.67</v>
      </c>
      <c r="I17" s="128">
        <v>936.74</v>
      </c>
      <c r="J17" s="128">
        <v>650.1</v>
      </c>
      <c r="K17" s="128">
        <v>666.2</v>
      </c>
      <c r="L17" s="128">
        <v>709.2</v>
      </c>
      <c r="M17" s="128">
        <v>707.5</v>
      </c>
    </row>
    <row r="18" spans="1:13" ht="15" customHeight="1" x14ac:dyDescent="0.25">
      <c r="A18" s="272" t="s">
        <v>177</v>
      </c>
      <c r="B18" s="273"/>
      <c r="C18" s="273"/>
      <c r="D18" s="273"/>
      <c r="E18" s="273"/>
      <c r="F18" s="273"/>
      <c r="G18" s="273"/>
      <c r="H18" s="273"/>
      <c r="I18" s="273"/>
      <c r="J18" s="273"/>
      <c r="K18" s="273"/>
      <c r="L18" s="273"/>
      <c r="M18" s="273"/>
    </row>
    <row r="19" spans="1:13" ht="33.75" customHeight="1" x14ac:dyDescent="0.25">
      <c r="A19" s="274" t="s">
        <v>182</v>
      </c>
      <c r="B19" s="275"/>
      <c r="C19" s="275"/>
      <c r="D19" s="275"/>
      <c r="E19" s="275"/>
      <c r="F19" s="275"/>
      <c r="G19" s="275"/>
      <c r="H19" s="275"/>
      <c r="I19" s="275"/>
      <c r="J19" s="275"/>
      <c r="K19" s="275"/>
      <c r="L19" s="275"/>
      <c r="M19" s="275"/>
    </row>
    <row r="20" spans="1:13" ht="15" customHeight="1" x14ac:dyDescent="0.25">
      <c r="A20" s="274" t="s">
        <v>183</v>
      </c>
      <c r="B20" s="275"/>
      <c r="C20" s="275"/>
      <c r="D20" s="275"/>
      <c r="E20" s="275"/>
      <c r="F20" s="275"/>
      <c r="G20" s="275"/>
      <c r="H20" s="275"/>
      <c r="I20" s="275"/>
      <c r="J20" s="275"/>
      <c r="K20" s="275"/>
      <c r="L20" s="275"/>
      <c r="M20" s="275"/>
    </row>
    <row r="21" spans="1:13" ht="15" customHeight="1" x14ac:dyDescent="0.25">
      <c r="A21" s="274" t="s">
        <v>22</v>
      </c>
      <c r="B21" s="275"/>
      <c r="C21" s="275"/>
      <c r="D21" s="275"/>
      <c r="E21" s="275"/>
      <c r="F21" s="275"/>
      <c r="G21" s="275"/>
      <c r="H21" s="275"/>
      <c r="I21" s="275"/>
      <c r="J21" s="275"/>
      <c r="K21" s="275"/>
      <c r="L21" s="275"/>
      <c r="M21" s="275"/>
    </row>
    <row r="22" spans="1:13" ht="15" customHeight="1" x14ac:dyDescent="0.25">
      <c r="A22" s="274" t="s">
        <v>143</v>
      </c>
      <c r="B22" s="275"/>
      <c r="C22" s="275"/>
      <c r="D22" s="275"/>
      <c r="E22" s="275"/>
      <c r="F22" s="275"/>
      <c r="G22" s="275"/>
      <c r="H22" s="275"/>
      <c r="I22" s="275"/>
      <c r="J22" s="275"/>
      <c r="K22" s="275"/>
      <c r="L22" s="275"/>
      <c r="M22" s="275"/>
    </row>
    <row r="23" spans="1:13" ht="15" customHeight="1" x14ac:dyDescent="0.25">
      <c r="A23" s="274" t="s">
        <v>144</v>
      </c>
      <c r="B23" s="275"/>
      <c r="C23" s="275"/>
      <c r="D23" s="275"/>
      <c r="E23" s="275"/>
      <c r="F23" s="275"/>
      <c r="G23" s="275"/>
      <c r="H23" s="275"/>
      <c r="I23" s="275"/>
      <c r="J23" s="275"/>
      <c r="K23" s="275"/>
      <c r="L23" s="275"/>
      <c r="M23" s="275"/>
    </row>
    <row r="24" spans="1:13" ht="15" customHeight="1" x14ac:dyDescent="0.25">
      <c r="A24" s="274" t="s">
        <v>145</v>
      </c>
      <c r="B24" s="275"/>
      <c r="C24" s="275"/>
      <c r="D24" s="275"/>
      <c r="E24" s="275"/>
      <c r="F24" s="275"/>
      <c r="G24" s="275"/>
      <c r="H24" s="275"/>
      <c r="I24" s="275"/>
      <c r="J24" s="275"/>
      <c r="K24" s="275"/>
      <c r="L24" s="275"/>
      <c r="M24" s="275"/>
    </row>
    <row r="25" spans="1:13" x14ac:dyDescent="0.25">
      <c r="A25" s="281"/>
      <c r="B25" s="281"/>
      <c r="C25" s="281"/>
      <c r="D25" s="281"/>
      <c r="E25" s="281"/>
      <c r="F25" s="281"/>
      <c r="G25" s="281"/>
      <c r="H25" s="281"/>
      <c r="I25" s="281"/>
      <c r="J25" s="37"/>
    </row>
    <row r="28" spans="1:13" ht="1.5" customHeight="1" x14ac:dyDescent="0.25">
      <c r="A28" s="282"/>
      <c r="B28" s="282"/>
      <c r="C28" s="282"/>
      <c r="D28" s="282"/>
      <c r="E28" s="282"/>
      <c r="F28" s="282"/>
      <c r="G28" s="282"/>
      <c r="H28" s="28"/>
      <c r="I28" s="40"/>
      <c r="J28" s="40"/>
    </row>
    <row r="29" spans="1:13" hidden="1" x14ac:dyDescent="0.25">
      <c r="A29" s="281"/>
      <c r="B29" s="283"/>
      <c r="C29" s="283"/>
      <c r="D29" s="283"/>
      <c r="E29" s="283"/>
      <c r="F29" s="283"/>
      <c r="G29" s="283"/>
      <c r="H29" s="40"/>
      <c r="I29" s="40"/>
      <c r="J29" s="40"/>
    </row>
  </sheetData>
  <mergeCells count="20">
    <mergeCell ref="A1:M1"/>
    <mergeCell ref="A3:A5"/>
    <mergeCell ref="A18:M18"/>
    <mergeCell ref="A19:M19"/>
    <mergeCell ref="A20:M20"/>
    <mergeCell ref="B3:G3"/>
    <mergeCell ref="H3:I4"/>
    <mergeCell ref="J3:M3"/>
    <mergeCell ref="B4:C4"/>
    <mergeCell ref="D4:E4"/>
    <mergeCell ref="F4:G4"/>
    <mergeCell ref="J4:K4"/>
    <mergeCell ref="L4:M4"/>
    <mergeCell ref="A25:I25"/>
    <mergeCell ref="A28:G28"/>
    <mergeCell ref="A29:G29"/>
    <mergeCell ref="A21:M21"/>
    <mergeCell ref="A22:M22"/>
    <mergeCell ref="A23:M23"/>
    <mergeCell ref="A24:M24"/>
  </mergeCell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XEQ50"/>
  <sheetViews>
    <sheetView workbookViewId="0">
      <pane xSplit="2" ySplit="3" topLeftCell="C29" activePane="bottomRight" state="frozen"/>
      <selection pane="topRight" activeCell="C1" sqref="C1"/>
      <selection pane="bottomLeft" activeCell="A4" sqref="A4"/>
      <selection pane="bottomRight" activeCell="A40" sqref="A40:G40"/>
    </sheetView>
  </sheetViews>
  <sheetFormatPr baseColWidth="10" defaultColWidth="11.42578125" defaultRowHeight="15" x14ac:dyDescent="0.25"/>
  <cols>
    <col min="1" max="2" width="12.7109375" style="40" customWidth="1"/>
    <col min="3" max="3" width="33.85546875" style="40" customWidth="1"/>
    <col min="4" max="5" width="12.7109375" style="40" customWidth="1"/>
    <col min="6" max="7" width="15.7109375" style="40" customWidth="1"/>
    <col min="8" max="9" width="11.42578125" style="56"/>
    <col min="10" max="16384" width="11.42578125" style="40"/>
  </cols>
  <sheetData>
    <row r="1" spans="1:9" ht="26.25" customHeight="1" x14ac:dyDescent="0.25">
      <c r="A1" s="271" t="s">
        <v>114</v>
      </c>
      <c r="B1" s="271"/>
      <c r="C1" s="271"/>
      <c r="D1" s="271"/>
      <c r="E1" s="271"/>
      <c r="F1" s="271"/>
      <c r="G1" s="271"/>
      <c r="H1" s="40"/>
      <c r="I1" s="40"/>
    </row>
    <row r="2" spans="1:9" s="47" customFormat="1" x14ac:dyDescent="0.25">
      <c r="H2" s="73"/>
      <c r="I2" s="73"/>
    </row>
    <row r="3" spans="1:9" ht="33.75" x14ac:dyDescent="0.25">
      <c r="A3" s="278" t="s">
        <v>85</v>
      </c>
      <c r="B3" s="297"/>
      <c r="C3" s="298"/>
      <c r="D3" s="221">
        <f>'5.3-2 source'!W3</f>
        <v>2018</v>
      </c>
      <c r="E3" s="221">
        <f>'5.3-2 source'!X3</f>
        <v>2019</v>
      </c>
      <c r="F3" s="221" t="s">
        <v>185</v>
      </c>
      <c r="G3" s="221" t="s">
        <v>186</v>
      </c>
      <c r="H3" s="40"/>
      <c r="I3" s="40"/>
    </row>
    <row r="4" spans="1:9" ht="14.1" customHeight="1" x14ac:dyDescent="0.25">
      <c r="A4" s="278" t="s">
        <v>57</v>
      </c>
      <c r="B4" s="286" t="s">
        <v>48</v>
      </c>
      <c r="C4" s="69" t="s">
        <v>37</v>
      </c>
      <c r="D4" s="222" t="str">
        <f>IF('5.3-2 source'!S4&lt;&gt;"",'5.3-2 source'!S4,"")</f>
        <v/>
      </c>
      <c r="E4" s="222" t="str">
        <f>IF('5.3-2 source'!T4&lt;&gt;"",'5.3-2 source'!T4,"")</f>
        <v/>
      </c>
      <c r="F4" s="223"/>
      <c r="G4" s="223"/>
      <c r="H4" s="40"/>
      <c r="I4" s="40"/>
    </row>
    <row r="5" spans="1:9" ht="14.1" customHeight="1" x14ac:dyDescent="0.25">
      <c r="A5" s="278"/>
      <c r="B5" s="278"/>
      <c r="C5" s="181" t="s">
        <v>50</v>
      </c>
      <c r="D5" s="210">
        <f>IF('5.3-2 source'!W5&lt;&gt;"",'5.3-2 source'!W5,"")</f>
        <v>2223.9453501355501</v>
      </c>
      <c r="E5" s="210">
        <f>IF('5.3-2 source'!X5&lt;&gt;"",'5.3-2 source'!X5,"")</f>
        <v>2245.0500527518102</v>
      </c>
      <c r="F5" s="211">
        <f>100*(E5/D5-1)</f>
        <v>0.94897577474075678</v>
      </c>
      <c r="G5" s="211">
        <f>100*(POWER(E5/'5.3-2 source'!R5*'5.3-2 source'!Q5/'5.3-2 source'!M5,1/10)-1)</f>
        <v>0.65577005791914722</v>
      </c>
      <c r="H5" s="40"/>
      <c r="I5" s="40"/>
    </row>
    <row r="6" spans="1:9" ht="14.1" customHeight="1" x14ac:dyDescent="0.25">
      <c r="A6" s="278"/>
      <c r="B6" s="278"/>
      <c r="C6" s="181" t="s">
        <v>38</v>
      </c>
      <c r="D6" s="212">
        <f>IF('5.3-2 source'!W6&lt;&gt;"",'5.3-2 source'!W6,"")</f>
        <v>682.27350675773903</v>
      </c>
      <c r="E6" s="212">
        <f>IF('5.3-2 source'!X6&lt;&gt;"",'5.3-2 source'!X6,"")</f>
        <v>691.24698840068595</v>
      </c>
      <c r="F6" s="211">
        <f t="shared" ref="F6:F36" si="0">100*(E6/D6-1)</f>
        <v>1.3152323157893386</v>
      </c>
      <c r="G6" s="211">
        <f>100*(POWER(E6/'5.3-2 source'!R6*'5.3-2 source'!Q6/'5.3-2 source'!M6,1/10)-1)</f>
        <v>0.54891729458605987</v>
      </c>
      <c r="H6" s="40"/>
      <c r="I6" s="40"/>
    </row>
    <row r="7" spans="1:9" ht="14.1" customHeight="1" x14ac:dyDescent="0.25">
      <c r="A7" s="278"/>
      <c r="B7" s="278"/>
      <c r="C7" s="181" t="s">
        <v>39</v>
      </c>
      <c r="D7" s="211">
        <f>IF('5.3-2 source'!W7&lt;&gt;"",'5.3-2 source'!W7,"")</f>
        <v>68.266553771254195</v>
      </c>
      <c r="E7" s="211">
        <f>IF('5.3-2 source'!X7&lt;&gt;"",'5.3-2 source'!X7,"")</f>
        <v>67.892130299793891</v>
      </c>
      <c r="F7" s="211">
        <f>E7-D7</f>
        <v>-0.37442347146030386</v>
      </c>
      <c r="G7" s="211">
        <f>(E7-'5.3-2 source'!R7)+('5.3-2 source'!Q7-'5.3-2 source'!M7)</f>
        <v>-1.6194164161377103</v>
      </c>
      <c r="H7" s="40"/>
      <c r="I7" s="40"/>
    </row>
    <row r="8" spans="1:9" ht="14.1" customHeight="1" x14ac:dyDescent="0.25">
      <c r="A8" s="278"/>
      <c r="B8" s="278"/>
      <c r="C8" s="69" t="s">
        <v>40</v>
      </c>
      <c r="D8" s="222" t="str">
        <f>IF('5.3-2 source'!W8&lt;&gt;"",'5.3-2 source'!W8,"")</f>
        <v/>
      </c>
      <c r="E8" s="222" t="str">
        <f>IF('5.3-2 source'!X8&lt;&gt;"",'5.3-2 source'!X8,"")</f>
        <v/>
      </c>
      <c r="F8" s="223"/>
      <c r="G8" s="223"/>
      <c r="H8" s="40"/>
      <c r="I8" s="40"/>
    </row>
    <row r="9" spans="1:9" ht="14.1" customHeight="1" x14ac:dyDescent="0.25">
      <c r="A9" s="278"/>
      <c r="B9" s="278"/>
      <c r="C9" s="182" t="s">
        <v>50</v>
      </c>
      <c r="D9" s="213">
        <f>IF('5.3-2 source'!W9&lt;&gt;"",'5.3-2 source'!W9,"")</f>
        <v>991.11138860103597</v>
      </c>
      <c r="E9" s="213">
        <f>IF('5.3-2 source'!X9&lt;&gt;"",'5.3-2 source'!X9,"")</f>
        <v>991.12595633546596</v>
      </c>
      <c r="F9" s="214">
        <f t="shared" si="0"/>
        <v>1.4698382641453733E-3</v>
      </c>
      <c r="G9" s="214">
        <f>100*(POWER(E9/'5.3-2 source'!R9*'5.3-2 source'!Q9/'5.3-2 source'!M9,1/10)-1)</f>
        <v>1.2072392409578248</v>
      </c>
      <c r="H9" s="40"/>
      <c r="I9" s="40"/>
    </row>
    <row r="10" spans="1:9" ht="14.1" customHeight="1" x14ac:dyDescent="0.25">
      <c r="A10" s="278"/>
      <c r="B10" s="278" t="s">
        <v>119</v>
      </c>
      <c r="C10" s="69" t="s">
        <v>37</v>
      </c>
      <c r="D10" s="222" t="str">
        <f>IF('5.3-2 source'!W10&lt;&gt;"",'5.3-2 source'!W10,"")</f>
        <v/>
      </c>
      <c r="E10" s="222" t="str">
        <f>IF('5.3-2 source'!X10&lt;&gt;"",'5.3-2 source'!X10,"")</f>
        <v/>
      </c>
      <c r="F10" s="223"/>
      <c r="G10" s="223"/>
      <c r="H10" s="40"/>
      <c r="I10" s="40"/>
    </row>
    <row r="11" spans="1:9" ht="14.1" customHeight="1" x14ac:dyDescent="0.25">
      <c r="A11" s="278"/>
      <c r="B11" s="278"/>
      <c r="C11" s="181" t="s">
        <v>50</v>
      </c>
      <c r="D11" s="210">
        <f>IF('5.3-2 source'!W17&lt;&gt;"",'5.3-2 source'!W17,"")</f>
        <v>1582.43592493298</v>
      </c>
      <c r="E11" s="210">
        <f>IF('5.3-2 source'!X17&lt;&gt;"",'5.3-2 source'!X17,"")</f>
        <v>1535.81954322877</v>
      </c>
      <c r="F11" s="211">
        <f t="shared" si="0"/>
        <v>-2.9458621969912779</v>
      </c>
      <c r="G11" s="211">
        <f>100*(POWER(E11/'5.3-2 source'!R17*'5.3-2 source'!Q17/'5.3-2 source'!M17,1/10)-1)</f>
        <v>0.11188562371235999</v>
      </c>
      <c r="H11" s="40"/>
      <c r="I11" s="40"/>
    </row>
    <row r="12" spans="1:9" ht="14.1" customHeight="1" x14ac:dyDescent="0.25">
      <c r="A12" s="278"/>
      <c r="B12" s="278"/>
      <c r="C12" s="181" t="s">
        <v>38</v>
      </c>
      <c r="D12" s="210">
        <f>IF('5.3-2 source'!W18&lt;&gt;"",'5.3-2 source'!W18,"")</f>
        <v>551.25690410679704</v>
      </c>
      <c r="E12" s="210">
        <f>IF('5.3-2 source'!X18&lt;&gt;"",'5.3-2 source'!X18,"")</f>
        <v>554.61586937840195</v>
      </c>
      <c r="F12" s="211">
        <f t="shared" si="0"/>
        <v>0.60932847218440056</v>
      </c>
      <c r="G12" s="211">
        <f>100*(POWER(E12/'5.3-2 source'!R18*'5.3-2 source'!Q18/'5.3-2 source'!M18,1/10)-1)</f>
        <v>0.52936780896635227</v>
      </c>
      <c r="H12" s="40"/>
      <c r="I12" s="40"/>
    </row>
    <row r="13" spans="1:9" ht="14.1" customHeight="1" x14ac:dyDescent="0.25">
      <c r="A13" s="278"/>
      <c r="B13" s="278"/>
      <c r="C13" s="181" t="s">
        <v>39</v>
      </c>
      <c r="D13" s="215">
        <f>IF('5.3-2 source'!W19&lt;&gt;"",'5.3-2 source'!W19,"")</f>
        <v>66.475341893406707</v>
      </c>
      <c r="E13" s="215">
        <f>IF('5.3-2 source'!X19&lt;&gt;"",'5.3-2 source'!X19,"")</f>
        <v>65.275789172156991</v>
      </c>
      <c r="F13" s="211">
        <f>E13-D13</f>
        <v>-1.1995527212497166</v>
      </c>
      <c r="G13" s="211">
        <f>(E13-'5.3-2 source'!R19)+('5.3-2 source'!Q19-'5.3-2 source'!M19)</f>
        <v>-4.8531812503782064</v>
      </c>
      <c r="H13" s="40"/>
      <c r="I13" s="40"/>
    </row>
    <row r="14" spans="1:9" ht="14.1" customHeight="1" x14ac:dyDescent="0.25">
      <c r="A14" s="278"/>
      <c r="B14" s="278"/>
      <c r="C14" s="69" t="s">
        <v>40</v>
      </c>
      <c r="D14" s="222" t="str">
        <f>IF('5.3-2 source'!W14&lt;&gt;"",'5.3-2 source'!W14,"")</f>
        <v/>
      </c>
      <c r="E14" s="222" t="str">
        <f>IF('5.3-2 source'!X14&lt;&gt;"",'5.3-2 source'!X14,"")</f>
        <v/>
      </c>
      <c r="F14" s="223"/>
      <c r="G14" s="223"/>
      <c r="H14" s="40"/>
      <c r="I14" s="40"/>
    </row>
    <row r="15" spans="1:9" ht="14.1" customHeight="1" x14ac:dyDescent="0.25">
      <c r="A15" s="278"/>
      <c r="B15" s="278"/>
      <c r="C15" s="182" t="s">
        <v>50</v>
      </c>
      <c r="D15" s="213">
        <f>IF('5.3-2 source'!W21&lt;&gt;"",'5.3-2 source'!W21,"")</f>
        <v>796.30099630054895</v>
      </c>
      <c r="E15" s="213">
        <f>IF('5.3-2 source'!X21&lt;&gt;"",'5.3-2 source'!X21,"")</f>
        <v>772.82638469413905</v>
      </c>
      <c r="F15" s="214">
        <f t="shared" si="0"/>
        <v>-2.9479570809867295</v>
      </c>
      <c r="G15" s="214">
        <f>100*(POWER(E15/'5.3-2 source'!R21*'5.3-2 source'!Q21/'5.3-2 source'!M21,1/10)-1)</f>
        <v>0.58115071395146156</v>
      </c>
      <c r="H15" s="40"/>
      <c r="I15" s="40"/>
    </row>
    <row r="16" spans="1:9" ht="14.1" customHeight="1" x14ac:dyDescent="0.25">
      <c r="A16" s="278" t="s">
        <v>146</v>
      </c>
      <c r="B16" s="299"/>
      <c r="C16" s="69" t="s">
        <v>37</v>
      </c>
      <c r="D16" s="222" t="str">
        <f>IF('5.3-2 source'!W16&lt;&gt;"",'5.3-2 source'!W16,"")</f>
        <v/>
      </c>
      <c r="E16" s="222" t="str">
        <f>IF('5.3-2 source'!X16&lt;&gt;"",'5.3-2 source'!X16,"")</f>
        <v/>
      </c>
      <c r="F16" s="223"/>
      <c r="G16" s="223"/>
      <c r="H16" s="40"/>
      <c r="I16" s="40"/>
    </row>
    <row r="17" spans="1:9" ht="14.1" customHeight="1" x14ac:dyDescent="0.25">
      <c r="A17" s="278"/>
      <c r="B17" s="299"/>
      <c r="C17" s="181" t="s">
        <v>50</v>
      </c>
      <c r="D17" s="210">
        <f>'5.3-2 source'!W23</f>
        <v>1956</v>
      </c>
      <c r="E17" s="210">
        <f>'5.3-2 source'!X23</f>
        <v>2196.61</v>
      </c>
      <c r="F17" s="211">
        <f t="shared" si="0"/>
        <v>12.301124744376279</v>
      </c>
      <c r="G17" s="211">
        <f>100*(POWER(E17/'5.3-2 source'!M23,1/10)-1)</f>
        <v>3.0491820601316055</v>
      </c>
      <c r="H17" s="40"/>
      <c r="I17" s="40"/>
    </row>
    <row r="18" spans="1:9" ht="14.1" customHeight="1" x14ac:dyDescent="0.25">
      <c r="A18" s="278"/>
      <c r="B18" s="299"/>
      <c r="C18" s="181" t="s">
        <v>167</v>
      </c>
      <c r="D18" s="211" t="str">
        <f>IF('5.3-2 source'!W24&lt;&gt;"",'5.3-2 source'!W24,"")</f>
        <v>-</v>
      </c>
      <c r="E18" s="211" t="str">
        <f>IF('5.3-2 source'!X24&lt;&gt;"",'5.3-2 source'!X24,"")</f>
        <v>-</v>
      </c>
      <c r="F18" s="211"/>
      <c r="G18" s="211"/>
      <c r="H18" s="40"/>
      <c r="I18" s="40"/>
    </row>
    <row r="19" spans="1:9" ht="14.1" customHeight="1" x14ac:dyDescent="0.25">
      <c r="A19" s="278"/>
      <c r="B19" s="299"/>
      <c r="C19" s="181" t="s">
        <v>39</v>
      </c>
      <c r="D19" s="215">
        <f>'5.3-2 source'!W25</f>
        <v>62.21</v>
      </c>
      <c r="E19" s="215">
        <f>'5.3-2 source'!X25</f>
        <v>64.37</v>
      </c>
      <c r="F19" s="211">
        <f>E19-D19</f>
        <v>2.1600000000000037</v>
      </c>
      <c r="G19" s="211">
        <f>E19-'5.3-2 source'!M25</f>
        <v>4.0700000000000074</v>
      </c>
      <c r="H19" s="40"/>
      <c r="I19" s="40"/>
    </row>
    <row r="20" spans="1:9" ht="14.1" customHeight="1" x14ac:dyDescent="0.25">
      <c r="A20" s="278"/>
      <c r="B20" s="299"/>
      <c r="C20" s="181" t="s">
        <v>41</v>
      </c>
      <c r="D20" s="215">
        <f>'5.3-2 source'!W26</f>
        <v>62.3</v>
      </c>
      <c r="E20" s="215">
        <f>'5.3-2 source'!X26</f>
        <v>64.36</v>
      </c>
      <c r="F20" s="211">
        <f>E20-D20</f>
        <v>2.0600000000000023</v>
      </c>
      <c r="G20" s="211">
        <f>E20-'5.3-2 source'!M26</f>
        <v>3.3599999999999994</v>
      </c>
      <c r="H20" s="40"/>
      <c r="I20" s="40"/>
    </row>
    <row r="21" spans="1:9" ht="14.1" customHeight="1" x14ac:dyDescent="0.25">
      <c r="A21" s="278"/>
      <c r="B21" s="299"/>
      <c r="C21" s="69" t="s">
        <v>42</v>
      </c>
      <c r="D21" s="222"/>
      <c r="E21" s="222"/>
      <c r="F21" s="223"/>
      <c r="G21" s="223"/>
      <c r="H21" s="40"/>
      <c r="I21" s="40"/>
    </row>
    <row r="22" spans="1:9" ht="14.1" customHeight="1" x14ac:dyDescent="0.25">
      <c r="A22" s="278"/>
      <c r="B22" s="299"/>
      <c r="C22" s="182" t="s">
        <v>50</v>
      </c>
      <c r="D22" s="216">
        <f>'5.3-2 source'!W28</f>
        <v>926.54</v>
      </c>
      <c r="E22" s="216">
        <f>'5.3-2 source'!X28</f>
        <v>922.57</v>
      </c>
      <c r="F22" s="217">
        <f t="shared" si="0"/>
        <v>-0.42847583482633622</v>
      </c>
      <c r="G22" s="217">
        <f>100*(POWER(E22/'5.3-2 source'!M28,1/10)-1)</f>
        <v>1.2078001858158993</v>
      </c>
      <c r="H22" s="40"/>
      <c r="I22" s="40"/>
    </row>
    <row r="23" spans="1:9" ht="14.1" customHeight="1" x14ac:dyDescent="0.25">
      <c r="A23" s="278" t="s">
        <v>24</v>
      </c>
      <c r="B23" s="278" t="s">
        <v>26</v>
      </c>
      <c r="C23" s="69" t="s">
        <v>37</v>
      </c>
      <c r="D23" s="222" t="str">
        <f>IF('5.3-2 source'!W29&lt;&gt;"",'5.3-2 source'!W29,"")</f>
        <v/>
      </c>
      <c r="E23" s="222" t="str">
        <f>IF('5.3-2 source'!X29&lt;&gt;"",'5.3-2 source'!X29,"")</f>
        <v/>
      </c>
      <c r="F23" s="223"/>
      <c r="G23" s="223"/>
      <c r="H23" s="40"/>
      <c r="I23" s="40"/>
    </row>
    <row r="24" spans="1:9" ht="14.1" customHeight="1" x14ac:dyDescent="0.25">
      <c r="A24" s="278"/>
      <c r="B24" s="278"/>
      <c r="C24" s="181" t="s">
        <v>50</v>
      </c>
      <c r="D24" s="218">
        <f>IF('5.3-2 source'!W30&lt;&gt;"",'5.3-2 source'!W30,"")</f>
        <v>1272.2</v>
      </c>
      <c r="E24" s="218">
        <f>IF('5.3-2 source'!X30&lt;&gt;"",'5.3-2 source'!X30,"")</f>
        <v>1289.5</v>
      </c>
      <c r="F24" s="219">
        <f t="shared" si="0"/>
        <v>1.3598490803332863</v>
      </c>
      <c r="G24" s="219">
        <f>100*(POWER(E24/'5.3-2 source'!M30,1/10)-1)</f>
        <v>0.44904843591675458</v>
      </c>
      <c r="H24" s="40"/>
      <c r="I24" s="40"/>
    </row>
    <row r="25" spans="1:9" ht="14.1" customHeight="1" x14ac:dyDescent="0.25">
      <c r="A25" s="278"/>
      <c r="B25" s="278"/>
      <c r="C25" s="181" t="s">
        <v>38</v>
      </c>
      <c r="D25" s="218">
        <f>IF('5.3-2 source'!W31&lt;&gt;"",'5.3-2 source'!W31,"")</f>
        <v>452.8</v>
      </c>
      <c r="E25" s="218">
        <f>IF('5.3-2 source'!X31&lt;&gt;"",'5.3-2 source'!X31,"")</f>
        <v>458.3</v>
      </c>
      <c r="F25" s="219">
        <f t="shared" si="0"/>
        <v>1.2146643109540722</v>
      </c>
      <c r="G25" s="219">
        <f>100*(POWER(E25/'5.3-2 source'!M31,1/10)-1)</f>
        <v>0.80473888043877118</v>
      </c>
      <c r="H25" s="40"/>
      <c r="I25" s="40"/>
    </row>
    <row r="26" spans="1:9" ht="14.1" customHeight="1" x14ac:dyDescent="0.25">
      <c r="A26" s="278"/>
      <c r="B26" s="278"/>
      <c r="C26" s="181" t="s">
        <v>39</v>
      </c>
      <c r="D26" s="219">
        <f>IF('5.3-2 source'!W32&lt;&gt;"",'5.3-2 source'!W32,"")</f>
        <v>52.2</v>
      </c>
      <c r="E26" s="219">
        <f>IF('5.3-2 source'!X32&lt;&gt;"",'5.3-2 source'!X32,"")</f>
        <v>52.300000000000004</v>
      </c>
      <c r="F26" s="211">
        <f>E26-D26</f>
        <v>0.10000000000000142</v>
      </c>
      <c r="G26" s="219">
        <f>E26-'5.3-2 source'!M32</f>
        <v>-2.3999999999999986</v>
      </c>
      <c r="H26" s="40"/>
      <c r="I26" s="40"/>
    </row>
    <row r="27" spans="1:9" ht="14.1" customHeight="1" x14ac:dyDescent="0.25">
      <c r="A27" s="278"/>
      <c r="B27" s="278"/>
      <c r="C27" s="181" t="s">
        <v>41</v>
      </c>
      <c r="D27" s="219">
        <f>IF('5.3-2 source'!W33&lt;&gt;"",'5.3-2 source'!W33,"")</f>
        <v>51.1</v>
      </c>
      <c r="E27" s="219">
        <f>IF('5.3-2 source'!X33&lt;&gt;"",'5.3-2 source'!X33,"")</f>
        <v>51.300000000000004</v>
      </c>
      <c r="F27" s="211">
        <f>E27-D27</f>
        <v>0.20000000000000284</v>
      </c>
      <c r="G27" s="219">
        <f>E27-'5.3-2 source'!M33</f>
        <v>-2.6051701657901702</v>
      </c>
      <c r="H27" s="40"/>
      <c r="I27" s="40"/>
    </row>
    <row r="28" spans="1:9" ht="14.1" customHeight="1" x14ac:dyDescent="0.25">
      <c r="A28" s="278"/>
      <c r="B28" s="278"/>
      <c r="C28" s="69" t="s">
        <v>42</v>
      </c>
      <c r="D28" s="222" t="str">
        <f>IF('5.3-2 source'!W34&lt;&gt;"",'5.3-2 source'!W34,"")</f>
        <v/>
      </c>
      <c r="E28" s="222" t="str">
        <f>IF('5.3-2 source'!X34&lt;&gt;"",'5.3-2 source'!X34,"")</f>
        <v/>
      </c>
      <c r="F28" s="223"/>
      <c r="G28" s="223"/>
      <c r="H28" s="40"/>
      <c r="I28" s="40"/>
    </row>
    <row r="29" spans="1:9" ht="14.1" customHeight="1" x14ac:dyDescent="0.25">
      <c r="A29" s="278"/>
      <c r="B29" s="278"/>
      <c r="C29" s="182" t="s">
        <v>50</v>
      </c>
      <c r="D29" s="220">
        <f>IF('5.3-2 source'!W35&lt;&gt;"",'5.3-2 source'!W35,"")</f>
        <v>629.1</v>
      </c>
      <c r="E29" s="220">
        <f>IF('5.3-2 source'!X35&lt;&gt;"",'5.3-2 source'!X35,"")</f>
        <v>642.29999999999995</v>
      </c>
      <c r="F29" s="214">
        <f t="shared" si="0"/>
        <v>2.0982355746304027</v>
      </c>
      <c r="G29" s="214">
        <f>100*(POWER(E29/'5.3-2 source'!M35,1/10)-1)</f>
        <v>0.98448115389466739</v>
      </c>
      <c r="H29" s="40"/>
      <c r="I29" s="40"/>
    </row>
    <row r="30" spans="1:9" ht="14.1" customHeight="1" x14ac:dyDescent="0.25">
      <c r="A30" s="278"/>
      <c r="B30" s="278" t="s">
        <v>27</v>
      </c>
      <c r="C30" s="69" t="s">
        <v>37</v>
      </c>
      <c r="D30" s="222" t="str">
        <f>IF('5.3-2 source'!W36&lt;&gt;"",'5.3-2 source'!W36,"")</f>
        <v/>
      </c>
      <c r="E30" s="222" t="str">
        <f>IF('5.3-2 source'!X36&lt;&gt;"",'5.3-2 source'!X36,"")</f>
        <v/>
      </c>
      <c r="F30" s="223"/>
      <c r="G30" s="223"/>
      <c r="H30" s="40"/>
      <c r="I30" s="40"/>
    </row>
    <row r="31" spans="1:9" ht="14.1" customHeight="1" x14ac:dyDescent="0.25">
      <c r="A31" s="278"/>
      <c r="B31" s="278"/>
      <c r="C31" s="181" t="s">
        <v>50</v>
      </c>
      <c r="D31" s="218">
        <f>IF('5.3-2 source'!W37&lt;&gt;"",'5.3-2 source'!W37,"")</f>
        <v>1548.8</v>
      </c>
      <c r="E31" s="218">
        <f>IF('5.3-2 source'!X37&lt;&gt;"",'5.3-2 source'!X37,"")</f>
        <v>1536.9</v>
      </c>
      <c r="F31" s="219">
        <f t="shared" si="0"/>
        <v>-0.76833677685949064</v>
      </c>
      <c r="G31" s="219">
        <f>100*(POWER(E31/'5.3-2 source'!M37,1/10)-1)</f>
        <v>1.0123890909440547</v>
      </c>
      <c r="H31" s="40"/>
      <c r="I31" s="40"/>
    </row>
    <row r="32" spans="1:9" ht="14.1" customHeight="1" x14ac:dyDescent="0.25">
      <c r="A32" s="278"/>
      <c r="B32" s="278"/>
      <c r="C32" s="181" t="s">
        <v>38</v>
      </c>
      <c r="D32" s="218">
        <f>IF('5.3-2 source'!W38&lt;&gt;"",'5.3-2 source'!W38,"")</f>
        <v>488.4</v>
      </c>
      <c r="E32" s="218">
        <f>IF('5.3-2 source'!X38&lt;&gt;"",'5.3-2 source'!X38,"")</f>
        <v>488.8</v>
      </c>
      <c r="F32" s="219">
        <f t="shared" si="0"/>
        <v>8.1900081900099231E-2</v>
      </c>
      <c r="G32" s="219">
        <f>100*(POWER(E32/'5.3-2 source'!M38,1/10)-1)</f>
        <v>0.74129619488052523</v>
      </c>
      <c r="H32" s="40"/>
      <c r="I32" s="40"/>
    </row>
    <row r="33" spans="1:16371" ht="14.1" customHeight="1" x14ac:dyDescent="0.25">
      <c r="A33" s="278"/>
      <c r="B33" s="278"/>
      <c r="C33" s="181" t="s">
        <v>39</v>
      </c>
      <c r="D33" s="219">
        <f>IF('5.3-2 source'!W39&lt;&gt;"",'5.3-2 source'!W39,"")</f>
        <v>60.3</v>
      </c>
      <c r="E33" s="219">
        <f>IF('5.3-2 source'!X39&lt;&gt;"",'5.3-2 source'!X39,"")</f>
        <v>59.20000000000001</v>
      </c>
      <c r="F33" s="211">
        <f>E33-D33</f>
        <v>-1.0999999999999872</v>
      </c>
      <c r="G33" s="219">
        <f>E33-'5.3-2 source'!M39</f>
        <v>-0.49999999999998579</v>
      </c>
      <c r="H33" s="40"/>
      <c r="I33" s="40"/>
    </row>
    <row r="34" spans="1:16371" ht="14.1" customHeight="1" x14ac:dyDescent="0.25">
      <c r="A34" s="278"/>
      <c r="B34" s="278"/>
      <c r="C34" s="181" t="s">
        <v>41</v>
      </c>
      <c r="D34" s="219">
        <f>IF('5.3-2 source'!W40&lt;&gt;"",'5.3-2 source'!W40,"")</f>
        <v>59.9</v>
      </c>
      <c r="E34" s="219">
        <f>IF('5.3-2 source'!X40&lt;&gt;"",'5.3-2 source'!X40,"")</f>
        <v>58.8</v>
      </c>
      <c r="F34" s="211">
        <f>E34-D34</f>
        <v>-1.1000000000000014</v>
      </c>
      <c r="G34" s="219">
        <f>E34-'5.3-2 source'!M40</f>
        <v>-0.76579206783635811</v>
      </c>
      <c r="H34" s="40"/>
      <c r="I34" s="40"/>
    </row>
    <row r="35" spans="1:16371" ht="14.1" customHeight="1" x14ac:dyDescent="0.25">
      <c r="A35" s="278"/>
      <c r="B35" s="278"/>
      <c r="C35" s="69" t="s">
        <v>42</v>
      </c>
      <c r="D35" s="222" t="str">
        <f>IF('5.3-2 source'!W41&lt;&gt;"",'5.3-2 source'!W41,"")</f>
        <v/>
      </c>
      <c r="E35" s="222" t="str">
        <f>IF('5.3-2 source'!X41&lt;&gt;"",'5.3-2 source'!X41,"")</f>
        <v/>
      </c>
      <c r="F35" s="223"/>
      <c r="G35" s="223"/>
      <c r="H35" s="40"/>
      <c r="I35" s="40"/>
    </row>
    <row r="36" spans="1:16371" ht="14.1" customHeight="1" x14ac:dyDescent="0.25">
      <c r="A36" s="278"/>
      <c r="B36" s="278"/>
      <c r="C36" s="182" t="s">
        <v>50</v>
      </c>
      <c r="D36" s="220">
        <f>IF('5.3-2 source'!W42&lt;&gt;"",'5.3-2 source'!W42,"")</f>
        <v>680.6</v>
      </c>
      <c r="E36" s="220">
        <f>IF('5.3-2 source'!X42&lt;&gt;"",'5.3-2 source'!X42,"")</f>
        <v>681.9</v>
      </c>
      <c r="F36" s="214">
        <f t="shared" si="0"/>
        <v>0.19100793417572426</v>
      </c>
      <c r="G36" s="214">
        <f>100*(POWER(E36/'5.3-2 source'!M42,1/10)-1)</f>
        <v>1.2162873383760431</v>
      </c>
      <c r="H36" s="40"/>
      <c r="I36" s="40"/>
    </row>
    <row r="37" spans="1:16371" ht="15" customHeight="1" x14ac:dyDescent="0.25">
      <c r="A37" s="272" t="s">
        <v>177</v>
      </c>
      <c r="B37" s="273"/>
      <c r="C37" s="273"/>
      <c r="D37" s="273"/>
      <c r="E37" s="273"/>
      <c r="F37" s="273"/>
      <c r="G37" s="273"/>
    </row>
    <row r="38" spans="1:16371" ht="43.9" customHeight="1" x14ac:dyDescent="0.25">
      <c r="A38" s="274" t="s">
        <v>182</v>
      </c>
      <c r="B38" s="275"/>
      <c r="C38" s="275"/>
      <c r="D38" s="275"/>
      <c r="E38" s="275"/>
      <c r="F38" s="275"/>
      <c r="G38" s="275"/>
    </row>
    <row r="39" spans="1:16371" ht="19.899999999999999" customHeight="1" x14ac:dyDescent="0.25">
      <c r="A39" s="300" t="s">
        <v>47</v>
      </c>
      <c r="B39" s="275"/>
      <c r="C39" s="275"/>
      <c r="D39" s="275"/>
      <c r="E39" s="275"/>
      <c r="F39" s="275"/>
      <c r="G39" s="275"/>
      <c r="H39" s="37"/>
      <c r="I39" s="37"/>
      <c r="J39" s="37"/>
      <c r="K39" s="37"/>
      <c r="L39" s="37"/>
      <c r="M39" s="37"/>
      <c r="N39" s="37"/>
      <c r="O39" s="37"/>
      <c r="P39" s="37"/>
      <c r="Q39" s="37"/>
      <c r="R39" s="37"/>
      <c r="S39" s="37"/>
      <c r="T39" s="296"/>
      <c r="U39" s="296"/>
      <c r="V39" s="296"/>
      <c r="W39" s="296"/>
      <c r="X39" s="296"/>
      <c r="Y39" s="296"/>
      <c r="Z39" s="296"/>
      <c r="AA39" s="296"/>
      <c r="AB39" s="296"/>
      <c r="AC39" s="296"/>
      <c r="AD39" s="296"/>
      <c r="AE39" s="296"/>
      <c r="AF39" s="296"/>
      <c r="AG39" s="296"/>
      <c r="AH39" s="296"/>
      <c r="AI39" s="296"/>
      <c r="AJ39" s="296"/>
      <c r="AK39" s="296"/>
      <c r="AL39" s="296"/>
      <c r="AM39" s="296"/>
      <c r="AN39" s="296"/>
      <c r="AO39" s="296"/>
      <c r="AP39" s="296"/>
      <c r="AQ39" s="296"/>
      <c r="AR39" s="296"/>
      <c r="AS39" s="296"/>
      <c r="AT39" s="296"/>
      <c r="AU39" s="296"/>
      <c r="AV39" s="296"/>
      <c r="AW39" s="296"/>
      <c r="AX39" s="296"/>
      <c r="AY39" s="296"/>
      <c r="AZ39" s="296"/>
      <c r="BA39" s="296"/>
      <c r="BB39" s="296"/>
      <c r="BC39" s="296"/>
      <c r="BD39" s="296"/>
      <c r="BE39" s="296"/>
      <c r="BF39" s="296"/>
      <c r="BG39" s="296"/>
      <c r="BH39" s="296"/>
      <c r="BI39" s="296"/>
      <c r="BJ39" s="296"/>
      <c r="BK39" s="296"/>
      <c r="BL39" s="296"/>
      <c r="BM39" s="296"/>
      <c r="BN39" s="296"/>
      <c r="BO39" s="296"/>
      <c r="BP39" s="296"/>
      <c r="BQ39" s="296"/>
      <c r="BR39" s="296"/>
      <c r="BS39" s="296"/>
      <c r="BT39" s="296"/>
      <c r="BU39" s="296"/>
      <c r="BV39" s="296"/>
      <c r="BW39" s="296"/>
      <c r="BX39" s="296"/>
      <c r="BY39" s="296"/>
      <c r="BZ39" s="296"/>
      <c r="CA39" s="296"/>
      <c r="CB39" s="296"/>
      <c r="CC39" s="296"/>
      <c r="CD39" s="296"/>
      <c r="CE39" s="296"/>
      <c r="CF39" s="296"/>
      <c r="CG39" s="296"/>
      <c r="CH39" s="296"/>
      <c r="CI39" s="296"/>
      <c r="CJ39" s="296"/>
      <c r="CK39" s="296"/>
      <c r="CL39" s="296"/>
      <c r="CM39" s="296"/>
      <c r="CN39" s="296"/>
      <c r="CO39" s="296"/>
      <c r="CP39" s="296"/>
      <c r="CQ39" s="296"/>
      <c r="CR39" s="296"/>
      <c r="CS39" s="296"/>
      <c r="CT39" s="296"/>
      <c r="CU39" s="296"/>
      <c r="CV39" s="296"/>
      <c r="CW39" s="296"/>
      <c r="CX39" s="296"/>
      <c r="CY39" s="296"/>
      <c r="CZ39" s="296"/>
      <c r="DA39" s="296"/>
      <c r="DB39" s="296"/>
      <c r="DC39" s="296"/>
      <c r="DD39" s="296"/>
      <c r="DE39" s="296"/>
      <c r="DF39" s="296"/>
      <c r="DG39" s="296"/>
      <c r="DH39" s="296"/>
      <c r="DI39" s="296"/>
      <c r="DJ39" s="296"/>
      <c r="DK39" s="296"/>
      <c r="DL39" s="296"/>
      <c r="DM39" s="296"/>
      <c r="DN39" s="296"/>
      <c r="DO39" s="296"/>
      <c r="DP39" s="296"/>
      <c r="DQ39" s="296"/>
      <c r="DR39" s="296"/>
      <c r="DS39" s="296"/>
      <c r="DT39" s="296"/>
      <c r="DU39" s="296"/>
      <c r="DV39" s="296"/>
      <c r="DW39" s="296"/>
      <c r="DX39" s="296"/>
      <c r="DY39" s="296"/>
      <c r="DZ39" s="296"/>
      <c r="EA39" s="296"/>
      <c r="EB39" s="296"/>
      <c r="EC39" s="296"/>
      <c r="ED39" s="296"/>
      <c r="EE39" s="296"/>
      <c r="EF39" s="296"/>
      <c r="EG39" s="296"/>
      <c r="EH39" s="296"/>
      <c r="EI39" s="296"/>
      <c r="EJ39" s="296"/>
      <c r="EK39" s="296"/>
      <c r="EL39" s="296"/>
      <c r="EM39" s="296"/>
      <c r="EN39" s="296"/>
      <c r="EO39" s="296"/>
      <c r="EP39" s="296"/>
      <c r="EQ39" s="296"/>
      <c r="ER39" s="296"/>
      <c r="ES39" s="296"/>
      <c r="ET39" s="296"/>
      <c r="EU39" s="296"/>
      <c r="EV39" s="296"/>
      <c r="EW39" s="296"/>
      <c r="EX39" s="296"/>
      <c r="EY39" s="296"/>
      <c r="EZ39" s="296"/>
      <c r="FA39" s="296"/>
      <c r="FB39" s="296"/>
      <c r="FC39" s="296"/>
      <c r="FD39" s="296"/>
      <c r="FE39" s="296"/>
      <c r="FF39" s="296"/>
      <c r="FG39" s="296"/>
      <c r="FH39" s="296"/>
      <c r="FI39" s="296"/>
      <c r="FJ39" s="296"/>
      <c r="FK39" s="296"/>
      <c r="FL39" s="296"/>
      <c r="FM39" s="296"/>
      <c r="FN39" s="296"/>
      <c r="FO39" s="296"/>
      <c r="FP39" s="296"/>
      <c r="FQ39" s="296"/>
      <c r="FR39" s="296"/>
      <c r="FS39" s="296"/>
      <c r="FT39" s="296"/>
      <c r="FU39" s="296"/>
      <c r="FV39" s="296"/>
      <c r="FW39" s="296"/>
      <c r="FX39" s="296"/>
      <c r="FY39" s="296"/>
      <c r="FZ39" s="296"/>
      <c r="GA39" s="296"/>
      <c r="GB39" s="296"/>
      <c r="GC39" s="296"/>
      <c r="GD39" s="296"/>
      <c r="GE39" s="296"/>
      <c r="GF39" s="296"/>
      <c r="GG39" s="296"/>
      <c r="GH39" s="296"/>
      <c r="GI39" s="296"/>
      <c r="GJ39" s="296"/>
      <c r="GK39" s="296"/>
      <c r="GL39" s="296"/>
      <c r="GM39" s="296"/>
      <c r="GN39" s="296"/>
      <c r="GO39" s="296"/>
      <c r="GP39" s="296"/>
      <c r="GQ39" s="296"/>
      <c r="GR39" s="296"/>
      <c r="GS39" s="296"/>
      <c r="GT39" s="296"/>
      <c r="GU39" s="296"/>
      <c r="GV39" s="296"/>
      <c r="GW39" s="296"/>
      <c r="GX39" s="296"/>
      <c r="GY39" s="296"/>
      <c r="GZ39" s="296"/>
      <c r="HA39" s="296"/>
      <c r="HB39" s="296"/>
      <c r="HC39" s="296"/>
      <c r="HD39" s="296"/>
      <c r="HE39" s="296"/>
      <c r="HF39" s="296"/>
      <c r="HG39" s="296"/>
      <c r="HH39" s="296"/>
      <c r="HI39" s="296"/>
      <c r="HJ39" s="296"/>
      <c r="HK39" s="296"/>
      <c r="HL39" s="296"/>
      <c r="HM39" s="296"/>
      <c r="HN39" s="296"/>
      <c r="HO39" s="296"/>
      <c r="HP39" s="296"/>
      <c r="HQ39" s="296"/>
      <c r="HR39" s="296"/>
      <c r="HS39" s="296"/>
      <c r="HT39" s="296"/>
      <c r="HU39" s="296"/>
      <c r="HV39" s="296"/>
      <c r="HW39" s="296"/>
      <c r="HX39" s="296"/>
      <c r="HY39" s="296"/>
      <c r="HZ39" s="296"/>
      <c r="IA39" s="296"/>
      <c r="IB39" s="296"/>
      <c r="IC39" s="296"/>
      <c r="ID39" s="296"/>
      <c r="IE39" s="296"/>
      <c r="IF39" s="296"/>
      <c r="IG39" s="296"/>
      <c r="IH39" s="296"/>
      <c r="II39" s="296"/>
      <c r="IJ39" s="296"/>
      <c r="IK39" s="296"/>
      <c r="IL39" s="296"/>
      <c r="IM39" s="296"/>
      <c r="IN39" s="296"/>
      <c r="IO39" s="296"/>
      <c r="IP39" s="296"/>
      <c r="IQ39" s="296"/>
      <c r="IR39" s="296"/>
      <c r="IS39" s="296"/>
      <c r="IT39" s="296"/>
      <c r="IU39" s="296"/>
      <c r="IV39" s="296"/>
      <c r="IW39" s="296"/>
      <c r="IX39" s="296"/>
      <c r="IY39" s="296"/>
      <c r="IZ39" s="296"/>
      <c r="JA39" s="296"/>
      <c r="JB39" s="296"/>
      <c r="JC39" s="296"/>
      <c r="JD39" s="296"/>
      <c r="JE39" s="296"/>
      <c r="JF39" s="296"/>
      <c r="JG39" s="296"/>
      <c r="JH39" s="296"/>
      <c r="JI39" s="296"/>
      <c r="JJ39" s="296"/>
      <c r="JK39" s="296"/>
      <c r="JL39" s="296"/>
      <c r="JM39" s="296"/>
      <c r="JN39" s="296"/>
      <c r="JO39" s="296"/>
      <c r="JP39" s="296"/>
      <c r="JQ39" s="296"/>
      <c r="JR39" s="296"/>
      <c r="JS39" s="296"/>
      <c r="JT39" s="296"/>
      <c r="JU39" s="296"/>
      <c r="JV39" s="296"/>
      <c r="JW39" s="296"/>
      <c r="JX39" s="296"/>
      <c r="JY39" s="296"/>
      <c r="JZ39" s="296"/>
      <c r="KA39" s="296"/>
      <c r="KB39" s="296"/>
      <c r="KC39" s="296"/>
      <c r="KD39" s="296"/>
      <c r="KE39" s="296"/>
      <c r="KF39" s="296"/>
      <c r="KG39" s="296"/>
      <c r="KH39" s="296"/>
      <c r="KI39" s="296"/>
      <c r="KJ39" s="296"/>
      <c r="KK39" s="296"/>
      <c r="KL39" s="296"/>
      <c r="KM39" s="296"/>
      <c r="KN39" s="296"/>
      <c r="KO39" s="296"/>
      <c r="KP39" s="296"/>
      <c r="KQ39" s="296"/>
      <c r="KR39" s="296"/>
      <c r="KS39" s="296"/>
      <c r="KT39" s="296"/>
      <c r="KU39" s="296"/>
      <c r="KV39" s="296"/>
      <c r="KW39" s="296"/>
      <c r="KX39" s="296"/>
      <c r="KY39" s="296"/>
      <c r="KZ39" s="296"/>
      <c r="LA39" s="296"/>
      <c r="LB39" s="296"/>
      <c r="LC39" s="296"/>
      <c r="LD39" s="296"/>
      <c r="LE39" s="296"/>
      <c r="LF39" s="296"/>
      <c r="LG39" s="296"/>
      <c r="LH39" s="296"/>
      <c r="LI39" s="296"/>
      <c r="LJ39" s="296"/>
      <c r="LK39" s="296"/>
      <c r="LL39" s="296"/>
      <c r="LM39" s="296"/>
      <c r="LN39" s="296"/>
      <c r="LO39" s="296"/>
      <c r="LP39" s="296"/>
      <c r="LQ39" s="296"/>
      <c r="LR39" s="296"/>
      <c r="LS39" s="296"/>
      <c r="LT39" s="296"/>
      <c r="LU39" s="296"/>
      <c r="LV39" s="296"/>
      <c r="LW39" s="296"/>
      <c r="LX39" s="296"/>
      <c r="LY39" s="296"/>
      <c r="LZ39" s="296"/>
      <c r="MA39" s="296"/>
      <c r="MB39" s="296"/>
      <c r="MC39" s="296"/>
      <c r="MD39" s="296"/>
      <c r="ME39" s="296"/>
      <c r="MF39" s="296"/>
      <c r="MG39" s="296"/>
      <c r="MH39" s="296"/>
      <c r="MI39" s="296"/>
      <c r="MJ39" s="296"/>
      <c r="MK39" s="296"/>
      <c r="ML39" s="296"/>
      <c r="MM39" s="296"/>
      <c r="MN39" s="296"/>
      <c r="MO39" s="296"/>
      <c r="MP39" s="296"/>
      <c r="MQ39" s="296"/>
      <c r="MR39" s="296"/>
      <c r="MS39" s="296"/>
      <c r="MT39" s="296"/>
      <c r="MU39" s="296"/>
      <c r="MV39" s="296"/>
      <c r="MW39" s="296"/>
      <c r="MX39" s="296"/>
      <c r="MY39" s="296"/>
      <c r="MZ39" s="296"/>
      <c r="NA39" s="296"/>
      <c r="NB39" s="296"/>
      <c r="NC39" s="296"/>
      <c r="ND39" s="296"/>
      <c r="NE39" s="296"/>
      <c r="NF39" s="296"/>
      <c r="NG39" s="296"/>
      <c r="NH39" s="296"/>
      <c r="NI39" s="296"/>
      <c r="NJ39" s="296"/>
      <c r="NK39" s="296"/>
      <c r="NL39" s="296"/>
      <c r="NM39" s="296"/>
      <c r="NN39" s="296"/>
      <c r="NO39" s="296"/>
      <c r="NP39" s="296"/>
      <c r="NQ39" s="296"/>
      <c r="NR39" s="296"/>
      <c r="NS39" s="296"/>
      <c r="NT39" s="296"/>
      <c r="NU39" s="296"/>
      <c r="NV39" s="296"/>
      <c r="NW39" s="296"/>
      <c r="NX39" s="296"/>
      <c r="NY39" s="296"/>
      <c r="NZ39" s="296"/>
      <c r="OA39" s="296"/>
      <c r="OB39" s="296"/>
      <c r="OC39" s="296"/>
      <c r="OD39" s="296"/>
      <c r="OE39" s="296"/>
      <c r="OF39" s="296"/>
      <c r="OG39" s="296"/>
      <c r="OH39" s="296"/>
      <c r="OI39" s="296"/>
      <c r="OJ39" s="296"/>
      <c r="OK39" s="296"/>
      <c r="OL39" s="296"/>
      <c r="OM39" s="296"/>
      <c r="ON39" s="296"/>
      <c r="OO39" s="296"/>
      <c r="OP39" s="296"/>
      <c r="OQ39" s="296"/>
      <c r="OR39" s="296"/>
      <c r="OS39" s="296"/>
      <c r="OT39" s="296"/>
      <c r="OU39" s="296"/>
      <c r="OV39" s="296"/>
      <c r="OW39" s="296"/>
      <c r="OX39" s="296"/>
      <c r="OY39" s="296"/>
      <c r="OZ39" s="296"/>
      <c r="PA39" s="296"/>
      <c r="PB39" s="296"/>
      <c r="PC39" s="296"/>
      <c r="PD39" s="296"/>
      <c r="PE39" s="296"/>
      <c r="PF39" s="296"/>
      <c r="PG39" s="296"/>
      <c r="PH39" s="296"/>
      <c r="PI39" s="296"/>
      <c r="PJ39" s="296"/>
      <c r="PK39" s="296"/>
      <c r="PL39" s="296"/>
      <c r="PM39" s="296"/>
      <c r="PN39" s="296"/>
      <c r="PO39" s="296"/>
      <c r="PP39" s="296"/>
      <c r="PQ39" s="296"/>
      <c r="PR39" s="296"/>
      <c r="PS39" s="296"/>
      <c r="PT39" s="296"/>
      <c r="PU39" s="296"/>
      <c r="PV39" s="296"/>
      <c r="PW39" s="296"/>
      <c r="PX39" s="296"/>
      <c r="PY39" s="296"/>
      <c r="PZ39" s="296"/>
      <c r="QA39" s="296"/>
      <c r="QB39" s="296"/>
      <c r="QC39" s="296"/>
      <c r="QD39" s="296"/>
      <c r="QE39" s="296"/>
      <c r="QF39" s="296"/>
      <c r="QG39" s="296"/>
      <c r="QH39" s="296"/>
      <c r="QI39" s="296"/>
      <c r="QJ39" s="296"/>
      <c r="QK39" s="296"/>
      <c r="QL39" s="296"/>
      <c r="QM39" s="296"/>
      <c r="QN39" s="296"/>
      <c r="QO39" s="296"/>
      <c r="QP39" s="296"/>
      <c r="QQ39" s="296"/>
      <c r="QR39" s="296"/>
      <c r="QS39" s="296"/>
      <c r="QT39" s="296"/>
      <c r="QU39" s="296"/>
      <c r="QV39" s="296"/>
      <c r="QW39" s="296"/>
      <c r="QX39" s="296"/>
      <c r="QY39" s="296"/>
      <c r="QZ39" s="296"/>
      <c r="RA39" s="296"/>
      <c r="RB39" s="296"/>
      <c r="RC39" s="296"/>
      <c r="RD39" s="296"/>
      <c r="RE39" s="296"/>
      <c r="RF39" s="296"/>
      <c r="RG39" s="296"/>
      <c r="RH39" s="296"/>
      <c r="RI39" s="296"/>
      <c r="RJ39" s="296"/>
      <c r="RK39" s="296"/>
      <c r="RL39" s="296"/>
      <c r="RM39" s="296"/>
      <c r="RN39" s="296"/>
      <c r="RO39" s="296"/>
      <c r="RP39" s="296"/>
      <c r="RQ39" s="296"/>
      <c r="RR39" s="296"/>
      <c r="RS39" s="296"/>
      <c r="RT39" s="296"/>
      <c r="RU39" s="296"/>
      <c r="RV39" s="296"/>
      <c r="RW39" s="296"/>
      <c r="RX39" s="296"/>
      <c r="RY39" s="296"/>
      <c r="RZ39" s="296"/>
      <c r="SA39" s="296"/>
      <c r="SB39" s="296"/>
      <c r="SC39" s="296"/>
      <c r="SD39" s="296"/>
      <c r="SE39" s="296"/>
      <c r="SF39" s="296"/>
      <c r="SG39" s="296"/>
      <c r="SH39" s="296"/>
      <c r="SI39" s="296"/>
      <c r="SJ39" s="296"/>
      <c r="SK39" s="296"/>
      <c r="SL39" s="296"/>
      <c r="SM39" s="296"/>
      <c r="SN39" s="296"/>
      <c r="SO39" s="296"/>
      <c r="SP39" s="296"/>
      <c r="SQ39" s="296"/>
      <c r="SR39" s="296"/>
      <c r="SS39" s="296"/>
      <c r="ST39" s="296"/>
      <c r="SU39" s="296"/>
      <c r="SV39" s="296"/>
      <c r="SW39" s="296"/>
      <c r="SX39" s="296"/>
      <c r="SY39" s="296"/>
      <c r="SZ39" s="296"/>
      <c r="TA39" s="296"/>
      <c r="TB39" s="296"/>
      <c r="TC39" s="296"/>
      <c r="TD39" s="296"/>
      <c r="TE39" s="296"/>
      <c r="TF39" s="296"/>
      <c r="TG39" s="296"/>
      <c r="TH39" s="296"/>
      <c r="TI39" s="296"/>
      <c r="TJ39" s="296"/>
      <c r="TK39" s="296"/>
      <c r="TL39" s="296"/>
      <c r="TM39" s="296"/>
      <c r="TN39" s="296"/>
      <c r="TO39" s="296"/>
      <c r="TP39" s="296"/>
      <c r="TQ39" s="296"/>
      <c r="TR39" s="296"/>
      <c r="TS39" s="296"/>
      <c r="TT39" s="296"/>
      <c r="TU39" s="296"/>
      <c r="TV39" s="296"/>
      <c r="TW39" s="296"/>
      <c r="TX39" s="296"/>
      <c r="TY39" s="296"/>
      <c r="TZ39" s="296"/>
      <c r="UA39" s="296"/>
      <c r="UB39" s="296"/>
      <c r="UC39" s="296"/>
      <c r="UD39" s="296"/>
      <c r="UE39" s="296"/>
      <c r="UF39" s="296"/>
      <c r="UG39" s="296"/>
      <c r="UH39" s="296"/>
      <c r="UI39" s="296"/>
      <c r="UJ39" s="296"/>
      <c r="UK39" s="296"/>
      <c r="UL39" s="296"/>
      <c r="UM39" s="296"/>
      <c r="UN39" s="296"/>
      <c r="UO39" s="296"/>
      <c r="UP39" s="296"/>
      <c r="UQ39" s="296"/>
      <c r="UR39" s="296"/>
      <c r="US39" s="296"/>
      <c r="UT39" s="296"/>
      <c r="UU39" s="296"/>
      <c r="UV39" s="296"/>
      <c r="UW39" s="296"/>
      <c r="UX39" s="296"/>
      <c r="UY39" s="296"/>
      <c r="UZ39" s="296"/>
      <c r="VA39" s="296"/>
      <c r="VB39" s="296"/>
      <c r="VC39" s="296"/>
      <c r="VD39" s="296"/>
      <c r="VE39" s="296"/>
      <c r="VF39" s="296"/>
      <c r="VG39" s="296"/>
      <c r="VH39" s="296"/>
      <c r="VI39" s="296"/>
      <c r="VJ39" s="296"/>
      <c r="VK39" s="296"/>
      <c r="VL39" s="296"/>
      <c r="VM39" s="296"/>
      <c r="VN39" s="296"/>
      <c r="VO39" s="296"/>
      <c r="VP39" s="296"/>
      <c r="VQ39" s="296"/>
      <c r="VR39" s="296"/>
      <c r="VS39" s="296"/>
      <c r="VT39" s="296"/>
      <c r="VU39" s="296"/>
      <c r="VV39" s="296"/>
      <c r="VW39" s="296"/>
      <c r="VX39" s="296"/>
      <c r="VY39" s="296"/>
      <c r="VZ39" s="296"/>
      <c r="WA39" s="296"/>
      <c r="WB39" s="296"/>
      <c r="WC39" s="296"/>
      <c r="WD39" s="296"/>
      <c r="WE39" s="296"/>
      <c r="WF39" s="296"/>
      <c r="WG39" s="296"/>
      <c r="WH39" s="296"/>
      <c r="WI39" s="296"/>
      <c r="WJ39" s="296"/>
      <c r="WK39" s="296"/>
      <c r="WL39" s="296"/>
      <c r="WM39" s="296"/>
      <c r="WN39" s="296"/>
      <c r="WO39" s="296"/>
      <c r="WP39" s="296"/>
      <c r="WQ39" s="296"/>
      <c r="WR39" s="296"/>
      <c r="WS39" s="296"/>
      <c r="WT39" s="296"/>
      <c r="WU39" s="296"/>
      <c r="WV39" s="296"/>
      <c r="WW39" s="296"/>
      <c r="WX39" s="296"/>
      <c r="WY39" s="296"/>
      <c r="WZ39" s="296"/>
      <c r="XA39" s="296"/>
      <c r="XB39" s="296"/>
      <c r="XC39" s="296"/>
      <c r="XD39" s="296"/>
      <c r="XE39" s="296"/>
      <c r="XF39" s="296"/>
      <c r="XG39" s="296"/>
      <c r="XH39" s="296"/>
      <c r="XI39" s="296"/>
      <c r="XJ39" s="296"/>
      <c r="XK39" s="296"/>
      <c r="XL39" s="296"/>
      <c r="XM39" s="296"/>
      <c r="XN39" s="296"/>
      <c r="XO39" s="296"/>
      <c r="XP39" s="296"/>
      <c r="XQ39" s="296"/>
      <c r="XR39" s="296"/>
      <c r="XS39" s="296"/>
      <c r="XT39" s="296"/>
      <c r="XU39" s="296"/>
      <c r="XV39" s="296"/>
      <c r="XW39" s="296"/>
      <c r="XX39" s="296"/>
      <c r="XY39" s="296"/>
      <c r="XZ39" s="296"/>
      <c r="YA39" s="296"/>
      <c r="YB39" s="296"/>
      <c r="YC39" s="296"/>
      <c r="YD39" s="296"/>
      <c r="YE39" s="296"/>
      <c r="YF39" s="296"/>
      <c r="YG39" s="296"/>
      <c r="YH39" s="296"/>
      <c r="YI39" s="296"/>
      <c r="YJ39" s="296"/>
      <c r="YK39" s="296"/>
      <c r="YL39" s="296"/>
      <c r="YM39" s="296"/>
      <c r="YN39" s="296"/>
      <c r="YO39" s="296"/>
      <c r="YP39" s="296"/>
      <c r="YQ39" s="296"/>
      <c r="YR39" s="296"/>
      <c r="YS39" s="296"/>
      <c r="YT39" s="296"/>
      <c r="YU39" s="296"/>
      <c r="YV39" s="296"/>
      <c r="YW39" s="296"/>
      <c r="YX39" s="296"/>
      <c r="YY39" s="296"/>
      <c r="YZ39" s="296"/>
      <c r="ZA39" s="296"/>
      <c r="ZB39" s="296"/>
      <c r="ZC39" s="296"/>
      <c r="ZD39" s="296"/>
      <c r="ZE39" s="296"/>
      <c r="ZF39" s="296"/>
      <c r="ZG39" s="296"/>
      <c r="ZH39" s="296"/>
      <c r="ZI39" s="296"/>
      <c r="ZJ39" s="296"/>
      <c r="ZK39" s="296"/>
      <c r="ZL39" s="296"/>
      <c r="ZM39" s="296"/>
      <c r="ZN39" s="296"/>
      <c r="ZO39" s="296"/>
      <c r="ZP39" s="296"/>
      <c r="ZQ39" s="296"/>
      <c r="ZR39" s="296"/>
      <c r="ZS39" s="296"/>
      <c r="ZT39" s="296"/>
      <c r="ZU39" s="296"/>
      <c r="ZV39" s="296"/>
      <c r="ZW39" s="296"/>
      <c r="ZX39" s="296"/>
      <c r="ZY39" s="296"/>
      <c r="ZZ39" s="296"/>
      <c r="AAA39" s="296"/>
      <c r="AAB39" s="296"/>
      <c r="AAC39" s="296"/>
      <c r="AAD39" s="296"/>
      <c r="AAE39" s="296"/>
      <c r="AAF39" s="296"/>
      <c r="AAG39" s="296"/>
      <c r="AAH39" s="296"/>
      <c r="AAI39" s="296"/>
      <c r="AAJ39" s="296"/>
      <c r="AAK39" s="296"/>
      <c r="AAL39" s="296"/>
      <c r="AAM39" s="296"/>
      <c r="AAN39" s="296"/>
      <c r="AAO39" s="296"/>
      <c r="AAP39" s="296"/>
      <c r="AAQ39" s="296"/>
      <c r="AAR39" s="296"/>
      <c r="AAS39" s="296"/>
      <c r="AAT39" s="296"/>
      <c r="AAU39" s="296"/>
      <c r="AAV39" s="296"/>
      <c r="AAW39" s="296"/>
      <c r="AAX39" s="296"/>
      <c r="AAY39" s="296"/>
      <c r="AAZ39" s="296"/>
      <c r="ABA39" s="296"/>
      <c r="ABB39" s="296"/>
      <c r="ABC39" s="296"/>
      <c r="ABD39" s="296"/>
      <c r="ABE39" s="296"/>
      <c r="ABF39" s="296"/>
      <c r="ABG39" s="296"/>
      <c r="ABH39" s="296"/>
      <c r="ABI39" s="296"/>
      <c r="ABJ39" s="296"/>
      <c r="ABK39" s="296"/>
      <c r="ABL39" s="296"/>
      <c r="ABM39" s="296"/>
      <c r="ABN39" s="296"/>
      <c r="ABO39" s="296"/>
      <c r="ABP39" s="296"/>
      <c r="ABQ39" s="296"/>
      <c r="ABR39" s="296"/>
      <c r="ABS39" s="296"/>
      <c r="ABT39" s="296"/>
      <c r="ABU39" s="296"/>
      <c r="ABV39" s="296"/>
      <c r="ABW39" s="296"/>
      <c r="ABX39" s="296"/>
      <c r="ABY39" s="296"/>
      <c r="ABZ39" s="296"/>
      <c r="ACA39" s="296"/>
      <c r="ACB39" s="296"/>
      <c r="ACC39" s="296"/>
      <c r="ACD39" s="296"/>
      <c r="ACE39" s="296"/>
      <c r="ACF39" s="296"/>
      <c r="ACG39" s="296"/>
      <c r="ACH39" s="296"/>
      <c r="ACI39" s="296"/>
      <c r="ACJ39" s="296"/>
      <c r="ACK39" s="296"/>
      <c r="ACL39" s="296"/>
      <c r="ACM39" s="296"/>
      <c r="ACN39" s="296"/>
      <c r="ACO39" s="296"/>
      <c r="ACP39" s="296"/>
      <c r="ACQ39" s="296"/>
      <c r="ACR39" s="296"/>
      <c r="ACS39" s="296"/>
      <c r="ACT39" s="296"/>
      <c r="ACU39" s="296"/>
      <c r="ACV39" s="296"/>
      <c r="ACW39" s="296"/>
      <c r="ACX39" s="296"/>
      <c r="ACY39" s="296"/>
      <c r="ACZ39" s="296"/>
      <c r="ADA39" s="296"/>
      <c r="ADB39" s="296"/>
      <c r="ADC39" s="296"/>
      <c r="ADD39" s="296"/>
      <c r="ADE39" s="296"/>
      <c r="ADF39" s="296"/>
      <c r="ADG39" s="296"/>
      <c r="ADH39" s="296"/>
      <c r="ADI39" s="296"/>
      <c r="ADJ39" s="296"/>
      <c r="ADK39" s="296"/>
      <c r="ADL39" s="296"/>
      <c r="ADM39" s="296"/>
      <c r="ADN39" s="296"/>
      <c r="ADO39" s="296"/>
      <c r="ADP39" s="296"/>
      <c r="ADQ39" s="296"/>
      <c r="ADR39" s="296"/>
      <c r="ADS39" s="296"/>
      <c r="ADT39" s="296"/>
      <c r="ADU39" s="296"/>
      <c r="ADV39" s="296"/>
      <c r="ADW39" s="296"/>
      <c r="ADX39" s="296"/>
      <c r="ADY39" s="296"/>
      <c r="ADZ39" s="296"/>
      <c r="AEA39" s="296"/>
      <c r="AEB39" s="296"/>
      <c r="AEC39" s="296"/>
      <c r="AED39" s="296"/>
      <c r="AEE39" s="296"/>
      <c r="AEF39" s="296"/>
      <c r="AEG39" s="296"/>
      <c r="AEH39" s="296"/>
      <c r="AEI39" s="296"/>
      <c r="AEJ39" s="296"/>
      <c r="AEK39" s="296"/>
      <c r="AEL39" s="296"/>
      <c r="AEM39" s="296"/>
      <c r="AEN39" s="296"/>
      <c r="AEO39" s="296"/>
      <c r="AEP39" s="296"/>
      <c r="AEQ39" s="296"/>
      <c r="AER39" s="296"/>
      <c r="AES39" s="296"/>
      <c r="AET39" s="296"/>
      <c r="AEU39" s="296"/>
      <c r="AEV39" s="296"/>
      <c r="AEW39" s="296"/>
      <c r="AEX39" s="296"/>
      <c r="AEY39" s="296"/>
      <c r="AEZ39" s="296"/>
      <c r="AFA39" s="296"/>
      <c r="AFB39" s="296"/>
      <c r="AFC39" s="296"/>
      <c r="AFD39" s="296"/>
      <c r="AFE39" s="296"/>
      <c r="AFF39" s="296"/>
      <c r="AFG39" s="296"/>
      <c r="AFH39" s="296"/>
      <c r="AFI39" s="296"/>
      <c r="AFJ39" s="296"/>
      <c r="AFK39" s="296"/>
      <c r="AFL39" s="296"/>
      <c r="AFM39" s="296"/>
      <c r="AFN39" s="296"/>
      <c r="AFO39" s="296"/>
      <c r="AFP39" s="296"/>
      <c r="AFQ39" s="296"/>
      <c r="AFR39" s="296"/>
      <c r="AFS39" s="296"/>
      <c r="AFT39" s="296"/>
      <c r="AFU39" s="296"/>
      <c r="AFV39" s="296"/>
      <c r="AFW39" s="296"/>
      <c r="AFX39" s="296"/>
      <c r="AFY39" s="296"/>
      <c r="AFZ39" s="296"/>
      <c r="AGA39" s="296"/>
      <c r="AGB39" s="296"/>
      <c r="AGC39" s="296"/>
      <c r="AGD39" s="296"/>
      <c r="AGE39" s="296"/>
      <c r="AGF39" s="296"/>
      <c r="AGG39" s="296"/>
      <c r="AGH39" s="296"/>
      <c r="AGI39" s="296"/>
      <c r="AGJ39" s="296"/>
      <c r="AGK39" s="296"/>
      <c r="AGL39" s="296"/>
      <c r="AGM39" s="296"/>
      <c r="AGN39" s="296"/>
      <c r="AGO39" s="296"/>
      <c r="AGP39" s="296"/>
      <c r="AGQ39" s="296"/>
      <c r="AGR39" s="296"/>
      <c r="AGS39" s="296"/>
      <c r="AGT39" s="296"/>
      <c r="AGU39" s="296"/>
      <c r="AGV39" s="296"/>
      <c r="AGW39" s="296"/>
      <c r="AGX39" s="296"/>
      <c r="AGY39" s="296"/>
      <c r="AGZ39" s="296"/>
      <c r="AHA39" s="296"/>
      <c r="AHB39" s="296"/>
      <c r="AHC39" s="296"/>
      <c r="AHD39" s="296"/>
      <c r="AHE39" s="296"/>
      <c r="AHF39" s="296"/>
      <c r="AHG39" s="296"/>
      <c r="AHH39" s="296"/>
      <c r="AHI39" s="296"/>
      <c r="AHJ39" s="296"/>
      <c r="AHK39" s="296"/>
      <c r="AHL39" s="296"/>
      <c r="AHM39" s="296"/>
      <c r="AHN39" s="296"/>
      <c r="AHO39" s="296"/>
      <c r="AHP39" s="296"/>
      <c r="AHQ39" s="296"/>
      <c r="AHR39" s="296"/>
      <c r="AHS39" s="296"/>
      <c r="AHT39" s="296"/>
      <c r="AHU39" s="296"/>
      <c r="AHV39" s="296"/>
      <c r="AHW39" s="296"/>
      <c r="AHX39" s="296"/>
      <c r="AHY39" s="296"/>
      <c r="AHZ39" s="296"/>
      <c r="AIA39" s="296"/>
      <c r="AIB39" s="296"/>
      <c r="AIC39" s="296"/>
      <c r="AID39" s="296"/>
      <c r="AIE39" s="296"/>
      <c r="AIF39" s="296"/>
      <c r="AIG39" s="296"/>
      <c r="AIH39" s="296"/>
      <c r="AII39" s="296"/>
      <c r="AIJ39" s="296"/>
      <c r="AIK39" s="296"/>
      <c r="AIL39" s="296"/>
      <c r="AIM39" s="296"/>
      <c r="AIN39" s="296"/>
      <c r="AIO39" s="296"/>
      <c r="AIP39" s="296"/>
      <c r="AIQ39" s="296"/>
      <c r="AIR39" s="296"/>
      <c r="AIS39" s="296"/>
      <c r="AIT39" s="296"/>
      <c r="AIU39" s="296"/>
      <c r="AIV39" s="296"/>
      <c r="AIW39" s="296"/>
      <c r="AIX39" s="296"/>
      <c r="AIY39" s="296"/>
      <c r="AIZ39" s="296"/>
      <c r="AJA39" s="296"/>
      <c r="AJB39" s="296"/>
      <c r="AJC39" s="296"/>
      <c r="AJD39" s="296"/>
      <c r="AJE39" s="296"/>
      <c r="AJF39" s="296"/>
      <c r="AJG39" s="296"/>
      <c r="AJH39" s="296"/>
      <c r="AJI39" s="296"/>
      <c r="AJJ39" s="296"/>
      <c r="AJK39" s="296"/>
      <c r="AJL39" s="296"/>
      <c r="AJM39" s="296"/>
      <c r="AJN39" s="296"/>
      <c r="AJO39" s="296"/>
      <c r="AJP39" s="296"/>
      <c r="AJQ39" s="296"/>
      <c r="AJR39" s="296"/>
      <c r="AJS39" s="296"/>
      <c r="AJT39" s="296"/>
      <c r="AJU39" s="296"/>
      <c r="AJV39" s="296"/>
      <c r="AJW39" s="296"/>
      <c r="AJX39" s="296"/>
      <c r="AJY39" s="296"/>
      <c r="AJZ39" s="296"/>
      <c r="AKA39" s="296"/>
      <c r="AKB39" s="296"/>
      <c r="AKC39" s="296"/>
      <c r="AKD39" s="296"/>
      <c r="AKE39" s="296"/>
      <c r="AKF39" s="296"/>
      <c r="AKG39" s="296"/>
      <c r="AKH39" s="296"/>
      <c r="AKI39" s="296"/>
      <c r="AKJ39" s="296"/>
      <c r="AKK39" s="296"/>
      <c r="AKL39" s="296"/>
      <c r="AKM39" s="296"/>
      <c r="AKN39" s="296"/>
      <c r="AKO39" s="296"/>
      <c r="AKP39" s="296"/>
      <c r="AKQ39" s="296"/>
      <c r="AKR39" s="296"/>
      <c r="AKS39" s="296"/>
      <c r="AKT39" s="296"/>
      <c r="AKU39" s="296"/>
      <c r="AKV39" s="296"/>
      <c r="AKW39" s="296"/>
      <c r="AKX39" s="296"/>
      <c r="AKY39" s="296"/>
      <c r="AKZ39" s="296"/>
      <c r="ALA39" s="296"/>
      <c r="ALB39" s="296"/>
      <c r="ALC39" s="296"/>
      <c r="ALD39" s="296"/>
      <c r="ALE39" s="296"/>
      <c r="ALF39" s="296"/>
      <c r="ALG39" s="296"/>
      <c r="ALH39" s="296"/>
      <c r="ALI39" s="296"/>
      <c r="ALJ39" s="296"/>
      <c r="ALK39" s="296"/>
      <c r="ALL39" s="296"/>
      <c r="ALM39" s="296"/>
      <c r="ALN39" s="296"/>
      <c r="ALO39" s="296"/>
      <c r="ALP39" s="296"/>
      <c r="ALQ39" s="296"/>
      <c r="ALR39" s="296"/>
      <c r="ALS39" s="296"/>
      <c r="ALT39" s="296"/>
      <c r="ALU39" s="296"/>
      <c r="ALV39" s="296"/>
      <c r="ALW39" s="296"/>
      <c r="ALX39" s="296"/>
      <c r="ALY39" s="296"/>
      <c r="ALZ39" s="296"/>
      <c r="AMA39" s="296"/>
      <c r="AMB39" s="296"/>
      <c r="AMC39" s="296"/>
      <c r="AMD39" s="296"/>
      <c r="AME39" s="296"/>
      <c r="AMF39" s="296"/>
      <c r="AMG39" s="296"/>
      <c r="AMH39" s="296"/>
      <c r="AMI39" s="296"/>
      <c r="AMJ39" s="296"/>
      <c r="AMK39" s="296"/>
      <c r="AML39" s="296"/>
      <c r="AMM39" s="296"/>
      <c r="AMN39" s="296"/>
      <c r="AMO39" s="296"/>
      <c r="AMP39" s="296"/>
      <c r="AMQ39" s="296"/>
      <c r="AMR39" s="296"/>
      <c r="AMS39" s="296"/>
      <c r="AMT39" s="296"/>
      <c r="AMU39" s="296"/>
      <c r="AMV39" s="296"/>
      <c r="AMW39" s="296"/>
      <c r="AMX39" s="296"/>
      <c r="AMY39" s="296"/>
      <c r="AMZ39" s="296"/>
      <c r="ANA39" s="296"/>
      <c r="ANB39" s="296"/>
      <c r="ANC39" s="296"/>
      <c r="AND39" s="296"/>
      <c r="ANE39" s="296"/>
      <c r="ANF39" s="296"/>
      <c r="ANG39" s="296"/>
      <c r="ANH39" s="296"/>
      <c r="ANI39" s="296"/>
      <c r="ANJ39" s="296"/>
      <c r="ANK39" s="296"/>
      <c r="ANL39" s="296"/>
      <c r="ANM39" s="296"/>
      <c r="ANN39" s="296"/>
      <c r="ANO39" s="296"/>
      <c r="ANP39" s="296"/>
      <c r="ANQ39" s="296"/>
      <c r="ANR39" s="296"/>
      <c r="ANS39" s="296"/>
      <c r="ANT39" s="296"/>
      <c r="ANU39" s="296"/>
      <c r="ANV39" s="296"/>
      <c r="ANW39" s="296"/>
      <c r="ANX39" s="296"/>
      <c r="ANY39" s="296"/>
      <c r="ANZ39" s="296"/>
      <c r="AOA39" s="296"/>
      <c r="AOB39" s="296"/>
      <c r="AOC39" s="296"/>
      <c r="AOD39" s="296"/>
      <c r="AOE39" s="296"/>
      <c r="AOF39" s="296"/>
      <c r="AOG39" s="296"/>
      <c r="AOH39" s="296"/>
      <c r="AOI39" s="296"/>
      <c r="AOJ39" s="296"/>
      <c r="AOK39" s="296"/>
      <c r="AOL39" s="296"/>
      <c r="AOM39" s="296"/>
      <c r="AON39" s="296"/>
      <c r="AOO39" s="296"/>
      <c r="AOP39" s="296"/>
      <c r="AOQ39" s="296"/>
      <c r="AOR39" s="296"/>
      <c r="AOS39" s="296"/>
      <c r="AOT39" s="296"/>
      <c r="AOU39" s="296"/>
      <c r="AOV39" s="296"/>
      <c r="AOW39" s="296"/>
      <c r="AOX39" s="296"/>
      <c r="AOY39" s="296"/>
      <c r="AOZ39" s="296"/>
      <c r="APA39" s="296"/>
      <c r="APB39" s="296"/>
      <c r="APC39" s="296"/>
      <c r="APD39" s="296"/>
      <c r="APE39" s="296"/>
      <c r="APF39" s="296"/>
      <c r="APG39" s="296"/>
      <c r="APH39" s="296"/>
      <c r="API39" s="296"/>
      <c r="APJ39" s="296"/>
      <c r="APK39" s="296"/>
      <c r="APL39" s="296"/>
      <c r="APM39" s="296"/>
      <c r="APN39" s="296"/>
      <c r="APO39" s="296"/>
      <c r="APP39" s="296"/>
      <c r="APQ39" s="296"/>
      <c r="APR39" s="296"/>
      <c r="APS39" s="296"/>
      <c r="APT39" s="296"/>
      <c r="APU39" s="296"/>
      <c r="APV39" s="296"/>
      <c r="APW39" s="296"/>
      <c r="APX39" s="296"/>
      <c r="APY39" s="296"/>
      <c r="APZ39" s="296"/>
      <c r="AQA39" s="296"/>
      <c r="AQB39" s="296"/>
      <c r="AQC39" s="296"/>
      <c r="AQD39" s="296"/>
      <c r="AQE39" s="296"/>
      <c r="AQF39" s="296"/>
      <c r="AQG39" s="296"/>
      <c r="AQH39" s="296"/>
      <c r="AQI39" s="296"/>
      <c r="AQJ39" s="296"/>
      <c r="AQK39" s="296"/>
      <c r="AQL39" s="296"/>
      <c r="AQM39" s="296"/>
      <c r="AQN39" s="296"/>
      <c r="AQO39" s="296"/>
      <c r="AQP39" s="296"/>
      <c r="AQQ39" s="296"/>
      <c r="AQR39" s="296"/>
      <c r="AQS39" s="296"/>
      <c r="AQT39" s="296"/>
      <c r="AQU39" s="296"/>
      <c r="AQV39" s="296"/>
      <c r="AQW39" s="296"/>
      <c r="AQX39" s="296"/>
      <c r="AQY39" s="296"/>
      <c r="AQZ39" s="296"/>
      <c r="ARA39" s="296"/>
      <c r="ARB39" s="296"/>
      <c r="ARC39" s="296"/>
      <c r="ARD39" s="296"/>
      <c r="ARE39" s="296"/>
      <c r="ARF39" s="296"/>
      <c r="ARG39" s="296"/>
      <c r="ARH39" s="296"/>
      <c r="ARI39" s="296"/>
      <c r="ARJ39" s="296"/>
      <c r="ARK39" s="296"/>
      <c r="ARL39" s="296"/>
      <c r="ARM39" s="296"/>
      <c r="ARN39" s="296"/>
      <c r="ARO39" s="296"/>
      <c r="ARP39" s="296"/>
      <c r="ARQ39" s="296"/>
      <c r="ARR39" s="296"/>
      <c r="ARS39" s="296"/>
      <c r="ART39" s="296"/>
      <c r="ARU39" s="296"/>
      <c r="ARV39" s="296"/>
      <c r="ARW39" s="296"/>
      <c r="ARX39" s="296"/>
      <c r="ARY39" s="296"/>
      <c r="ARZ39" s="296"/>
      <c r="ASA39" s="296"/>
      <c r="ASB39" s="296"/>
      <c r="ASC39" s="296"/>
      <c r="ASD39" s="296"/>
      <c r="ASE39" s="296"/>
      <c r="ASF39" s="296"/>
      <c r="ASG39" s="296"/>
      <c r="ASH39" s="296"/>
      <c r="ASI39" s="296"/>
      <c r="ASJ39" s="296"/>
      <c r="ASK39" s="296"/>
      <c r="ASL39" s="296"/>
      <c r="ASM39" s="296"/>
      <c r="ASN39" s="296"/>
      <c r="ASO39" s="296"/>
      <c r="ASP39" s="296"/>
      <c r="ASQ39" s="296"/>
      <c r="ASR39" s="296"/>
      <c r="ASS39" s="296"/>
      <c r="AST39" s="296"/>
      <c r="ASU39" s="296"/>
      <c r="ASV39" s="296"/>
      <c r="ASW39" s="296"/>
      <c r="ASX39" s="296"/>
      <c r="ASY39" s="296"/>
      <c r="ASZ39" s="296"/>
      <c r="ATA39" s="296"/>
      <c r="ATB39" s="296"/>
      <c r="ATC39" s="296"/>
      <c r="ATD39" s="296"/>
      <c r="ATE39" s="296"/>
      <c r="ATF39" s="296"/>
      <c r="ATG39" s="296"/>
      <c r="ATH39" s="296"/>
      <c r="ATI39" s="296"/>
      <c r="ATJ39" s="296"/>
      <c r="ATK39" s="296"/>
      <c r="ATL39" s="296"/>
      <c r="ATM39" s="296"/>
      <c r="ATN39" s="296"/>
      <c r="ATO39" s="296"/>
      <c r="ATP39" s="296"/>
      <c r="ATQ39" s="296"/>
      <c r="ATR39" s="296"/>
      <c r="ATS39" s="296"/>
      <c r="ATT39" s="296"/>
      <c r="ATU39" s="296"/>
      <c r="ATV39" s="296"/>
      <c r="ATW39" s="296"/>
      <c r="ATX39" s="296"/>
      <c r="ATY39" s="296"/>
      <c r="ATZ39" s="296"/>
      <c r="AUA39" s="296"/>
      <c r="AUB39" s="296"/>
      <c r="AUC39" s="296"/>
      <c r="AUD39" s="296"/>
      <c r="AUE39" s="296"/>
      <c r="AUF39" s="296"/>
      <c r="AUG39" s="296"/>
      <c r="AUH39" s="296"/>
      <c r="AUI39" s="296"/>
      <c r="AUJ39" s="296"/>
      <c r="AUK39" s="296"/>
      <c r="AUL39" s="296"/>
      <c r="AUM39" s="296"/>
      <c r="AUN39" s="296"/>
      <c r="AUO39" s="296"/>
      <c r="AUP39" s="296"/>
      <c r="AUQ39" s="296"/>
      <c r="AUR39" s="296"/>
      <c r="AUS39" s="296"/>
      <c r="AUT39" s="296"/>
      <c r="AUU39" s="296"/>
      <c r="AUV39" s="296"/>
      <c r="AUW39" s="296"/>
      <c r="AUX39" s="296"/>
      <c r="AUY39" s="296"/>
      <c r="AUZ39" s="296"/>
      <c r="AVA39" s="296"/>
      <c r="AVB39" s="296"/>
      <c r="AVC39" s="296"/>
      <c r="AVD39" s="296"/>
      <c r="AVE39" s="296"/>
      <c r="AVF39" s="296"/>
      <c r="AVG39" s="296"/>
      <c r="AVH39" s="296"/>
      <c r="AVI39" s="296"/>
      <c r="AVJ39" s="296"/>
      <c r="AVK39" s="296"/>
      <c r="AVL39" s="296"/>
      <c r="AVM39" s="296"/>
      <c r="AVN39" s="296"/>
      <c r="AVO39" s="296"/>
      <c r="AVP39" s="296"/>
      <c r="AVQ39" s="296"/>
      <c r="AVR39" s="296"/>
      <c r="AVS39" s="296"/>
      <c r="AVT39" s="296"/>
      <c r="AVU39" s="296"/>
      <c r="AVV39" s="296"/>
      <c r="AVW39" s="296"/>
      <c r="AVX39" s="296"/>
      <c r="AVY39" s="296"/>
      <c r="AVZ39" s="296"/>
      <c r="AWA39" s="296"/>
      <c r="AWB39" s="296"/>
      <c r="AWC39" s="296"/>
      <c r="AWD39" s="296"/>
      <c r="AWE39" s="296"/>
      <c r="AWF39" s="296"/>
      <c r="AWG39" s="296"/>
      <c r="AWH39" s="296"/>
      <c r="AWI39" s="296"/>
      <c r="AWJ39" s="296"/>
      <c r="AWK39" s="296"/>
      <c r="AWL39" s="296"/>
      <c r="AWM39" s="296"/>
      <c r="AWN39" s="296"/>
      <c r="AWO39" s="296"/>
      <c r="AWP39" s="296"/>
      <c r="AWQ39" s="296"/>
      <c r="AWR39" s="296"/>
      <c r="AWS39" s="296"/>
      <c r="AWT39" s="296"/>
      <c r="AWU39" s="296"/>
      <c r="AWV39" s="296"/>
      <c r="AWW39" s="296"/>
      <c r="AWX39" s="296"/>
      <c r="AWY39" s="296"/>
      <c r="AWZ39" s="296"/>
      <c r="AXA39" s="296"/>
      <c r="AXB39" s="296"/>
      <c r="AXC39" s="296"/>
      <c r="AXD39" s="296"/>
      <c r="AXE39" s="296"/>
      <c r="AXF39" s="296"/>
      <c r="AXG39" s="296"/>
      <c r="AXH39" s="296"/>
      <c r="AXI39" s="296"/>
      <c r="AXJ39" s="296"/>
      <c r="AXK39" s="296"/>
      <c r="AXL39" s="296"/>
      <c r="AXM39" s="296"/>
      <c r="AXN39" s="296"/>
      <c r="AXO39" s="296"/>
      <c r="AXP39" s="296"/>
      <c r="AXQ39" s="296"/>
      <c r="AXR39" s="296"/>
      <c r="AXS39" s="296"/>
      <c r="AXT39" s="296"/>
      <c r="AXU39" s="296"/>
      <c r="AXV39" s="296"/>
      <c r="AXW39" s="296"/>
      <c r="AXX39" s="296"/>
      <c r="AXY39" s="296"/>
      <c r="AXZ39" s="296"/>
      <c r="AYA39" s="296"/>
      <c r="AYB39" s="296"/>
      <c r="AYC39" s="296"/>
      <c r="AYD39" s="296"/>
      <c r="AYE39" s="296"/>
      <c r="AYF39" s="296"/>
      <c r="AYG39" s="296"/>
      <c r="AYH39" s="296"/>
      <c r="AYI39" s="296"/>
      <c r="AYJ39" s="296"/>
      <c r="AYK39" s="296"/>
      <c r="AYL39" s="296"/>
      <c r="AYM39" s="296"/>
      <c r="AYN39" s="296"/>
      <c r="AYO39" s="296"/>
      <c r="AYP39" s="296"/>
      <c r="AYQ39" s="296"/>
      <c r="AYR39" s="296"/>
      <c r="AYS39" s="296"/>
      <c r="AYT39" s="296"/>
      <c r="AYU39" s="296"/>
      <c r="AYV39" s="296"/>
      <c r="AYW39" s="296"/>
      <c r="AYX39" s="296"/>
      <c r="AYY39" s="296"/>
      <c r="AYZ39" s="296"/>
      <c r="AZA39" s="296"/>
      <c r="AZB39" s="296"/>
      <c r="AZC39" s="296"/>
      <c r="AZD39" s="296"/>
      <c r="AZE39" s="296"/>
      <c r="AZF39" s="296"/>
      <c r="AZG39" s="296"/>
      <c r="AZH39" s="296"/>
      <c r="AZI39" s="296"/>
      <c r="AZJ39" s="296"/>
      <c r="AZK39" s="296"/>
      <c r="AZL39" s="296"/>
      <c r="AZM39" s="296"/>
      <c r="AZN39" s="296"/>
      <c r="AZO39" s="296"/>
      <c r="AZP39" s="296"/>
      <c r="AZQ39" s="296"/>
      <c r="AZR39" s="296"/>
      <c r="AZS39" s="296"/>
      <c r="AZT39" s="296"/>
      <c r="AZU39" s="296"/>
      <c r="AZV39" s="296"/>
      <c r="AZW39" s="296"/>
      <c r="AZX39" s="296"/>
      <c r="AZY39" s="296"/>
      <c r="AZZ39" s="296"/>
      <c r="BAA39" s="296"/>
      <c r="BAB39" s="296"/>
      <c r="BAC39" s="296"/>
      <c r="BAD39" s="296"/>
      <c r="BAE39" s="296"/>
      <c r="BAF39" s="296"/>
      <c r="BAG39" s="296"/>
      <c r="BAH39" s="296"/>
      <c r="BAI39" s="296"/>
      <c r="BAJ39" s="296"/>
      <c r="BAK39" s="296"/>
      <c r="BAL39" s="296"/>
      <c r="BAM39" s="296"/>
      <c r="BAN39" s="296"/>
      <c r="BAO39" s="296"/>
      <c r="BAP39" s="296"/>
      <c r="BAQ39" s="296"/>
      <c r="BAR39" s="296"/>
      <c r="BAS39" s="296"/>
      <c r="BAT39" s="296"/>
      <c r="BAU39" s="296"/>
      <c r="BAV39" s="296"/>
      <c r="BAW39" s="296"/>
      <c r="BAX39" s="296"/>
      <c r="BAY39" s="296"/>
      <c r="BAZ39" s="296"/>
      <c r="BBA39" s="296"/>
      <c r="BBB39" s="296"/>
      <c r="BBC39" s="296"/>
      <c r="BBD39" s="296"/>
      <c r="BBE39" s="296"/>
      <c r="BBF39" s="296"/>
      <c r="BBG39" s="296"/>
      <c r="BBH39" s="296"/>
      <c r="BBI39" s="296"/>
      <c r="BBJ39" s="296"/>
      <c r="BBK39" s="296"/>
      <c r="BBL39" s="296"/>
      <c r="BBM39" s="296"/>
      <c r="BBN39" s="296"/>
      <c r="BBO39" s="296"/>
      <c r="BBP39" s="296"/>
      <c r="BBQ39" s="296"/>
      <c r="BBR39" s="296"/>
      <c r="BBS39" s="296"/>
      <c r="BBT39" s="296"/>
      <c r="BBU39" s="296"/>
      <c r="BBV39" s="296"/>
      <c r="BBW39" s="296"/>
      <c r="BBX39" s="296"/>
      <c r="BBY39" s="296"/>
      <c r="BBZ39" s="296"/>
      <c r="BCA39" s="296"/>
      <c r="BCB39" s="296"/>
      <c r="BCC39" s="296"/>
      <c r="BCD39" s="296"/>
      <c r="BCE39" s="296"/>
      <c r="BCF39" s="296"/>
      <c r="BCG39" s="296"/>
      <c r="BCH39" s="296"/>
      <c r="BCI39" s="296"/>
      <c r="BCJ39" s="296"/>
      <c r="BCK39" s="296"/>
      <c r="BCL39" s="296"/>
      <c r="BCM39" s="296"/>
      <c r="BCN39" s="296"/>
      <c r="BCO39" s="296"/>
      <c r="BCP39" s="296"/>
      <c r="BCQ39" s="296"/>
      <c r="BCR39" s="296"/>
      <c r="BCS39" s="296"/>
      <c r="BCT39" s="296"/>
      <c r="BCU39" s="296"/>
      <c r="BCV39" s="296"/>
      <c r="BCW39" s="296"/>
      <c r="BCX39" s="296"/>
      <c r="BCY39" s="296"/>
      <c r="BCZ39" s="296"/>
      <c r="BDA39" s="296"/>
      <c r="BDB39" s="296"/>
      <c r="BDC39" s="296"/>
      <c r="BDD39" s="296"/>
      <c r="BDE39" s="296"/>
      <c r="BDF39" s="296"/>
      <c r="BDG39" s="296"/>
      <c r="BDH39" s="296"/>
      <c r="BDI39" s="296"/>
      <c r="BDJ39" s="296"/>
      <c r="BDK39" s="296"/>
      <c r="BDL39" s="296"/>
      <c r="BDM39" s="296"/>
      <c r="BDN39" s="296"/>
      <c r="BDO39" s="296"/>
      <c r="BDP39" s="296"/>
      <c r="BDQ39" s="296"/>
      <c r="BDR39" s="296"/>
      <c r="BDS39" s="296"/>
      <c r="BDT39" s="296"/>
      <c r="BDU39" s="296"/>
      <c r="BDV39" s="296"/>
      <c r="BDW39" s="296"/>
      <c r="BDX39" s="296"/>
      <c r="BDY39" s="296"/>
      <c r="BDZ39" s="296"/>
      <c r="BEA39" s="296"/>
      <c r="BEB39" s="296"/>
      <c r="BEC39" s="296"/>
      <c r="BED39" s="296"/>
      <c r="BEE39" s="296"/>
      <c r="BEF39" s="296"/>
      <c r="BEG39" s="296"/>
      <c r="BEH39" s="296"/>
      <c r="BEI39" s="296"/>
      <c r="BEJ39" s="296"/>
      <c r="BEK39" s="296"/>
      <c r="BEL39" s="296"/>
      <c r="BEM39" s="296"/>
      <c r="BEN39" s="296"/>
      <c r="BEO39" s="296"/>
      <c r="BEP39" s="296"/>
      <c r="BEQ39" s="296"/>
      <c r="BER39" s="296"/>
      <c r="BES39" s="296"/>
      <c r="BET39" s="296"/>
      <c r="BEU39" s="296"/>
      <c r="BEV39" s="296"/>
      <c r="BEW39" s="296"/>
      <c r="BEX39" s="296"/>
      <c r="BEY39" s="296"/>
      <c r="BEZ39" s="296"/>
      <c r="BFA39" s="296"/>
      <c r="BFB39" s="296"/>
      <c r="BFC39" s="296"/>
      <c r="BFD39" s="296"/>
      <c r="BFE39" s="296"/>
      <c r="BFF39" s="296"/>
      <c r="BFG39" s="296"/>
      <c r="BFH39" s="296"/>
      <c r="BFI39" s="296"/>
      <c r="BFJ39" s="296"/>
      <c r="BFK39" s="296"/>
      <c r="BFL39" s="296"/>
      <c r="BFM39" s="296"/>
      <c r="BFN39" s="296"/>
      <c r="BFO39" s="296"/>
      <c r="BFP39" s="296"/>
      <c r="BFQ39" s="296"/>
      <c r="BFR39" s="296"/>
      <c r="BFS39" s="296"/>
      <c r="BFT39" s="296"/>
      <c r="BFU39" s="296"/>
      <c r="BFV39" s="296"/>
      <c r="BFW39" s="296"/>
      <c r="BFX39" s="296"/>
      <c r="BFY39" s="296"/>
      <c r="BFZ39" s="296"/>
      <c r="BGA39" s="296"/>
      <c r="BGB39" s="296"/>
      <c r="BGC39" s="296"/>
      <c r="BGD39" s="296"/>
      <c r="BGE39" s="296"/>
      <c r="BGF39" s="296"/>
      <c r="BGG39" s="296"/>
      <c r="BGH39" s="296"/>
      <c r="BGI39" s="296"/>
      <c r="BGJ39" s="296"/>
      <c r="BGK39" s="296"/>
      <c r="BGL39" s="296"/>
      <c r="BGM39" s="296"/>
      <c r="BGN39" s="296"/>
      <c r="BGO39" s="296"/>
      <c r="BGP39" s="296"/>
      <c r="BGQ39" s="296"/>
      <c r="BGR39" s="296"/>
      <c r="BGS39" s="296"/>
      <c r="BGT39" s="296"/>
      <c r="BGU39" s="296"/>
      <c r="BGV39" s="296"/>
      <c r="BGW39" s="296"/>
      <c r="BGX39" s="296"/>
      <c r="BGY39" s="296"/>
      <c r="BGZ39" s="296"/>
      <c r="BHA39" s="296"/>
      <c r="BHB39" s="296"/>
      <c r="BHC39" s="296"/>
      <c r="BHD39" s="296"/>
      <c r="BHE39" s="296"/>
      <c r="BHF39" s="296"/>
      <c r="BHG39" s="296"/>
      <c r="BHH39" s="296"/>
      <c r="BHI39" s="296"/>
      <c r="BHJ39" s="296"/>
      <c r="BHK39" s="296"/>
      <c r="BHL39" s="296"/>
      <c r="BHM39" s="296"/>
      <c r="BHN39" s="296"/>
      <c r="BHO39" s="296"/>
      <c r="BHP39" s="296"/>
      <c r="BHQ39" s="296"/>
      <c r="BHR39" s="296"/>
      <c r="BHS39" s="296"/>
      <c r="BHT39" s="296"/>
      <c r="BHU39" s="296"/>
      <c r="BHV39" s="296"/>
      <c r="BHW39" s="296"/>
      <c r="BHX39" s="296"/>
      <c r="BHY39" s="296"/>
      <c r="BHZ39" s="296"/>
      <c r="BIA39" s="296"/>
      <c r="BIB39" s="296"/>
      <c r="BIC39" s="296"/>
      <c r="BID39" s="296"/>
      <c r="BIE39" s="296"/>
      <c r="BIF39" s="296"/>
      <c r="BIG39" s="296"/>
      <c r="BIH39" s="296"/>
      <c r="BII39" s="296"/>
      <c r="BIJ39" s="296"/>
      <c r="BIK39" s="296"/>
      <c r="BIL39" s="296"/>
      <c r="BIM39" s="296"/>
      <c r="BIN39" s="296"/>
      <c r="BIO39" s="296"/>
      <c r="BIP39" s="296"/>
      <c r="BIQ39" s="296"/>
      <c r="BIR39" s="296"/>
      <c r="BIS39" s="296"/>
      <c r="BIT39" s="296"/>
      <c r="BIU39" s="296"/>
      <c r="BIV39" s="296"/>
      <c r="BIW39" s="296"/>
      <c r="BIX39" s="296"/>
      <c r="BIY39" s="296"/>
      <c r="BIZ39" s="296"/>
      <c r="BJA39" s="296"/>
      <c r="BJB39" s="296"/>
      <c r="BJC39" s="296"/>
      <c r="BJD39" s="296"/>
      <c r="BJE39" s="296"/>
      <c r="BJF39" s="296"/>
      <c r="BJG39" s="296"/>
      <c r="BJH39" s="296"/>
      <c r="BJI39" s="296"/>
      <c r="BJJ39" s="296"/>
      <c r="BJK39" s="296"/>
      <c r="BJL39" s="296"/>
      <c r="BJM39" s="296"/>
      <c r="BJN39" s="296"/>
      <c r="BJO39" s="296"/>
      <c r="BJP39" s="296"/>
      <c r="BJQ39" s="296"/>
      <c r="BJR39" s="296"/>
      <c r="BJS39" s="296"/>
      <c r="BJT39" s="296"/>
      <c r="BJU39" s="296"/>
      <c r="BJV39" s="296"/>
      <c r="BJW39" s="296"/>
      <c r="BJX39" s="296"/>
      <c r="BJY39" s="296"/>
      <c r="BJZ39" s="296"/>
      <c r="BKA39" s="296"/>
      <c r="BKB39" s="296"/>
      <c r="BKC39" s="296"/>
      <c r="BKD39" s="296"/>
      <c r="BKE39" s="296"/>
      <c r="BKF39" s="296"/>
      <c r="BKG39" s="296"/>
      <c r="BKH39" s="296"/>
      <c r="BKI39" s="296"/>
      <c r="BKJ39" s="296"/>
      <c r="BKK39" s="296"/>
      <c r="BKL39" s="296"/>
      <c r="BKM39" s="296"/>
      <c r="BKN39" s="296"/>
      <c r="BKO39" s="296"/>
      <c r="BKP39" s="296"/>
      <c r="BKQ39" s="296"/>
      <c r="BKR39" s="296"/>
      <c r="BKS39" s="296"/>
      <c r="BKT39" s="296"/>
      <c r="BKU39" s="296"/>
      <c r="BKV39" s="296"/>
      <c r="BKW39" s="296"/>
      <c r="BKX39" s="296"/>
      <c r="BKY39" s="296"/>
      <c r="BKZ39" s="296"/>
      <c r="BLA39" s="296"/>
      <c r="BLB39" s="296"/>
      <c r="BLC39" s="296"/>
      <c r="BLD39" s="296"/>
      <c r="BLE39" s="296"/>
      <c r="BLF39" s="296"/>
      <c r="BLG39" s="296"/>
      <c r="BLH39" s="296"/>
      <c r="BLI39" s="296"/>
      <c r="BLJ39" s="296"/>
      <c r="BLK39" s="296"/>
      <c r="BLL39" s="296"/>
      <c r="BLM39" s="296"/>
      <c r="BLN39" s="296"/>
      <c r="BLO39" s="296"/>
      <c r="BLP39" s="296"/>
      <c r="BLQ39" s="296"/>
      <c r="BLR39" s="296"/>
      <c r="BLS39" s="296"/>
      <c r="BLT39" s="296"/>
      <c r="BLU39" s="296"/>
      <c r="BLV39" s="296"/>
      <c r="BLW39" s="296"/>
      <c r="BLX39" s="296"/>
      <c r="BLY39" s="296"/>
      <c r="BLZ39" s="296"/>
      <c r="BMA39" s="296"/>
      <c r="BMB39" s="296"/>
      <c r="BMC39" s="296"/>
      <c r="BMD39" s="296"/>
      <c r="BME39" s="296"/>
      <c r="BMF39" s="296"/>
      <c r="BMG39" s="296"/>
      <c r="BMH39" s="296"/>
      <c r="BMI39" s="296"/>
      <c r="BMJ39" s="296"/>
      <c r="BMK39" s="296"/>
      <c r="BML39" s="296"/>
      <c r="BMM39" s="296"/>
      <c r="BMN39" s="296"/>
      <c r="BMO39" s="296"/>
      <c r="BMP39" s="296"/>
      <c r="BMQ39" s="296"/>
      <c r="BMR39" s="296"/>
      <c r="BMS39" s="296"/>
      <c r="BMT39" s="296"/>
      <c r="BMU39" s="296"/>
      <c r="BMV39" s="296"/>
      <c r="BMW39" s="296"/>
      <c r="BMX39" s="296"/>
      <c r="BMY39" s="296"/>
      <c r="BMZ39" s="296"/>
      <c r="BNA39" s="296"/>
      <c r="BNB39" s="296"/>
      <c r="BNC39" s="296"/>
      <c r="BND39" s="296"/>
      <c r="BNE39" s="296"/>
      <c r="BNF39" s="296"/>
      <c r="BNG39" s="296"/>
      <c r="BNH39" s="296"/>
      <c r="BNI39" s="296"/>
      <c r="BNJ39" s="296"/>
      <c r="BNK39" s="296"/>
      <c r="BNL39" s="296"/>
      <c r="BNM39" s="296"/>
      <c r="BNN39" s="296"/>
      <c r="BNO39" s="296"/>
      <c r="BNP39" s="296"/>
      <c r="BNQ39" s="296"/>
      <c r="BNR39" s="296"/>
      <c r="BNS39" s="296"/>
      <c r="BNT39" s="296"/>
      <c r="BNU39" s="296"/>
      <c r="BNV39" s="296"/>
      <c r="BNW39" s="296"/>
      <c r="BNX39" s="296"/>
      <c r="BNY39" s="296"/>
      <c r="BNZ39" s="296"/>
      <c r="BOA39" s="296"/>
      <c r="BOB39" s="296"/>
      <c r="BOC39" s="296"/>
      <c r="BOD39" s="296"/>
      <c r="BOE39" s="296"/>
      <c r="BOF39" s="296"/>
      <c r="BOG39" s="296"/>
      <c r="BOH39" s="296"/>
      <c r="BOI39" s="296"/>
      <c r="BOJ39" s="296"/>
      <c r="BOK39" s="296"/>
      <c r="BOL39" s="296"/>
      <c r="BOM39" s="296"/>
      <c r="BON39" s="296"/>
      <c r="BOO39" s="296"/>
      <c r="BOP39" s="296"/>
      <c r="BOQ39" s="296"/>
      <c r="BOR39" s="296"/>
      <c r="BOS39" s="296"/>
      <c r="BOT39" s="296"/>
      <c r="BOU39" s="296"/>
      <c r="BOV39" s="296"/>
      <c r="BOW39" s="296"/>
      <c r="BOX39" s="296"/>
      <c r="BOY39" s="296"/>
      <c r="BOZ39" s="296"/>
      <c r="BPA39" s="296"/>
      <c r="BPB39" s="296"/>
      <c r="BPC39" s="296"/>
      <c r="BPD39" s="296"/>
      <c r="BPE39" s="296"/>
      <c r="BPF39" s="296"/>
      <c r="BPG39" s="296"/>
      <c r="BPH39" s="296"/>
      <c r="BPI39" s="296"/>
      <c r="BPJ39" s="296"/>
      <c r="BPK39" s="296"/>
      <c r="BPL39" s="296"/>
      <c r="BPM39" s="296"/>
      <c r="BPN39" s="296"/>
      <c r="BPO39" s="296"/>
      <c r="BPP39" s="296"/>
      <c r="BPQ39" s="296"/>
      <c r="BPR39" s="296"/>
      <c r="BPS39" s="296"/>
      <c r="BPT39" s="296"/>
      <c r="BPU39" s="296"/>
      <c r="BPV39" s="296"/>
      <c r="BPW39" s="296"/>
      <c r="BPX39" s="296"/>
      <c r="BPY39" s="296"/>
      <c r="BPZ39" s="296"/>
      <c r="BQA39" s="296"/>
      <c r="BQB39" s="296"/>
      <c r="BQC39" s="296"/>
      <c r="BQD39" s="296"/>
      <c r="BQE39" s="296"/>
      <c r="BQF39" s="296"/>
      <c r="BQG39" s="296"/>
      <c r="BQH39" s="296"/>
      <c r="BQI39" s="296"/>
      <c r="BQJ39" s="296"/>
      <c r="BQK39" s="296"/>
      <c r="BQL39" s="296"/>
      <c r="BQM39" s="296"/>
      <c r="BQN39" s="296"/>
      <c r="BQO39" s="296"/>
      <c r="BQP39" s="296"/>
      <c r="BQQ39" s="296"/>
      <c r="BQR39" s="296"/>
      <c r="BQS39" s="296"/>
      <c r="BQT39" s="296"/>
      <c r="BQU39" s="296"/>
      <c r="BQV39" s="296"/>
      <c r="BQW39" s="296"/>
      <c r="BQX39" s="296"/>
      <c r="BQY39" s="296"/>
      <c r="BQZ39" s="296"/>
      <c r="BRA39" s="296"/>
      <c r="BRB39" s="296"/>
      <c r="BRC39" s="296"/>
      <c r="BRD39" s="296"/>
      <c r="BRE39" s="296"/>
      <c r="BRF39" s="296"/>
      <c r="BRG39" s="296"/>
      <c r="BRH39" s="296"/>
      <c r="BRI39" s="296"/>
      <c r="BRJ39" s="296"/>
      <c r="BRK39" s="296"/>
      <c r="BRL39" s="296"/>
      <c r="BRM39" s="296"/>
      <c r="BRN39" s="296"/>
      <c r="BRO39" s="296"/>
      <c r="BRP39" s="296"/>
      <c r="BRQ39" s="296"/>
      <c r="BRR39" s="296"/>
      <c r="BRS39" s="296"/>
      <c r="BRT39" s="296"/>
      <c r="BRU39" s="296"/>
      <c r="BRV39" s="296"/>
      <c r="BRW39" s="296"/>
      <c r="BRX39" s="296"/>
      <c r="BRY39" s="296"/>
      <c r="BRZ39" s="296"/>
      <c r="BSA39" s="296"/>
      <c r="BSB39" s="296"/>
      <c r="BSC39" s="296"/>
      <c r="BSD39" s="296"/>
      <c r="BSE39" s="296"/>
      <c r="BSF39" s="296"/>
      <c r="BSG39" s="296"/>
      <c r="BSH39" s="296"/>
      <c r="BSI39" s="296"/>
      <c r="BSJ39" s="296"/>
      <c r="BSK39" s="296"/>
      <c r="BSL39" s="296"/>
      <c r="BSM39" s="296"/>
      <c r="BSN39" s="296"/>
      <c r="BSO39" s="296"/>
      <c r="BSP39" s="296"/>
      <c r="BSQ39" s="296"/>
      <c r="BSR39" s="296"/>
      <c r="BSS39" s="296"/>
      <c r="BST39" s="296"/>
      <c r="BSU39" s="296"/>
      <c r="BSV39" s="296"/>
      <c r="BSW39" s="296"/>
      <c r="BSX39" s="296"/>
      <c r="BSY39" s="296"/>
      <c r="BSZ39" s="296"/>
      <c r="BTA39" s="296"/>
      <c r="BTB39" s="296"/>
      <c r="BTC39" s="296"/>
      <c r="BTD39" s="296"/>
      <c r="BTE39" s="296"/>
      <c r="BTF39" s="296"/>
      <c r="BTG39" s="296"/>
      <c r="BTH39" s="296"/>
      <c r="BTI39" s="296"/>
      <c r="BTJ39" s="296"/>
      <c r="BTK39" s="296"/>
      <c r="BTL39" s="296"/>
      <c r="BTM39" s="296"/>
      <c r="BTN39" s="296"/>
      <c r="BTO39" s="296"/>
      <c r="BTP39" s="296"/>
      <c r="BTQ39" s="296"/>
      <c r="BTR39" s="296"/>
      <c r="BTS39" s="296"/>
      <c r="BTT39" s="296"/>
      <c r="BTU39" s="296"/>
      <c r="BTV39" s="296"/>
      <c r="BTW39" s="296"/>
      <c r="BTX39" s="296"/>
      <c r="BTY39" s="296"/>
      <c r="BTZ39" s="296"/>
      <c r="BUA39" s="296"/>
      <c r="BUB39" s="296"/>
      <c r="BUC39" s="296"/>
      <c r="BUD39" s="296"/>
      <c r="BUE39" s="296"/>
      <c r="BUF39" s="296"/>
      <c r="BUG39" s="296"/>
      <c r="BUH39" s="296"/>
      <c r="BUI39" s="296"/>
      <c r="BUJ39" s="296"/>
      <c r="BUK39" s="296"/>
      <c r="BUL39" s="296"/>
      <c r="BUM39" s="296"/>
      <c r="BUN39" s="296"/>
      <c r="BUO39" s="296"/>
      <c r="BUP39" s="296"/>
      <c r="BUQ39" s="296"/>
      <c r="BUR39" s="296"/>
      <c r="BUS39" s="296"/>
      <c r="BUT39" s="296"/>
      <c r="BUU39" s="296"/>
      <c r="BUV39" s="296"/>
      <c r="BUW39" s="296"/>
      <c r="BUX39" s="296"/>
      <c r="BUY39" s="296"/>
      <c r="BUZ39" s="296"/>
      <c r="BVA39" s="296"/>
      <c r="BVB39" s="296"/>
      <c r="BVC39" s="296"/>
      <c r="BVD39" s="296"/>
      <c r="BVE39" s="296"/>
      <c r="BVF39" s="296"/>
      <c r="BVG39" s="296"/>
      <c r="BVH39" s="296"/>
      <c r="BVI39" s="296"/>
      <c r="BVJ39" s="296"/>
      <c r="BVK39" s="296"/>
      <c r="BVL39" s="296"/>
      <c r="BVM39" s="296"/>
      <c r="BVN39" s="296"/>
      <c r="BVO39" s="296"/>
      <c r="BVP39" s="296"/>
      <c r="BVQ39" s="296"/>
      <c r="BVR39" s="296"/>
      <c r="BVS39" s="296"/>
      <c r="BVT39" s="296"/>
      <c r="BVU39" s="296"/>
      <c r="BVV39" s="296"/>
      <c r="BVW39" s="296"/>
      <c r="BVX39" s="296"/>
      <c r="BVY39" s="296"/>
      <c r="BVZ39" s="296"/>
      <c r="BWA39" s="296"/>
      <c r="BWB39" s="296"/>
      <c r="BWC39" s="296"/>
      <c r="BWD39" s="296"/>
      <c r="BWE39" s="296"/>
      <c r="BWF39" s="296"/>
      <c r="BWG39" s="296"/>
      <c r="BWH39" s="296"/>
      <c r="BWI39" s="296"/>
      <c r="BWJ39" s="296"/>
      <c r="BWK39" s="296"/>
      <c r="BWL39" s="296"/>
      <c r="BWM39" s="296"/>
      <c r="BWN39" s="296"/>
      <c r="BWO39" s="296"/>
      <c r="BWP39" s="296"/>
      <c r="BWQ39" s="296"/>
      <c r="BWR39" s="296"/>
      <c r="BWS39" s="296"/>
      <c r="BWT39" s="296"/>
      <c r="BWU39" s="296"/>
      <c r="BWV39" s="296"/>
      <c r="BWW39" s="296"/>
      <c r="BWX39" s="296"/>
      <c r="BWY39" s="296"/>
      <c r="BWZ39" s="296"/>
      <c r="BXA39" s="296"/>
      <c r="BXB39" s="296"/>
      <c r="BXC39" s="296"/>
      <c r="BXD39" s="296"/>
      <c r="BXE39" s="296"/>
      <c r="BXF39" s="296"/>
      <c r="BXG39" s="296"/>
      <c r="BXH39" s="296"/>
      <c r="BXI39" s="296"/>
      <c r="BXJ39" s="296"/>
      <c r="BXK39" s="296"/>
      <c r="BXL39" s="296"/>
      <c r="BXM39" s="296"/>
      <c r="BXN39" s="296"/>
      <c r="BXO39" s="296"/>
      <c r="BXP39" s="296"/>
      <c r="BXQ39" s="296"/>
      <c r="BXR39" s="296"/>
      <c r="BXS39" s="296"/>
      <c r="BXT39" s="296"/>
      <c r="BXU39" s="296"/>
      <c r="BXV39" s="296"/>
      <c r="BXW39" s="296"/>
      <c r="BXX39" s="296"/>
      <c r="BXY39" s="296"/>
      <c r="BXZ39" s="296"/>
      <c r="BYA39" s="296"/>
      <c r="BYB39" s="296"/>
      <c r="BYC39" s="296"/>
      <c r="BYD39" s="296"/>
      <c r="BYE39" s="296"/>
      <c r="BYF39" s="296"/>
      <c r="BYG39" s="296"/>
      <c r="BYH39" s="296"/>
      <c r="BYI39" s="296"/>
      <c r="BYJ39" s="296"/>
      <c r="BYK39" s="296"/>
      <c r="BYL39" s="296"/>
      <c r="BYM39" s="296"/>
      <c r="BYN39" s="296"/>
      <c r="BYO39" s="296"/>
      <c r="BYP39" s="296"/>
      <c r="BYQ39" s="296"/>
      <c r="BYR39" s="296"/>
      <c r="BYS39" s="296"/>
      <c r="BYT39" s="296"/>
      <c r="BYU39" s="296"/>
      <c r="BYV39" s="296"/>
      <c r="BYW39" s="296"/>
      <c r="BYX39" s="296"/>
      <c r="BYY39" s="296"/>
      <c r="BYZ39" s="296"/>
      <c r="BZA39" s="296"/>
      <c r="BZB39" s="296"/>
      <c r="BZC39" s="296"/>
      <c r="BZD39" s="296"/>
      <c r="BZE39" s="296"/>
      <c r="BZF39" s="296"/>
      <c r="BZG39" s="296"/>
      <c r="BZH39" s="296"/>
      <c r="BZI39" s="296"/>
      <c r="BZJ39" s="296"/>
      <c r="BZK39" s="296"/>
      <c r="BZL39" s="296"/>
      <c r="BZM39" s="296"/>
      <c r="BZN39" s="296"/>
      <c r="BZO39" s="296"/>
      <c r="BZP39" s="296"/>
      <c r="BZQ39" s="296"/>
      <c r="BZR39" s="296"/>
      <c r="BZS39" s="296"/>
      <c r="BZT39" s="296"/>
      <c r="BZU39" s="296"/>
      <c r="BZV39" s="296"/>
      <c r="BZW39" s="296"/>
      <c r="BZX39" s="296"/>
      <c r="BZY39" s="296"/>
      <c r="BZZ39" s="296"/>
      <c r="CAA39" s="296"/>
      <c r="CAB39" s="296"/>
      <c r="CAC39" s="296"/>
      <c r="CAD39" s="296"/>
      <c r="CAE39" s="296"/>
      <c r="CAF39" s="296"/>
      <c r="CAG39" s="296"/>
      <c r="CAH39" s="296"/>
      <c r="CAI39" s="296"/>
      <c r="CAJ39" s="296"/>
      <c r="CAK39" s="296"/>
      <c r="CAL39" s="296"/>
      <c r="CAM39" s="296"/>
      <c r="CAN39" s="296"/>
      <c r="CAO39" s="296"/>
      <c r="CAP39" s="296"/>
      <c r="CAQ39" s="296"/>
      <c r="CAR39" s="296"/>
      <c r="CAS39" s="296"/>
      <c r="CAT39" s="296"/>
      <c r="CAU39" s="296"/>
      <c r="CAV39" s="296"/>
      <c r="CAW39" s="296"/>
      <c r="CAX39" s="296"/>
      <c r="CAY39" s="296"/>
      <c r="CAZ39" s="296"/>
      <c r="CBA39" s="296"/>
      <c r="CBB39" s="296"/>
      <c r="CBC39" s="296"/>
      <c r="CBD39" s="296"/>
      <c r="CBE39" s="296"/>
      <c r="CBF39" s="296"/>
      <c r="CBG39" s="296"/>
      <c r="CBH39" s="296"/>
      <c r="CBI39" s="296"/>
      <c r="CBJ39" s="296"/>
      <c r="CBK39" s="296"/>
      <c r="CBL39" s="296"/>
      <c r="CBM39" s="296"/>
      <c r="CBN39" s="296"/>
      <c r="CBO39" s="296"/>
      <c r="CBP39" s="296"/>
      <c r="CBQ39" s="296"/>
      <c r="CBR39" s="296"/>
      <c r="CBS39" s="296"/>
      <c r="CBT39" s="296"/>
      <c r="CBU39" s="296"/>
      <c r="CBV39" s="296"/>
      <c r="CBW39" s="296"/>
      <c r="CBX39" s="296"/>
      <c r="CBY39" s="296"/>
      <c r="CBZ39" s="296"/>
      <c r="CCA39" s="296"/>
      <c r="CCB39" s="296"/>
      <c r="CCC39" s="296"/>
      <c r="CCD39" s="296"/>
      <c r="CCE39" s="296"/>
      <c r="CCF39" s="296"/>
      <c r="CCG39" s="296"/>
      <c r="CCH39" s="296"/>
      <c r="CCI39" s="296"/>
      <c r="CCJ39" s="296"/>
      <c r="CCK39" s="296"/>
      <c r="CCL39" s="296"/>
      <c r="CCM39" s="296"/>
      <c r="CCN39" s="296"/>
      <c r="CCO39" s="296"/>
      <c r="CCP39" s="296"/>
      <c r="CCQ39" s="296"/>
      <c r="CCR39" s="296"/>
      <c r="CCS39" s="296"/>
      <c r="CCT39" s="296"/>
      <c r="CCU39" s="296"/>
      <c r="CCV39" s="296"/>
      <c r="CCW39" s="296"/>
      <c r="CCX39" s="296"/>
      <c r="CCY39" s="296"/>
      <c r="CCZ39" s="296"/>
      <c r="CDA39" s="296"/>
      <c r="CDB39" s="296"/>
      <c r="CDC39" s="296"/>
      <c r="CDD39" s="296"/>
      <c r="CDE39" s="296"/>
      <c r="CDF39" s="296"/>
      <c r="CDG39" s="296"/>
      <c r="CDH39" s="296"/>
      <c r="CDI39" s="296"/>
      <c r="CDJ39" s="296"/>
      <c r="CDK39" s="296"/>
      <c r="CDL39" s="296"/>
      <c r="CDM39" s="296"/>
      <c r="CDN39" s="296"/>
      <c r="CDO39" s="296"/>
      <c r="CDP39" s="296"/>
      <c r="CDQ39" s="296"/>
      <c r="CDR39" s="296"/>
      <c r="CDS39" s="296"/>
      <c r="CDT39" s="296"/>
      <c r="CDU39" s="296"/>
      <c r="CDV39" s="296"/>
      <c r="CDW39" s="296"/>
      <c r="CDX39" s="296"/>
      <c r="CDY39" s="296"/>
      <c r="CDZ39" s="296"/>
      <c r="CEA39" s="296"/>
      <c r="CEB39" s="296"/>
      <c r="CEC39" s="296"/>
      <c r="CED39" s="296"/>
      <c r="CEE39" s="296"/>
      <c r="CEF39" s="296"/>
      <c r="CEG39" s="296"/>
      <c r="CEH39" s="296"/>
      <c r="CEI39" s="296"/>
      <c r="CEJ39" s="296"/>
      <c r="CEK39" s="296"/>
      <c r="CEL39" s="296"/>
      <c r="CEM39" s="296"/>
      <c r="CEN39" s="296"/>
      <c r="CEO39" s="296"/>
      <c r="CEP39" s="296"/>
      <c r="CEQ39" s="296"/>
      <c r="CER39" s="296"/>
      <c r="CES39" s="296"/>
      <c r="CET39" s="296"/>
      <c r="CEU39" s="296"/>
      <c r="CEV39" s="296"/>
      <c r="CEW39" s="296"/>
      <c r="CEX39" s="296"/>
      <c r="CEY39" s="296"/>
      <c r="CEZ39" s="296"/>
      <c r="CFA39" s="296"/>
      <c r="CFB39" s="296"/>
      <c r="CFC39" s="296"/>
      <c r="CFD39" s="296"/>
      <c r="CFE39" s="296"/>
      <c r="CFF39" s="296"/>
      <c r="CFG39" s="296"/>
      <c r="CFH39" s="296"/>
      <c r="CFI39" s="296"/>
      <c r="CFJ39" s="296"/>
      <c r="CFK39" s="296"/>
      <c r="CFL39" s="296"/>
      <c r="CFM39" s="296"/>
      <c r="CFN39" s="296"/>
      <c r="CFO39" s="296"/>
      <c r="CFP39" s="296"/>
      <c r="CFQ39" s="296"/>
      <c r="CFR39" s="296"/>
      <c r="CFS39" s="296"/>
      <c r="CFT39" s="296"/>
      <c r="CFU39" s="296"/>
      <c r="CFV39" s="296"/>
      <c r="CFW39" s="296"/>
      <c r="CFX39" s="296"/>
      <c r="CFY39" s="296"/>
      <c r="CFZ39" s="296"/>
      <c r="CGA39" s="296"/>
      <c r="CGB39" s="296"/>
      <c r="CGC39" s="296"/>
      <c r="CGD39" s="296"/>
      <c r="CGE39" s="296"/>
      <c r="CGF39" s="296"/>
      <c r="CGG39" s="296"/>
      <c r="CGH39" s="296"/>
      <c r="CGI39" s="296"/>
      <c r="CGJ39" s="296"/>
      <c r="CGK39" s="296"/>
      <c r="CGL39" s="296"/>
      <c r="CGM39" s="296"/>
      <c r="CGN39" s="296"/>
      <c r="CGO39" s="296"/>
      <c r="CGP39" s="296"/>
      <c r="CGQ39" s="296"/>
      <c r="CGR39" s="296"/>
      <c r="CGS39" s="296"/>
      <c r="CGT39" s="296"/>
      <c r="CGU39" s="296"/>
      <c r="CGV39" s="296"/>
      <c r="CGW39" s="296"/>
      <c r="CGX39" s="296"/>
      <c r="CGY39" s="296"/>
      <c r="CGZ39" s="296"/>
      <c r="CHA39" s="296"/>
      <c r="CHB39" s="296"/>
      <c r="CHC39" s="296"/>
      <c r="CHD39" s="296"/>
      <c r="CHE39" s="296"/>
      <c r="CHF39" s="296"/>
      <c r="CHG39" s="296"/>
      <c r="CHH39" s="296"/>
      <c r="CHI39" s="296"/>
      <c r="CHJ39" s="296"/>
      <c r="CHK39" s="296"/>
      <c r="CHL39" s="296"/>
      <c r="CHM39" s="296"/>
      <c r="CHN39" s="296"/>
      <c r="CHO39" s="296"/>
      <c r="CHP39" s="296"/>
      <c r="CHQ39" s="296"/>
      <c r="CHR39" s="296"/>
      <c r="CHS39" s="296"/>
      <c r="CHT39" s="296"/>
      <c r="CHU39" s="296"/>
      <c r="CHV39" s="296"/>
      <c r="CHW39" s="296"/>
      <c r="CHX39" s="296"/>
      <c r="CHY39" s="296"/>
      <c r="CHZ39" s="296"/>
      <c r="CIA39" s="296"/>
      <c r="CIB39" s="296"/>
      <c r="CIC39" s="296"/>
      <c r="CID39" s="296"/>
      <c r="CIE39" s="296"/>
      <c r="CIF39" s="296"/>
      <c r="CIG39" s="296"/>
      <c r="CIH39" s="296"/>
      <c r="CII39" s="296"/>
      <c r="CIJ39" s="296"/>
      <c r="CIK39" s="296"/>
      <c r="CIL39" s="296"/>
      <c r="CIM39" s="296"/>
      <c r="CIN39" s="296"/>
      <c r="CIO39" s="296"/>
      <c r="CIP39" s="296"/>
      <c r="CIQ39" s="296"/>
      <c r="CIR39" s="296"/>
      <c r="CIS39" s="296"/>
      <c r="CIT39" s="296"/>
      <c r="CIU39" s="296"/>
      <c r="CIV39" s="296"/>
      <c r="CIW39" s="296"/>
      <c r="CIX39" s="296"/>
      <c r="CIY39" s="296"/>
      <c r="CIZ39" s="296"/>
      <c r="CJA39" s="296"/>
      <c r="CJB39" s="296"/>
      <c r="CJC39" s="296"/>
      <c r="CJD39" s="296"/>
      <c r="CJE39" s="296"/>
      <c r="CJF39" s="296"/>
      <c r="CJG39" s="296"/>
      <c r="CJH39" s="296"/>
      <c r="CJI39" s="296"/>
      <c r="CJJ39" s="296"/>
      <c r="CJK39" s="296"/>
      <c r="CJL39" s="296"/>
      <c r="CJM39" s="296"/>
      <c r="CJN39" s="296"/>
      <c r="CJO39" s="296"/>
      <c r="CJP39" s="296"/>
      <c r="CJQ39" s="296"/>
      <c r="CJR39" s="296"/>
      <c r="CJS39" s="296"/>
      <c r="CJT39" s="296"/>
      <c r="CJU39" s="296"/>
      <c r="CJV39" s="296"/>
      <c r="CJW39" s="296"/>
      <c r="CJX39" s="296"/>
      <c r="CJY39" s="296"/>
      <c r="CJZ39" s="296"/>
      <c r="CKA39" s="296"/>
      <c r="CKB39" s="296"/>
      <c r="CKC39" s="296"/>
      <c r="CKD39" s="296"/>
      <c r="CKE39" s="296"/>
      <c r="CKF39" s="296"/>
      <c r="CKG39" s="296"/>
      <c r="CKH39" s="296"/>
      <c r="CKI39" s="296"/>
      <c r="CKJ39" s="296"/>
      <c r="CKK39" s="296"/>
      <c r="CKL39" s="296"/>
      <c r="CKM39" s="296"/>
      <c r="CKN39" s="296"/>
      <c r="CKO39" s="296"/>
      <c r="CKP39" s="296"/>
      <c r="CKQ39" s="296"/>
      <c r="CKR39" s="296"/>
      <c r="CKS39" s="296"/>
      <c r="CKT39" s="296"/>
      <c r="CKU39" s="296"/>
      <c r="CKV39" s="296"/>
      <c r="CKW39" s="296"/>
      <c r="CKX39" s="296"/>
      <c r="CKY39" s="296"/>
      <c r="CKZ39" s="296"/>
      <c r="CLA39" s="296"/>
      <c r="CLB39" s="296"/>
      <c r="CLC39" s="296"/>
      <c r="CLD39" s="296"/>
      <c r="CLE39" s="296"/>
      <c r="CLF39" s="296"/>
      <c r="CLG39" s="296"/>
      <c r="CLH39" s="296"/>
      <c r="CLI39" s="296"/>
      <c r="CLJ39" s="296"/>
      <c r="CLK39" s="296"/>
      <c r="CLL39" s="296"/>
      <c r="CLM39" s="296"/>
      <c r="CLN39" s="296"/>
      <c r="CLO39" s="296"/>
      <c r="CLP39" s="296"/>
      <c r="CLQ39" s="296"/>
      <c r="CLR39" s="296"/>
      <c r="CLS39" s="296"/>
      <c r="CLT39" s="296"/>
      <c r="CLU39" s="296"/>
      <c r="CLV39" s="296"/>
      <c r="CLW39" s="296"/>
      <c r="CLX39" s="296"/>
      <c r="CLY39" s="296"/>
      <c r="CLZ39" s="296"/>
      <c r="CMA39" s="296"/>
      <c r="CMB39" s="296"/>
      <c r="CMC39" s="296"/>
      <c r="CMD39" s="296"/>
      <c r="CME39" s="296"/>
      <c r="CMF39" s="296"/>
      <c r="CMG39" s="296"/>
      <c r="CMH39" s="296"/>
      <c r="CMI39" s="296"/>
      <c r="CMJ39" s="296"/>
      <c r="CMK39" s="296"/>
      <c r="CML39" s="296"/>
      <c r="CMM39" s="296"/>
      <c r="CMN39" s="296"/>
      <c r="CMO39" s="296"/>
      <c r="CMP39" s="296"/>
      <c r="CMQ39" s="296"/>
      <c r="CMR39" s="296"/>
      <c r="CMS39" s="296"/>
      <c r="CMT39" s="296"/>
      <c r="CMU39" s="296"/>
      <c r="CMV39" s="296"/>
      <c r="CMW39" s="296"/>
      <c r="CMX39" s="296"/>
      <c r="CMY39" s="296"/>
      <c r="CMZ39" s="296"/>
      <c r="CNA39" s="296"/>
      <c r="CNB39" s="296"/>
      <c r="CNC39" s="296"/>
      <c r="CND39" s="296"/>
      <c r="CNE39" s="296"/>
      <c r="CNF39" s="296"/>
      <c r="CNG39" s="296"/>
      <c r="CNH39" s="296"/>
      <c r="CNI39" s="296"/>
      <c r="CNJ39" s="296"/>
      <c r="CNK39" s="296"/>
      <c r="CNL39" s="296"/>
      <c r="CNM39" s="296"/>
      <c r="CNN39" s="296"/>
      <c r="CNO39" s="296"/>
      <c r="CNP39" s="296"/>
      <c r="CNQ39" s="296"/>
      <c r="CNR39" s="296"/>
      <c r="CNS39" s="296"/>
      <c r="CNT39" s="296"/>
      <c r="CNU39" s="296"/>
      <c r="CNV39" s="296"/>
      <c r="CNW39" s="296"/>
      <c r="CNX39" s="296"/>
      <c r="CNY39" s="296"/>
      <c r="CNZ39" s="296"/>
      <c r="COA39" s="296"/>
      <c r="COB39" s="296"/>
      <c r="COC39" s="296"/>
      <c r="COD39" s="296"/>
      <c r="COE39" s="296"/>
      <c r="COF39" s="296"/>
      <c r="COG39" s="296"/>
      <c r="COH39" s="296"/>
      <c r="COI39" s="296"/>
      <c r="COJ39" s="296"/>
      <c r="COK39" s="296"/>
      <c r="COL39" s="296"/>
      <c r="COM39" s="296"/>
      <c r="CON39" s="296"/>
      <c r="COO39" s="296"/>
      <c r="COP39" s="296"/>
      <c r="COQ39" s="296"/>
      <c r="COR39" s="296"/>
      <c r="COS39" s="296"/>
      <c r="COT39" s="296"/>
      <c r="COU39" s="296"/>
      <c r="COV39" s="296"/>
      <c r="COW39" s="296"/>
      <c r="COX39" s="296"/>
      <c r="COY39" s="296"/>
      <c r="COZ39" s="296"/>
      <c r="CPA39" s="296"/>
      <c r="CPB39" s="296"/>
      <c r="CPC39" s="296"/>
      <c r="CPD39" s="296"/>
      <c r="CPE39" s="296"/>
      <c r="CPF39" s="296"/>
      <c r="CPG39" s="296"/>
      <c r="CPH39" s="296"/>
      <c r="CPI39" s="296"/>
      <c r="CPJ39" s="296"/>
      <c r="CPK39" s="296"/>
      <c r="CPL39" s="296"/>
      <c r="CPM39" s="296"/>
      <c r="CPN39" s="296"/>
      <c r="CPO39" s="296"/>
      <c r="CPP39" s="296"/>
      <c r="CPQ39" s="296"/>
      <c r="CPR39" s="296"/>
      <c r="CPS39" s="296"/>
      <c r="CPT39" s="296"/>
      <c r="CPU39" s="296"/>
      <c r="CPV39" s="296"/>
      <c r="CPW39" s="296"/>
      <c r="CPX39" s="296"/>
      <c r="CPY39" s="296"/>
      <c r="CPZ39" s="296"/>
      <c r="CQA39" s="296"/>
      <c r="CQB39" s="296"/>
      <c r="CQC39" s="296"/>
      <c r="CQD39" s="296"/>
      <c r="CQE39" s="296"/>
      <c r="CQF39" s="296"/>
      <c r="CQG39" s="296"/>
      <c r="CQH39" s="296"/>
      <c r="CQI39" s="296"/>
      <c r="CQJ39" s="296"/>
      <c r="CQK39" s="296"/>
      <c r="CQL39" s="296"/>
      <c r="CQM39" s="296"/>
      <c r="CQN39" s="296"/>
      <c r="CQO39" s="296"/>
      <c r="CQP39" s="296"/>
      <c r="CQQ39" s="296"/>
      <c r="CQR39" s="296"/>
      <c r="CQS39" s="296"/>
      <c r="CQT39" s="296"/>
      <c r="CQU39" s="296"/>
      <c r="CQV39" s="296"/>
      <c r="CQW39" s="296"/>
      <c r="CQX39" s="296"/>
      <c r="CQY39" s="296"/>
      <c r="CQZ39" s="296"/>
      <c r="CRA39" s="296"/>
      <c r="CRB39" s="296"/>
      <c r="CRC39" s="296"/>
      <c r="CRD39" s="296"/>
      <c r="CRE39" s="296"/>
      <c r="CRF39" s="296"/>
      <c r="CRG39" s="296"/>
      <c r="CRH39" s="296"/>
      <c r="CRI39" s="296"/>
      <c r="CRJ39" s="296"/>
      <c r="CRK39" s="296"/>
      <c r="CRL39" s="296"/>
      <c r="CRM39" s="296"/>
      <c r="CRN39" s="296"/>
      <c r="CRO39" s="296"/>
      <c r="CRP39" s="296"/>
      <c r="CRQ39" s="296"/>
      <c r="CRR39" s="296"/>
      <c r="CRS39" s="296"/>
      <c r="CRT39" s="296"/>
      <c r="CRU39" s="296"/>
      <c r="CRV39" s="296"/>
      <c r="CRW39" s="296"/>
      <c r="CRX39" s="296"/>
      <c r="CRY39" s="296"/>
      <c r="CRZ39" s="296"/>
      <c r="CSA39" s="296"/>
      <c r="CSB39" s="296"/>
      <c r="CSC39" s="296"/>
      <c r="CSD39" s="296"/>
      <c r="CSE39" s="296"/>
      <c r="CSF39" s="296"/>
      <c r="CSG39" s="296"/>
      <c r="CSH39" s="296"/>
      <c r="CSI39" s="296"/>
      <c r="CSJ39" s="296"/>
      <c r="CSK39" s="296"/>
      <c r="CSL39" s="296"/>
      <c r="CSM39" s="296"/>
      <c r="CSN39" s="296"/>
      <c r="CSO39" s="296"/>
      <c r="CSP39" s="296"/>
      <c r="CSQ39" s="296"/>
      <c r="CSR39" s="296"/>
      <c r="CSS39" s="296"/>
      <c r="CST39" s="296"/>
      <c r="CSU39" s="296"/>
      <c r="CSV39" s="296"/>
      <c r="CSW39" s="296"/>
      <c r="CSX39" s="296"/>
      <c r="CSY39" s="296"/>
      <c r="CSZ39" s="296"/>
      <c r="CTA39" s="296"/>
      <c r="CTB39" s="296"/>
      <c r="CTC39" s="296"/>
      <c r="CTD39" s="296"/>
      <c r="CTE39" s="296"/>
      <c r="CTF39" s="296"/>
      <c r="CTG39" s="296"/>
      <c r="CTH39" s="296"/>
      <c r="CTI39" s="296"/>
      <c r="CTJ39" s="296"/>
      <c r="CTK39" s="296"/>
      <c r="CTL39" s="296"/>
      <c r="CTM39" s="296"/>
      <c r="CTN39" s="296"/>
      <c r="CTO39" s="296"/>
      <c r="CTP39" s="296"/>
      <c r="CTQ39" s="296"/>
      <c r="CTR39" s="296"/>
      <c r="CTS39" s="296"/>
      <c r="CTT39" s="296"/>
      <c r="CTU39" s="296"/>
      <c r="CTV39" s="296"/>
      <c r="CTW39" s="296"/>
      <c r="CTX39" s="296"/>
      <c r="CTY39" s="296"/>
      <c r="CTZ39" s="296"/>
      <c r="CUA39" s="296"/>
      <c r="CUB39" s="296"/>
      <c r="CUC39" s="296"/>
      <c r="CUD39" s="296"/>
      <c r="CUE39" s="296"/>
      <c r="CUF39" s="296"/>
      <c r="CUG39" s="296"/>
      <c r="CUH39" s="296"/>
      <c r="CUI39" s="296"/>
      <c r="CUJ39" s="296"/>
      <c r="CUK39" s="296"/>
      <c r="CUL39" s="296"/>
      <c r="CUM39" s="296"/>
      <c r="CUN39" s="296"/>
      <c r="CUO39" s="296"/>
      <c r="CUP39" s="296"/>
      <c r="CUQ39" s="296"/>
      <c r="CUR39" s="296"/>
      <c r="CUS39" s="296"/>
      <c r="CUT39" s="296"/>
      <c r="CUU39" s="296"/>
      <c r="CUV39" s="296"/>
      <c r="CUW39" s="296"/>
      <c r="CUX39" s="296"/>
      <c r="CUY39" s="296"/>
      <c r="CUZ39" s="296"/>
      <c r="CVA39" s="296"/>
      <c r="CVB39" s="296"/>
      <c r="CVC39" s="296"/>
      <c r="CVD39" s="296"/>
      <c r="CVE39" s="296"/>
      <c r="CVF39" s="296"/>
      <c r="CVG39" s="296"/>
      <c r="CVH39" s="296"/>
      <c r="CVI39" s="296"/>
      <c r="CVJ39" s="296"/>
      <c r="CVK39" s="296"/>
      <c r="CVL39" s="296"/>
      <c r="CVM39" s="296"/>
      <c r="CVN39" s="296"/>
      <c r="CVO39" s="296"/>
      <c r="CVP39" s="296"/>
      <c r="CVQ39" s="296"/>
      <c r="CVR39" s="296"/>
      <c r="CVS39" s="296"/>
      <c r="CVT39" s="296"/>
      <c r="CVU39" s="296"/>
      <c r="CVV39" s="296"/>
      <c r="CVW39" s="296"/>
      <c r="CVX39" s="296"/>
      <c r="CVY39" s="296"/>
      <c r="CVZ39" s="296"/>
      <c r="CWA39" s="296"/>
      <c r="CWB39" s="296"/>
      <c r="CWC39" s="296"/>
      <c r="CWD39" s="296"/>
      <c r="CWE39" s="296"/>
      <c r="CWF39" s="296"/>
      <c r="CWG39" s="296"/>
      <c r="CWH39" s="296"/>
      <c r="CWI39" s="296"/>
      <c r="CWJ39" s="296"/>
      <c r="CWK39" s="296"/>
      <c r="CWL39" s="296"/>
      <c r="CWM39" s="296"/>
      <c r="CWN39" s="296"/>
      <c r="CWO39" s="296"/>
      <c r="CWP39" s="296"/>
      <c r="CWQ39" s="296"/>
      <c r="CWR39" s="296"/>
      <c r="CWS39" s="296"/>
      <c r="CWT39" s="296"/>
      <c r="CWU39" s="296"/>
      <c r="CWV39" s="296"/>
      <c r="CWW39" s="296"/>
      <c r="CWX39" s="296"/>
      <c r="CWY39" s="296"/>
      <c r="CWZ39" s="296"/>
      <c r="CXA39" s="296"/>
      <c r="CXB39" s="296"/>
      <c r="CXC39" s="296"/>
      <c r="CXD39" s="296"/>
      <c r="CXE39" s="296"/>
      <c r="CXF39" s="296"/>
      <c r="CXG39" s="296"/>
      <c r="CXH39" s="296"/>
      <c r="CXI39" s="296"/>
      <c r="CXJ39" s="296"/>
      <c r="CXK39" s="296"/>
      <c r="CXL39" s="296"/>
      <c r="CXM39" s="296"/>
      <c r="CXN39" s="296"/>
      <c r="CXO39" s="296"/>
      <c r="CXP39" s="296"/>
      <c r="CXQ39" s="296"/>
      <c r="CXR39" s="296"/>
      <c r="CXS39" s="296"/>
      <c r="CXT39" s="296"/>
      <c r="CXU39" s="296"/>
      <c r="CXV39" s="296"/>
      <c r="CXW39" s="296"/>
      <c r="CXX39" s="296"/>
      <c r="CXY39" s="296"/>
      <c r="CXZ39" s="296"/>
      <c r="CYA39" s="296"/>
      <c r="CYB39" s="296"/>
      <c r="CYC39" s="296"/>
      <c r="CYD39" s="296"/>
      <c r="CYE39" s="296"/>
      <c r="CYF39" s="296"/>
      <c r="CYG39" s="296"/>
      <c r="CYH39" s="296"/>
      <c r="CYI39" s="296"/>
      <c r="CYJ39" s="296"/>
      <c r="CYK39" s="296"/>
      <c r="CYL39" s="296"/>
      <c r="CYM39" s="296"/>
      <c r="CYN39" s="296"/>
      <c r="CYO39" s="296"/>
      <c r="CYP39" s="296"/>
      <c r="CYQ39" s="296"/>
      <c r="CYR39" s="296"/>
      <c r="CYS39" s="296"/>
      <c r="CYT39" s="296"/>
      <c r="CYU39" s="296"/>
      <c r="CYV39" s="296"/>
      <c r="CYW39" s="296"/>
      <c r="CYX39" s="296"/>
      <c r="CYY39" s="296"/>
      <c r="CYZ39" s="296"/>
      <c r="CZA39" s="296"/>
      <c r="CZB39" s="296"/>
      <c r="CZC39" s="296"/>
      <c r="CZD39" s="296"/>
      <c r="CZE39" s="296"/>
      <c r="CZF39" s="296"/>
      <c r="CZG39" s="296"/>
      <c r="CZH39" s="296"/>
      <c r="CZI39" s="296"/>
      <c r="CZJ39" s="296"/>
      <c r="CZK39" s="296"/>
      <c r="CZL39" s="296"/>
      <c r="CZM39" s="296"/>
      <c r="CZN39" s="296"/>
      <c r="CZO39" s="296"/>
      <c r="CZP39" s="296"/>
      <c r="CZQ39" s="296"/>
      <c r="CZR39" s="296"/>
      <c r="CZS39" s="296"/>
      <c r="CZT39" s="296"/>
      <c r="CZU39" s="296"/>
      <c r="CZV39" s="296"/>
      <c r="CZW39" s="296"/>
      <c r="CZX39" s="296"/>
      <c r="CZY39" s="296"/>
      <c r="CZZ39" s="296"/>
      <c r="DAA39" s="296"/>
      <c r="DAB39" s="296"/>
      <c r="DAC39" s="296"/>
      <c r="DAD39" s="296"/>
      <c r="DAE39" s="296"/>
      <c r="DAF39" s="296"/>
      <c r="DAG39" s="296"/>
      <c r="DAH39" s="296"/>
      <c r="DAI39" s="296"/>
      <c r="DAJ39" s="296"/>
      <c r="DAK39" s="296"/>
      <c r="DAL39" s="296"/>
      <c r="DAM39" s="296"/>
      <c r="DAN39" s="296"/>
      <c r="DAO39" s="296"/>
      <c r="DAP39" s="296"/>
      <c r="DAQ39" s="296"/>
      <c r="DAR39" s="296"/>
      <c r="DAS39" s="296"/>
      <c r="DAT39" s="296"/>
      <c r="DAU39" s="296"/>
      <c r="DAV39" s="296"/>
      <c r="DAW39" s="296"/>
      <c r="DAX39" s="296"/>
      <c r="DAY39" s="296"/>
      <c r="DAZ39" s="296"/>
      <c r="DBA39" s="296"/>
      <c r="DBB39" s="296"/>
      <c r="DBC39" s="296"/>
      <c r="DBD39" s="296"/>
      <c r="DBE39" s="296"/>
      <c r="DBF39" s="296"/>
      <c r="DBG39" s="296"/>
      <c r="DBH39" s="296"/>
      <c r="DBI39" s="296"/>
      <c r="DBJ39" s="296"/>
      <c r="DBK39" s="296"/>
      <c r="DBL39" s="296"/>
      <c r="DBM39" s="296"/>
      <c r="DBN39" s="296"/>
      <c r="DBO39" s="296"/>
      <c r="DBP39" s="296"/>
      <c r="DBQ39" s="296"/>
      <c r="DBR39" s="296"/>
      <c r="DBS39" s="296"/>
      <c r="DBT39" s="296"/>
      <c r="DBU39" s="296"/>
      <c r="DBV39" s="296"/>
      <c r="DBW39" s="296"/>
      <c r="DBX39" s="296"/>
      <c r="DBY39" s="296"/>
      <c r="DBZ39" s="296"/>
      <c r="DCA39" s="296"/>
      <c r="DCB39" s="296"/>
      <c r="DCC39" s="296"/>
      <c r="DCD39" s="296"/>
      <c r="DCE39" s="296"/>
      <c r="DCF39" s="296"/>
      <c r="DCG39" s="296"/>
      <c r="DCH39" s="296"/>
      <c r="DCI39" s="296"/>
      <c r="DCJ39" s="296"/>
      <c r="DCK39" s="296"/>
      <c r="DCL39" s="296"/>
      <c r="DCM39" s="296"/>
      <c r="DCN39" s="296"/>
      <c r="DCO39" s="296"/>
      <c r="DCP39" s="296"/>
      <c r="DCQ39" s="296"/>
      <c r="DCR39" s="296"/>
      <c r="DCS39" s="296"/>
      <c r="DCT39" s="296"/>
      <c r="DCU39" s="296"/>
      <c r="DCV39" s="296"/>
      <c r="DCW39" s="296"/>
      <c r="DCX39" s="296"/>
      <c r="DCY39" s="296"/>
      <c r="DCZ39" s="296"/>
      <c r="DDA39" s="296"/>
      <c r="DDB39" s="296"/>
      <c r="DDC39" s="296"/>
      <c r="DDD39" s="296"/>
      <c r="DDE39" s="296"/>
      <c r="DDF39" s="296"/>
      <c r="DDG39" s="296"/>
      <c r="DDH39" s="296"/>
      <c r="DDI39" s="296"/>
      <c r="DDJ39" s="296"/>
      <c r="DDK39" s="296"/>
      <c r="DDL39" s="296"/>
      <c r="DDM39" s="296"/>
      <c r="DDN39" s="296"/>
      <c r="DDO39" s="296"/>
      <c r="DDP39" s="296"/>
      <c r="DDQ39" s="296"/>
      <c r="DDR39" s="296"/>
      <c r="DDS39" s="296"/>
      <c r="DDT39" s="296"/>
      <c r="DDU39" s="296"/>
      <c r="DDV39" s="296"/>
      <c r="DDW39" s="296"/>
      <c r="DDX39" s="296"/>
      <c r="DDY39" s="296"/>
      <c r="DDZ39" s="296"/>
      <c r="DEA39" s="296"/>
      <c r="DEB39" s="296"/>
      <c r="DEC39" s="296"/>
      <c r="DED39" s="296"/>
      <c r="DEE39" s="296"/>
      <c r="DEF39" s="296"/>
      <c r="DEG39" s="296"/>
      <c r="DEH39" s="296"/>
      <c r="DEI39" s="296"/>
      <c r="DEJ39" s="296"/>
      <c r="DEK39" s="296"/>
      <c r="DEL39" s="296"/>
      <c r="DEM39" s="296"/>
      <c r="DEN39" s="296"/>
      <c r="DEO39" s="296"/>
      <c r="DEP39" s="296"/>
      <c r="DEQ39" s="296"/>
      <c r="DER39" s="296"/>
      <c r="DES39" s="296"/>
      <c r="DET39" s="296"/>
      <c r="DEU39" s="296"/>
      <c r="DEV39" s="296"/>
      <c r="DEW39" s="296"/>
      <c r="DEX39" s="296"/>
      <c r="DEY39" s="296"/>
      <c r="DEZ39" s="296"/>
      <c r="DFA39" s="296"/>
      <c r="DFB39" s="296"/>
      <c r="DFC39" s="296"/>
      <c r="DFD39" s="296"/>
      <c r="DFE39" s="296"/>
      <c r="DFF39" s="296"/>
      <c r="DFG39" s="296"/>
      <c r="DFH39" s="296"/>
      <c r="DFI39" s="296"/>
      <c r="DFJ39" s="296"/>
      <c r="DFK39" s="296"/>
      <c r="DFL39" s="296"/>
      <c r="DFM39" s="296"/>
      <c r="DFN39" s="296"/>
      <c r="DFO39" s="296"/>
      <c r="DFP39" s="296"/>
      <c r="DFQ39" s="296"/>
      <c r="DFR39" s="296"/>
      <c r="DFS39" s="296"/>
      <c r="DFT39" s="296"/>
      <c r="DFU39" s="296"/>
      <c r="DFV39" s="296"/>
      <c r="DFW39" s="296"/>
      <c r="DFX39" s="296"/>
      <c r="DFY39" s="296"/>
      <c r="DFZ39" s="296"/>
      <c r="DGA39" s="296"/>
      <c r="DGB39" s="296"/>
      <c r="DGC39" s="296"/>
      <c r="DGD39" s="296"/>
      <c r="DGE39" s="296"/>
      <c r="DGF39" s="296"/>
      <c r="DGG39" s="296"/>
      <c r="DGH39" s="296"/>
      <c r="DGI39" s="296"/>
      <c r="DGJ39" s="296"/>
      <c r="DGK39" s="296"/>
      <c r="DGL39" s="296"/>
      <c r="DGM39" s="296"/>
      <c r="DGN39" s="296"/>
      <c r="DGO39" s="296"/>
      <c r="DGP39" s="296"/>
      <c r="DGQ39" s="296"/>
      <c r="DGR39" s="296"/>
      <c r="DGS39" s="296"/>
      <c r="DGT39" s="296"/>
      <c r="DGU39" s="296"/>
      <c r="DGV39" s="296"/>
      <c r="DGW39" s="296"/>
      <c r="DGX39" s="296"/>
      <c r="DGY39" s="296"/>
      <c r="DGZ39" s="296"/>
      <c r="DHA39" s="296"/>
      <c r="DHB39" s="296"/>
      <c r="DHC39" s="296"/>
      <c r="DHD39" s="296"/>
      <c r="DHE39" s="296"/>
      <c r="DHF39" s="296"/>
      <c r="DHG39" s="296"/>
      <c r="DHH39" s="296"/>
      <c r="DHI39" s="296"/>
      <c r="DHJ39" s="296"/>
      <c r="DHK39" s="296"/>
      <c r="DHL39" s="296"/>
      <c r="DHM39" s="296"/>
      <c r="DHN39" s="296"/>
      <c r="DHO39" s="296"/>
      <c r="DHP39" s="296"/>
      <c r="DHQ39" s="296"/>
      <c r="DHR39" s="296"/>
      <c r="DHS39" s="296"/>
      <c r="DHT39" s="296"/>
      <c r="DHU39" s="296"/>
      <c r="DHV39" s="296"/>
      <c r="DHW39" s="296"/>
      <c r="DHX39" s="296"/>
      <c r="DHY39" s="296"/>
      <c r="DHZ39" s="296"/>
      <c r="DIA39" s="296"/>
      <c r="DIB39" s="296"/>
      <c r="DIC39" s="296"/>
      <c r="DID39" s="296"/>
      <c r="DIE39" s="296"/>
      <c r="DIF39" s="296"/>
      <c r="DIG39" s="296"/>
      <c r="DIH39" s="296"/>
      <c r="DII39" s="296"/>
      <c r="DIJ39" s="296"/>
      <c r="DIK39" s="296"/>
      <c r="DIL39" s="296"/>
      <c r="DIM39" s="296"/>
      <c r="DIN39" s="296"/>
      <c r="DIO39" s="296"/>
      <c r="DIP39" s="296"/>
      <c r="DIQ39" s="296"/>
      <c r="DIR39" s="296"/>
      <c r="DIS39" s="296"/>
      <c r="DIT39" s="296"/>
      <c r="DIU39" s="296"/>
      <c r="DIV39" s="296"/>
      <c r="DIW39" s="296"/>
      <c r="DIX39" s="296"/>
      <c r="DIY39" s="296"/>
      <c r="DIZ39" s="296"/>
      <c r="DJA39" s="296"/>
      <c r="DJB39" s="296"/>
      <c r="DJC39" s="296"/>
      <c r="DJD39" s="296"/>
      <c r="DJE39" s="296"/>
      <c r="DJF39" s="296"/>
      <c r="DJG39" s="296"/>
      <c r="DJH39" s="296"/>
      <c r="DJI39" s="296"/>
      <c r="DJJ39" s="296"/>
      <c r="DJK39" s="296"/>
      <c r="DJL39" s="296"/>
      <c r="DJM39" s="296"/>
      <c r="DJN39" s="296"/>
      <c r="DJO39" s="296"/>
      <c r="DJP39" s="296"/>
      <c r="DJQ39" s="296"/>
      <c r="DJR39" s="296"/>
      <c r="DJS39" s="296"/>
      <c r="DJT39" s="296"/>
      <c r="DJU39" s="296"/>
      <c r="DJV39" s="296"/>
      <c r="DJW39" s="296"/>
      <c r="DJX39" s="296"/>
      <c r="DJY39" s="296"/>
      <c r="DJZ39" s="296"/>
      <c r="DKA39" s="296"/>
      <c r="DKB39" s="296"/>
      <c r="DKC39" s="296"/>
      <c r="DKD39" s="296"/>
      <c r="DKE39" s="296"/>
      <c r="DKF39" s="296"/>
      <c r="DKG39" s="296"/>
      <c r="DKH39" s="296"/>
      <c r="DKI39" s="296"/>
      <c r="DKJ39" s="296"/>
      <c r="DKK39" s="296"/>
      <c r="DKL39" s="296"/>
      <c r="DKM39" s="296"/>
      <c r="DKN39" s="296"/>
      <c r="DKO39" s="296"/>
      <c r="DKP39" s="296"/>
      <c r="DKQ39" s="296"/>
      <c r="DKR39" s="296"/>
      <c r="DKS39" s="296"/>
      <c r="DKT39" s="296"/>
      <c r="DKU39" s="296"/>
      <c r="DKV39" s="296"/>
      <c r="DKW39" s="296"/>
      <c r="DKX39" s="296"/>
      <c r="DKY39" s="296"/>
      <c r="DKZ39" s="296"/>
      <c r="DLA39" s="296"/>
      <c r="DLB39" s="296"/>
      <c r="DLC39" s="296"/>
      <c r="DLD39" s="296"/>
      <c r="DLE39" s="296"/>
      <c r="DLF39" s="296"/>
      <c r="DLG39" s="296"/>
      <c r="DLH39" s="296"/>
      <c r="DLI39" s="296"/>
      <c r="DLJ39" s="296"/>
      <c r="DLK39" s="296"/>
      <c r="DLL39" s="296"/>
      <c r="DLM39" s="296"/>
      <c r="DLN39" s="296"/>
      <c r="DLO39" s="296"/>
      <c r="DLP39" s="296"/>
      <c r="DLQ39" s="296"/>
      <c r="DLR39" s="296"/>
      <c r="DLS39" s="296"/>
      <c r="DLT39" s="296"/>
      <c r="DLU39" s="296"/>
      <c r="DLV39" s="296"/>
      <c r="DLW39" s="296"/>
      <c r="DLX39" s="296"/>
      <c r="DLY39" s="296"/>
      <c r="DLZ39" s="296"/>
      <c r="DMA39" s="296"/>
      <c r="DMB39" s="296"/>
      <c r="DMC39" s="296"/>
      <c r="DMD39" s="296"/>
      <c r="DME39" s="296"/>
      <c r="DMF39" s="296"/>
      <c r="DMG39" s="296"/>
      <c r="DMH39" s="296"/>
      <c r="DMI39" s="296"/>
      <c r="DMJ39" s="296"/>
      <c r="DMK39" s="296"/>
      <c r="DML39" s="296"/>
      <c r="DMM39" s="296"/>
      <c r="DMN39" s="296"/>
      <c r="DMO39" s="296"/>
      <c r="DMP39" s="296"/>
      <c r="DMQ39" s="296"/>
      <c r="DMR39" s="296"/>
      <c r="DMS39" s="296"/>
      <c r="DMT39" s="296"/>
      <c r="DMU39" s="296"/>
      <c r="DMV39" s="296"/>
      <c r="DMW39" s="296"/>
      <c r="DMX39" s="296"/>
      <c r="DMY39" s="296"/>
      <c r="DMZ39" s="296"/>
      <c r="DNA39" s="296"/>
      <c r="DNB39" s="296"/>
      <c r="DNC39" s="296"/>
      <c r="DND39" s="296"/>
      <c r="DNE39" s="296"/>
      <c r="DNF39" s="296"/>
      <c r="DNG39" s="296"/>
      <c r="DNH39" s="296"/>
      <c r="DNI39" s="296"/>
      <c r="DNJ39" s="296"/>
      <c r="DNK39" s="296"/>
      <c r="DNL39" s="296"/>
      <c r="DNM39" s="296"/>
      <c r="DNN39" s="296"/>
      <c r="DNO39" s="296"/>
      <c r="DNP39" s="296"/>
      <c r="DNQ39" s="296"/>
      <c r="DNR39" s="296"/>
      <c r="DNS39" s="296"/>
      <c r="DNT39" s="296"/>
      <c r="DNU39" s="296"/>
      <c r="DNV39" s="296"/>
      <c r="DNW39" s="296"/>
      <c r="DNX39" s="296"/>
      <c r="DNY39" s="296"/>
      <c r="DNZ39" s="296"/>
      <c r="DOA39" s="296"/>
      <c r="DOB39" s="296"/>
      <c r="DOC39" s="296"/>
      <c r="DOD39" s="296"/>
      <c r="DOE39" s="296"/>
      <c r="DOF39" s="296"/>
      <c r="DOG39" s="296"/>
      <c r="DOH39" s="296"/>
      <c r="DOI39" s="296"/>
      <c r="DOJ39" s="296"/>
      <c r="DOK39" s="296"/>
      <c r="DOL39" s="296"/>
      <c r="DOM39" s="296"/>
      <c r="DON39" s="296"/>
      <c r="DOO39" s="296"/>
      <c r="DOP39" s="296"/>
      <c r="DOQ39" s="296"/>
      <c r="DOR39" s="296"/>
      <c r="DOS39" s="296"/>
      <c r="DOT39" s="296"/>
      <c r="DOU39" s="296"/>
      <c r="DOV39" s="296"/>
      <c r="DOW39" s="296"/>
      <c r="DOX39" s="296"/>
      <c r="DOY39" s="296"/>
      <c r="DOZ39" s="296"/>
      <c r="DPA39" s="296"/>
      <c r="DPB39" s="296"/>
      <c r="DPC39" s="296"/>
      <c r="DPD39" s="296"/>
      <c r="DPE39" s="296"/>
      <c r="DPF39" s="296"/>
      <c r="DPG39" s="296"/>
      <c r="DPH39" s="296"/>
      <c r="DPI39" s="296"/>
      <c r="DPJ39" s="296"/>
      <c r="DPK39" s="296"/>
      <c r="DPL39" s="296"/>
      <c r="DPM39" s="296"/>
      <c r="DPN39" s="296"/>
      <c r="DPO39" s="296"/>
      <c r="DPP39" s="296"/>
      <c r="DPQ39" s="296"/>
      <c r="DPR39" s="296"/>
      <c r="DPS39" s="296"/>
      <c r="DPT39" s="296"/>
      <c r="DPU39" s="296"/>
      <c r="DPV39" s="296"/>
      <c r="DPW39" s="296"/>
      <c r="DPX39" s="296"/>
      <c r="DPY39" s="296"/>
      <c r="DPZ39" s="296"/>
      <c r="DQA39" s="296"/>
      <c r="DQB39" s="296"/>
      <c r="DQC39" s="296"/>
      <c r="DQD39" s="296"/>
      <c r="DQE39" s="296"/>
      <c r="DQF39" s="296"/>
      <c r="DQG39" s="296"/>
      <c r="DQH39" s="296"/>
      <c r="DQI39" s="296"/>
      <c r="DQJ39" s="296"/>
      <c r="DQK39" s="296"/>
      <c r="DQL39" s="296"/>
      <c r="DQM39" s="296"/>
      <c r="DQN39" s="296"/>
      <c r="DQO39" s="296"/>
      <c r="DQP39" s="296"/>
      <c r="DQQ39" s="296"/>
      <c r="DQR39" s="296"/>
      <c r="DQS39" s="296"/>
      <c r="DQT39" s="296"/>
      <c r="DQU39" s="296"/>
      <c r="DQV39" s="296"/>
      <c r="DQW39" s="296"/>
      <c r="DQX39" s="296"/>
      <c r="DQY39" s="296"/>
      <c r="DQZ39" s="296"/>
      <c r="DRA39" s="296"/>
      <c r="DRB39" s="296"/>
      <c r="DRC39" s="296"/>
      <c r="DRD39" s="296"/>
      <c r="DRE39" s="296"/>
      <c r="DRF39" s="296"/>
      <c r="DRG39" s="296"/>
      <c r="DRH39" s="296"/>
      <c r="DRI39" s="296"/>
      <c r="DRJ39" s="296"/>
      <c r="DRK39" s="296"/>
      <c r="DRL39" s="296"/>
      <c r="DRM39" s="296"/>
      <c r="DRN39" s="296"/>
      <c r="DRO39" s="296"/>
      <c r="DRP39" s="296"/>
      <c r="DRQ39" s="296"/>
      <c r="DRR39" s="296"/>
      <c r="DRS39" s="296"/>
      <c r="DRT39" s="296"/>
      <c r="DRU39" s="296"/>
      <c r="DRV39" s="296"/>
      <c r="DRW39" s="296"/>
      <c r="DRX39" s="296"/>
      <c r="DRY39" s="296"/>
      <c r="DRZ39" s="296"/>
      <c r="DSA39" s="296"/>
      <c r="DSB39" s="296"/>
      <c r="DSC39" s="296"/>
      <c r="DSD39" s="296"/>
      <c r="DSE39" s="296"/>
      <c r="DSF39" s="296"/>
      <c r="DSG39" s="296"/>
      <c r="DSH39" s="296"/>
      <c r="DSI39" s="296"/>
      <c r="DSJ39" s="296"/>
      <c r="DSK39" s="296"/>
      <c r="DSL39" s="296"/>
      <c r="DSM39" s="296"/>
      <c r="DSN39" s="296"/>
      <c r="DSO39" s="296"/>
      <c r="DSP39" s="296"/>
      <c r="DSQ39" s="296"/>
      <c r="DSR39" s="296"/>
      <c r="DSS39" s="296"/>
      <c r="DST39" s="296"/>
      <c r="DSU39" s="296"/>
      <c r="DSV39" s="296"/>
      <c r="DSW39" s="296"/>
      <c r="DSX39" s="296"/>
      <c r="DSY39" s="296"/>
      <c r="DSZ39" s="296"/>
      <c r="DTA39" s="296"/>
      <c r="DTB39" s="296"/>
      <c r="DTC39" s="296"/>
      <c r="DTD39" s="296"/>
      <c r="DTE39" s="296"/>
      <c r="DTF39" s="296"/>
      <c r="DTG39" s="296"/>
      <c r="DTH39" s="296"/>
      <c r="DTI39" s="296"/>
      <c r="DTJ39" s="296"/>
      <c r="DTK39" s="296"/>
      <c r="DTL39" s="296"/>
      <c r="DTM39" s="296"/>
      <c r="DTN39" s="296"/>
      <c r="DTO39" s="296"/>
      <c r="DTP39" s="296"/>
      <c r="DTQ39" s="296"/>
      <c r="DTR39" s="296"/>
      <c r="DTS39" s="296"/>
      <c r="DTT39" s="296"/>
      <c r="DTU39" s="296"/>
      <c r="DTV39" s="296"/>
      <c r="DTW39" s="296"/>
      <c r="DTX39" s="296"/>
      <c r="DTY39" s="296"/>
      <c r="DTZ39" s="296"/>
      <c r="DUA39" s="296"/>
      <c r="DUB39" s="296"/>
      <c r="DUC39" s="296"/>
      <c r="DUD39" s="296"/>
      <c r="DUE39" s="296"/>
      <c r="DUF39" s="296"/>
      <c r="DUG39" s="296"/>
      <c r="DUH39" s="296"/>
      <c r="DUI39" s="296"/>
      <c r="DUJ39" s="296"/>
      <c r="DUK39" s="296"/>
      <c r="DUL39" s="296"/>
      <c r="DUM39" s="296"/>
      <c r="DUN39" s="296"/>
      <c r="DUO39" s="296"/>
      <c r="DUP39" s="296"/>
      <c r="DUQ39" s="296"/>
      <c r="DUR39" s="296"/>
      <c r="DUS39" s="296"/>
      <c r="DUT39" s="296"/>
      <c r="DUU39" s="296"/>
      <c r="DUV39" s="296"/>
      <c r="DUW39" s="296"/>
      <c r="DUX39" s="296"/>
      <c r="DUY39" s="296"/>
      <c r="DUZ39" s="296"/>
      <c r="DVA39" s="296"/>
      <c r="DVB39" s="296"/>
      <c r="DVC39" s="296"/>
      <c r="DVD39" s="296"/>
      <c r="DVE39" s="296"/>
      <c r="DVF39" s="296"/>
      <c r="DVG39" s="296"/>
      <c r="DVH39" s="296"/>
      <c r="DVI39" s="296"/>
      <c r="DVJ39" s="296"/>
      <c r="DVK39" s="296"/>
      <c r="DVL39" s="296"/>
      <c r="DVM39" s="296"/>
      <c r="DVN39" s="296"/>
      <c r="DVO39" s="296"/>
      <c r="DVP39" s="296"/>
      <c r="DVQ39" s="296"/>
      <c r="DVR39" s="296"/>
      <c r="DVS39" s="296"/>
      <c r="DVT39" s="296"/>
      <c r="DVU39" s="296"/>
      <c r="DVV39" s="296"/>
      <c r="DVW39" s="296"/>
      <c r="DVX39" s="296"/>
      <c r="DVY39" s="296"/>
      <c r="DVZ39" s="296"/>
      <c r="DWA39" s="296"/>
      <c r="DWB39" s="296"/>
      <c r="DWC39" s="296"/>
      <c r="DWD39" s="296"/>
      <c r="DWE39" s="296"/>
      <c r="DWF39" s="296"/>
      <c r="DWG39" s="296"/>
      <c r="DWH39" s="296"/>
      <c r="DWI39" s="296"/>
      <c r="DWJ39" s="296"/>
      <c r="DWK39" s="296"/>
      <c r="DWL39" s="296"/>
      <c r="DWM39" s="296"/>
      <c r="DWN39" s="296"/>
      <c r="DWO39" s="296"/>
      <c r="DWP39" s="296"/>
      <c r="DWQ39" s="296"/>
      <c r="DWR39" s="296"/>
      <c r="DWS39" s="296"/>
      <c r="DWT39" s="296"/>
      <c r="DWU39" s="296"/>
      <c r="DWV39" s="296"/>
      <c r="DWW39" s="296"/>
      <c r="DWX39" s="296"/>
      <c r="DWY39" s="296"/>
      <c r="DWZ39" s="296"/>
      <c r="DXA39" s="296"/>
      <c r="DXB39" s="296"/>
      <c r="DXC39" s="296"/>
      <c r="DXD39" s="296"/>
      <c r="DXE39" s="296"/>
      <c r="DXF39" s="296"/>
      <c r="DXG39" s="296"/>
      <c r="DXH39" s="296"/>
      <c r="DXI39" s="296"/>
      <c r="DXJ39" s="296"/>
      <c r="DXK39" s="296"/>
      <c r="DXL39" s="296"/>
      <c r="DXM39" s="296"/>
      <c r="DXN39" s="296"/>
      <c r="DXO39" s="296"/>
      <c r="DXP39" s="296"/>
      <c r="DXQ39" s="296"/>
      <c r="DXR39" s="296"/>
      <c r="DXS39" s="296"/>
      <c r="DXT39" s="296"/>
      <c r="DXU39" s="296"/>
      <c r="DXV39" s="296"/>
      <c r="DXW39" s="296"/>
      <c r="DXX39" s="296"/>
      <c r="DXY39" s="296"/>
      <c r="DXZ39" s="296"/>
      <c r="DYA39" s="296"/>
      <c r="DYB39" s="296"/>
      <c r="DYC39" s="296"/>
      <c r="DYD39" s="296"/>
      <c r="DYE39" s="296"/>
      <c r="DYF39" s="296"/>
      <c r="DYG39" s="296"/>
      <c r="DYH39" s="296"/>
      <c r="DYI39" s="296"/>
      <c r="DYJ39" s="296"/>
      <c r="DYK39" s="296"/>
      <c r="DYL39" s="296"/>
      <c r="DYM39" s="296"/>
      <c r="DYN39" s="296"/>
      <c r="DYO39" s="296"/>
      <c r="DYP39" s="296"/>
      <c r="DYQ39" s="296"/>
      <c r="DYR39" s="296"/>
      <c r="DYS39" s="296"/>
      <c r="DYT39" s="296"/>
      <c r="DYU39" s="296"/>
      <c r="DYV39" s="296"/>
      <c r="DYW39" s="296"/>
      <c r="DYX39" s="296"/>
      <c r="DYY39" s="296"/>
      <c r="DYZ39" s="296"/>
      <c r="DZA39" s="296"/>
      <c r="DZB39" s="296"/>
      <c r="DZC39" s="296"/>
      <c r="DZD39" s="296"/>
      <c r="DZE39" s="296"/>
      <c r="DZF39" s="296"/>
      <c r="DZG39" s="296"/>
      <c r="DZH39" s="296"/>
      <c r="DZI39" s="296"/>
      <c r="DZJ39" s="296"/>
      <c r="DZK39" s="296"/>
      <c r="DZL39" s="296"/>
      <c r="DZM39" s="296"/>
      <c r="DZN39" s="296"/>
      <c r="DZO39" s="296"/>
      <c r="DZP39" s="296"/>
      <c r="DZQ39" s="296"/>
      <c r="DZR39" s="296"/>
      <c r="DZS39" s="296"/>
      <c r="DZT39" s="296"/>
      <c r="DZU39" s="296"/>
      <c r="DZV39" s="296"/>
      <c r="DZW39" s="296"/>
      <c r="DZX39" s="296"/>
      <c r="DZY39" s="296"/>
      <c r="DZZ39" s="296"/>
      <c r="EAA39" s="296"/>
      <c r="EAB39" s="296"/>
      <c r="EAC39" s="296"/>
      <c r="EAD39" s="296"/>
      <c r="EAE39" s="296"/>
      <c r="EAF39" s="296"/>
      <c r="EAG39" s="296"/>
      <c r="EAH39" s="296"/>
      <c r="EAI39" s="296"/>
      <c r="EAJ39" s="296"/>
      <c r="EAK39" s="296"/>
      <c r="EAL39" s="296"/>
      <c r="EAM39" s="296"/>
      <c r="EAN39" s="296"/>
      <c r="EAO39" s="296"/>
      <c r="EAP39" s="296"/>
      <c r="EAQ39" s="296"/>
      <c r="EAR39" s="296"/>
      <c r="EAS39" s="296"/>
      <c r="EAT39" s="296"/>
      <c r="EAU39" s="296"/>
      <c r="EAV39" s="296"/>
      <c r="EAW39" s="296"/>
      <c r="EAX39" s="296"/>
      <c r="EAY39" s="296"/>
      <c r="EAZ39" s="296"/>
      <c r="EBA39" s="296"/>
      <c r="EBB39" s="296"/>
      <c r="EBC39" s="296"/>
      <c r="EBD39" s="296"/>
      <c r="EBE39" s="296"/>
      <c r="EBF39" s="296"/>
      <c r="EBG39" s="296"/>
      <c r="EBH39" s="296"/>
      <c r="EBI39" s="296"/>
      <c r="EBJ39" s="296"/>
      <c r="EBK39" s="296"/>
      <c r="EBL39" s="296"/>
      <c r="EBM39" s="296"/>
      <c r="EBN39" s="296"/>
      <c r="EBO39" s="296"/>
      <c r="EBP39" s="296"/>
      <c r="EBQ39" s="296"/>
      <c r="EBR39" s="296"/>
      <c r="EBS39" s="296"/>
      <c r="EBT39" s="296"/>
      <c r="EBU39" s="296"/>
      <c r="EBV39" s="296"/>
      <c r="EBW39" s="296"/>
      <c r="EBX39" s="296"/>
      <c r="EBY39" s="296"/>
      <c r="EBZ39" s="296"/>
      <c r="ECA39" s="296"/>
      <c r="ECB39" s="296"/>
      <c r="ECC39" s="296"/>
      <c r="ECD39" s="296"/>
      <c r="ECE39" s="296"/>
      <c r="ECF39" s="296"/>
      <c r="ECG39" s="296"/>
      <c r="ECH39" s="296"/>
      <c r="ECI39" s="296"/>
      <c r="ECJ39" s="296"/>
      <c r="ECK39" s="296"/>
      <c r="ECL39" s="296"/>
      <c r="ECM39" s="296"/>
      <c r="ECN39" s="296"/>
      <c r="ECO39" s="296"/>
      <c r="ECP39" s="296"/>
      <c r="ECQ39" s="296"/>
      <c r="ECR39" s="296"/>
      <c r="ECS39" s="296"/>
      <c r="ECT39" s="296"/>
      <c r="ECU39" s="296"/>
      <c r="ECV39" s="296"/>
      <c r="ECW39" s="296"/>
      <c r="ECX39" s="296"/>
      <c r="ECY39" s="296"/>
      <c r="ECZ39" s="296"/>
      <c r="EDA39" s="296"/>
      <c r="EDB39" s="296"/>
      <c r="EDC39" s="296"/>
      <c r="EDD39" s="296"/>
      <c r="EDE39" s="296"/>
      <c r="EDF39" s="296"/>
      <c r="EDG39" s="296"/>
      <c r="EDH39" s="296"/>
      <c r="EDI39" s="296"/>
      <c r="EDJ39" s="296"/>
      <c r="EDK39" s="296"/>
      <c r="EDL39" s="296"/>
      <c r="EDM39" s="296"/>
      <c r="EDN39" s="296"/>
      <c r="EDO39" s="296"/>
      <c r="EDP39" s="296"/>
      <c r="EDQ39" s="296"/>
      <c r="EDR39" s="296"/>
      <c r="EDS39" s="296"/>
      <c r="EDT39" s="296"/>
      <c r="EDU39" s="296"/>
      <c r="EDV39" s="296"/>
      <c r="EDW39" s="296"/>
      <c r="EDX39" s="296"/>
      <c r="EDY39" s="296"/>
      <c r="EDZ39" s="296"/>
      <c r="EEA39" s="296"/>
      <c r="EEB39" s="296"/>
      <c r="EEC39" s="296"/>
      <c r="EED39" s="296"/>
      <c r="EEE39" s="296"/>
      <c r="EEF39" s="296"/>
      <c r="EEG39" s="296"/>
      <c r="EEH39" s="296"/>
      <c r="EEI39" s="296"/>
      <c r="EEJ39" s="296"/>
      <c r="EEK39" s="296"/>
      <c r="EEL39" s="296"/>
      <c r="EEM39" s="296"/>
      <c r="EEN39" s="296"/>
      <c r="EEO39" s="296"/>
      <c r="EEP39" s="296"/>
      <c r="EEQ39" s="296"/>
      <c r="EER39" s="296"/>
      <c r="EES39" s="296"/>
      <c r="EET39" s="296"/>
      <c r="EEU39" s="296"/>
      <c r="EEV39" s="296"/>
      <c r="EEW39" s="296"/>
      <c r="EEX39" s="296"/>
      <c r="EEY39" s="296"/>
      <c r="EEZ39" s="296"/>
      <c r="EFA39" s="296"/>
      <c r="EFB39" s="296"/>
      <c r="EFC39" s="296"/>
      <c r="EFD39" s="296"/>
      <c r="EFE39" s="296"/>
      <c r="EFF39" s="296"/>
      <c r="EFG39" s="296"/>
      <c r="EFH39" s="296"/>
      <c r="EFI39" s="296"/>
      <c r="EFJ39" s="296"/>
      <c r="EFK39" s="296"/>
      <c r="EFL39" s="296"/>
      <c r="EFM39" s="296"/>
      <c r="EFN39" s="296"/>
      <c r="EFO39" s="296"/>
      <c r="EFP39" s="296"/>
      <c r="EFQ39" s="296"/>
      <c r="EFR39" s="296"/>
      <c r="EFS39" s="296"/>
      <c r="EFT39" s="296"/>
      <c r="EFU39" s="296"/>
      <c r="EFV39" s="296"/>
      <c r="EFW39" s="296"/>
      <c r="EFX39" s="296"/>
      <c r="EFY39" s="296"/>
      <c r="EFZ39" s="296"/>
      <c r="EGA39" s="296"/>
      <c r="EGB39" s="296"/>
      <c r="EGC39" s="296"/>
      <c r="EGD39" s="296"/>
      <c r="EGE39" s="296"/>
      <c r="EGF39" s="296"/>
      <c r="EGG39" s="296"/>
      <c r="EGH39" s="296"/>
      <c r="EGI39" s="296"/>
      <c r="EGJ39" s="296"/>
      <c r="EGK39" s="296"/>
      <c r="EGL39" s="296"/>
      <c r="EGM39" s="296"/>
      <c r="EGN39" s="296"/>
      <c r="EGO39" s="296"/>
      <c r="EGP39" s="296"/>
      <c r="EGQ39" s="296"/>
      <c r="EGR39" s="296"/>
      <c r="EGS39" s="296"/>
      <c r="EGT39" s="296"/>
      <c r="EGU39" s="296"/>
      <c r="EGV39" s="296"/>
      <c r="EGW39" s="296"/>
      <c r="EGX39" s="296"/>
      <c r="EGY39" s="296"/>
      <c r="EGZ39" s="296"/>
      <c r="EHA39" s="296"/>
      <c r="EHB39" s="296"/>
      <c r="EHC39" s="296"/>
      <c r="EHD39" s="296"/>
      <c r="EHE39" s="296"/>
      <c r="EHF39" s="296"/>
      <c r="EHG39" s="296"/>
      <c r="EHH39" s="296"/>
      <c r="EHI39" s="296"/>
      <c r="EHJ39" s="296"/>
      <c r="EHK39" s="296"/>
      <c r="EHL39" s="296"/>
      <c r="EHM39" s="296"/>
      <c r="EHN39" s="296"/>
      <c r="EHO39" s="296"/>
      <c r="EHP39" s="296"/>
      <c r="EHQ39" s="296"/>
      <c r="EHR39" s="296"/>
      <c r="EHS39" s="296"/>
      <c r="EHT39" s="296"/>
      <c r="EHU39" s="296"/>
      <c r="EHV39" s="296"/>
      <c r="EHW39" s="296"/>
      <c r="EHX39" s="296"/>
      <c r="EHY39" s="296"/>
      <c r="EHZ39" s="296"/>
      <c r="EIA39" s="296"/>
      <c r="EIB39" s="296"/>
      <c r="EIC39" s="296"/>
      <c r="EID39" s="296"/>
      <c r="EIE39" s="296"/>
      <c r="EIF39" s="296"/>
      <c r="EIG39" s="296"/>
      <c r="EIH39" s="296"/>
      <c r="EII39" s="296"/>
      <c r="EIJ39" s="296"/>
      <c r="EIK39" s="296"/>
      <c r="EIL39" s="296"/>
      <c r="EIM39" s="296"/>
      <c r="EIN39" s="296"/>
      <c r="EIO39" s="296"/>
      <c r="EIP39" s="296"/>
      <c r="EIQ39" s="296"/>
      <c r="EIR39" s="296"/>
      <c r="EIS39" s="296"/>
      <c r="EIT39" s="296"/>
      <c r="EIU39" s="296"/>
      <c r="EIV39" s="296"/>
      <c r="EIW39" s="296"/>
      <c r="EIX39" s="296"/>
      <c r="EIY39" s="296"/>
      <c r="EIZ39" s="296"/>
      <c r="EJA39" s="296"/>
      <c r="EJB39" s="296"/>
      <c r="EJC39" s="296"/>
      <c r="EJD39" s="296"/>
      <c r="EJE39" s="296"/>
      <c r="EJF39" s="296"/>
      <c r="EJG39" s="296"/>
      <c r="EJH39" s="296"/>
      <c r="EJI39" s="296"/>
      <c r="EJJ39" s="296"/>
      <c r="EJK39" s="296"/>
      <c r="EJL39" s="296"/>
      <c r="EJM39" s="296"/>
      <c r="EJN39" s="296"/>
      <c r="EJO39" s="296"/>
      <c r="EJP39" s="296"/>
      <c r="EJQ39" s="296"/>
      <c r="EJR39" s="296"/>
      <c r="EJS39" s="296"/>
      <c r="EJT39" s="296"/>
      <c r="EJU39" s="296"/>
      <c r="EJV39" s="296"/>
      <c r="EJW39" s="296"/>
      <c r="EJX39" s="296"/>
      <c r="EJY39" s="296"/>
      <c r="EJZ39" s="296"/>
      <c r="EKA39" s="296"/>
      <c r="EKB39" s="296"/>
      <c r="EKC39" s="296"/>
      <c r="EKD39" s="296"/>
      <c r="EKE39" s="296"/>
      <c r="EKF39" s="296"/>
      <c r="EKG39" s="296"/>
      <c r="EKH39" s="296"/>
      <c r="EKI39" s="296"/>
      <c r="EKJ39" s="296"/>
      <c r="EKK39" s="296"/>
      <c r="EKL39" s="296"/>
      <c r="EKM39" s="296"/>
      <c r="EKN39" s="296"/>
      <c r="EKO39" s="296"/>
      <c r="EKP39" s="296"/>
      <c r="EKQ39" s="296"/>
      <c r="EKR39" s="296"/>
      <c r="EKS39" s="296"/>
      <c r="EKT39" s="296"/>
      <c r="EKU39" s="296"/>
      <c r="EKV39" s="296"/>
      <c r="EKW39" s="296"/>
      <c r="EKX39" s="296"/>
      <c r="EKY39" s="296"/>
      <c r="EKZ39" s="296"/>
      <c r="ELA39" s="296"/>
      <c r="ELB39" s="296"/>
      <c r="ELC39" s="296"/>
      <c r="ELD39" s="296"/>
      <c r="ELE39" s="296"/>
      <c r="ELF39" s="296"/>
      <c r="ELG39" s="296"/>
      <c r="ELH39" s="296"/>
      <c r="ELI39" s="296"/>
      <c r="ELJ39" s="296"/>
      <c r="ELK39" s="296"/>
      <c r="ELL39" s="296"/>
      <c r="ELM39" s="296"/>
      <c r="ELN39" s="296"/>
      <c r="ELO39" s="296"/>
      <c r="ELP39" s="296"/>
      <c r="ELQ39" s="296"/>
      <c r="ELR39" s="296"/>
      <c r="ELS39" s="296"/>
      <c r="ELT39" s="296"/>
      <c r="ELU39" s="296"/>
      <c r="ELV39" s="296"/>
      <c r="ELW39" s="296"/>
      <c r="ELX39" s="296"/>
      <c r="ELY39" s="296"/>
      <c r="ELZ39" s="296"/>
      <c r="EMA39" s="296"/>
      <c r="EMB39" s="296"/>
      <c r="EMC39" s="296"/>
      <c r="EMD39" s="296"/>
      <c r="EME39" s="296"/>
      <c r="EMF39" s="296"/>
      <c r="EMG39" s="296"/>
      <c r="EMH39" s="296"/>
      <c r="EMI39" s="296"/>
      <c r="EMJ39" s="296"/>
      <c r="EMK39" s="296"/>
      <c r="EML39" s="296"/>
      <c r="EMM39" s="296"/>
      <c r="EMN39" s="296"/>
      <c r="EMO39" s="296"/>
      <c r="EMP39" s="296"/>
      <c r="EMQ39" s="296"/>
      <c r="EMR39" s="296"/>
      <c r="EMS39" s="296"/>
      <c r="EMT39" s="296"/>
      <c r="EMU39" s="296"/>
      <c r="EMV39" s="296"/>
      <c r="EMW39" s="296"/>
      <c r="EMX39" s="296"/>
      <c r="EMY39" s="296"/>
      <c r="EMZ39" s="296"/>
      <c r="ENA39" s="296"/>
      <c r="ENB39" s="296"/>
      <c r="ENC39" s="296"/>
      <c r="END39" s="296"/>
      <c r="ENE39" s="296"/>
      <c r="ENF39" s="296"/>
      <c r="ENG39" s="296"/>
      <c r="ENH39" s="296"/>
      <c r="ENI39" s="296"/>
      <c r="ENJ39" s="296"/>
      <c r="ENK39" s="296"/>
      <c r="ENL39" s="296"/>
      <c r="ENM39" s="296"/>
      <c r="ENN39" s="296"/>
      <c r="ENO39" s="296"/>
      <c r="ENP39" s="296"/>
      <c r="ENQ39" s="296"/>
      <c r="ENR39" s="296"/>
      <c r="ENS39" s="296"/>
      <c r="ENT39" s="296"/>
      <c r="ENU39" s="296"/>
      <c r="ENV39" s="296"/>
      <c r="ENW39" s="296"/>
      <c r="ENX39" s="296"/>
      <c r="ENY39" s="296"/>
      <c r="ENZ39" s="296"/>
      <c r="EOA39" s="296"/>
      <c r="EOB39" s="296"/>
      <c r="EOC39" s="296"/>
      <c r="EOD39" s="296"/>
      <c r="EOE39" s="296"/>
      <c r="EOF39" s="296"/>
      <c r="EOG39" s="296"/>
      <c r="EOH39" s="296"/>
      <c r="EOI39" s="296"/>
      <c r="EOJ39" s="296"/>
      <c r="EOK39" s="296"/>
      <c r="EOL39" s="296"/>
      <c r="EOM39" s="296"/>
      <c r="EON39" s="296"/>
      <c r="EOO39" s="296"/>
      <c r="EOP39" s="296"/>
      <c r="EOQ39" s="296"/>
      <c r="EOR39" s="296"/>
      <c r="EOS39" s="296"/>
      <c r="EOT39" s="296"/>
      <c r="EOU39" s="296"/>
      <c r="EOV39" s="296"/>
      <c r="EOW39" s="296"/>
      <c r="EOX39" s="296"/>
      <c r="EOY39" s="296"/>
      <c r="EOZ39" s="296"/>
      <c r="EPA39" s="296"/>
      <c r="EPB39" s="296"/>
      <c r="EPC39" s="296"/>
      <c r="EPD39" s="296"/>
      <c r="EPE39" s="296"/>
      <c r="EPF39" s="296"/>
      <c r="EPG39" s="296"/>
      <c r="EPH39" s="296"/>
      <c r="EPI39" s="296"/>
      <c r="EPJ39" s="296"/>
      <c r="EPK39" s="296"/>
      <c r="EPL39" s="296"/>
      <c r="EPM39" s="296"/>
      <c r="EPN39" s="296"/>
      <c r="EPO39" s="296"/>
      <c r="EPP39" s="296"/>
      <c r="EPQ39" s="296"/>
      <c r="EPR39" s="296"/>
      <c r="EPS39" s="296"/>
      <c r="EPT39" s="296"/>
      <c r="EPU39" s="296"/>
      <c r="EPV39" s="296"/>
      <c r="EPW39" s="296"/>
      <c r="EPX39" s="296"/>
      <c r="EPY39" s="296"/>
      <c r="EPZ39" s="296"/>
      <c r="EQA39" s="296"/>
      <c r="EQB39" s="296"/>
      <c r="EQC39" s="296"/>
      <c r="EQD39" s="296"/>
      <c r="EQE39" s="296"/>
      <c r="EQF39" s="296"/>
      <c r="EQG39" s="296"/>
      <c r="EQH39" s="296"/>
      <c r="EQI39" s="296"/>
      <c r="EQJ39" s="296"/>
      <c r="EQK39" s="296"/>
      <c r="EQL39" s="296"/>
      <c r="EQM39" s="296"/>
      <c r="EQN39" s="296"/>
      <c r="EQO39" s="296"/>
      <c r="EQP39" s="296"/>
      <c r="EQQ39" s="296"/>
      <c r="EQR39" s="296"/>
      <c r="EQS39" s="296"/>
      <c r="EQT39" s="296"/>
      <c r="EQU39" s="296"/>
      <c r="EQV39" s="296"/>
      <c r="EQW39" s="296"/>
      <c r="EQX39" s="296"/>
      <c r="EQY39" s="296"/>
      <c r="EQZ39" s="296"/>
      <c r="ERA39" s="296"/>
      <c r="ERB39" s="296"/>
      <c r="ERC39" s="296"/>
      <c r="ERD39" s="296"/>
      <c r="ERE39" s="296"/>
      <c r="ERF39" s="296"/>
      <c r="ERG39" s="296"/>
      <c r="ERH39" s="296"/>
      <c r="ERI39" s="296"/>
      <c r="ERJ39" s="296"/>
      <c r="ERK39" s="296"/>
      <c r="ERL39" s="296"/>
      <c r="ERM39" s="296"/>
      <c r="ERN39" s="296"/>
      <c r="ERO39" s="296"/>
      <c r="ERP39" s="296"/>
      <c r="ERQ39" s="296"/>
      <c r="ERR39" s="296"/>
      <c r="ERS39" s="296"/>
      <c r="ERT39" s="296"/>
      <c r="ERU39" s="296"/>
      <c r="ERV39" s="296"/>
      <c r="ERW39" s="296"/>
      <c r="ERX39" s="296"/>
      <c r="ERY39" s="296"/>
      <c r="ERZ39" s="296"/>
      <c r="ESA39" s="296"/>
      <c r="ESB39" s="296"/>
      <c r="ESC39" s="296"/>
      <c r="ESD39" s="296"/>
      <c r="ESE39" s="296"/>
      <c r="ESF39" s="296"/>
      <c r="ESG39" s="296"/>
      <c r="ESH39" s="296"/>
      <c r="ESI39" s="296"/>
      <c r="ESJ39" s="296"/>
      <c r="ESK39" s="296"/>
      <c r="ESL39" s="296"/>
      <c r="ESM39" s="296"/>
      <c r="ESN39" s="296"/>
      <c r="ESO39" s="296"/>
      <c r="ESP39" s="296"/>
      <c r="ESQ39" s="296"/>
      <c r="ESR39" s="296"/>
      <c r="ESS39" s="296"/>
      <c r="EST39" s="296"/>
      <c r="ESU39" s="296"/>
      <c r="ESV39" s="296"/>
      <c r="ESW39" s="296"/>
      <c r="ESX39" s="296"/>
      <c r="ESY39" s="296"/>
      <c r="ESZ39" s="296"/>
      <c r="ETA39" s="296"/>
      <c r="ETB39" s="296"/>
      <c r="ETC39" s="296"/>
      <c r="ETD39" s="296"/>
      <c r="ETE39" s="296"/>
      <c r="ETF39" s="296"/>
      <c r="ETG39" s="296"/>
      <c r="ETH39" s="296"/>
      <c r="ETI39" s="296"/>
      <c r="ETJ39" s="296"/>
      <c r="ETK39" s="296"/>
      <c r="ETL39" s="296"/>
      <c r="ETM39" s="296"/>
      <c r="ETN39" s="296"/>
      <c r="ETO39" s="296"/>
      <c r="ETP39" s="296"/>
      <c r="ETQ39" s="296"/>
      <c r="ETR39" s="296"/>
      <c r="ETS39" s="296"/>
      <c r="ETT39" s="296"/>
      <c r="ETU39" s="296"/>
      <c r="ETV39" s="296"/>
      <c r="ETW39" s="296"/>
      <c r="ETX39" s="296"/>
      <c r="ETY39" s="296"/>
      <c r="ETZ39" s="296"/>
      <c r="EUA39" s="296"/>
      <c r="EUB39" s="296"/>
      <c r="EUC39" s="296"/>
      <c r="EUD39" s="296"/>
      <c r="EUE39" s="296"/>
      <c r="EUF39" s="296"/>
      <c r="EUG39" s="296"/>
      <c r="EUH39" s="296"/>
      <c r="EUI39" s="296"/>
      <c r="EUJ39" s="296"/>
      <c r="EUK39" s="296"/>
      <c r="EUL39" s="296"/>
      <c r="EUM39" s="296"/>
      <c r="EUN39" s="296"/>
      <c r="EUO39" s="296"/>
      <c r="EUP39" s="296"/>
      <c r="EUQ39" s="296"/>
      <c r="EUR39" s="296"/>
      <c r="EUS39" s="296"/>
      <c r="EUT39" s="296"/>
      <c r="EUU39" s="296"/>
      <c r="EUV39" s="296"/>
      <c r="EUW39" s="296"/>
      <c r="EUX39" s="296"/>
      <c r="EUY39" s="296"/>
      <c r="EUZ39" s="296"/>
      <c r="EVA39" s="296"/>
      <c r="EVB39" s="296"/>
      <c r="EVC39" s="296"/>
      <c r="EVD39" s="296"/>
      <c r="EVE39" s="296"/>
      <c r="EVF39" s="296"/>
      <c r="EVG39" s="296"/>
      <c r="EVH39" s="296"/>
      <c r="EVI39" s="296"/>
      <c r="EVJ39" s="296"/>
      <c r="EVK39" s="296"/>
      <c r="EVL39" s="296"/>
      <c r="EVM39" s="296"/>
      <c r="EVN39" s="296"/>
      <c r="EVO39" s="296"/>
      <c r="EVP39" s="296"/>
      <c r="EVQ39" s="296"/>
      <c r="EVR39" s="296"/>
      <c r="EVS39" s="296"/>
      <c r="EVT39" s="296"/>
      <c r="EVU39" s="296"/>
      <c r="EVV39" s="296"/>
      <c r="EVW39" s="296"/>
      <c r="EVX39" s="296"/>
      <c r="EVY39" s="296"/>
      <c r="EVZ39" s="296"/>
      <c r="EWA39" s="296"/>
      <c r="EWB39" s="296"/>
      <c r="EWC39" s="296"/>
      <c r="EWD39" s="296"/>
      <c r="EWE39" s="296"/>
      <c r="EWF39" s="296"/>
      <c r="EWG39" s="296"/>
      <c r="EWH39" s="296"/>
      <c r="EWI39" s="296"/>
      <c r="EWJ39" s="296"/>
      <c r="EWK39" s="296"/>
      <c r="EWL39" s="296"/>
      <c r="EWM39" s="296"/>
      <c r="EWN39" s="296"/>
      <c r="EWO39" s="296"/>
      <c r="EWP39" s="296"/>
      <c r="EWQ39" s="296"/>
      <c r="EWR39" s="296"/>
      <c r="EWS39" s="296"/>
      <c r="EWT39" s="296"/>
      <c r="EWU39" s="296"/>
      <c r="EWV39" s="296"/>
      <c r="EWW39" s="296"/>
      <c r="EWX39" s="296"/>
      <c r="EWY39" s="296"/>
      <c r="EWZ39" s="296"/>
      <c r="EXA39" s="296"/>
      <c r="EXB39" s="296"/>
      <c r="EXC39" s="296"/>
      <c r="EXD39" s="296"/>
      <c r="EXE39" s="296"/>
      <c r="EXF39" s="296"/>
      <c r="EXG39" s="296"/>
      <c r="EXH39" s="296"/>
      <c r="EXI39" s="296"/>
      <c r="EXJ39" s="296"/>
      <c r="EXK39" s="296"/>
      <c r="EXL39" s="296"/>
      <c r="EXM39" s="296"/>
      <c r="EXN39" s="296"/>
      <c r="EXO39" s="296"/>
      <c r="EXP39" s="296"/>
      <c r="EXQ39" s="296"/>
      <c r="EXR39" s="296"/>
      <c r="EXS39" s="296"/>
      <c r="EXT39" s="296"/>
      <c r="EXU39" s="296"/>
      <c r="EXV39" s="296"/>
      <c r="EXW39" s="296"/>
      <c r="EXX39" s="296"/>
      <c r="EXY39" s="296"/>
      <c r="EXZ39" s="296"/>
      <c r="EYA39" s="296"/>
      <c r="EYB39" s="296"/>
      <c r="EYC39" s="296"/>
      <c r="EYD39" s="296"/>
      <c r="EYE39" s="296"/>
      <c r="EYF39" s="296"/>
      <c r="EYG39" s="296"/>
      <c r="EYH39" s="296"/>
      <c r="EYI39" s="296"/>
      <c r="EYJ39" s="296"/>
      <c r="EYK39" s="296"/>
      <c r="EYL39" s="296"/>
      <c r="EYM39" s="296"/>
      <c r="EYN39" s="296"/>
      <c r="EYO39" s="296"/>
      <c r="EYP39" s="296"/>
      <c r="EYQ39" s="296"/>
      <c r="EYR39" s="296"/>
      <c r="EYS39" s="296"/>
      <c r="EYT39" s="296"/>
      <c r="EYU39" s="296"/>
      <c r="EYV39" s="296"/>
      <c r="EYW39" s="296"/>
      <c r="EYX39" s="296"/>
      <c r="EYY39" s="296"/>
      <c r="EYZ39" s="296"/>
      <c r="EZA39" s="296"/>
      <c r="EZB39" s="296"/>
      <c r="EZC39" s="296"/>
      <c r="EZD39" s="296"/>
      <c r="EZE39" s="296"/>
      <c r="EZF39" s="296"/>
      <c r="EZG39" s="296"/>
      <c r="EZH39" s="296"/>
      <c r="EZI39" s="296"/>
      <c r="EZJ39" s="296"/>
      <c r="EZK39" s="296"/>
      <c r="EZL39" s="296"/>
      <c r="EZM39" s="296"/>
      <c r="EZN39" s="296"/>
      <c r="EZO39" s="296"/>
      <c r="EZP39" s="296"/>
      <c r="EZQ39" s="296"/>
      <c r="EZR39" s="296"/>
      <c r="EZS39" s="296"/>
      <c r="EZT39" s="296"/>
      <c r="EZU39" s="296"/>
      <c r="EZV39" s="296"/>
      <c r="EZW39" s="296"/>
      <c r="EZX39" s="296"/>
      <c r="EZY39" s="296"/>
      <c r="EZZ39" s="296"/>
      <c r="FAA39" s="296"/>
      <c r="FAB39" s="296"/>
      <c r="FAC39" s="296"/>
      <c r="FAD39" s="296"/>
      <c r="FAE39" s="296"/>
      <c r="FAF39" s="296"/>
      <c r="FAG39" s="296"/>
      <c r="FAH39" s="296"/>
      <c r="FAI39" s="296"/>
      <c r="FAJ39" s="296"/>
      <c r="FAK39" s="296"/>
      <c r="FAL39" s="296"/>
      <c r="FAM39" s="296"/>
      <c r="FAN39" s="296"/>
      <c r="FAO39" s="296"/>
      <c r="FAP39" s="296"/>
      <c r="FAQ39" s="296"/>
      <c r="FAR39" s="296"/>
      <c r="FAS39" s="296"/>
      <c r="FAT39" s="296"/>
      <c r="FAU39" s="296"/>
      <c r="FAV39" s="296"/>
      <c r="FAW39" s="296"/>
      <c r="FAX39" s="296"/>
      <c r="FAY39" s="296"/>
      <c r="FAZ39" s="296"/>
      <c r="FBA39" s="296"/>
      <c r="FBB39" s="296"/>
      <c r="FBC39" s="296"/>
      <c r="FBD39" s="296"/>
      <c r="FBE39" s="296"/>
      <c r="FBF39" s="296"/>
      <c r="FBG39" s="296"/>
      <c r="FBH39" s="296"/>
      <c r="FBI39" s="296"/>
      <c r="FBJ39" s="296"/>
      <c r="FBK39" s="296"/>
      <c r="FBL39" s="296"/>
      <c r="FBM39" s="296"/>
      <c r="FBN39" s="296"/>
      <c r="FBO39" s="296"/>
      <c r="FBP39" s="296"/>
      <c r="FBQ39" s="296"/>
      <c r="FBR39" s="296"/>
      <c r="FBS39" s="296"/>
      <c r="FBT39" s="296"/>
      <c r="FBU39" s="296"/>
      <c r="FBV39" s="296"/>
      <c r="FBW39" s="296"/>
      <c r="FBX39" s="296"/>
      <c r="FBY39" s="296"/>
      <c r="FBZ39" s="296"/>
      <c r="FCA39" s="296"/>
      <c r="FCB39" s="296"/>
      <c r="FCC39" s="296"/>
      <c r="FCD39" s="296"/>
      <c r="FCE39" s="296"/>
      <c r="FCF39" s="296"/>
      <c r="FCG39" s="296"/>
      <c r="FCH39" s="296"/>
      <c r="FCI39" s="296"/>
      <c r="FCJ39" s="296"/>
      <c r="FCK39" s="296"/>
      <c r="FCL39" s="296"/>
      <c r="FCM39" s="296"/>
      <c r="FCN39" s="296"/>
      <c r="FCO39" s="296"/>
      <c r="FCP39" s="296"/>
      <c r="FCQ39" s="296"/>
      <c r="FCR39" s="296"/>
      <c r="FCS39" s="296"/>
      <c r="FCT39" s="296"/>
      <c r="FCU39" s="296"/>
      <c r="FCV39" s="296"/>
      <c r="FCW39" s="296"/>
      <c r="FCX39" s="296"/>
      <c r="FCY39" s="296"/>
      <c r="FCZ39" s="296"/>
      <c r="FDA39" s="296"/>
      <c r="FDB39" s="296"/>
      <c r="FDC39" s="296"/>
      <c r="FDD39" s="296"/>
      <c r="FDE39" s="296"/>
      <c r="FDF39" s="296"/>
      <c r="FDG39" s="296"/>
      <c r="FDH39" s="296"/>
      <c r="FDI39" s="296"/>
      <c r="FDJ39" s="296"/>
      <c r="FDK39" s="296"/>
      <c r="FDL39" s="296"/>
      <c r="FDM39" s="296"/>
      <c r="FDN39" s="296"/>
      <c r="FDO39" s="296"/>
      <c r="FDP39" s="296"/>
      <c r="FDQ39" s="296"/>
      <c r="FDR39" s="296"/>
      <c r="FDS39" s="296"/>
      <c r="FDT39" s="296"/>
      <c r="FDU39" s="296"/>
      <c r="FDV39" s="296"/>
      <c r="FDW39" s="296"/>
      <c r="FDX39" s="296"/>
      <c r="FDY39" s="296"/>
      <c r="FDZ39" s="296"/>
      <c r="FEA39" s="296"/>
      <c r="FEB39" s="296"/>
      <c r="FEC39" s="296"/>
      <c r="FED39" s="296"/>
      <c r="FEE39" s="296"/>
      <c r="FEF39" s="296"/>
      <c r="FEG39" s="296"/>
      <c r="FEH39" s="296"/>
      <c r="FEI39" s="296"/>
      <c r="FEJ39" s="296"/>
      <c r="FEK39" s="296"/>
      <c r="FEL39" s="296"/>
      <c r="FEM39" s="296"/>
      <c r="FEN39" s="296"/>
      <c r="FEO39" s="296"/>
      <c r="FEP39" s="296"/>
      <c r="FEQ39" s="296"/>
      <c r="FER39" s="296"/>
      <c r="FES39" s="296"/>
      <c r="FET39" s="296"/>
      <c r="FEU39" s="296"/>
      <c r="FEV39" s="296"/>
      <c r="FEW39" s="296"/>
      <c r="FEX39" s="296"/>
      <c r="FEY39" s="296"/>
      <c r="FEZ39" s="296"/>
      <c r="FFA39" s="296"/>
      <c r="FFB39" s="296"/>
      <c r="FFC39" s="296"/>
      <c r="FFD39" s="296"/>
      <c r="FFE39" s="296"/>
      <c r="FFF39" s="296"/>
      <c r="FFG39" s="296"/>
      <c r="FFH39" s="296"/>
      <c r="FFI39" s="296"/>
      <c r="FFJ39" s="296"/>
      <c r="FFK39" s="296"/>
      <c r="FFL39" s="296"/>
      <c r="FFM39" s="296"/>
      <c r="FFN39" s="296"/>
      <c r="FFO39" s="296"/>
      <c r="FFP39" s="296"/>
      <c r="FFQ39" s="296"/>
      <c r="FFR39" s="296"/>
      <c r="FFS39" s="296"/>
      <c r="FFT39" s="296"/>
      <c r="FFU39" s="296"/>
      <c r="FFV39" s="296"/>
      <c r="FFW39" s="296"/>
      <c r="FFX39" s="296"/>
      <c r="FFY39" s="296"/>
      <c r="FFZ39" s="296"/>
      <c r="FGA39" s="296"/>
      <c r="FGB39" s="296"/>
      <c r="FGC39" s="296"/>
      <c r="FGD39" s="296"/>
      <c r="FGE39" s="296"/>
      <c r="FGF39" s="296"/>
      <c r="FGG39" s="296"/>
      <c r="FGH39" s="296"/>
      <c r="FGI39" s="296"/>
      <c r="FGJ39" s="296"/>
      <c r="FGK39" s="296"/>
      <c r="FGL39" s="296"/>
      <c r="FGM39" s="296"/>
      <c r="FGN39" s="296"/>
      <c r="FGO39" s="296"/>
      <c r="FGP39" s="296"/>
      <c r="FGQ39" s="296"/>
      <c r="FGR39" s="296"/>
      <c r="FGS39" s="296"/>
      <c r="FGT39" s="296"/>
      <c r="FGU39" s="296"/>
      <c r="FGV39" s="296"/>
      <c r="FGW39" s="296"/>
      <c r="FGX39" s="296"/>
      <c r="FGY39" s="296"/>
      <c r="FGZ39" s="296"/>
      <c r="FHA39" s="296"/>
      <c r="FHB39" s="296"/>
      <c r="FHC39" s="296"/>
      <c r="FHD39" s="296"/>
      <c r="FHE39" s="296"/>
      <c r="FHF39" s="296"/>
      <c r="FHG39" s="296"/>
      <c r="FHH39" s="296"/>
      <c r="FHI39" s="296"/>
      <c r="FHJ39" s="296"/>
      <c r="FHK39" s="296"/>
      <c r="FHL39" s="296"/>
      <c r="FHM39" s="296"/>
      <c r="FHN39" s="296"/>
      <c r="FHO39" s="296"/>
      <c r="FHP39" s="296"/>
      <c r="FHQ39" s="296"/>
      <c r="FHR39" s="296"/>
      <c r="FHS39" s="296"/>
      <c r="FHT39" s="296"/>
      <c r="FHU39" s="296"/>
      <c r="FHV39" s="296"/>
      <c r="FHW39" s="296"/>
      <c r="FHX39" s="296"/>
      <c r="FHY39" s="296"/>
      <c r="FHZ39" s="296"/>
      <c r="FIA39" s="296"/>
      <c r="FIB39" s="296"/>
      <c r="FIC39" s="296"/>
      <c r="FID39" s="296"/>
      <c r="FIE39" s="296"/>
      <c r="FIF39" s="296"/>
      <c r="FIG39" s="296"/>
      <c r="FIH39" s="296"/>
      <c r="FII39" s="296"/>
      <c r="FIJ39" s="296"/>
      <c r="FIK39" s="296"/>
      <c r="FIL39" s="296"/>
      <c r="FIM39" s="296"/>
      <c r="FIN39" s="296"/>
      <c r="FIO39" s="296"/>
      <c r="FIP39" s="296"/>
      <c r="FIQ39" s="296"/>
      <c r="FIR39" s="296"/>
      <c r="FIS39" s="296"/>
      <c r="FIT39" s="296"/>
      <c r="FIU39" s="296"/>
      <c r="FIV39" s="296"/>
      <c r="FIW39" s="296"/>
      <c r="FIX39" s="296"/>
      <c r="FIY39" s="296"/>
      <c r="FIZ39" s="296"/>
      <c r="FJA39" s="296"/>
      <c r="FJB39" s="296"/>
      <c r="FJC39" s="296"/>
      <c r="FJD39" s="296"/>
      <c r="FJE39" s="296"/>
      <c r="FJF39" s="296"/>
      <c r="FJG39" s="296"/>
      <c r="FJH39" s="296"/>
      <c r="FJI39" s="296"/>
      <c r="FJJ39" s="296"/>
      <c r="FJK39" s="296"/>
      <c r="FJL39" s="296"/>
      <c r="FJM39" s="296"/>
      <c r="FJN39" s="296"/>
      <c r="FJO39" s="296"/>
      <c r="FJP39" s="296"/>
      <c r="FJQ39" s="296"/>
      <c r="FJR39" s="296"/>
      <c r="FJS39" s="296"/>
      <c r="FJT39" s="296"/>
      <c r="FJU39" s="296"/>
      <c r="FJV39" s="296"/>
      <c r="FJW39" s="296"/>
      <c r="FJX39" s="296"/>
      <c r="FJY39" s="296"/>
      <c r="FJZ39" s="296"/>
      <c r="FKA39" s="296"/>
      <c r="FKB39" s="296"/>
      <c r="FKC39" s="296"/>
      <c r="FKD39" s="296"/>
      <c r="FKE39" s="296"/>
      <c r="FKF39" s="296"/>
      <c r="FKG39" s="296"/>
      <c r="FKH39" s="296"/>
      <c r="FKI39" s="296"/>
      <c r="FKJ39" s="296"/>
      <c r="FKK39" s="296"/>
      <c r="FKL39" s="296"/>
      <c r="FKM39" s="296"/>
      <c r="FKN39" s="296"/>
      <c r="FKO39" s="296"/>
      <c r="FKP39" s="296"/>
      <c r="FKQ39" s="296"/>
      <c r="FKR39" s="296"/>
      <c r="FKS39" s="296"/>
      <c r="FKT39" s="296"/>
      <c r="FKU39" s="296"/>
      <c r="FKV39" s="296"/>
      <c r="FKW39" s="296"/>
      <c r="FKX39" s="296"/>
      <c r="FKY39" s="296"/>
      <c r="FKZ39" s="296"/>
      <c r="FLA39" s="296"/>
      <c r="FLB39" s="296"/>
      <c r="FLC39" s="296"/>
      <c r="FLD39" s="296"/>
      <c r="FLE39" s="296"/>
      <c r="FLF39" s="296"/>
      <c r="FLG39" s="296"/>
      <c r="FLH39" s="296"/>
      <c r="FLI39" s="296"/>
      <c r="FLJ39" s="296"/>
      <c r="FLK39" s="296"/>
      <c r="FLL39" s="296"/>
      <c r="FLM39" s="296"/>
      <c r="FLN39" s="296"/>
      <c r="FLO39" s="296"/>
      <c r="FLP39" s="296"/>
      <c r="FLQ39" s="296"/>
      <c r="FLR39" s="296"/>
      <c r="FLS39" s="296"/>
      <c r="FLT39" s="296"/>
      <c r="FLU39" s="296"/>
      <c r="FLV39" s="296"/>
      <c r="FLW39" s="296"/>
      <c r="FLX39" s="296"/>
      <c r="FLY39" s="296"/>
      <c r="FLZ39" s="296"/>
      <c r="FMA39" s="296"/>
      <c r="FMB39" s="296"/>
      <c r="FMC39" s="296"/>
      <c r="FMD39" s="296"/>
      <c r="FME39" s="296"/>
      <c r="FMF39" s="296"/>
      <c r="FMG39" s="296"/>
      <c r="FMH39" s="296"/>
      <c r="FMI39" s="296"/>
      <c r="FMJ39" s="296"/>
      <c r="FMK39" s="296"/>
      <c r="FML39" s="296"/>
      <c r="FMM39" s="296"/>
      <c r="FMN39" s="296"/>
      <c r="FMO39" s="296"/>
      <c r="FMP39" s="296"/>
      <c r="FMQ39" s="296"/>
      <c r="FMR39" s="296"/>
      <c r="FMS39" s="296"/>
      <c r="FMT39" s="296"/>
      <c r="FMU39" s="296"/>
      <c r="FMV39" s="296"/>
      <c r="FMW39" s="296"/>
      <c r="FMX39" s="296"/>
      <c r="FMY39" s="296"/>
      <c r="FMZ39" s="296"/>
      <c r="FNA39" s="296"/>
      <c r="FNB39" s="296"/>
      <c r="FNC39" s="296"/>
      <c r="FND39" s="296"/>
      <c r="FNE39" s="296"/>
      <c r="FNF39" s="296"/>
      <c r="FNG39" s="296"/>
      <c r="FNH39" s="296"/>
      <c r="FNI39" s="296"/>
      <c r="FNJ39" s="296"/>
      <c r="FNK39" s="296"/>
      <c r="FNL39" s="296"/>
      <c r="FNM39" s="296"/>
      <c r="FNN39" s="296"/>
      <c r="FNO39" s="296"/>
      <c r="FNP39" s="296"/>
      <c r="FNQ39" s="296"/>
      <c r="FNR39" s="296"/>
      <c r="FNS39" s="296"/>
      <c r="FNT39" s="296"/>
      <c r="FNU39" s="296"/>
      <c r="FNV39" s="296"/>
      <c r="FNW39" s="296"/>
      <c r="FNX39" s="296"/>
      <c r="FNY39" s="296"/>
      <c r="FNZ39" s="296"/>
      <c r="FOA39" s="296"/>
      <c r="FOB39" s="296"/>
      <c r="FOC39" s="296"/>
      <c r="FOD39" s="296"/>
      <c r="FOE39" s="296"/>
      <c r="FOF39" s="296"/>
      <c r="FOG39" s="296"/>
      <c r="FOH39" s="296"/>
      <c r="FOI39" s="296"/>
      <c r="FOJ39" s="296"/>
      <c r="FOK39" s="296"/>
      <c r="FOL39" s="296"/>
      <c r="FOM39" s="296"/>
      <c r="FON39" s="296"/>
      <c r="FOO39" s="296"/>
      <c r="FOP39" s="296"/>
      <c r="FOQ39" s="296"/>
      <c r="FOR39" s="296"/>
      <c r="FOS39" s="296"/>
      <c r="FOT39" s="296"/>
      <c r="FOU39" s="296"/>
      <c r="FOV39" s="296"/>
      <c r="FOW39" s="296"/>
      <c r="FOX39" s="296"/>
      <c r="FOY39" s="296"/>
      <c r="FOZ39" s="296"/>
      <c r="FPA39" s="296"/>
      <c r="FPB39" s="296"/>
      <c r="FPC39" s="296"/>
      <c r="FPD39" s="296"/>
      <c r="FPE39" s="296"/>
      <c r="FPF39" s="296"/>
      <c r="FPG39" s="296"/>
      <c r="FPH39" s="296"/>
      <c r="FPI39" s="296"/>
      <c r="FPJ39" s="296"/>
      <c r="FPK39" s="296"/>
      <c r="FPL39" s="296"/>
      <c r="FPM39" s="296"/>
      <c r="FPN39" s="296"/>
      <c r="FPO39" s="296"/>
      <c r="FPP39" s="296"/>
      <c r="FPQ39" s="296"/>
      <c r="FPR39" s="296"/>
      <c r="FPS39" s="296"/>
      <c r="FPT39" s="296"/>
      <c r="FPU39" s="296"/>
      <c r="FPV39" s="296"/>
      <c r="FPW39" s="296"/>
      <c r="FPX39" s="296"/>
      <c r="FPY39" s="296"/>
      <c r="FPZ39" s="296"/>
      <c r="FQA39" s="296"/>
      <c r="FQB39" s="296"/>
      <c r="FQC39" s="296"/>
      <c r="FQD39" s="296"/>
      <c r="FQE39" s="296"/>
      <c r="FQF39" s="296"/>
      <c r="FQG39" s="296"/>
      <c r="FQH39" s="296"/>
      <c r="FQI39" s="296"/>
      <c r="FQJ39" s="296"/>
      <c r="FQK39" s="296"/>
      <c r="FQL39" s="296"/>
      <c r="FQM39" s="296"/>
      <c r="FQN39" s="296"/>
      <c r="FQO39" s="296"/>
      <c r="FQP39" s="296"/>
      <c r="FQQ39" s="296"/>
      <c r="FQR39" s="296"/>
      <c r="FQS39" s="296"/>
      <c r="FQT39" s="296"/>
      <c r="FQU39" s="296"/>
      <c r="FQV39" s="296"/>
      <c r="FQW39" s="296"/>
      <c r="FQX39" s="296"/>
      <c r="FQY39" s="296"/>
      <c r="FQZ39" s="296"/>
      <c r="FRA39" s="296"/>
      <c r="FRB39" s="296"/>
      <c r="FRC39" s="296"/>
      <c r="FRD39" s="296"/>
      <c r="FRE39" s="296"/>
      <c r="FRF39" s="296"/>
      <c r="FRG39" s="296"/>
      <c r="FRH39" s="296"/>
      <c r="FRI39" s="296"/>
      <c r="FRJ39" s="296"/>
      <c r="FRK39" s="296"/>
      <c r="FRL39" s="296"/>
      <c r="FRM39" s="296"/>
      <c r="FRN39" s="296"/>
      <c r="FRO39" s="296"/>
      <c r="FRP39" s="296"/>
      <c r="FRQ39" s="296"/>
      <c r="FRR39" s="296"/>
      <c r="FRS39" s="296"/>
      <c r="FRT39" s="296"/>
      <c r="FRU39" s="296"/>
      <c r="FRV39" s="296"/>
      <c r="FRW39" s="296"/>
      <c r="FRX39" s="296"/>
      <c r="FRY39" s="296"/>
      <c r="FRZ39" s="296"/>
      <c r="FSA39" s="296"/>
      <c r="FSB39" s="296"/>
      <c r="FSC39" s="296"/>
      <c r="FSD39" s="296"/>
      <c r="FSE39" s="296"/>
      <c r="FSF39" s="296"/>
      <c r="FSG39" s="296"/>
      <c r="FSH39" s="296"/>
      <c r="FSI39" s="296"/>
      <c r="FSJ39" s="296"/>
      <c r="FSK39" s="296"/>
      <c r="FSL39" s="296"/>
      <c r="FSM39" s="296"/>
      <c r="FSN39" s="296"/>
      <c r="FSO39" s="296"/>
      <c r="FSP39" s="296"/>
      <c r="FSQ39" s="296"/>
      <c r="FSR39" s="296"/>
      <c r="FSS39" s="296"/>
      <c r="FST39" s="296"/>
      <c r="FSU39" s="296"/>
      <c r="FSV39" s="296"/>
      <c r="FSW39" s="296"/>
      <c r="FSX39" s="296"/>
      <c r="FSY39" s="296"/>
      <c r="FSZ39" s="296"/>
      <c r="FTA39" s="296"/>
      <c r="FTB39" s="296"/>
      <c r="FTC39" s="296"/>
      <c r="FTD39" s="296"/>
      <c r="FTE39" s="296"/>
      <c r="FTF39" s="296"/>
      <c r="FTG39" s="296"/>
      <c r="FTH39" s="296"/>
      <c r="FTI39" s="296"/>
      <c r="FTJ39" s="296"/>
      <c r="FTK39" s="296"/>
      <c r="FTL39" s="296"/>
      <c r="FTM39" s="296"/>
      <c r="FTN39" s="296"/>
      <c r="FTO39" s="296"/>
      <c r="FTP39" s="296"/>
      <c r="FTQ39" s="296"/>
      <c r="FTR39" s="296"/>
      <c r="FTS39" s="296"/>
      <c r="FTT39" s="296"/>
      <c r="FTU39" s="296"/>
      <c r="FTV39" s="296"/>
      <c r="FTW39" s="296"/>
      <c r="FTX39" s="296"/>
      <c r="FTY39" s="296"/>
      <c r="FTZ39" s="296"/>
      <c r="FUA39" s="296"/>
      <c r="FUB39" s="296"/>
      <c r="FUC39" s="296"/>
      <c r="FUD39" s="296"/>
      <c r="FUE39" s="296"/>
      <c r="FUF39" s="296"/>
      <c r="FUG39" s="296"/>
      <c r="FUH39" s="296"/>
      <c r="FUI39" s="296"/>
      <c r="FUJ39" s="296"/>
      <c r="FUK39" s="296"/>
      <c r="FUL39" s="296"/>
      <c r="FUM39" s="296"/>
      <c r="FUN39" s="296"/>
      <c r="FUO39" s="296"/>
      <c r="FUP39" s="296"/>
      <c r="FUQ39" s="296"/>
      <c r="FUR39" s="296"/>
      <c r="FUS39" s="296"/>
      <c r="FUT39" s="296"/>
      <c r="FUU39" s="296"/>
      <c r="FUV39" s="296"/>
      <c r="FUW39" s="296"/>
      <c r="FUX39" s="296"/>
      <c r="FUY39" s="296"/>
      <c r="FUZ39" s="296"/>
      <c r="FVA39" s="296"/>
      <c r="FVB39" s="296"/>
      <c r="FVC39" s="296"/>
      <c r="FVD39" s="296"/>
      <c r="FVE39" s="296"/>
      <c r="FVF39" s="296"/>
      <c r="FVG39" s="296"/>
      <c r="FVH39" s="296"/>
      <c r="FVI39" s="296"/>
      <c r="FVJ39" s="296"/>
      <c r="FVK39" s="296"/>
      <c r="FVL39" s="296"/>
      <c r="FVM39" s="296"/>
      <c r="FVN39" s="296"/>
      <c r="FVO39" s="296"/>
      <c r="FVP39" s="296"/>
      <c r="FVQ39" s="296"/>
      <c r="FVR39" s="296"/>
      <c r="FVS39" s="296"/>
      <c r="FVT39" s="296"/>
      <c r="FVU39" s="296"/>
      <c r="FVV39" s="296"/>
      <c r="FVW39" s="296"/>
      <c r="FVX39" s="296"/>
      <c r="FVY39" s="296"/>
      <c r="FVZ39" s="296"/>
      <c r="FWA39" s="296"/>
      <c r="FWB39" s="296"/>
      <c r="FWC39" s="296"/>
      <c r="FWD39" s="296"/>
      <c r="FWE39" s="296"/>
      <c r="FWF39" s="296"/>
      <c r="FWG39" s="296"/>
      <c r="FWH39" s="296"/>
      <c r="FWI39" s="296"/>
      <c r="FWJ39" s="296"/>
      <c r="FWK39" s="296"/>
      <c r="FWL39" s="296"/>
      <c r="FWM39" s="296"/>
      <c r="FWN39" s="296"/>
      <c r="FWO39" s="296"/>
      <c r="FWP39" s="296"/>
      <c r="FWQ39" s="296"/>
      <c r="FWR39" s="296"/>
      <c r="FWS39" s="296"/>
      <c r="FWT39" s="296"/>
      <c r="FWU39" s="296"/>
      <c r="FWV39" s="296"/>
      <c r="FWW39" s="296"/>
      <c r="FWX39" s="296"/>
      <c r="FWY39" s="296"/>
      <c r="FWZ39" s="296"/>
      <c r="FXA39" s="296"/>
      <c r="FXB39" s="296"/>
      <c r="FXC39" s="296"/>
      <c r="FXD39" s="296"/>
      <c r="FXE39" s="296"/>
      <c r="FXF39" s="296"/>
      <c r="FXG39" s="296"/>
      <c r="FXH39" s="296"/>
      <c r="FXI39" s="296"/>
      <c r="FXJ39" s="296"/>
      <c r="FXK39" s="296"/>
      <c r="FXL39" s="296"/>
      <c r="FXM39" s="296"/>
      <c r="FXN39" s="296"/>
      <c r="FXO39" s="296"/>
      <c r="FXP39" s="296"/>
      <c r="FXQ39" s="296"/>
      <c r="FXR39" s="296"/>
      <c r="FXS39" s="296"/>
      <c r="FXT39" s="296"/>
      <c r="FXU39" s="296"/>
      <c r="FXV39" s="296"/>
      <c r="FXW39" s="296"/>
      <c r="FXX39" s="296"/>
      <c r="FXY39" s="296"/>
      <c r="FXZ39" s="296"/>
      <c r="FYA39" s="296"/>
      <c r="FYB39" s="296"/>
      <c r="FYC39" s="296"/>
      <c r="FYD39" s="296"/>
      <c r="FYE39" s="296"/>
      <c r="FYF39" s="296"/>
      <c r="FYG39" s="296"/>
      <c r="FYH39" s="296"/>
      <c r="FYI39" s="296"/>
      <c r="FYJ39" s="296"/>
      <c r="FYK39" s="296"/>
      <c r="FYL39" s="296"/>
      <c r="FYM39" s="296"/>
      <c r="FYN39" s="296"/>
      <c r="FYO39" s="296"/>
      <c r="FYP39" s="296"/>
      <c r="FYQ39" s="296"/>
      <c r="FYR39" s="296"/>
      <c r="FYS39" s="296"/>
      <c r="FYT39" s="296"/>
      <c r="FYU39" s="296"/>
      <c r="FYV39" s="296"/>
      <c r="FYW39" s="296"/>
      <c r="FYX39" s="296"/>
      <c r="FYY39" s="296"/>
      <c r="FYZ39" s="296"/>
      <c r="FZA39" s="296"/>
      <c r="FZB39" s="296"/>
      <c r="FZC39" s="296"/>
      <c r="FZD39" s="296"/>
      <c r="FZE39" s="296"/>
      <c r="FZF39" s="296"/>
      <c r="FZG39" s="296"/>
      <c r="FZH39" s="296"/>
      <c r="FZI39" s="296"/>
      <c r="FZJ39" s="296"/>
      <c r="FZK39" s="296"/>
      <c r="FZL39" s="296"/>
      <c r="FZM39" s="296"/>
      <c r="FZN39" s="296"/>
      <c r="FZO39" s="296"/>
      <c r="FZP39" s="296"/>
      <c r="FZQ39" s="296"/>
      <c r="FZR39" s="296"/>
      <c r="FZS39" s="296"/>
      <c r="FZT39" s="296"/>
      <c r="FZU39" s="296"/>
      <c r="FZV39" s="296"/>
      <c r="FZW39" s="296"/>
      <c r="FZX39" s="296"/>
      <c r="FZY39" s="296"/>
      <c r="FZZ39" s="296"/>
      <c r="GAA39" s="296"/>
      <c r="GAB39" s="296"/>
      <c r="GAC39" s="296"/>
      <c r="GAD39" s="296"/>
      <c r="GAE39" s="296"/>
      <c r="GAF39" s="296"/>
      <c r="GAG39" s="296"/>
      <c r="GAH39" s="296"/>
      <c r="GAI39" s="296"/>
      <c r="GAJ39" s="296"/>
      <c r="GAK39" s="296"/>
      <c r="GAL39" s="296"/>
      <c r="GAM39" s="296"/>
      <c r="GAN39" s="296"/>
      <c r="GAO39" s="296"/>
      <c r="GAP39" s="296"/>
      <c r="GAQ39" s="296"/>
      <c r="GAR39" s="296"/>
      <c r="GAS39" s="296"/>
      <c r="GAT39" s="296"/>
      <c r="GAU39" s="296"/>
      <c r="GAV39" s="296"/>
      <c r="GAW39" s="296"/>
      <c r="GAX39" s="296"/>
      <c r="GAY39" s="296"/>
      <c r="GAZ39" s="296"/>
      <c r="GBA39" s="296"/>
      <c r="GBB39" s="296"/>
      <c r="GBC39" s="296"/>
      <c r="GBD39" s="296"/>
      <c r="GBE39" s="296"/>
      <c r="GBF39" s="296"/>
      <c r="GBG39" s="296"/>
      <c r="GBH39" s="296"/>
      <c r="GBI39" s="296"/>
      <c r="GBJ39" s="296"/>
      <c r="GBK39" s="296"/>
      <c r="GBL39" s="296"/>
      <c r="GBM39" s="296"/>
      <c r="GBN39" s="296"/>
      <c r="GBO39" s="296"/>
      <c r="GBP39" s="296"/>
      <c r="GBQ39" s="296"/>
      <c r="GBR39" s="296"/>
      <c r="GBS39" s="296"/>
      <c r="GBT39" s="296"/>
      <c r="GBU39" s="296"/>
      <c r="GBV39" s="296"/>
      <c r="GBW39" s="296"/>
      <c r="GBX39" s="296"/>
      <c r="GBY39" s="296"/>
      <c r="GBZ39" s="296"/>
      <c r="GCA39" s="296"/>
      <c r="GCB39" s="296"/>
      <c r="GCC39" s="296"/>
      <c r="GCD39" s="296"/>
      <c r="GCE39" s="296"/>
      <c r="GCF39" s="296"/>
      <c r="GCG39" s="296"/>
      <c r="GCH39" s="296"/>
      <c r="GCI39" s="296"/>
      <c r="GCJ39" s="296"/>
      <c r="GCK39" s="296"/>
      <c r="GCL39" s="296"/>
      <c r="GCM39" s="296"/>
      <c r="GCN39" s="296"/>
      <c r="GCO39" s="296"/>
      <c r="GCP39" s="296"/>
      <c r="GCQ39" s="296"/>
      <c r="GCR39" s="296"/>
      <c r="GCS39" s="296"/>
      <c r="GCT39" s="296"/>
      <c r="GCU39" s="296"/>
      <c r="GCV39" s="296"/>
      <c r="GCW39" s="296"/>
      <c r="GCX39" s="296"/>
      <c r="GCY39" s="296"/>
      <c r="GCZ39" s="296"/>
      <c r="GDA39" s="296"/>
      <c r="GDB39" s="296"/>
      <c r="GDC39" s="296"/>
      <c r="GDD39" s="296"/>
      <c r="GDE39" s="296"/>
      <c r="GDF39" s="296"/>
      <c r="GDG39" s="296"/>
      <c r="GDH39" s="296"/>
      <c r="GDI39" s="296"/>
      <c r="GDJ39" s="296"/>
      <c r="GDK39" s="296"/>
      <c r="GDL39" s="296"/>
      <c r="GDM39" s="296"/>
      <c r="GDN39" s="296"/>
      <c r="GDO39" s="296"/>
      <c r="GDP39" s="296"/>
      <c r="GDQ39" s="296"/>
      <c r="GDR39" s="296"/>
      <c r="GDS39" s="296"/>
      <c r="GDT39" s="296"/>
      <c r="GDU39" s="296"/>
      <c r="GDV39" s="296"/>
      <c r="GDW39" s="296"/>
      <c r="GDX39" s="296"/>
      <c r="GDY39" s="296"/>
      <c r="GDZ39" s="296"/>
      <c r="GEA39" s="296"/>
      <c r="GEB39" s="296"/>
      <c r="GEC39" s="296"/>
      <c r="GED39" s="296"/>
      <c r="GEE39" s="296"/>
      <c r="GEF39" s="296"/>
      <c r="GEG39" s="296"/>
      <c r="GEH39" s="296"/>
      <c r="GEI39" s="296"/>
      <c r="GEJ39" s="296"/>
      <c r="GEK39" s="296"/>
      <c r="GEL39" s="296"/>
      <c r="GEM39" s="296"/>
      <c r="GEN39" s="296"/>
      <c r="GEO39" s="296"/>
      <c r="GEP39" s="296"/>
      <c r="GEQ39" s="296"/>
      <c r="GER39" s="296"/>
      <c r="GES39" s="296"/>
      <c r="GET39" s="296"/>
      <c r="GEU39" s="296"/>
      <c r="GEV39" s="296"/>
      <c r="GEW39" s="296"/>
      <c r="GEX39" s="296"/>
      <c r="GEY39" s="296"/>
      <c r="GEZ39" s="296"/>
      <c r="GFA39" s="296"/>
      <c r="GFB39" s="296"/>
      <c r="GFC39" s="296"/>
      <c r="GFD39" s="296"/>
      <c r="GFE39" s="296"/>
      <c r="GFF39" s="296"/>
      <c r="GFG39" s="296"/>
      <c r="GFH39" s="296"/>
      <c r="GFI39" s="296"/>
      <c r="GFJ39" s="296"/>
      <c r="GFK39" s="296"/>
      <c r="GFL39" s="296"/>
      <c r="GFM39" s="296"/>
      <c r="GFN39" s="296"/>
      <c r="GFO39" s="296"/>
      <c r="GFP39" s="296"/>
      <c r="GFQ39" s="296"/>
      <c r="GFR39" s="296"/>
      <c r="GFS39" s="296"/>
      <c r="GFT39" s="296"/>
      <c r="GFU39" s="296"/>
      <c r="GFV39" s="296"/>
      <c r="GFW39" s="296"/>
      <c r="GFX39" s="296"/>
      <c r="GFY39" s="296"/>
      <c r="GFZ39" s="296"/>
      <c r="GGA39" s="296"/>
      <c r="GGB39" s="296"/>
      <c r="GGC39" s="296"/>
      <c r="GGD39" s="296"/>
      <c r="GGE39" s="296"/>
      <c r="GGF39" s="296"/>
      <c r="GGG39" s="296"/>
      <c r="GGH39" s="296"/>
      <c r="GGI39" s="296"/>
      <c r="GGJ39" s="296"/>
      <c r="GGK39" s="296"/>
      <c r="GGL39" s="296"/>
      <c r="GGM39" s="296"/>
      <c r="GGN39" s="296"/>
      <c r="GGO39" s="296"/>
      <c r="GGP39" s="296"/>
      <c r="GGQ39" s="296"/>
      <c r="GGR39" s="296"/>
      <c r="GGS39" s="296"/>
      <c r="GGT39" s="296"/>
      <c r="GGU39" s="296"/>
      <c r="GGV39" s="296"/>
      <c r="GGW39" s="296"/>
      <c r="GGX39" s="296"/>
      <c r="GGY39" s="296"/>
      <c r="GGZ39" s="296"/>
      <c r="GHA39" s="296"/>
      <c r="GHB39" s="296"/>
      <c r="GHC39" s="296"/>
      <c r="GHD39" s="296"/>
      <c r="GHE39" s="296"/>
      <c r="GHF39" s="296"/>
      <c r="GHG39" s="296"/>
      <c r="GHH39" s="296"/>
      <c r="GHI39" s="296"/>
      <c r="GHJ39" s="296"/>
      <c r="GHK39" s="296"/>
      <c r="GHL39" s="296"/>
      <c r="GHM39" s="296"/>
      <c r="GHN39" s="296"/>
      <c r="GHO39" s="296"/>
      <c r="GHP39" s="296"/>
      <c r="GHQ39" s="296"/>
      <c r="GHR39" s="296"/>
      <c r="GHS39" s="296"/>
      <c r="GHT39" s="296"/>
      <c r="GHU39" s="296"/>
      <c r="GHV39" s="296"/>
      <c r="GHW39" s="296"/>
      <c r="GHX39" s="296"/>
      <c r="GHY39" s="296"/>
      <c r="GHZ39" s="296"/>
      <c r="GIA39" s="296"/>
      <c r="GIB39" s="296"/>
      <c r="GIC39" s="296"/>
      <c r="GID39" s="296"/>
      <c r="GIE39" s="296"/>
      <c r="GIF39" s="296"/>
      <c r="GIG39" s="296"/>
      <c r="GIH39" s="296"/>
      <c r="GII39" s="296"/>
      <c r="GIJ39" s="296"/>
      <c r="GIK39" s="296"/>
      <c r="GIL39" s="296"/>
      <c r="GIM39" s="296"/>
      <c r="GIN39" s="296"/>
      <c r="GIO39" s="296"/>
      <c r="GIP39" s="296"/>
      <c r="GIQ39" s="296"/>
      <c r="GIR39" s="296"/>
      <c r="GIS39" s="296"/>
      <c r="GIT39" s="296"/>
      <c r="GIU39" s="296"/>
      <c r="GIV39" s="296"/>
      <c r="GIW39" s="296"/>
      <c r="GIX39" s="296"/>
      <c r="GIY39" s="296"/>
      <c r="GIZ39" s="296"/>
      <c r="GJA39" s="296"/>
      <c r="GJB39" s="296"/>
      <c r="GJC39" s="296"/>
      <c r="GJD39" s="296"/>
      <c r="GJE39" s="296"/>
      <c r="GJF39" s="296"/>
      <c r="GJG39" s="296"/>
      <c r="GJH39" s="296"/>
      <c r="GJI39" s="296"/>
      <c r="GJJ39" s="296"/>
      <c r="GJK39" s="296"/>
      <c r="GJL39" s="296"/>
      <c r="GJM39" s="296"/>
      <c r="GJN39" s="296"/>
      <c r="GJO39" s="296"/>
      <c r="GJP39" s="296"/>
      <c r="GJQ39" s="296"/>
      <c r="GJR39" s="296"/>
      <c r="GJS39" s="296"/>
      <c r="GJT39" s="296"/>
      <c r="GJU39" s="296"/>
      <c r="GJV39" s="296"/>
      <c r="GJW39" s="296"/>
      <c r="GJX39" s="296"/>
      <c r="GJY39" s="296"/>
      <c r="GJZ39" s="296"/>
      <c r="GKA39" s="296"/>
      <c r="GKB39" s="296"/>
      <c r="GKC39" s="296"/>
      <c r="GKD39" s="296"/>
      <c r="GKE39" s="296"/>
      <c r="GKF39" s="296"/>
      <c r="GKG39" s="296"/>
      <c r="GKH39" s="296"/>
      <c r="GKI39" s="296"/>
      <c r="GKJ39" s="296"/>
      <c r="GKK39" s="296"/>
      <c r="GKL39" s="296"/>
      <c r="GKM39" s="296"/>
      <c r="GKN39" s="296"/>
      <c r="GKO39" s="296"/>
      <c r="GKP39" s="296"/>
      <c r="GKQ39" s="296"/>
      <c r="GKR39" s="296"/>
      <c r="GKS39" s="296"/>
      <c r="GKT39" s="296"/>
      <c r="GKU39" s="296"/>
      <c r="GKV39" s="296"/>
      <c r="GKW39" s="296"/>
      <c r="GKX39" s="296"/>
      <c r="GKY39" s="296"/>
      <c r="GKZ39" s="296"/>
      <c r="GLA39" s="296"/>
      <c r="GLB39" s="296"/>
      <c r="GLC39" s="296"/>
      <c r="GLD39" s="296"/>
      <c r="GLE39" s="296"/>
      <c r="GLF39" s="296"/>
      <c r="GLG39" s="296"/>
      <c r="GLH39" s="296"/>
      <c r="GLI39" s="296"/>
      <c r="GLJ39" s="296"/>
      <c r="GLK39" s="296"/>
      <c r="GLL39" s="296"/>
      <c r="GLM39" s="296"/>
      <c r="GLN39" s="296"/>
      <c r="GLO39" s="296"/>
      <c r="GLP39" s="296"/>
      <c r="GLQ39" s="296"/>
      <c r="GLR39" s="296"/>
      <c r="GLS39" s="296"/>
      <c r="GLT39" s="296"/>
      <c r="GLU39" s="296"/>
      <c r="GLV39" s="296"/>
      <c r="GLW39" s="296"/>
      <c r="GLX39" s="296"/>
      <c r="GLY39" s="296"/>
      <c r="GLZ39" s="296"/>
      <c r="GMA39" s="296"/>
      <c r="GMB39" s="296"/>
      <c r="GMC39" s="296"/>
      <c r="GMD39" s="296"/>
      <c r="GME39" s="296"/>
      <c r="GMF39" s="296"/>
      <c r="GMG39" s="296"/>
      <c r="GMH39" s="296"/>
      <c r="GMI39" s="296"/>
      <c r="GMJ39" s="296"/>
      <c r="GMK39" s="296"/>
      <c r="GML39" s="296"/>
      <c r="GMM39" s="296"/>
      <c r="GMN39" s="296"/>
      <c r="GMO39" s="296"/>
      <c r="GMP39" s="296"/>
      <c r="GMQ39" s="296"/>
      <c r="GMR39" s="296"/>
      <c r="GMS39" s="296"/>
      <c r="GMT39" s="296"/>
      <c r="GMU39" s="296"/>
      <c r="GMV39" s="296"/>
      <c r="GMW39" s="296"/>
      <c r="GMX39" s="296"/>
      <c r="GMY39" s="296"/>
      <c r="GMZ39" s="296"/>
      <c r="GNA39" s="296"/>
      <c r="GNB39" s="296"/>
      <c r="GNC39" s="296"/>
      <c r="GND39" s="296"/>
      <c r="GNE39" s="296"/>
      <c r="GNF39" s="296"/>
      <c r="GNG39" s="296"/>
      <c r="GNH39" s="296"/>
      <c r="GNI39" s="296"/>
      <c r="GNJ39" s="296"/>
      <c r="GNK39" s="296"/>
      <c r="GNL39" s="296"/>
      <c r="GNM39" s="296"/>
      <c r="GNN39" s="296"/>
      <c r="GNO39" s="296"/>
      <c r="GNP39" s="296"/>
      <c r="GNQ39" s="296"/>
      <c r="GNR39" s="296"/>
      <c r="GNS39" s="296"/>
      <c r="GNT39" s="296"/>
      <c r="GNU39" s="296"/>
      <c r="GNV39" s="296"/>
      <c r="GNW39" s="296"/>
      <c r="GNX39" s="296"/>
      <c r="GNY39" s="296"/>
      <c r="GNZ39" s="296"/>
      <c r="GOA39" s="296"/>
      <c r="GOB39" s="296"/>
      <c r="GOC39" s="296"/>
      <c r="GOD39" s="296"/>
      <c r="GOE39" s="296"/>
      <c r="GOF39" s="296"/>
      <c r="GOG39" s="296"/>
      <c r="GOH39" s="296"/>
      <c r="GOI39" s="296"/>
      <c r="GOJ39" s="296"/>
      <c r="GOK39" s="296"/>
      <c r="GOL39" s="296"/>
      <c r="GOM39" s="296"/>
      <c r="GON39" s="296"/>
      <c r="GOO39" s="296"/>
      <c r="GOP39" s="296"/>
      <c r="GOQ39" s="296"/>
      <c r="GOR39" s="296"/>
      <c r="GOS39" s="296"/>
      <c r="GOT39" s="296"/>
      <c r="GOU39" s="296"/>
      <c r="GOV39" s="296"/>
      <c r="GOW39" s="296"/>
      <c r="GOX39" s="296"/>
      <c r="GOY39" s="296"/>
      <c r="GOZ39" s="296"/>
      <c r="GPA39" s="296"/>
      <c r="GPB39" s="296"/>
      <c r="GPC39" s="296"/>
      <c r="GPD39" s="296"/>
      <c r="GPE39" s="296"/>
      <c r="GPF39" s="296"/>
      <c r="GPG39" s="296"/>
      <c r="GPH39" s="296"/>
      <c r="GPI39" s="296"/>
      <c r="GPJ39" s="296"/>
      <c r="GPK39" s="296"/>
      <c r="GPL39" s="296"/>
      <c r="GPM39" s="296"/>
      <c r="GPN39" s="296"/>
      <c r="GPO39" s="296"/>
      <c r="GPP39" s="296"/>
      <c r="GPQ39" s="296"/>
      <c r="GPR39" s="296"/>
      <c r="GPS39" s="296"/>
      <c r="GPT39" s="296"/>
      <c r="GPU39" s="296"/>
      <c r="GPV39" s="296"/>
      <c r="GPW39" s="296"/>
      <c r="GPX39" s="296"/>
      <c r="GPY39" s="296"/>
      <c r="GPZ39" s="296"/>
      <c r="GQA39" s="296"/>
      <c r="GQB39" s="296"/>
      <c r="GQC39" s="296"/>
      <c r="GQD39" s="296"/>
      <c r="GQE39" s="296"/>
      <c r="GQF39" s="296"/>
      <c r="GQG39" s="296"/>
      <c r="GQH39" s="296"/>
      <c r="GQI39" s="296"/>
      <c r="GQJ39" s="296"/>
      <c r="GQK39" s="296"/>
      <c r="GQL39" s="296"/>
      <c r="GQM39" s="296"/>
      <c r="GQN39" s="296"/>
      <c r="GQO39" s="296"/>
      <c r="GQP39" s="296"/>
      <c r="GQQ39" s="296"/>
      <c r="GQR39" s="296"/>
      <c r="GQS39" s="296"/>
      <c r="GQT39" s="296"/>
      <c r="GQU39" s="296"/>
      <c r="GQV39" s="296"/>
      <c r="GQW39" s="296"/>
      <c r="GQX39" s="296"/>
      <c r="GQY39" s="296"/>
      <c r="GQZ39" s="296"/>
      <c r="GRA39" s="296"/>
      <c r="GRB39" s="296"/>
      <c r="GRC39" s="296"/>
      <c r="GRD39" s="296"/>
      <c r="GRE39" s="296"/>
      <c r="GRF39" s="296"/>
      <c r="GRG39" s="296"/>
      <c r="GRH39" s="296"/>
      <c r="GRI39" s="296"/>
      <c r="GRJ39" s="296"/>
      <c r="GRK39" s="296"/>
      <c r="GRL39" s="296"/>
      <c r="GRM39" s="296"/>
      <c r="GRN39" s="296"/>
      <c r="GRO39" s="296"/>
      <c r="GRP39" s="296"/>
      <c r="GRQ39" s="296"/>
      <c r="GRR39" s="296"/>
      <c r="GRS39" s="296"/>
      <c r="GRT39" s="296"/>
      <c r="GRU39" s="296"/>
      <c r="GRV39" s="296"/>
      <c r="GRW39" s="296"/>
      <c r="GRX39" s="296"/>
      <c r="GRY39" s="296"/>
      <c r="GRZ39" s="296"/>
      <c r="GSA39" s="296"/>
      <c r="GSB39" s="296"/>
      <c r="GSC39" s="296"/>
      <c r="GSD39" s="296"/>
      <c r="GSE39" s="296"/>
      <c r="GSF39" s="296"/>
      <c r="GSG39" s="296"/>
      <c r="GSH39" s="296"/>
      <c r="GSI39" s="296"/>
      <c r="GSJ39" s="296"/>
      <c r="GSK39" s="296"/>
      <c r="GSL39" s="296"/>
      <c r="GSM39" s="296"/>
      <c r="GSN39" s="296"/>
      <c r="GSO39" s="296"/>
      <c r="GSP39" s="296"/>
      <c r="GSQ39" s="296"/>
      <c r="GSR39" s="296"/>
      <c r="GSS39" s="296"/>
      <c r="GST39" s="296"/>
      <c r="GSU39" s="296"/>
      <c r="GSV39" s="296"/>
      <c r="GSW39" s="296"/>
      <c r="GSX39" s="296"/>
      <c r="GSY39" s="296"/>
      <c r="GSZ39" s="296"/>
      <c r="GTA39" s="296"/>
      <c r="GTB39" s="296"/>
      <c r="GTC39" s="296"/>
      <c r="GTD39" s="296"/>
      <c r="GTE39" s="296"/>
      <c r="GTF39" s="296"/>
      <c r="GTG39" s="296"/>
      <c r="GTH39" s="296"/>
      <c r="GTI39" s="296"/>
      <c r="GTJ39" s="296"/>
      <c r="GTK39" s="296"/>
      <c r="GTL39" s="296"/>
      <c r="GTM39" s="296"/>
      <c r="GTN39" s="296"/>
      <c r="GTO39" s="296"/>
      <c r="GTP39" s="296"/>
      <c r="GTQ39" s="296"/>
      <c r="GTR39" s="296"/>
      <c r="GTS39" s="296"/>
      <c r="GTT39" s="296"/>
      <c r="GTU39" s="296"/>
      <c r="GTV39" s="296"/>
      <c r="GTW39" s="296"/>
      <c r="GTX39" s="296"/>
      <c r="GTY39" s="296"/>
      <c r="GTZ39" s="296"/>
      <c r="GUA39" s="296"/>
      <c r="GUB39" s="296"/>
      <c r="GUC39" s="296"/>
      <c r="GUD39" s="296"/>
      <c r="GUE39" s="296"/>
      <c r="GUF39" s="296"/>
      <c r="GUG39" s="296"/>
      <c r="GUH39" s="296"/>
      <c r="GUI39" s="296"/>
      <c r="GUJ39" s="296"/>
      <c r="GUK39" s="296"/>
      <c r="GUL39" s="296"/>
      <c r="GUM39" s="296"/>
      <c r="GUN39" s="296"/>
      <c r="GUO39" s="296"/>
      <c r="GUP39" s="296"/>
      <c r="GUQ39" s="296"/>
      <c r="GUR39" s="296"/>
      <c r="GUS39" s="296"/>
      <c r="GUT39" s="296"/>
      <c r="GUU39" s="296"/>
      <c r="GUV39" s="296"/>
      <c r="GUW39" s="296"/>
      <c r="GUX39" s="296"/>
      <c r="GUY39" s="296"/>
      <c r="GUZ39" s="296"/>
      <c r="GVA39" s="296"/>
      <c r="GVB39" s="296"/>
      <c r="GVC39" s="296"/>
      <c r="GVD39" s="296"/>
      <c r="GVE39" s="296"/>
      <c r="GVF39" s="296"/>
      <c r="GVG39" s="296"/>
      <c r="GVH39" s="296"/>
      <c r="GVI39" s="296"/>
      <c r="GVJ39" s="296"/>
      <c r="GVK39" s="296"/>
      <c r="GVL39" s="296"/>
      <c r="GVM39" s="296"/>
      <c r="GVN39" s="296"/>
      <c r="GVO39" s="296"/>
      <c r="GVP39" s="296"/>
      <c r="GVQ39" s="296"/>
      <c r="GVR39" s="296"/>
      <c r="GVS39" s="296"/>
      <c r="GVT39" s="296"/>
      <c r="GVU39" s="296"/>
      <c r="GVV39" s="296"/>
      <c r="GVW39" s="296"/>
      <c r="GVX39" s="296"/>
      <c r="GVY39" s="296"/>
      <c r="GVZ39" s="296"/>
      <c r="GWA39" s="296"/>
      <c r="GWB39" s="296"/>
      <c r="GWC39" s="296"/>
      <c r="GWD39" s="296"/>
      <c r="GWE39" s="296"/>
      <c r="GWF39" s="296"/>
      <c r="GWG39" s="296"/>
      <c r="GWH39" s="296"/>
      <c r="GWI39" s="296"/>
      <c r="GWJ39" s="296"/>
      <c r="GWK39" s="296"/>
      <c r="GWL39" s="296"/>
      <c r="GWM39" s="296"/>
      <c r="GWN39" s="296"/>
      <c r="GWO39" s="296"/>
      <c r="GWP39" s="296"/>
      <c r="GWQ39" s="296"/>
      <c r="GWR39" s="296"/>
      <c r="GWS39" s="296"/>
      <c r="GWT39" s="296"/>
      <c r="GWU39" s="296"/>
      <c r="GWV39" s="296"/>
      <c r="GWW39" s="296"/>
      <c r="GWX39" s="296"/>
      <c r="GWY39" s="296"/>
      <c r="GWZ39" s="296"/>
      <c r="GXA39" s="296"/>
      <c r="GXB39" s="296"/>
      <c r="GXC39" s="296"/>
      <c r="GXD39" s="296"/>
      <c r="GXE39" s="296"/>
      <c r="GXF39" s="296"/>
      <c r="GXG39" s="296"/>
      <c r="GXH39" s="296"/>
      <c r="GXI39" s="296"/>
      <c r="GXJ39" s="296"/>
      <c r="GXK39" s="296"/>
      <c r="GXL39" s="296"/>
      <c r="GXM39" s="296"/>
      <c r="GXN39" s="296"/>
      <c r="GXO39" s="296"/>
      <c r="GXP39" s="296"/>
      <c r="GXQ39" s="296"/>
      <c r="GXR39" s="296"/>
      <c r="GXS39" s="296"/>
      <c r="GXT39" s="296"/>
      <c r="GXU39" s="296"/>
      <c r="GXV39" s="296"/>
      <c r="GXW39" s="296"/>
      <c r="GXX39" s="296"/>
      <c r="GXY39" s="296"/>
      <c r="GXZ39" s="296"/>
      <c r="GYA39" s="296"/>
      <c r="GYB39" s="296"/>
      <c r="GYC39" s="296"/>
      <c r="GYD39" s="296"/>
      <c r="GYE39" s="296"/>
      <c r="GYF39" s="296"/>
      <c r="GYG39" s="296"/>
      <c r="GYH39" s="296"/>
      <c r="GYI39" s="296"/>
      <c r="GYJ39" s="296"/>
      <c r="GYK39" s="296"/>
      <c r="GYL39" s="296"/>
      <c r="GYM39" s="296"/>
      <c r="GYN39" s="296"/>
      <c r="GYO39" s="296"/>
      <c r="GYP39" s="296"/>
      <c r="GYQ39" s="296"/>
      <c r="GYR39" s="296"/>
      <c r="GYS39" s="296"/>
      <c r="GYT39" s="296"/>
      <c r="GYU39" s="296"/>
      <c r="GYV39" s="296"/>
      <c r="GYW39" s="296"/>
      <c r="GYX39" s="296"/>
      <c r="GYY39" s="296"/>
      <c r="GYZ39" s="296"/>
      <c r="GZA39" s="296"/>
      <c r="GZB39" s="296"/>
      <c r="GZC39" s="296"/>
      <c r="GZD39" s="296"/>
      <c r="GZE39" s="296"/>
      <c r="GZF39" s="296"/>
      <c r="GZG39" s="296"/>
      <c r="GZH39" s="296"/>
      <c r="GZI39" s="296"/>
      <c r="GZJ39" s="296"/>
      <c r="GZK39" s="296"/>
      <c r="GZL39" s="296"/>
      <c r="GZM39" s="296"/>
      <c r="GZN39" s="296"/>
      <c r="GZO39" s="296"/>
      <c r="GZP39" s="296"/>
      <c r="GZQ39" s="296"/>
      <c r="GZR39" s="296"/>
      <c r="GZS39" s="296"/>
      <c r="GZT39" s="296"/>
      <c r="GZU39" s="296"/>
      <c r="GZV39" s="296"/>
      <c r="GZW39" s="296"/>
      <c r="GZX39" s="296"/>
      <c r="GZY39" s="296"/>
      <c r="GZZ39" s="296"/>
      <c r="HAA39" s="296"/>
      <c r="HAB39" s="296"/>
      <c r="HAC39" s="296"/>
      <c r="HAD39" s="296"/>
      <c r="HAE39" s="296"/>
      <c r="HAF39" s="296"/>
      <c r="HAG39" s="296"/>
      <c r="HAH39" s="296"/>
      <c r="HAI39" s="296"/>
      <c r="HAJ39" s="296"/>
      <c r="HAK39" s="296"/>
      <c r="HAL39" s="296"/>
      <c r="HAM39" s="296"/>
      <c r="HAN39" s="296"/>
      <c r="HAO39" s="296"/>
      <c r="HAP39" s="296"/>
      <c r="HAQ39" s="296"/>
      <c r="HAR39" s="296"/>
      <c r="HAS39" s="296"/>
      <c r="HAT39" s="296"/>
      <c r="HAU39" s="296"/>
      <c r="HAV39" s="296"/>
      <c r="HAW39" s="296"/>
      <c r="HAX39" s="296"/>
      <c r="HAY39" s="296"/>
      <c r="HAZ39" s="296"/>
      <c r="HBA39" s="296"/>
      <c r="HBB39" s="296"/>
      <c r="HBC39" s="296"/>
      <c r="HBD39" s="296"/>
      <c r="HBE39" s="296"/>
      <c r="HBF39" s="296"/>
      <c r="HBG39" s="296"/>
      <c r="HBH39" s="296"/>
      <c r="HBI39" s="296"/>
      <c r="HBJ39" s="296"/>
      <c r="HBK39" s="296"/>
      <c r="HBL39" s="296"/>
      <c r="HBM39" s="296"/>
      <c r="HBN39" s="296"/>
      <c r="HBO39" s="296"/>
      <c r="HBP39" s="296"/>
      <c r="HBQ39" s="296"/>
      <c r="HBR39" s="296"/>
      <c r="HBS39" s="296"/>
      <c r="HBT39" s="296"/>
      <c r="HBU39" s="296"/>
      <c r="HBV39" s="296"/>
      <c r="HBW39" s="296"/>
      <c r="HBX39" s="296"/>
      <c r="HBY39" s="296"/>
      <c r="HBZ39" s="296"/>
      <c r="HCA39" s="296"/>
      <c r="HCB39" s="296"/>
      <c r="HCC39" s="296"/>
      <c r="HCD39" s="296"/>
      <c r="HCE39" s="296"/>
      <c r="HCF39" s="296"/>
      <c r="HCG39" s="296"/>
      <c r="HCH39" s="296"/>
      <c r="HCI39" s="296"/>
      <c r="HCJ39" s="296"/>
      <c r="HCK39" s="296"/>
      <c r="HCL39" s="296"/>
      <c r="HCM39" s="296"/>
      <c r="HCN39" s="296"/>
      <c r="HCO39" s="296"/>
      <c r="HCP39" s="296"/>
      <c r="HCQ39" s="296"/>
      <c r="HCR39" s="296"/>
      <c r="HCS39" s="296"/>
      <c r="HCT39" s="296"/>
      <c r="HCU39" s="296"/>
      <c r="HCV39" s="296"/>
      <c r="HCW39" s="296"/>
      <c r="HCX39" s="296"/>
      <c r="HCY39" s="296"/>
      <c r="HCZ39" s="296"/>
      <c r="HDA39" s="296"/>
      <c r="HDB39" s="296"/>
      <c r="HDC39" s="296"/>
      <c r="HDD39" s="296"/>
      <c r="HDE39" s="296"/>
      <c r="HDF39" s="296"/>
      <c r="HDG39" s="296"/>
      <c r="HDH39" s="296"/>
      <c r="HDI39" s="296"/>
      <c r="HDJ39" s="296"/>
      <c r="HDK39" s="296"/>
      <c r="HDL39" s="296"/>
      <c r="HDM39" s="296"/>
      <c r="HDN39" s="296"/>
      <c r="HDO39" s="296"/>
      <c r="HDP39" s="296"/>
      <c r="HDQ39" s="296"/>
      <c r="HDR39" s="296"/>
      <c r="HDS39" s="296"/>
      <c r="HDT39" s="296"/>
      <c r="HDU39" s="296"/>
      <c r="HDV39" s="296"/>
      <c r="HDW39" s="296"/>
      <c r="HDX39" s="296"/>
      <c r="HDY39" s="296"/>
      <c r="HDZ39" s="296"/>
      <c r="HEA39" s="296"/>
      <c r="HEB39" s="296"/>
      <c r="HEC39" s="296"/>
      <c r="HED39" s="296"/>
      <c r="HEE39" s="296"/>
      <c r="HEF39" s="296"/>
      <c r="HEG39" s="296"/>
      <c r="HEH39" s="296"/>
      <c r="HEI39" s="296"/>
      <c r="HEJ39" s="296"/>
      <c r="HEK39" s="296"/>
      <c r="HEL39" s="296"/>
      <c r="HEM39" s="296"/>
      <c r="HEN39" s="296"/>
      <c r="HEO39" s="296"/>
      <c r="HEP39" s="296"/>
      <c r="HEQ39" s="296"/>
      <c r="HER39" s="296"/>
      <c r="HES39" s="296"/>
      <c r="HET39" s="296"/>
      <c r="HEU39" s="296"/>
      <c r="HEV39" s="296"/>
      <c r="HEW39" s="296"/>
      <c r="HEX39" s="296"/>
      <c r="HEY39" s="296"/>
      <c r="HEZ39" s="296"/>
      <c r="HFA39" s="296"/>
      <c r="HFB39" s="296"/>
      <c r="HFC39" s="296"/>
      <c r="HFD39" s="296"/>
      <c r="HFE39" s="296"/>
      <c r="HFF39" s="296"/>
      <c r="HFG39" s="296"/>
      <c r="HFH39" s="296"/>
      <c r="HFI39" s="296"/>
      <c r="HFJ39" s="296"/>
      <c r="HFK39" s="296"/>
      <c r="HFL39" s="296"/>
      <c r="HFM39" s="296"/>
      <c r="HFN39" s="296"/>
      <c r="HFO39" s="296"/>
      <c r="HFP39" s="296"/>
      <c r="HFQ39" s="296"/>
      <c r="HFR39" s="296"/>
      <c r="HFS39" s="296"/>
      <c r="HFT39" s="296"/>
      <c r="HFU39" s="296"/>
      <c r="HFV39" s="296"/>
      <c r="HFW39" s="296"/>
      <c r="HFX39" s="296"/>
      <c r="HFY39" s="296"/>
      <c r="HFZ39" s="296"/>
      <c r="HGA39" s="296"/>
      <c r="HGB39" s="296"/>
      <c r="HGC39" s="296"/>
      <c r="HGD39" s="296"/>
      <c r="HGE39" s="296"/>
      <c r="HGF39" s="296"/>
      <c r="HGG39" s="296"/>
      <c r="HGH39" s="296"/>
      <c r="HGI39" s="296"/>
      <c r="HGJ39" s="296"/>
      <c r="HGK39" s="296"/>
      <c r="HGL39" s="296"/>
      <c r="HGM39" s="296"/>
      <c r="HGN39" s="296"/>
      <c r="HGO39" s="296"/>
      <c r="HGP39" s="296"/>
      <c r="HGQ39" s="296"/>
      <c r="HGR39" s="296"/>
      <c r="HGS39" s="296"/>
      <c r="HGT39" s="296"/>
      <c r="HGU39" s="296"/>
      <c r="HGV39" s="296"/>
      <c r="HGW39" s="296"/>
      <c r="HGX39" s="296"/>
      <c r="HGY39" s="296"/>
      <c r="HGZ39" s="296"/>
      <c r="HHA39" s="296"/>
      <c r="HHB39" s="296"/>
      <c r="HHC39" s="296"/>
      <c r="HHD39" s="296"/>
      <c r="HHE39" s="296"/>
      <c r="HHF39" s="296"/>
      <c r="HHG39" s="296"/>
      <c r="HHH39" s="296"/>
      <c r="HHI39" s="296"/>
      <c r="HHJ39" s="296"/>
      <c r="HHK39" s="296"/>
      <c r="HHL39" s="296"/>
      <c r="HHM39" s="296"/>
      <c r="HHN39" s="296"/>
      <c r="HHO39" s="296"/>
      <c r="HHP39" s="296"/>
      <c r="HHQ39" s="296"/>
      <c r="HHR39" s="296"/>
      <c r="HHS39" s="296"/>
      <c r="HHT39" s="296"/>
      <c r="HHU39" s="296"/>
      <c r="HHV39" s="296"/>
      <c r="HHW39" s="296"/>
      <c r="HHX39" s="296"/>
      <c r="HHY39" s="296"/>
      <c r="HHZ39" s="296"/>
      <c r="HIA39" s="296"/>
      <c r="HIB39" s="296"/>
      <c r="HIC39" s="296"/>
      <c r="HID39" s="296"/>
      <c r="HIE39" s="296"/>
      <c r="HIF39" s="296"/>
      <c r="HIG39" s="296"/>
      <c r="HIH39" s="296"/>
      <c r="HII39" s="296"/>
      <c r="HIJ39" s="296"/>
      <c r="HIK39" s="296"/>
      <c r="HIL39" s="296"/>
      <c r="HIM39" s="296"/>
      <c r="HIN39" s="296"/>
      <c r="HIO39" s="296"/>
      <c r="HIP39" s="296"/>
      <c r="HIQ39" s="296"/>
      <c r="HIR39" s="296"/>
      <c r="HIS39" s="296"/>
      <c r="HIT39" s="296"/>
      <c r="HIU39" s="296"/>
      <c r="HIV39" s="296"/>
      <c r="HIW39" s="296"/>
      <c r="HIX39" s="296"/>
      <c r="HIY39" s="296"/>
      <c r="HIZ39" s="296"/>
      <c r="HJA39" s="296"/>
      <c r="HJB39" s="296"/>
      <c r="HJC39" s="296"/>
      <c r="HJD39" s="296"/>
      <c r="HJE39" s="296"/>
      <c r="HJF39" s="296"/>
      <c r="HJG39" s="296"/>
      <c r="HJH39" s="296"/>
      <c r="HJI39" s="296"/>
      <c r="HJJ39" s="296"/>
      <c r="HJK39" s="296"/>
      <c r="HJL39" s="296"/>
      <c r="HJM39" s="296"/>
      <c r="HJN39" s="296"/>
      <c r="HJO39" s="296"/>
      <c r="HJP39" s="296"/>
      <c r="HJQ39" s="296"/>
      <c r="HJR39" s="296"/>
      <c r="HJS39" s="296"/>
      <c r="HJT39" s="296"/>
      <c r="HJU39" s="296"/>
      <c r="HJV39" s="296"/>
      <c r="HJW39" s="296"/>
      <c r="HJX39" s="296"/>
      <c r="HJY39" s="296"/>
      <c r="HJZ39" s="296"/>
      <c r="HKA39" s="296"/>
      <c r="HKB39" s="296"/>
      <c r="HKC39" s="296"/>
      <c r="HKD39" s="296"/>
      <c r="HKE39" s="296"/>
      <c r="HKF39" s="296"/>
      <c r="HKG39" s="296"/>
      <c r="HKH39" s="296"/>
      <c r="HKI39" s="296"/>
      <c r="HKJ39" s="296"/>
      <c r="HKK39" s="296"/>
      <c r="HKL39" s="296"/>
      <c r="HKM39" s="296"/>
      <c r="HKN39" s="296"/>
      <c r="HKO39" s="296"/>
      <c r="HKP39" s="296"/>
      <c r="HKQ39" s="296"/>
      <c r="HKR39" s="296"/>
      <c r="HKS39" s="296"/>
      <c r="HKT39" s="296"/>
      <c r="HKU39" s="296"/>
      <c r="HKV39" s="296"/>
      <c r="HKW39" s="296"/>
      <c r="HKX39" s="296"/>
      <c r="HKY39" s="296"/>
      <c r="HKZ39" s="296"/>
      <c r="HLA39" s="296"/>
      <c r="HLB39" s="296"/>
      <c r="HLC39" s="296"/>
      <c r="HLD39" s="296"/>
      <c r="HLE39" s="296"/>
      <c r="HLF39" s="296"/>
      <c r="HLG39" s="296"/>
      <c r="HLH39" s="296"/>
      <c r="HLI39" s="296"/>
      <c r="HLJ39" s="296"/>
      <c r="HLK39" s="296"/>
      <c r="HLL39" s="296"/>
      <c r="HLM39" s="296"/>
      <c r="HLN39" s="296"/>
      <c r="HLO39" s="296"/>
      <c r="HLP39" s="296"/>
      <c r="HLQ39" s="296"/>
      <c r="HLR39" s="296"/>
      <c r="HLS39" s="296"/>
      <c r="HLT39" s="296"/>
      <c r="HLU39" s="296"/>
      <c r="HLV39" s="296"/>
      <c r="HLW39" s="296"/>
      <c r="HLX39" s="296"/>
      <c r="HLY39" s="296"/>
      <c r="HLZ39" s="296"/>
      <c r="HMA39" s="296"/>
      <c r="HMB39" s="296"/>
      <c r="HMC39" s="296"/>
      <c r="HMD39" s="296"/>
      <c r="HME39" s="296"/>
      <c r="HMF39" s="296"/>
      <c r="HMG39" s="296"/>
      <c r="HMH39" s="296"/>
      <c r="HMI39" s="296"/>
      <c r="HMJ39" s="296"/>
      <c r="HMK39" s="296"/>
      <c r="HML39" s="296"/>
      <c r="HMM39" s="296"/>
      <c r="HMN39" s="296"/>
      <c r="HMO39" s="296"/>
      <c r="HMP39" s="296"/>
      <c r="HMQ39" s="296"/>
      <c r="HMR39" s="296"/>
      <c r="HMS39" s="296"/>
      <c r="HMT39" s="296"/>
      <c r="HMU39" s="296"/>
      <c r="HMV39" s="296"/>
      <c r="HMW39" s="296"/>
      <c r="HMX39" s="296"/>
      <c r="HMY39" s="296"/>
      <c r="HMZ39" s="296"/>
      <c r="HNA39" s="296"/>
      <c r="HNB39" s="296"/>
      <c r="HNC39" s="296"/>
      <c r="HND39" s="296"/>
      <c r="HNE39" s="296"/>
      <c r="HNF39" s="296"/>
      <c r="HNG39" s="296"/>
      <c r="HNH39" s="296"/>
      <c r="HNI39" s="296"/>
      <c r="HNJ39" s="296"/>
      <c r="HNK39" s="296"/>
      <c r="HNL39" s="296"/>
      <c r="HNM39" s="296"/>
      <c r="HNN39" s="296"/>
      <c r="HNO39" s="296"/>
      <c r="HNP39" s="296"/>
      <c r="HNQ39" s="296"/>
      <c r="HNR39" s="296"/>
      <c r="HNS39" s="296"/>
      <c r="HNT39" s="296"/>
      <c r="HNU39" s="296"/>
      <c r="HNV39" s="296"/>
      <c r="HNW39" s="296"/>
      <c r="HNX39" s="296"/>
      <c r="HNY39" s="296"/>
      <c r="HNZ39" s="296"/>
      <c r="HOA39" s="296"/>
      <c r="HOB39" s="296"/>
      <c r="HOC39" s="296"/>
      <c r="HOD39" s="296"/>
      <c r="HOE39" s="296"/>
      <c r="HOF39" s="296"/>
      <c r="HOG39" s="296"/>
      <c r="HOH39" s="296"/>
      <c r="HOI39" s="296"/>
      <c r="HOJ39" s="296"/>
      <c r="HOK39" s="296"/>
      <c r="HOL39" s="296"/>
      <c r="HOM39" s="296"/>
      <c r="HON39" s="296"/>
      <c r="HOO39" s="296"/>
      <c r="HOP39" s="296"/>
      <c r="HOQ39" s="296"/>
      <c r="HOR39" s="296"/>
      <c r="HOS39" s="296"/>
      <c r="HOT39" s="296"/>
      <c r="HOU39" s="296"/>
      <c r="HOV39" s="296"/>
      <c r="HOW39" s="296"/>
      <c r="HOX39" s="296"/>
      <c r="HOY39" s="296"/>
      <c r="HOZ39" s="296"/>
      <c r="HPA39" s="296"/>
      <c r="HPB39" s="296"/>
      <c r="HPC39" s="296"/>
      <c r="HPD39" s="296"/>
      <c r="HPE39" s="296"/>
      <c r="HPF39" s="296"/>
      <c r="HPG39" s="296"/>
      <c r="HPH39" s="296"/>
      <c r="HPI39" s="296"/>
      <c r="HPJ39" s="296"/>
      <c r="HPK39" s="296"/>
      <c r="HPL39" s="296"/>
      <c r="HPM39" s="296"/>
      <c r="HPN39" s="296"/>
      <c r="HPO39" s="296"/>
      <c r="HPP39" s="296"/>
      <c r="HPQ39" s="296"/>
      <c r="HPR39" s="296"/>
      <c r="HPS39" s="296"/>
      <c r="HPT39" s="296"/>
      <c r="HPU39" s="296"/>
      <c r="HPV39" s="296"/>
      <c r="HPW39" s="296"/>
      <c r="HPX39" s="296"/>
      <c r="HPY39" s="296"/>
      <c r="HPZ39" s="296"/>
      <c r="HQA39" s="296"/>
      <c r="HQB39" s="296"/>
      <c r="HQC39" s="296"/>
      <c r="HQD39" s="296"/>
      <c r="HQE39" s="296"/>
      <c r="HQF39" s="296"/>
      <c r="HQG39" s="296"/>
      <c r="HQH39" s="296"/>
      <c r="HQI39" s="296"/>
      <c r="HQJ39" s="296"/>
      <c r="HQK39" s="296"/>
      <c r="HQL39" s="296"/>
      <c r="HQM39" s="296"/>
      <c r="HQN39" s="296"/>
      <c r="HQO39" s="296"/>
      <c r="HQP39" s="296"/>
      <c r="HQQ39" s="296"/>
      <c r="HQR39" s="296"/>
      <c r="HQS39" s="296"/>
      <c r="HQT39" s="296"/>
      <c r="HQU39" s="296"/>
      <c r="HQV39" s="296"/>
      <c r="HQW39" s="296"/>
      <c r="HQX39" s="296"/>
      <c r="HQY39" s="296"/>
      <c r="HQZ39" s="296"/>
      <c r="HRA39" s="296"/>
      <c r="HRB39" s="296"/>
      <c r="HRC39" s="296"/>
      <c r="HRD39" s="296"/>
      <c r="HRE39" s="296"/>
      <c r="HRF39" s="296"/>
      <c r="HRG39" s="296"/>
      <c r="HRH39" s="296"/>
      <c r="HRI39" s="296"/>
      <c r="HRJ39" s="296"/>
      <c r="HRK39" s="296"/>
      <c r="HRL39" s="296"/>
      <c r="HRM39" s="296"/>
      <c r="HRN39" s="296"/>
      <c r="HRO39" s="296"/>
      <c r="HRP39" s="296"/>
      <c r="HRQ39" s="296"/>
      <c r="HRR39" s="296"/>
      <c r="HRS39" s="296"/>
      <c r="HRT39" s="296"/>
      <c r="HRU39" s="296"/>
      <c r="HRV39" s="296"/>
      <c r="HRW39" s="296"/>
      <c r="HRX39" s="296"/>
      <c r="HRY39" s="296"/>
      <c r="HRZ39" s="296"/>
      <c r="HSA39" s="296"/>
      <c r="HSB39" s="296"/>
      <c r="HSC39" s="296"/>
      <c r="HSD39" s="296"/>
      <c r="HSE39" s="296"/>
      <c r="HSF39" s="296"/>
      <c r="HSG39" s="296"/>
      <c r="HSH39" s="296"/>
      <c r="HSI39" s="296"/>
      <c r="HSJ39" s="296"/>
      <c r="HSK39" s="296"/>
      <c r="HSL39" s="296"/>
      <c r="HSM39" s="296"/>
      <c r="HSN39" s="296"/>
      <c r="HSO39" s="296"/>
      <c r="HSP39" s="296"/>
      <c r="HSQ39" s="296"/>
      <c r="HSR39" s="296"/>
      <c r="HSS39" s="296"/>
      <c r="HST39" s="296"/>
      <c r="HSU39" s="296"/>
      <c r="HSV39" s="296"/>
      <c r="HSW39" s="296"/>
      <c r="HSX39" s="296"/>
      <c r="HSY39" s="296"/>
      <c r="HSZ39" s="296"/>
      <c r="HTA39" s="296"/>
      <c r="HTB39" s="296"/>
      <c r="HTC39" s="296"/>
      <c r="HTD39" s="296"/>
      <c r="HTE39" s="296"/>
      <c r="HTF39" s="296"/>
      <c r="HTG39" s="296"/>
      <c r="HTH39" s="296"/>
      <c r="HTI39" s="296"/>
      <c r="HTJ39" s="296"/>
      <c r="HTK39" s="296"/>
      <c r="HTL39" s="296"/>
      <c r="HTM39" s="296"/>
      <c r="HTN39" s="296"/>
      <c r="HTO39" s="296"/>
      <c r="HTP39" s="296"/>
      <c r="HTQ39" s="296"/>
      <c r="HTR39" s="296"/>
      <c r="HTS39" s="296"/>
      <c r="HTT39" s="296"/>
      <c r="HTU39" s="296"/>
      <c r="HTV39" s="296"/>
      <c r="HTW39" s="296"/>
      <c r="HTX39" s="296"/>
      <c r="HTY39" s="296"/>
      <c r="HTZ39" s="296"/>
      <c r="HUA39" s="296"/>
      <c r="HUB39" s="296"/>
      <c r="HUC39" s="296"/>
      <c r="HUD39" s="296"/>
      <c r="HUE39" s="296"/>
      <c r="HUF39" s="296"/>
      <c r="HUG39" s="296"/>
      <c r="HUH39" s="296"/>
      <c r="HUI39" s="296"/>
      <c r="HUJ39" s="296"/>
      <c r="HUK39" s="296"/>
      <c r="HUL39" s="296"/>
      <c r="HUM39" s="296"/>
      <c r="HUN39" s="296"/>
      <c r="HUO39" s="296"/>
      <c r="HUP39" s="296"/>
      <c r="HUQ39" s="296"/>
      <c r="HUR39" s="296"/>
      <c r="HUS39" s="296"/>
      <c r="HUT39" s="296"/>
      <c r="HUU39" s="296"/>
      <c r="HUV39" s="296"/>
      <c r="HUW39" s="296"/>
      <c r="HUX39" s="296"/>
      <c r="HUY39" s="296"/>
      <c r="HUZ39" s="296"/>
      <c r="HVA39" s="296"/>
      <c r="HVB39" s="296"/>
      <c r="HVC39" s="296"/>
      <c r="HVD39" s="296"/>
      <c r="HVE39" s="296"/>
      <c r="HVF39" s="296"/>
      <c r="HVG39" s="296"/>
      <c r="HVH39" s="296"/>
      <c r="HVI39" s="296"/>
      <c r="HVJ39" s="296"/>
      <c r="HVK39" s="296"/>
      <c r="HVL39" s="296"/>
      <c r="HVM39" s="296"/>
      <c r="HVN39" s="296"/>
      <c r="HVO39" s="296"/>
      <c r="HVP39" s="296"/>
      <c r="HVQ39" s="296"/>
      <c r="HVR39" s="296"/>
      <c r="HVS39" s="296"/>
      <c r="HVT39" s="296"/>
      <c r="HVU39" s="296"/>
      <c r="HVV39" s="296"/>
      <c r="HVW39" s="296"/>
      <c r="HVX39" s="296"/>
      <c r="HVY39" s="296"/>
      <c r="HVZ39" s="296"/>
      <c r="HWA39" s="296"/>
      <c r="HWB39" s="296"/>
      <c r="HWC39" s="296"/>
      <c r="HWD39" s="296"/>
      <c r="HWE39" s="296"/>
      <c r="HWF39" s="296"/>
      <c r="HWG39" s="296"/>
      <c r="HWH39" s="296"/>
      <c r="HWI39" s="296"/>
      <c r="HWJ39" s="296"/>
      <c r="HWK39" s="296"/>
      <c r="HWL39" s="296"/>
      <c r="HWM39" s="296"/>
      <c r="HWN39" s="296"/>
      <c r="HWO39" s="296"/>
      <c r="HWP39" s="296"/>
      <c r="HWQ39" s="296"/>
      <c r="HWR39" s="296"/>
      <c r="HWS39" s="296"/>
      <c r="HWT39" s="296"/>
      <c r="HWU39" s="296"/>
      <c r="HWV39" s="296"/>
      <c r="HWW39" s="296"/>
      <c r="HWX39" s="296"/>
      <c r="HWY39" s="296"/>
      <c r="HWZ39" s="296"/>
      <c r="HXA39" s="296"/>
      <c r="HXB39" s="296"/>
      <c r="HXC39" s="296"/>
      <c r="HXD39" s="296"/>
      <c r="HXE39" s="296"/>
      <c r="HXF39" s="296"/>
      <c r="HXG39" s="296"/>
      <c r="HXH39" s="296"/>
      <c r="HXI39" s="296"/>
      <c r="HXJ39" s="296"/>
      <c r="HXK39" s="296"/>
      <c r="HXL39" s="296"/>
      <c r="HXM39" s="296"/>
      <c r="HXN39" s="296"/>
      <c r="HXO39" s="296"/>
      <c r="HXP39" s="296"/>
      <c r="HXQ39" s="296"/>
      <c r="HXR39" s="296"/>
      <c r="HXS39" s="296"/>
      <c r="HXT39" s="296"/>
      <c r="HXU39" s="296"/>
      <c r="HXV39" s="296"/>
      <c r="HXW39" s="296"/>
      <c r="HXX39" s="296"/>
      <c r="HXY39" s="296"/>
      <c r="HXZ39" s="296"/>
      <c r="HYA39" s="296"/>
      <c r="HYB39" s="296"/>
      <c r="HYC39" s="296"/>
      <c r="HYD39" s="296"/>
      <c r="HYE39" s="296"/>
      <c r="HYF39" s="296"/>
      <c r="HYG39" s="296"/>
      <c r="HYH39" s="296"/>
      <c r="HYI39" s="296"/>
      <c r="HYJ39" s="296"/>
      <c r="HYK39" s="296"/>
      <c r="HYL39" s="296"/>
      <c r="HYM39" s="296"/>
      <c r="HYN39" s="296"/>
      <c r="HYO39" s="296"/>
      <c r="HYP39" s="296"/>
      <c r="HYQ39" s="296"/>
      <c r="HYR39" s="296"/>
      <c r="HYS39" s="296"/>
      <c r="HYT39" s="296"/>
      <c r="HYU39" s="296"/>
      <c r="HYV39" s="296"/>
      <c r="HYW39" s="296"/>
      <c r="HYX39" s="296"/>
      <c r="HYY39" s="296"/>
      <c r="HYZ39" s="296"/>
      <c r="HZA39" s="296"/>
      <c r="HZB39" s="296"/>
      <c r="HZC39" s="296"/>
      <c r="HZD39" s="296"/>
      <c r="HZE39" s="296"/>
      <c r="HZF39" s="296"/>
      <c r="HZG39" s="296"/>
      <c r="HZH39" s="296"/>
      <c r="HZI39" s="296"/>
      <c r="HZJ39" s="296"/>
      <c r="HZK39" s="296"/>
      <c r="HZL39" s="296"/>
      <c r="HZM39" s="296"/>
      <c r="HZN39" s="296"/>
      <c r="HZO39" s="296"/>
      <c r="HZP39" s="296"/>
      <c r="HZQ39" s="296"/>
      <c r="HZR39" s="296"/>
      <c r="HZS39" s="296"/>
      <c r="HZT39" s="296"/>
      <c r="HZU39" s="296"/>
      <c r="HZV39" s="296"/>
      <c r="HZW39" s="296"/>
      <c r="HZX39" s="296"/>
      <c r="HZY39" s="296"/>
      <c r="HZZ39" s="296"/>
      <c r="IAA39" s="296"/>
      <c r="IAB39" s="296"/>
      <c r="IAC39" s="296"/>
      <c r="IAD39" s="296"/>
      <c r="IAE39" s="296"/>
      <c r="IAF39" s="296"/>
      <c r="IAG39" s="296"/>
      <c r="IAH39" s="296"/>
      <c r="IAI39" s="296"/>
      <c r="IAJ39" s="296"/>
      <c r="IAK39" s="296"/>
      <c r="IAL39" s="296"/>
      <c r="IAM39" s="296"/>
      <c r="IAN39" s="296"/>
      <c r="IAO39" s="296"/>
      <c r="IAP39" s="296"/>
      <c r="IAQ39" s="296"/>
      <c r="IAR39" s="296"/>
      <c r="IAS39" s="296"/>
      <c r="IAT39" s="296"/>
      <c r="IAU39" s="296"/>
      <c r="IAV39" s="296"/>
      <c r="IAW39" s="296"/>
      <c r="IAX39" s="296"/>
      <c r="IAY39" s="296"/>
      <c r="IAZ39" s="296"/>
      <c r="IBA39" s="296"/>
      <c r="IBB39" s="296"/>
      <c r="IBC39" s="296"/>
      <c r="IBD39" s="296"/>
      <c r="IBE39" s="296"/>
      <c r="IBF39" s="296"/>
      <c r="IBG39" s="296"/>
      <c r="IBH39" s="296"/>
      <c r="IBI39" s="296"/>
      <c r="IBJ39" s="296"/>
      <c r="IBK39" s="296"/>
      <c r="IBL39" s="296"/>
      <c r="IBM39" s="296"/>
      <c r="IBN39" s="296"/>
      <c r="IBO39" s="296"/>
      <c r="IBP39" s="296"/>
      <c r="IBQ39" s="296"/>
      <c r="IBR39" s="296"/>
      <c r="IBS39" s="296"/>
      <c r="IBT39" s="296"/>
      <c r="IBU39" s="296"/>
      <c r="IBV39" s="296"/>
      <c r="IBW39" s="296"/>
      <c r="IBX39" s="296"/>
      <c r="IBY39" s="296"/>
      <c r="IBZ39" s="296"/>
      <c r="ICA39" s="296"/>
      <c r="ICB39" s="296"/>
      <c r="ICC39" s="296"/>
      <c r="ICD39" s="296"/>
      <c r="ICE39" s="296"/>
      <c r="ICF39" s="296"/>
      <c r="ICG39" s="296"/>
      <c r="ICH39" s="296"/>
      <c r="ICI39" s="296"/>
      <c r="ICJ39" s="296"/>
      <c r="ICK39" s="296"/>
      <c r="ICL39" s="296"/>
      <c r="ICM39" s="296"/>
      <c r="ICN39" s="296"/>
      <c r="ICO39" s="296"/>
      <c r="ICP39" s="296"/>
      <c r="ICQ39" s="296"/>
      <c r="ICR39" s="296"/>
      <c r="ICS39" s="296"/>
      <c r="ICT39" s="296"/>
      <c r="ICU39" s="296"/>
      <c r="ICV39" s="296"/>
      <c r="ICW39" s="296"/>
      <c r="ICX39" s="296"/>
      <c r="ICY39" s="296"/>
      <c r="ICZ39" s="296"/>
      <c r="IDA39" s="296"/>
      <c r="IDB39" s="296"/>
      <c r="IDC39" s="296"/>
      <c r="IDD39" s="296"/>
      <c r="IDE39" s="296"/>
      <c r="IDF39" s="296"/>
      <c r="IDG39" s="296"/>
      <c r="IDH39" s="296"/>
      <c r="IDI39" s="296"/>
      <c r="IDJ39" s="296"/>
      <c r="IDK39" s="296"/>
      <c r="IDL39" s="296"/>
      <c r="IDM39" s="296"/>
      <c r="IDN39" s="296"/>
      <c r="IDO39" s="296"/>
      <c r="IDP39" s="296"/>
      <c r="IDQ39" s="296"/>
      <c r="IDR39" s="296"/>
      <c r="IDS39" s="296"/>
      <c r="IDT39" s="296"/>
      <c r="IDU39" s="296"/>
      <c r="IDV39" s="296"/>
      <c r="IDW39" s="296"/>
      <c r="IDX39" s="296"/>
      <c r="IDY39" s="296"/>
      <c r="IDZ39" s="296"/>
      <c r="IEA39" s="296"/>
      <c r="IEB39" s="296"/>
      <c r="IEC39" s="296"/>
      <c r="IED39" s="296"/>
      <c r="IEE39" s="296"/>
      <c r="IEF39" s="296"/>
      <c r="IEG39" s="296"/>
      <c r="IEH39" s="296"/>
      <c r="IEI39" s="296"/>
      <c r="IEJ39" s="296"/>
      <c r="IEK39" s="296"/>
      <c r="IEL39" s="296"/>
      <c r="IEM39" s="296"/>
      <c r="IEN39" s="296"/>
      <c r="IEO39" s="296"/>
      <c r="IEP39" s="296"/>
      <c r="IEQ39" s="296"/>
      <c r="IER39" s="296"/>
      <c r="IES39" s="296"/>
      <c r="IET39" s="296"/>
      <c r="IEU39" s="296"/>
      <c r="IEV39" s="296"/>
      <c r="IEW39" s="296"/>
      <c r="IEX39" s="296"/>
      <c r="IEY39" s="296"/>
      <c r="IEZ39" s="296"/>
      <c r="IFA39" s="296"/>
      <c r="IFB39" s="296"/>
      <c r="IFC39" s="296"/>
      <c r="IFD39" s="296"/>
      <c r="IFE39" s="296"/>
      <c r="IFF39" s="296"/>
      <c r="IFG39" s="296"/>
      <c r="IFH39" s="296"/>
      <c r="IFI39" s="296"/>
      <c r="IFJ39" s="296"/>
      <c r="IFK39" s="296"/>
      <c r="IFL39" s="296"/>
      <c r="IFM39" s="296"/>
      <c r="IFN39" s="296"/>
      <c r="IFO39" s="296"/>
      <c r="IFP39" s="296"/>
      <c r="IFQ39" s="296"/>
      <c r="IFR39" s="296"/>
      <c r="IFS39" s="296"/>
      <c r="IFT39" s="296"/>
      <c r="IFU39" s="296"/>
      <c r="IFV39" s="296"/>
      <c r="IFW39" s="296"/>
      <c r="IFX39" s="296"/>
      <c r="IFY39" s="296"/>
      <c r="IFZ39" s="296"/>
      <c r="IGA39" s="296"/>
      <c r="IGB39" s="296"/>
      <c r="IGC39" s="296"/>
      <c r="IGD39" s="296"/>
      <c r="IGE39" s="296"/>
      <c r="IGF39" s="296"/>
      <c r="IGG39" s="296"/>
      <c r="IGH39" s="296"/>
      <c r="IGI39" s="296"/>
      <c r="IGJ39" s="296"/>
      <c r="IGK39" s="296"/>
      <c r="IGL39" s="296"/>
      <c r="IGM39" s="296"/>
      <c r="IGN39" s="296"/>
      <c r="IGO39" s="296"/>
      <c r="IGP39" s="296"/>
      <c r="IGQ39" s="296"/>
      <c r="IGR39" s="296"/>
      <c r="IGS39" s="296"/>
      <c r="IGT39" s="296"/>
      <c r="IGU39" s="296"/>
      <c r="IGV39" s="296"/>
      <c r="IGW39" s="296"/>
      <c r="IGX39" s="296"/>
      <c r="IGY39" s="296"/>
      <c r="IGZ39" s="296"/>
      <c r="IHA39" s="296"/>
      <c r="IHB39" s="296"/>
      <c r="IHC39" s="296"/>
      <c r="IHD39" s="296"/>
      <c r="IHE39" s="296"/>
      <c r="IHF39" s="296"/>
      <c r="IHG39" s="296"/>
      <c r="IHH39" s="296"/>
      <c r="IHI39" s="296"/>
      <c r="IHJ39" s="296"/>
      <c r="IHK39" s="296"/>
      <c r="IHL39" s="296"/>
      <c r="IHM39" s="296"/>
      <c r="IHN39" s="296"/>
      <c r="IHO39" s="296"/>
      <c r="IHP39" s="296"/>
      <c r="IHQ39" s="296"/>
      <c r="IHR39" s="296"/>
      <c r="IHS39" s="296"/>
      <c r="IHT39" s="296"/>
      <c r="IHU39" s="296"/>
      <c r="IHV39" s="296"/>
      <c r="IHW39" s="296"/>
      <c r="IHX39" s="296"/>
      <c r="IHY39" s="296"/>
      <c r="IHZ39" s="296"/>
      <c r="IIA39" s="296"/>
      <c r="IIB39" s="296"/>
      <c r="IIC39" s="296"/>
      <c r="IID39" s="296"/>
      <c r="IIE39" s="296"/>
      <c r="IIF39" s="296"/>
      <c r="IIG39" s="296"/>
      <c r="IIH39" s="296"/>
      <c r="III39" s="296"/>
      <c r="IIJ39" s="296"/>
      <c r="IIK39" s="296"/>
      <c r="IIL39" s="296"/>
      <c r="IIM39" s="296"/>
      <c r="IIN39" s="296"/>
      <c r="IIO39" s="296"/>
      <c r="IIP39" s="296"/>
      <c r="IIQ39" s="296"/>
      <c r="IIR39" s="296"/>
      <c r="IIS39" s="296"/>
      <c r="IIT39" s="296"/>
      <c r="IIU39" s="296"/>
      <c r="IIV39" s="296"/>
      <c r="IIW39" s="296"/>
      <c r="IIX39" s="296"/>
      <c r="IIY39" s="296"/>
      <c r="IIZ39" s="296"/>
      <c r="IJA39" s="296"/>
      <c r="IJB39" s="296"/>
      <c r="IJC39" s="296"/>
      <c r="IJD39" s="296"/>
      <c r="IJE39" s="296"/>
      <c r="IJF39" s="296"/>
      <c r="IJG39" s="296"/>
      <c r="IJH39" s="296"/>
      <c r="IJI39" s="296"/>
      <c r="IJJ39" s="296"/>
      <c r="IJK39" s="296"/>
      <c r="IJL39" s="296"/>
      <c r="IJM39" s="296"/>
      <c r="IJN39" s="296"/>
      <c r="IJO39" s="296"/>
      <c r="IJP39" s="296"/>
      <c r="IJQ39" s="296"/>
      <c r="IJR39" s="296"/>
      <c r="IJS39" s="296"/>
      <c r="IJT39" s="296"/>
      <c r="IJU39" s="296"/>
      <c r="IJV39" s="296"/>
      <c r="IJW39" s="296"/>
      <c r="IJX39" s="296"/>
      <c r="IJY39" s="296"/>
      <c r="IJZ39" s="296"/>
      <c r="IKA39" s="296"/>
      <c r="IKB39" s="296"/>
      <c r="IKC39" s="296"/>
      <c r="IKD39" s="296"/>
      <c r="IKE39" s="296"/>
      <c r="IKF39" s="296"/>
      <c r="IKG39" s="296"/>
      <c r="IKH39" s="296"/>
      <c r="IKI39" s="296"/>
      <c r="IKJ39" s="296"/>
      <c r="IKK39" s="296"/>
      <c r="IKL39" s="296"/>
      <c r="IKM39" s="296"/>
      <c r="IKN39" s="296"/>
      <c r="IKO39" s="296"/>
      <c r="IKP39" s="296"/>
      <c r="IKQ39" s="296"/>
      <c r="IKR39" s="296"/>
      <c r="IKS39" s="296"/>
      <c r="IKT39" s="296"/>
      <c r="IKU39" s="296"/>
      <c r="IKV39" s="296"/>
      <c r="IKW39" s="296"/>
      <c r="IKX39" s="296"/>
      <c r="IKY39" s="296"/>
      <c r="IKZ39" s="296"/>
      <c r="ILA39" s="296"/>
      <c r="ILB39" s="296"/>
      <c r="ILC39" s="296"/>
      <c r="ILD39" s="296"/>
      <c r="ILE39" s="296"/>
      <c r="ILF39" s="296"/>
      <c r="ILG39" s="296"/>
      <c r="ILH39" s="296"/>
      <c r="ILI39" s="296"/>
      <c r="ILJ39" s="296"/>
      <c r="ILK39" s="296"/>
      <c r="ILL39" s="296"/>
      <c r="ILM39" s="296"/>
      <c r="ILN39" s="296"/>
      <c r="ILO39" s="296"/>
      <c r="ILP39" s="296"/>
      <c r="ILQ39" s="296"/>
      <c r="ILR39" s="296"/>
      <c r="ILS39" s="296"/>
      <c r="ILT39" s="296"/>
      <c r="ILU39" s="296"/>
      <c r="ILV39" s="296"/>
      <c r="ILW39" s="296"/>
      <c r="ILX39" s="296"/>
      <c r="ILY39" s="296"/>
      <c r="ILZ39" s="296"/>
      <c r="IMA39" s="296"/>
      <c r="IMB39" s="296"/>
      <c r="IMC39" s="296"/>
      <c r="IMD39" s="296"/>
      <c r="IME39" s="296"/>
      <c r="IMF39" s="296"/>
      <c r="IMG39" s="296"/>
      <c r="IMH39" s="296"/>
      <c r="IMI39" s="296"/>
      <c r="IMJ39" s="296"/>
      <c r="IMK39" s="296"/>
      <c r="IML39" s="296"/>
      <c r="IMM39" s="296"/>
      <c r="IMN39" s="296"/>
      <c r="IMO39" s="296"/>
      <c r="IMP39" s="296"/>
      <c r="IMQ39" s="296"/>
      <c r="IMR39" s="296"/>
      <c r="IMS39" s="296"/>
      <c r="IMT39" s="296"/>
      <c r="IMU39" s="296"/>
      <c r="IMV39" s="296"/>
      <c r="IMW39" s="296"/>
      <c r="IMX39" s="296"/>
      <c r="IMY39" s="296"/>
      <c r="IMZ39" s="296"/>
      <c r="INA39" s="296"/>
      <c r="INB39" s="296"/>
      <c r="INC39" s="296"/>
      <c r="IND39" s="296"/>
      <c r="INE39" s="296"/>
      <c r="INF39" s="296"/>
      <c r="ING39" s="296"/>
      <c r="INH39" s="296"/>
      <c r="INI39" s="296"/>
      <c r="INJ39" s="296"/>
      <c r="INK39" s="296"/>
      <c r="INL39" s="296"/>
      <c r="INM39" s="296"/>
      <c r="INN39" s="296"/>
      <c r="INO39" s="296"/>
      <c r="INP39" s="296"/>
      <c r="INQ39" s="296"/>
      <c r="INR39" s="296"/>
      <c r="INS39" s="296"/>
      <c r="INT39" s="296"/>
      <c r="INU39" s="296"/>
      <c r="INV39" s="296"/>
      <c r="INW39" s="296"/>
      <c r="INX39" s="296"/>
      <c r="INY39" s="296"/>
      <c r="INZ39" s="296"/>
      <c r="IOA39" s="296"/>
      <c r="IOB39" s="296"/>
      <c r="IOC39" s="296"/>
      <c r="IOD39" s="296"/>
      <c r="IOE39" s="296"/>
      <c r="IOF39" s="296"/>
      <c r="IOG39" s="296"/>
      <c r="IOH39" s="296"/>
      <c r="IOI39" s="296"/>
      <c r="IOJ39" s="296"/>
      <c r="IOK39" s="296"/>
      <c r="IOL39" s="296"/>
      <c r="IOM39" s="296"/>
      <c r="ION39" s="296"/>
      <c r="IOO39" s="296"/>
      <c r="IOP39" s="296"/>
      <c r="IOQ39" s="296"/>
      <c r="IOR39" s="296"/>
      <c r="IOS39" s="296"/>
      <c r="IOT39" s="296"/>
      <c r="IOU39" s="296"/>
      <c r="IOV39" s="296"/>
      <c r="IOW39" s="296"/>
      <c r="IOX39" s="296"/>
      <c r="IOY39" s="296"/>
      <c r="IOZ39" s="296"/>
      <c r="IPA39" s="296"/>
      <c r="IPB39" s="296"/>
      <c r="IPC39" s="296"/>
      <c r="IPD39" s="296"/>
      <c r="IPE39" s="296"/>
      <c r="IPF39" s="296"/>
      <c r="IPG39" s="296"/>
      <c r="IPH39" s="296"/>
      <c r="IPI39" s="296"/>
      <c r="IPJ39" s="296"/>
      <c r="IPK39" s="296"/>
      <c r="IPL39" s="296"/>
      <c r="IPM39" s="296"/>
      <c r="IPN39" s="296"/>
      <c r="IPO39" s="296"/>
      <c r="IPP39" s="296"/>
      <c r="IPQ39" s="296"/>
      <c r="IPR39" s="296"/>
      <c r="IPS39" s="296"/>
      <c r="IPT39" s="296"/>
      <c r="IPU39" s="296"/>
      <c r="IPV39" s="296"/>
      <c r="IPW39" s="296"/>
      <c r="IPX39" s="296"/>
      <c r="IPY39" s="296"/>
      <c r="IPZ39" s="296"/>
      <c r="IQA39" s="296"/>
      <c r="IQB39" s="296"/>
      <c r="IQC39" s="296"/>
      <c r="IQD39" s="296"/>
      <c r="IQE39" s="296"/>
      <c r="IQF39" s="296"/>
      <c r="IQG39" s="296"/>
      <c r="IQH39" s="296"/>
      <c r="IQI39" s="296"/>
      <c r="IQJ39" s="296"/>
      <c r="IQK39" s="296"/>
      <c r="IQL39" s="296"/>
      <c r="IQM39" s="296"/>
      <c r="IQN39" s="296"/>
      <c r="IQO39" s="296"/>
      <c r="IQP39" s="296"/>
      <c r="IQQ39" s="296"/>
      <c r="IQR39" s="296"/>
      <c r="IQS39" s="296"/>
      <c r="IQT39" s="296"/>
      <c r="IQU39" s="296"/>
      <c r="IQV39" s="296"/>
      <c r="IQW39" s="296"/>
      <c r="IQX39" s="296"/>
      <c r="IQY39" s="296"/>
      <c r="IQZ39" s="296"/>
      <c r="IRA39" s="296"/>
      <c r="IRB39" s="296"/>
      <c r="IRC39" s="296"/>
      <c r="IRD39" s="296"/>
      <c r="IRE39" s="296"/>
      <c r="IRF39" s="296"/>
      <c r="IRG39" s="296"/>
      <c r="IRH39" s="296"/>
      <c r="IRI39" s="296"/>
      <c r="IRJ39" s="296"/>
      <c r="IRK39" s="296"/>
      <c r="IRL39" s="296"/>
      <c r="IRM39" s="296"/>
      <c r="IRN39" s="296"/>
      <c r="IRO39" s="296"/>
      <c r="IRP39" s="296"/>
      <c r="IRQ39" s="296"/>
      <c r="IRR39" s="296"/>
      <c r="IRS39" s="296"/>
      <c r="IRT39" s="296"/>
      <c r="IRU39" s="296"/>
      <c r="IRV39" s="296"/>
      <c r="IRW39" s="296"/>
      <c r="IRX39" s="296"/>
      <c r="IRY39" s="296"/>
      <c r="IRZ39" s="296"/>
      <c r="ISA39" s="296"/>
      <c r="ISB39" s="296"/>
      <c r="ISC39" s="296"/>
      <c r="ISD39" s="296"/>
      <c r="ISE39" s="296"/>
      <c r="ISF39" s="296"/>
      <c r="ISG39" s="296"/>
      <c r="ISH39" s="296"/>
      <c r="ISI39" s="296"/>
      <c r="ISJ39" s="296"/>
      <c r="ISK39" s="296"/>
      <c r="ISL39" s="296"/>
      <c r="ISM39" s="296"/>
      <c r="ISN39" s="296"/>
      <c r="ISO39" s="296"/>
      <c r="ISP39" s="296"/>
      <c r="ISQ39" s="296"/>
      <c r="ISR39" s="296"/>
      <c r="ISS39" s="296"/>
      <c r="IST39" s="296"/>
      <c r="ISU39" s="296"/>
      <c r="ISV39" s="296"/>
      <c r="ISW39" s="296"/>
      <c r="ISX39" s="296"/>
      <c r="ISY39" s="296"/>
      <c r="ISZ39" s="296"/>
      <c r="ITA39" s="296"/>
      <c r="ITB39" s="296"/>
      <c r="ITC39" s="296"/>
      <c r="ITD39" s="296"/>
      <c r="ITE39" s="296"/>
      <c r="ITF39" s="296"/>
      <c r="ITG39" s="296"/>
      <c r="ITH39" s="296"/>
      <c r="ITI39" s="296"/>
      <c r="ITJ39" s="296"/>
      <c r="ITK39" s="296"/>
      <c r="ITL39" s="296"/>
      <c r="ITM39" s="296"/>
      <c r="ITN39" s="296"/>
      <c r="ITO39" s="296"/>
      <c r="ITP39" s="296"/>
      <c r="ITQ39" s="296"/>
      <c r="ITR39" s="296"/>
      <c r="ITS39" s="296"/>
      <c r="ITT39" s="296"/>
      <c r="ITU39" s="296"/>
      <c r="ITV39" s="296"/>
      <c r="ITW39" s="296"/>
      <c r="ITX39" s="296"/>
      <c r="ITY39" s="296"/>
      <c r="ITZ39" s="296"/>
      <c r="IUA39" s="296"/>
      <c r="IUB39" s="296"/>
      <c r="IUC39" s="296"/>
      <c r="IUD39" s="296"/>
      <c r="IUE39" s="296"/>
      <c r="IUF39" s="296"/>
      <c r="IUG39" s="296"/>
      <c r="IUH39" s="296"/>
      <c r="IUI39" s="296"/>
      <c r="IUJ39" s="296"/>
      <c r="IUK39" s="296"/>
      <c r="IUL39" s="296"/>
      <c r="IUM39" s="296"/>
      <c r="IUN39" s="296"/>
      <c r="IUO39" s="296"/>
      <c r="IUP39" s="296"/>
      <c r="IUQ39" s="296"/>
      <c r="IUR39" s="296"/>
      <c r="IUS39" s="296"/>
      <c r="IUT39" s="296"/>
      <c r="IUU39" s="296"/>
      <c r="IUV39" s="296"/>
      <c r="IUW39" s="296"/>
      <c r="IUX39" s="296"/>
      <c r="IUY39" s="296"/>
      <c r="IUZ39" s="296"/>
      <c r="IVA39" s="296"/>
      <c r="IVB39" s="296"/>
      <c r="IVC39" s="296"/>
      <c r="IVD39" s="296"/>
      <c r="IVE39" s="296"/>
      <c r="IVF39" s="296"/>
      <c r="IVG39" s="296"/>
      <c r="IVH39" s="296"/>
      <c r="IVI39" s="296"/>
      <c r="IVJ39" s="296"/>
      <c r="IVK39" s="296"/>
      <c r="IVL39" s="296"/>
      <c r="IVM39" s="296"/>
      <c r="IVN39" s="296"/>
      <c r="IVO39" s="296"/>
      <c r="IVP39" s="296"/>
      <c r="IVQ39" s="296"/>
      <c r="IVR39" s="296"/>
      <c r="IVS39" s="296"/>
      <c r="IVT39" s="296"/>
      <c r="IVU39" s="296"/>
      <c r="IVV39" s="296"/>
      <c r="IVW39" s="296"/>
      <c r="IVX39" s="296"/>
      <c r="IVY39" s="296"/>
      <c r="IVZ39" s="296"/>
      <c r="IWA39" s="296"/>
      <c r="IWB39" s="296"/>
      <c r="IWC39" s="296"/>
      <c r="IWD39" s="296"/>
      <c r="IWE39" s="296"/>
      <c r="IWF39" s="296"/>
      <c r="IWG39" s="296"/>
      <c r="IWH39" s="296"/>
      <c r="IWI39" s="296"/>
      <c r="IWJ39" s="296"/>
      <c r="IWK39" s="296"/>
      <c r="IWL39" s="296"/>
      <c r="IWM39" s="296"/>
      <c r="IWN39" s="296"/>
      <c r="IWO39" s="296"/>
      <c r="IWP39" s="296"/>
      <c r="IWQ39" s="296"/>
      <c r="IWR39" s="296"/>
      <c r="IWS39" s="296"/>
      <c r="IWT39" s="296"/>
      <c r="IWU39" s="296"/>
      <c r="IWV39" s="296"/>
      <c r="IWW39" s="296"/>
      <c r="IWX39" s="296"/>
      <c r="IWY39" s="296"/>
      <c r="IWZ39" s="296"/>
      <c r="IXA39" s="296"/>
      <c r="IXB39" s="296"/>
      <c r="IXC39" s="296"/>
      <c r="IXD39" s="296"/>
      <c r="IXE39" s="296"/>
      <c r="IXF39" s="296"/>
      <c r="IXG39" s="296"/>
      <c r="IXH39" s="296"/>
      <c r="IXI39" s="296"/>
      <c r="IXJ39" s="296"/>
      <c r="IXK39" s="296"/>
      <c r="IXL39" s="296"/>
      <c r="IXM39" s="296"/>
      <c r="IXN39" s="296"/>
      <c r="IXO39" s="296"/>
      <c r="IXP39" s="296"/>
      <c r="IXQ39" s="296"/>
      <c r="IXR39" s="296"/>
      <c r="IXS39" s="296"/>
      <c r="IXT39" s="296"/>
      <c r="IXU39" s="296"/>
      <c r="IXV39" s="296"/>
      <c r="IXW39" s="296"/>
      <c r="IXX39" s="296"/>
      <c r="IXY39" s="296"/>
      <c r="IXZ39" s="296"/>
      <c r="IYA39" s="296"/>
      <c r="IYB39" s="296"/>
      <c r="IYC39" s="296"/>
      <c r="IYD39" s="296"/>
      <c r="IYE39" s="296"/>
      <c r="IYF39" s="296"/>
      <c r="IYG39" s="296"/>
      <c r="IYH39" s="296"/>
      <c r="IYI39" s="296"/>
      <c r="IYJ39" s="296"/>
      <c r="IYK39" s="296"/>
      <c r="IYL39" s="296"/>
      <c r="IYM39" s="296"/>
      <c r="IYN39" s="296"/>
      <c r="IYO39" s="296"/>
      <c r="IYP39" s="296"/>
      <c r="IYQ39" s="296"/>
      <c r="IYR39" s="296"/>
      <c r="IYS39" s="296"/>
      <c r="IYT39" s="296"/>
      <c r="IYU39" s="296"/>
      <c r="IYV39" s="296"/>
      <c r="IYW39" s="296"/>
      <c r="IYX39" s="296"/>
      <c r="IYY39" s="296"/>
      <c r="IYZ39" s="296"/>
      <c r="IZA39" s="296"/>
      <c r="IZB39" s="296"/>
      <c r="IZC39" s="296"/>
      <c r="IZD39" s="296"/>
      <c r="IZE39" s="296"/>
      <c r="IZF39" s="296"/>
      <c r="IZG39" s="296"/>
      <c r="IZH39" s="296"/>
      <c r="IZI39" s="296"/>
      <c r="IZJ39" s="296"/>
      <c r="IZK39" s="296"/>
      <c r="IZL39" s="296"/>
      <c r="IZM39" s="296"/>
      <c r="IZN39" s="296"/>
      <c r="IZO39" s="296"/>
      <c r="IZP39" s="296"/>
      <c r="IZQ39" s="296"/>
      <c r="IZR39" s="296"/>
      <c r="IZS39" s="296"/>
      <c r="IZT39" s="296"/>
      <c r="IZU39" s="296"/>
      <c r="IZV39" s="296"/>
      <c r="IZW39" s="296"/>
      <c r="IZX39" s="296"/>
      <c r="IZY39" s="296"/>
      <c r="IZZ39" s="296"/>
      <c r="JAA39" s="296"/>
      <c r="JAB39" s="296"/>
      <c r="JAC39" s="296"/>
      <c r="JAD39" s="296"/>
      <c r="JAE39" s="296"/>
      <c r="JAF39" s="296"/>
      <c r="JAG39" s="296"/>
      <c r="JAH39" s="296"/>
      <c r="JAI39" s="296"/>
      <c r="JAJ39" s="296"/>
      <c r="JAK39" s="296"/>
      <c r="JAL39" s="296"/>
      <c r="JAM39" s="296"/>
      <c r="JAN39" s="296"/>
      <c r="JAO39" s="296"/>
      <c r="JAP39" s="296"/>
      <c r="JAQ39" s="296"/>
      <c r="JAR39" s="296"/>
      <c r="JAS39" s="296"/>
      <c r="JAT39" s="296"/>
      <c r="JAU39" s="296"/>
      <c r="JAV39" s="296"/>
      <c r="JAW39" s="296"/>
      <c r="JAX39" s="296"/>
      <c r="JAY39" s="296"/>
      <c r="JAZ39" s="296"/>
      <c r="JBA39" s="296"/>
      <c r="JBB39" s="296"/>
      <c r="JBC39" s="296"/>
      <c r="JBD39" s="296"/>
      <c r="JBE39" s="296"/>
      <c r="JBF39" s="296"/>
      <c r="JBG39" s="296"/>
      <c r="JBH39" s="296"/>
      <c r="JBI39" s="296"/>
      <c r="JBJ39" s="296"/>
      <c r="JBK39" s="296"/>
      <c r="JBL39" s="296"/>
      <c r="JBM39" s="296"/>
      <c r="JBN39" s="296"/>
      <c r="JBO39" s="296"/>
      <c r="JBP39" s="296"/>
      <c r="JBQ39" s="296"/>
      <c r="JBR39" s="296"/>
      <c r="JBS39" s="296"/>
      <c r="JBT39" s="296"/>
      <c r="JBU39" s="296"/>
      <c r="JBV39" s="296"/>
      <c r="JBW39" s="296"/>
      <c r="JBX39" s="296"/>
      <c r="JBY39" s="296"/>
      <c r="JBZ39" s="296"/>
      <c r="JCA39" s="296"/>
      <c r="JCB39" s="296"/>
      <c r="JCC39" s="296"/>
      <c r="JCD39" s="296"/>
      <c r="JCE39" s="296"/>
      <c r="JCF39" s="296"/>
      <c r="JCG39" s="296"/>
      <c r="JCH39" s="296"/>
      <c r="JCI39" s="296"/>
      <c r="JCJ39" s="296"/>
      <c r="JCK39" s="296"/>
      <c r="JCL39" s="296"/>
      <c r="JCM39" s="296"/>
      <c r="JCN39" s="296"/>
      <c r="JCO39" s="296"/>
      <c r="JCP39" s="296"/>
      <c r="JCQ39" s="296"/>
      <c r="JCR39" s="296"/>
      <c r="JCS39" s="296"/>
      <c r="JCT39" s="296"/>
      <c r="JCU39" s="296"/>
      <c r="JCV39" s="296"/>
      <c r="JCW39" s="296"/>
      <c r="JCX39" s="296"/>
      <c r="JCY39" s="296"/>
      <c r="JCZ39" s="296"/>
      <c r="JDA39" s="296"/>
      <c r="JDB39" s="296"/>
      <c r="JDC39" s="296"/>
      <c r="JDD39" s="296"/>
      <c r="JDE39" s="296"/>
      <c r="JDF39" s="296"/>
      <c r="JDG39" s="296"/>
      <c r="JDH39" s="296"/>
      <c r="JDI39" s="296"/>
      <c r="JDJ39" s="296"/>
      <c r="JDK39" s="296"/>
      <c r="JDL39" s="296"/>
      <c r="JDM39" s="296"/>
      <c r="JDN39" s="296"/>
      <c r="JDO39" s="296"/>
      <c r="JDP39" s="296"/>
      <c r="JDQ39" s="296"/>
      <c r="JDR39" s="296"/>
      <c r="JDS39" s="296"/>
      <c r="JDT39" s="296"/>
      <c r="JDU39" s="296"/>
      <c r="JDV39" s="296"/>
      <c r="JDW39" s="296"/>
      <c r="JDX39" s="296"/>
      <c r="JDY39" s="296"/>
      <c r="JDZ39" s="296"/>
      <c r="JEA39" s="296"/>
      <c r="JEB39" s="296"/>
      <c r="JEC39" s="296"/>
      <c r="JED39" s="296"/>
      <c r="JEE39" s="296"/>
      <c r="JEF39" s="296"/>
      <c r="JEG39" s="296"/>
      <c r="JEH39" s="296"/>
      <c r="JEI39" s="296"/>
      <c r="JEJ39" s="296"/>
      <c r="JEK39" s="296"/>
      <c r="JEL39" s="296"/>
      <c r="JEM39" s="296"/>
      <c r="JEN39" s="296"/>
      <c r="JEO39" s="296"/>
      <c r="JEP39" s="296"/>
      <c r="JEQ39" s="296"/>
      <c r="JER39" s="296"/>
      <c r="JES39" s="296"/>
      <c r="JET39" s="296"/>
      <c r="JEU39" s="296"/>
      <c r="JEV39" s="296"/>
      <c r="JEW39" s="296"/>
      <c r="JEX39" s="296"/>
      <c r="JEY39" s="296"/>
      <c r="JEZ39" s="296"/>
      <c r="JFA39" s="296"/>
      <c r="JFB39" s="296"/>
      <c r="JFC39" s="296"/>
      <c r="JFD39" s="296"/>
      <c r="JFE39" s="296"/>
      <c r="JFF39" s="296"/>
      <c r="JFG39" s="296"/>
      <c r="JFH39" s="296"/>
      <c r="JFI39" s="296"/>
      <c r="JFJ39" s="296"/>
      <c r="JFK39" s="296"/>
      <c r="JFL39" s="296"/>
      <c r="JFM39" s="296"/>
      <c r="JFN39" s="296"/>
      <c r="JFO39" s="296"/>
      <c r="JFP39" s="296"/>
      <c r="JFQ39" s="296"/>
      <c r="JFR39" s="296"/>
      <c r="JFS39" s="296"/>
      <c r="JFT39" s="296"/>
      <c r="JFU39" s="296"/>
      <c r="JFV39" s="296"/>
      <c r="JFW39" s="296"/>
      <c r="JFX39" s="296"/>
      <c r="JFY39" s="296"/>
      <c r="JFZ39" s="296"/>
      <c r="JGA39" s="296"/>
      <c r="JGB39" s="296"/>
      <c r="JGC39" s="296"/>
      <c r="JGD39" s="296"/>
      <c r="JGE39" s="296"/>
      <c r="JGF39" s="296"/>
      <c r="JGG39" s="296"/>
      <c r="JGH39" s="296"/>
      <c r="JGI39" s="296"/>
      <c r="JGJ39" s="296"/>
      <c r="JGK39" s="296"/>
      <c r="JGL39" s="296"/>
      <c r="JGM39" s="296"/>
      <c r="JGN39" s="296"/>
      <c r="JGO39" s="296"/>
      <c r="JGP39" s="296"/>
      <c r="JGQ39" s="296"/>
      <c r="JGR39" s="296"/>
      <c r="JGS39" s="296"/>
      <c r="JGT39" s="296"/>
      <c r="JGU39" s="296"/>
      <c r="JGV39" s="296"/>
      <c r="JGW39" s="296"/>
      <c r="JGX39" s="296"/>
      <c r="JGY39" s="296"/>
      <c r="JGZ39" s="296"/>
      <c r="JHA39" s="296"/>
      <c r="JHB39" s="296"/>
      <c r="JHC39" s="296"/>
      <c r="JHD39" s="296"/>
      <c r="JHE39" s="296"/>
      <c r="JHF39" s="296"/>
      <c r="JHG39" s="296"/>
      <c r="JHH39" s="296"/>
      <c r="JHI39" s="296"/>
      <c r="JHJ39" s="296"/>
      <c r="JHK39" s="296"/>
      <c r="JHL39" s="296"/>
      <c r="JHM39" s="296"/>
      <c r="JHN39" s="296"/>
      <c r="JHO39" s="296"/>
      <c r="JHP39" s="296"/>
      <c r="JHQ39" s="296"/>
      <c r="JHR39" s="296"/>
      <c r="JHS39" s="296"/>
      <c r="JHT39" s="296"/>
      <c r="JHU39" s="296"/>
      <c r="JHV39" s="296"/>
      <c r="JHW39" s="296"/>
      <c r="JHX39" s="296"/>
      <c r="JHY39" s="296"/>
      <c r="JHZ39" s="296"/>
      <c r="JIA39" s="296"/>
      <c r="JIB39" s="296"/>
      <c r="JIC39" s="296"/>
      <c r="JID39" s="296"/>
      <c r="JIE39" s="296"/>
      <c r="JIF39" s="296"/>
      <c r="JIG39" s="296"/>
      <c r="JIH39" s="296"/>
      <c r="JII39" s="296"/>
      <c r="JIJ39" s="296"/>
      <c r="JIK39" s="296"/>
      <c r="JIL39" s="296"/>
      <c r="JIM39" s="296"/>
      <c r="JIN39" s="296"/>
      <c r="JIO39" s="296"/>
      <c r="JIP39" s="296"/>
      <c r="JIQ39" s="296"/>
      <c r="JIR39" s="296"/>
      <c r="JIS39" s="296"/>
      <c r="JIT39" s="296"/>
      <c r="JIU39" s="296"/>
      <c r="JIV39" s="296"/>
      <c r="JIW39" s="296"/>
      <c r="JIX39" s="296"/>
      <c r="JIY39" s="296"/>
      <c r="JIZ39" s="296"/>
      <c r="JJA39" s="296"/>
      <c r="JJB39" s="296"/>
      <c r="JJC39" s="296"/>
      <c r="JJD39" s="296"/>
      <c r="JJE39" s="296"/>
      <c r="JJF39" s="296"/>
      <c r="JJG39" s="296"/>
      <c r="JJH39" s="296"/>
      <c r="JJI39" s="296"/>
      <c r="JJJ39" s="296"/>
      <c r="JJK39" s="296"/>
      <c r="JJL39" s="296"/>
      <c r="JJM39" s="296"/>
      <c r="JJN39" s="296"/>
      <c r="JJO39" s="296"/>
      <c r="JJP39" s="296"/>
      <c r="JJQ39" s="296"/>
      <c r="JJR39" s="296"/>
      <c r="JJS39" s="296"/>
      <c r="JJT39" s="296"/>
      <c r="JJU39" s="296"/>
      <c r="JJV39" s="296"/>
      <c r="JJW39" s="296"/>
      <c r="JJX39" s="296"/>
      <c r="JJY39" s="296"/>
      <c r="JJZ39" s="296"/>
      <c r="JKA39" s="296"/>
      <c r="JKB39" s="296"/>
      <c r="JKC39" s="296"/>
      <c r="JKD39" s="296"/>
      <c r="JKE39" s="296"/>
      <c r="JKF39" s="296"/>
      <c r="JKG39" s="296"/>
      <c r="JKH39" s="296"/>
      <c r="JKI39" s="296"/>
      <c r="JKJ39" s="296"/>
      <c r="JKK39" s="296"/>
      <c r="JKL39" s="296"/>
      <c r="JKM39" s="296"/>
      <c r="JKN39" s="296"/>
      <c r="JKO39" s="296"/>
      <c r="JKP39" s="296"/>
      <c r="JKQ39" s="296"/>
      <c r="JKR39" s="296"/>
      <c r="JKS39" s="296"/>
      <c r="JKT39" s="296"/>
      <c r="JKU39" s="296"/>
      <c r="JKV39" s="296"/>
      <c r="JKW39" s="296"/>
      <c r="JKX39" s="296"/>
      <c r="JKY39" s="296"/>
      <c r="JKZ39" s="296"/>
      <c r="JLA39" s="296"/>
      <c r="JLB39" s="296"/>
      <c r="JLC39" s="296"/>
      <c r="JLD39" s="296"/>
      <c r="JLE39" s="296"/>
      <c r="JLF39" s="296"/>
      <c r="JLG39" s="296"/>
      <c r="JLH39" s="296"/>
      <c r="JLI39" s="296"/>
      <c r="JLJ39" s="296"/>
      <c r="JLK39" s="296"/>
      <c r="JLL39" s="296"/>
      <c r="JLM39" s="296"/>
      <c r="JLN39" s="296"/>
      <c r="JLO39" s="296"/>
      <c r="JLP39" s="296"/>
      <c r="JLQ39" s="296"/>
      <c r="JLR39" s="296"/>
      <c r="JLS39" s="296"/>
      <c r="JLT39" s="296"/>
      <c r="JLU39" s="296"/>
      <c r="JLV39" s="296"/>
      <c r="JLW39" s="296"/>
      <c r="JLX39" s="296"/>
      <c r="JLY39" s="296"/>
      <c r="JLZ39" s="296"/>
      <c r="JMA39" s="296"/>
      <c r="JMB39" s="296"/>
      <c r="JMC39" s="296"/>
      <c r="JMD39" s="296"/>
      <c r="JME39" s="296"/>
      <c r="JMF39" s="296"/>
      <c r="JMG39" s="296"/>
      <c r="JMH39" s="296"/>
      <c r="JMI39" s="296"/>
      <c r="JMJ39" s="296"/>
      <c r="JMK39" s="296"/>
      <c r="JML39" s="296"/>
      <c r="JMM39" s="296"/>
      <c r="JMN39" s="296"/>
      <c r="JMO39" s="296"/>
      <c r="JMP39" s="296"/>
      <c r="JMQ39" s="296"/>
      <c r="JMR39" s="296"/>
      <c r="JMS39" s="296"/>
      <c r="JMT39" s="296"/>
      <c r="JMU39" s="296"/>
      <c r="JMV39" s="296"/>
      <c r="JMW39" s="296"/>
      <c r="JMX39" s="296"/>
      <c r="JMY39" s="296"/>
      <c r="JMZ39" s="296"/>
      <c r="JNA39" s="296"/>
      <c r="JNB39" s="296"/>
      <c r="JNC39" s="296"/>
      <c r="JND39" s="296"/>
      <c r="JNE39" s="296"/>
      <c r="JNF39" s="296"/>
      <c r="JNG39" s="296"/>
      <c r="JNH39" s="296"/>
      <c r="JNI39" s="296"/>
      <c r="JNJ39" s="296"/>
      <c r="JNK39" s="296"/>
      <c r="JNL39" s="296"/>
      <c r="JNM39" s="296"/>
      <c r="JNN39" s="296"/>
      <c r="JNO39" s="296"/>
      <c r="JNP39" s="296"/>
      <c r="JNQ39" s="296"/>
      <c r="JNR39" s="296"/>
      <c r="JNS39" s="296"/>
      <c r="JNT39" s="296"/>
      <c r="JNU39" s="296"/>
      <c r="JNV39" s="296"/>
      <c r="JNW39" s="296"/>
      <c r="JNX39" s="296"/>
      <c r="JNY39" s="296"/>
      <c r="JNZ39" s="296"/>
      <c r="JOA39" s="296"/>
      <c r="JOB39" s="296"/>
      <c r="JOC39" s="296"/>
      <c r="JOD39" s="296"/>
      <c r="JOE39" s="296"/>
      <c r="JOF39" s="296"/>
      <c r="JOG39" s="296"/>
      <c r="JOH39" s="296"/>
      <c r="JOI39" s="296"/>
      <c r="JOJ39" s="296"/>
      <c r="JOK39" s="296"/>
      <c r="JOL39" s="296"/>
      <c r="JOM39" s="296"/>
      <c r="JON39" s="296"/>
      <c r="JOO39" s="296"/>
      <c r="JOP39" s="296"/>
      <c r="JOQ39" s="296"/>
      <c r="JOR39" s="296"/>
      <c r="JOS39" s="296"/>
      <c r="JOT39" s="296"/>
      <c r="JOU39" s="296"/>
      <c r="JOV39" s="296"/>
      <c r="JOW39" s="296"/>
      <c r="JOX39" s="296"/>
      <c r="JOY39" s="296"/>
      <c r="JOZ39" s="296"/>
      <c r="JPA39" s="296"/>
      <c r="JPB39" s="296"/>
      <c r="JPC39" s="296"/>
      <c r="JPD39" s="296"/>
      <c r="JPE39" s="296"/>
      <c r="JPF39" s="296"/>
      <c r="JPG39" s="296"/>
      <c r="JPH39" s="296"/>
      <c r="JPI39" s="296"/>
      <c r="JPJ39" s="296"/>
      <c r="JPK39" s="296"/>
      <c r="JPL39" s="296"/>
      <c r="JPM39" s="296"/>
      <c r="JPN39" s="296"/>
      <c r="JPO39" s="296"/>
      <c r="JPP39" s="296"/>
      <c r="JPQ39" s="296"/>
      <c r="JPR39" s="296"/>
      <c r="JPS39" s="296"/>
      <c r="JPT39" s="296"/>
      <c r="JPU39" s="296"/>
      <c r="JPV39" s="296"/>
      <c r="JPW39" s="296"/>
      <c r="JPX39" s="296"/>
      <c r="JPY39" s="296"/>
      <c r="JPZ39" s="296"/>
      <c r="JQA39" s="296"/>
      <c r="JQB39" s="296"/>
      <c r="JQC39" s="296"/>
      <c r="JQD39" s="296"/>
      <c r="JQE39" s="296"/>
      <c r="JQF39" s="296"/>
      <c r="JQG39" s="296"/>
      <c r="JQH39" s="296"/>
      <c r="JQI39" s="296"/>
      <c r="JQJ39" s="296"/>
      <c r="JQK39" s="296"/>
      <c r="JQL39" s="296"/>
      <c r="JQM39" s="296"/>
      <c r="JQN39" s="296"/>
      <c r="JQO39" s="296"/>
      <c r="JQP39" s="296"/>
      <c r="JQQ39" s="296"/>
      <c r="JQR39" s="296"/>
      <c r="JQS39" s="296"/>
      <c r="JQT39" s="296"/>
      <c r="JQU39" s="296"/>
      <c r="JQV39" s="296"/>
      <c r="JQW39" s="296"/>
      <c r="JQX39" s="296"/>
      <c r="JQY39" s="296"/>
      <c r="JQZ39" s="296"/>
      <c r="JRA39" s="296"/>
      <c r="JRB39" s="296"/>
      <c r="JRC39" s="296"/>
      <c r="JRD39" s="296"/>
      <c r="JRE39" s="296"/>
      <c r="JRF39" s="296"/>
      <c r="JRG39" s="296"/>
      <c r="JRH39" s="296"/>
      <c r="JRI39" s="296"/>
      <c r="JRJ39" s="296"/>
      <c r="JRK39" s="296"/>
      <c r="JRL39" s="296"/>
      <c r="JRM39" s="296"/>
      <c r="JRN39" s="296"/>
      <c r="JRO39" s="296"/>
      <c r="JRP39" s="296"/>
      <c r="JRQ39" s="296"/>
      <c r="JRR39" s="296"/>
      <c r="JRS39" s="296"/>
      <c r="JRT39" s="296"/>
      <c r="JRU39" s="296"/>
      <c r="JRV39" s="296"/>
      <c r="JRW39" s="296"/>
      <c r="JRX39" s="296"/>
      <c r="JRY39" s="296"/>
      <c r="JRZ39" s="296"/>
      <c r="JSA39" s="296"/>
      <c r="JSB39" s="296"/>
      <c r="JSC39" s="296"/>
      <c r="JSD39" s="296"/>
      <c r="JSE39" s="296"/>
      <c r="JSF39" s="296"/>
      <c r="JSG39" s="296"/>
      <c r="JSH39" s="296"/>
      <c r="JSI39" s="296"/>
      <c r="JSJ39" s="296"/>
      <c r="JSK39" s="296"/>
      <c r="JSL39" s="296"/>
      <c r="JSM39" s="296"/>
      <c r="JSN39" s="296"/>
      <c r="JSO39" s="296"/>
      <c r="JSP39" s="296"/>
      <c r="JSQ39" s="296"/>
      <c r="JSR39" s="296"/>
      <c r="JSS39" s="296"/>
      <c r="JST39" s="296"/>
      <c r="JSU39" s="296"/>
      <c r="JSV39" s="296"/>
      <c r="JSW39" s="296"/>
      <c r="JSX39" s="296"/>
      <c r="JSY39" s="296"/>
      <c r="JSZ39" s="296"/>
      <c r="JTA39" s="296"/>
      <c r="JTB39" s="296"/>
      <c r="JTC39" s="296"/>
      <c r="JTD39" s="296"/>
      <c r="JTE39" s="296"/>
      <c r="JTF39" s="296"/>
      <c r="JTG39" s="296"/>
      <c r="JTH39" s="296"/>
      <c r="JTI39" s="296"/>
      <c r="JTJ39" s="296"/>
      <c r="JTK39" s="296"/>
      <c r="JTL39" s="296"/>
      <c r="JTM39" s="296"/>
      <c r="JTN39" s="296"/>
      <c r="JTO39" s="296"/>
      <c r="JTP39" s="296"/>
      <c r="JTQ39" s="296"/>
      <c r="JTR39" s="296"/>
      <c r="JTS39" s="296"/>
      <c r="JTT39" s="296"/>
      <c r="JTU39" s="296"/>
      <c r="JTV39" s="296"/>
      <c r="JTW39" s="296"/>
      <c r="JTX39" s="296"/>
      <c r="JTY39" s="296"/>
      <c r="JTZ39" s="296"/>
      <c r="JUA39" s="296"/>
      <c r="JUB39" s="296"/>
      <c r="JUC39" s="296"/>
      <c r="JUD39" s="296"/>
      <c r="JUE39" s="296"/>
      <c r="JUF39" s="296"/>
      <c r="JUG39" s="296"/>
      <c r="JUH39" s="296"/>
      <c r="JUI39" s="296"/>
      <c r="JUJ39" s="296"/>
      <c r="JUK39" s="296"/>
      <c r="JUL39" s="296"/>
      <c r="JUM39" s="296"/>
      <c r="JUN39" s="296"/>
      <c r="JUO39" s="296"/>
      <c r="JUP39" s="296"/>
      <c r="JUQ39" s="296"/>
      <c r="JUR39" s="296"/>
      <c r="JUS39" s="296"/>
      <c r="JUT39" s="296"/>
      <c r="JUU39" s="296"/>
      <c r="JUV39" s="296"/>
      <c r="JUW39" s="296"/>
      <c r="JUX39" s="296"/>
      <c r="JUY39" s="296"/>
      <c r="JUZ39" s="296"/>
      <c r="JVA39" s="296"/>
      <c r="JVB39" s="296"/>
      <c r="JVC39" s="296"/>
      <c r="JVD39" s="296"/>
      <c r="JVE39" s="296"/>
      <c r="JVF39" s="296"/>
      <c r="JVG39" s="296"/>
      <c r="JVH39" s="296"/>
      <c r="JVI39" s="296"/>
      <c r="JVJ39" s="296"/>
      <c r="JVK39" s="296"/>
      <c r="JVL39" s="296"/>
      <c r="JVM39" s="296"/>
      <c r="JVN39" s="296"/>
      <c r="JVO39" s="296"/>
      <c r="JVP39" s="296"/>
      <c r="JVQ39" s="296"/>
      <c r="JVR39" s="296"/>
      <c r="JVS39" s="296"/>
      <c r="JVT39" s="296"/>
      <c r="JVU39" s="296"/>
      <c r="JVV39" s="296"/>
      <c r="JVW39" s="296"/>
      <c r="JVX39" s="296"/>
      <c r="JVY39" s="296"/>
      <c r="JVZ39" s="296"/>
      <c r="JWA39" s="296"/>
      <c r="JWB39" s="296"/>
      <c r="JWC39" s="296"/>
      <c r="JWD39" s="296"/>
      <c r="JWE39" s="296"/>
      <c r="JWF39" s="296"/>
      <c r="JWG39" s="296"/>
      <c r="JWH39" s="296"/>
      <c r="JWI39" s="296"/>
      <c r="JWJ39" s="296"/>
      <c r="JWK39" s="296"/>
      <c r="JWL39" s="296"/>
      <c r="JWM39" s="296"/>
      <c r="JWN39" s="296"/>
      <c r="JWO39" s="296"/>
      <c r="JWP39" s="296"/>
      <c r="JWQ39" s="296"/>
      <c r="JWR39" s="296"/>
      <c r="JWS39" s="296"/>
      <c r="JWT39" s="296"/>
      <c r="JWU39" s="296"/>
      <c r="JWV39" s="296"/>
      <c r="JWW39" s="296"/>
      <c r="JWX39" s="296"/>
      <c r="JWY39" s="296"/>
      <c r="JWZ39" s="296"/>
      <c r="JXA39" s="296"/>
      <c r="JXB39" s="296"/>
      <c r="JXC39" s="296"/>
      <c r="JXD39" s="296"/>
      <c r="JXE39" s="296"/>
      <c r="JXF39" s="296"/>
      <c r="JXG39" s="296"/>
      <c r="JXH39" s="296"/>
      <c r="JXI39" s="296"/>
      <c r="JXJ39" s="296"/>
      <c r="JXK39" s="296"/>
      <c r="JXL39" s="296"/>
      <c r="JXM39" s="296"/>
      <c r="JXN39" s="296"/>
      <c r="JXO39" s="296"/>
      <c r="JXP39" s="296"/>
      <c r="JXQ39" s="296"/>
      <c r="JXR39" s="296"/>
      <c r="JXS39" s="296"/>
      <c r="JXT39" s="296"/>
      <c r="JXU39" s="296"/>
      <c r="JXV39" s="296"/>
      <c r="JXW39" s="296"/>
      <c r="JXX39" s="296"/>
      <c r="JXY39" s="296"/>
      <c r="JXZ39" s="296"/>
      <c r="JYA39" s="296"/>
      <c r="JYB39" s="296"/>
      <c r="JYC39" s="296"/>
      <c r="JYD39" s="296"/>
      <c r="JYE39" s="296"/>
      <c r="JYF39" s="296"/>
      <c r="JYG39" s="296"/>
      <c r="JYH39" s="296"/>
      <c r="JYI39" s="296"/>
      <c r="JYJ39" s="296"/>
      <c r="JYK39" s="296"/>
      <c r="JYL39" s="296"/>
      <c r="JYM39" s="296"/>
      <c r="JYN39" s="296"/>
      <c r="JYO39" s="296"/>
      <c r="JYP39" s="296"/>
      <c r="JYQ39" s="296"/>
      <c r="JYR39" s="296"/>
      <c r="JYS39" s="296"/>
      <c r="JYT39" s="296"/>
      <c r="JYU39" s="296"/>
      <c r="JYV39" s="296"/>
      <c r="JYW39" s="296"/>
      <c r="JYX39" s="296"/>
      <c r="JYY39" s="296"/>
      <c r="JYZ39" s="296"/>
      <c r="JZA39" s="296"/>
      <c r="JZB39" s="296"/>
      <c r="JZC39" s="296"/>
      <c r="JZD39" s="296"/>
      <c r="JZE39" s="296"/>
      <c r="JZF39" s="296"/>
      <c r="JZG39" s="296"/>
      <c r="JZH39" s="296"/>
      <c r="JZI39" s="296"/>
      <c r="JZJ39" s="296"/>
      <c r="JZK39" s="296"/>
      <c r="JZL39" s="296"/>
      <c r="JZM39" s="296"/>
      <c r="JZN39" s="296"/>
      <c r="JZO39" s="296"/>
      <c r="JZP39" s="296"/>
      <c r="JZQ39" s="296"/>
      <c r="JZR39" s="296"/>
      <c r="JZS39" s="296"/>
      <c r="JZT39" s="296"/>
      <c r="JZU39" s="296"/>
      <c r="JZV39" s="296"/>
      <c r="JZW39" s="296"/>
      <c r="JZX39" s="296"/>
      <c r="JZY39" s="296"/>
      <c r="JZZ39" s="296"/>
      <c r="KAA39" s="296"/>
      <c r="KAB39" s="296"/>
      <c r="KAC39" s="296"/>
      <c r="KAD39" s="296"/>
      <c r="KAE39" s="296"/>
      <c r="KAF39" s="296"/>
      <c r="KAG39" s="296"/>
      <c r="KAH39" s="296"/>
      <c r="KAI39" s="296"/>
      <c r="KAJ39" s="296"/>
      <c r="KAK39" s="296"/>
      <c r="KAL39" s="296"/>
      <c r="KAM39" s="296"/>
      <c r="KAN39" s="296"/>
      <c r="KAO39" s="296"/>
      <c r="KAP39" s="296"/>
      <c r="KAQ39" s="296"/>
      <c r="KAR39" s="296"/>
      <c r="KAS39" s="296"/>
      <c r="KAT39" s="296"/>
      <c r="KAU39" s="296"/>
      <c r="KAV39" s="296"/>
      <c r="KAW39" s="296"/>
      <c r="KAX39" s="296"/>
      <c r="KAY39" s="296"/>
      <c r="KAZ39" s="296"/>
      <c r="KBA39" s="296"/>
      <c r="KBB39" s="296"/>
      <c r="KBC39" s="296"/>
      <c r="KBD39" s="296"/>
      <c r="KBE39" s="296"/>
      <c r="KBF39" s="296"/>
      <c r="KBG39" s="296"/>
      <c r="KBH39" s="296"/>
      <c r="KBI39" s="296"/>
      <c r="KBJ39" s="296"/>
      <c r="KBK39" s="296"/>
      <c r="KBL39" s="296"/>
      <c r="KBM39" s="296"/>
      <c r="KBN39" s="296"/>
      <c r="KBO39" s="296"/>
      <c r="KBP39" s="296"/>
      <c r="KBQ39" s="296"/>
      <c r="KBR39" s="296"/>
      <c r="KBS39" s="296"/>
      <c r="KBT39" s="296"/>
      <c r="KBU39" s="296"/>
      <c r="KBV39" s="296"/>
      <c r="KBW39" s="296"/>
      <c r="KBX39" s="296"/>
      <c r="KBY39" s="296"/>
      <c r="KBZ39" s="296"/>
      <c r="KCA39" s="296"/>
      <c r="KCB39" s="296"/>
      <c r="KCC39" s="296"/>
      <c r="KCD39" s="296"/>
      <c r="KCE39" s="296"/>
      <c r="KCF39" s="296"/>
      <c r="KCG39" s="296"/>
      <c r="KCH39" s="296"/>
      <c r="KCI39" s="296"/>
      <c r="KCJ39" s="296"/>
      <c r="KCK39" s="296"/>
      <c r="KCL39" s="296"/>
      <c r="KCM39" s="296"/>
      <c r="KCN39" s="296"/>
      <c r="KCO39" s="296"/>
      <c r="KCP39" s="296"/>
      <c r="KCQ39" s="296"/>
      <c r="KCR39" s="296"/>
      <c r="KCS39" s="296"/>
      <c r="KCT39" s="296"/>
      <c r="KCU39" s="296"/>
      <c r="KCV39" s="296"/>
      <c r="KCW39" s="296"/>
      <c r="KCX39" s="296"/>
      <c r="KCY39" s="296"/>
      <c r="KCZ39" s="296"/>
      <c r="KDA39" s="296"/>
      <c r="KDB39" s="296"/>
      <c r="KDC39" s="296"/>
      <c r="KDD39" s="296"/>
      <c r="KDE39" s="296"/>
      <c r="KDF39" s="296"/>
      <c r="KDG39" s="296"/>
      <c r="KDH39" s="296"/>
      <c r="KDI39" s="296"/>
      <c r="KDJ39" s="296"/>
      <c r="KDK39" s="296"/>
      <c r="KDL39" s="296"/>
      <c r="KDM39" s="296"/>
      <c r="KDN39" s="296"/>
      <c r="KDO39" s="296"/>
      <c r="KDP39" s="296"/>
      <c r="KDQ39" s="296"/>
      <c r="KDR39" s="296"/>
      <c r="KDS39" s="296"/>
      <c r="KDT39" s="296"/>
      <c r="KDU39" s="296"/>
      <c r="KDV39" s="296"/>
      <c r="KDW39" s="296"/>
      <c r="KDX39" s="296"/>
      <c r="KDY39" s="296"/>
      <c r="KDZ39" s="296"/>
      <c r="KEA39" s="296"/>
      <c r="KEB39" s="296"/>
      <c r="KEC39" s="296"/>
      <c r="KED39" s="296"/>
      <c r="KEE39" s="296"/>
      <c r="KEF39" s="296"/>
      <c r="KEG39" s="296"/>
      <c r="KEH39" s="296"/>
      <c r="KEI39" s="296"/>
      <c r="KEJ39" s="296"/>
      <c r="KEK39" s="296"/>
      <c r="KEL39" s="296"/>
      <c r="KEM39" s="296"/>
      <c r="KEN39" s="296"/>
      <c r="KEO39" s="296"/>
      <c r="KEP39" s="296"/>
      <c r="KEQ39" s="296"/>
      <c r="KER39" s="296"/>
      <c r="KES39" s="296"/>
      <c r="KET39" s="296"/>
      <c r="KEU39" s="296"/>
      <c r="KEV39" s="296"/>
      <c r="KEW39" s="296"/>
      <c r="KEX39" s="296"/>
      <c r="KEY39" s="296"/>
      <c r="KEZ39" s="296"/>
      <c r="KFA39" s="296"/>
      <c r="KFB39" s="296"/>
      <c r="KFC39" s="296"/>
      <c r="KFD39" s="296"/>
      <c r="KFE39" s="296"/>
      <c r="KFF39" s="296"/>
      <c r="KFG39" s="296"/>
      <c r="KFH39" s="296"/>
      <c r="KFI39" s="296"/>
      <c r="KFJ39" s="296"/>
      <c r="KFK39" s="296"/>
      <c r="KFL39" s="296"/>
      <c r="KFM39" s="296"/>
      <c r="KFN39" s="296"/>
      <c r="KFO39" s="296"/>
      <c r="KFP39" s="296"/>
      <c r="KFQ39" s="296"/>
      <c r="KFR39" s="296"/>
      <c r="KFS39" s="296"/>
      <c r="KFT39" s="296"/>
      <c r="KFU39" s="296"/>
      <c r="KFV39" s="296"/>
      <c r="KFW39" s="296"/>
      <c r="KFX39" s="296"/>
      <c r="KFY39" s="296"/>
      <c r="KFZ39" s="296"/>
      <c r="KGA39" s="296"/>
      <c r="KGB39" s="296"/>
      <c r="KGC39" s="296"/>
      <c r="KGD39" s="296"/>
      <c r="KGE39" s="296"/>
      <c r="KGF39" s="296"/>
      <c r="KGG39" s="296"/>
      <c r="KGH39" s="296"/>
      <c r="KGI39" s="296"/>
      <c r="KGJ39" s="296"/>
      <c r="KGK39" s="296"/>
      <c r="KGL39" s="296"/>
      <c r="KGM39" s="296"/>
      <c r="KGN39" s="296"/>
      <c r="KGO39" s="296"/>
      <c r="KGP39" s="296"/>
      <c r="KGQ39" s="296"/>
      <c r="KGR39" s="296"/>
      <c r="KGS39" s="296"/>
      <c r="KGT39" s="296"/>
      <c r="KGU39" s="296"/>
      <c r="KGV39" s="296"/>
      <c r="KGW39" s="296"/>
      <c r="KGX39" s="296"/>
      <c r="KGY39" s="296"/>
      <c r="KGZ39" s="296"/>
      <c r="KHA39" s="296"/>
      <c r="KHB39" s="296"/>
      <c r="KHC39" s="296"/>
      <c r="KHD39" s="296"/>
      <c r="KHE39" s="296"/>
      <c r="KHF39" s="296"/>
      <c r="KHG39" s="296"/>
      <c r="KHH39" s="296"/>
      <c r="KHI39" s="296"/>
      <c r="KHJ39" s="296"/>
      <c r="KHK39" s="296"/>
      <c r="KHL39" s="296"/>
      <c r="KHM39" s="296"/>
      <c r="KHN39" s="296"/>
      <c r="KHO39" s="296"/>
      <c r="KHP39" s="296"/>
      <c r="KHQ39" s="296"/>
      <c r="KHR39" s="296"/>
      <c r="KHS39" s="296"/>
      <c r="KHT39" s="296"/>
      <c r="KHU39" s="296"/>
      <c r="KHV39" s="296"/>
      <c r="KHW39" s="296"/>
      <c r="KHX39" s="296"/>
      <c r="KHY39" s="296"/>
      <c r="KHZ39" s="296"/>
      <c r="KIA39" s="296"/>
      <c r="KIB39" s="296"/>
      <c r="KIC39" s="296"/>
      <c r="KID39" s="296"/>
      <c r="KIE39" s="296"/>
      <c r="KIF39" s="296"/>
      <c r="KIG39" s="296"/>
      <c r="KIH39" s="296"/>
      <c r="KII39" s="296"/>
      <c r="KIJ39" s="296"/>
      <c r="KIK39" s="296"/>
      <c r="KIL39" s="296"/>
      <c r="KIM39" s="296"/>
      <c r="KIN39" s="296"/>
      <c r="KIO39" s="296"/>
      <c r="KIP39" s="296"/>
      <c r="KIQ39" s="296"/>
      <c r="KIR39" s="296"/>
      <c r="KIS39" s="296"/>
      <c r="KIT39" s="296"/>
      <c r="KIU39" s="296"/>
      <c r="KIV39" s="296"/>
      <c r="KIW39" s="296"/>
      <c r="KIX39" s="296"/>
      <c r="KIY39" s="296"/>
      <c r="KIZ39" s="296"/>
      <c r="KJA39" s="296"/>
      <c r="KJB39" s="296"/>
      <c r="KJC39" s="296"/>
      <c r="KJD39" s="296"/>
      <c r="KJE39" s="296"/>
      <c r="KJF39" s="296"/>
      <c r="KJG39" s="296"/>
      <c r="KJH39" s="296"/>
      <c r="KJI39" s="296"/>
      <c r="KJJ39" s="296"/>
      <c r="KJK39" s="296"/>
      <c r="KJL39" s="296"/>
      <c r="KJM39" s="296"/>
      <c r="KJN39" s="296"/>
      <c r="KJO39" s="296"/>
      <c r="KJP39" s="296"/>
      <c r="KJQ39" s="296"/>
      <c r="KJR39" s="296"/>
      <c r="KJS39" s="296"/>
      <c r="KJT39" s="296"/>
      <c r="KJU39" s="296"/>
      <c r="KJV39" s="296"/>
      <c r="KJW39" s="296"/>
      <c r="KJX39" s="296"/>
      <c r="KJY39" s="296"/>
      <c r="KJZ39" s="296"/>
      <c r="KKA39" s="296"/>
      <c r="KKB39" s="296"/>
      <c r="KKC39" s="296"/>
      <c r="KKD39" s="296"/>
      <c r="KKE39" s="296"/>
      <c r="KKF39" s="296"/>
      <c r="KKG39" s="296"/>
      <c r="KKH39" s="296"/>
      <c r="KKI39" s="296"/>
      <c r="KKJ39" s="296"/>
      <c r="KKK39" s="296"/>
      <c r="KKL39" s="296"/>
      <c r="KKM39" s="296"/>
      <c r="KKN39" s="296"/>
      <c r="KKO39" s="296"/>
      <c r="KKP39" s="296"/>
      <c r="KKQ39" s="296"/>
      <c r="KKR39" s="296"/>
      <c r="KKS39" s="296"/>
      <c r="KKT39" s="296"/>
      <c r="KKU39" s="296"/>
      <c r="KKV39" s="296"/>
      <c r="KKW39" s="296"/>
      <c r="KKX39" s="296"/>
      <c r="KKY39" s="296"/>
      <c r="KKZ39" s="296"/>
      <c r="KLA39" s="296"/>
      <c r="KLB39" s="296"/>
      <c r="KLC39" s="296"/>
      <c r="KLD39" s="296"/>
      <c r="KLE39" s="296"/>
      <c r="KLF39" s="296"/>
      <c r="KLG39" s="296"/>
      <c r="KLH39" s="296"/>
      <c r="KLI39" s="296"/>
      <c r="KLJ39" s="296"/>
      <c r="KLK39" s="296"/>
      <c r="KLL39" s="296"/>
      <c r="KLM39" s="296"/>
      <c r="KLN39" s="296"/>
      <c r="KLO39" s="296"/>
      <c r="KLP39" s="296"/>
      <c r="KLQ39" s="296"/>
      <c r="KLR39" s="296"/>
      <c r="KLS39" s="296"/>
      <c r="KLT39" s="296"/>
      <c r="KLU39" s="296"/>
      <c r="KLV39" s="296"/>
      <c r="KLW39" s="296"/>
      <c r="KLX39" s="296"/>
      <c r="KLY39" s="296"/>
      <c r="KLZ39" s="296"/>
      <c r="KMA39" s="296"/>
      <c r="KMB39" s="296"/>
      <c r="KMC39" s="296"/>
      <c r="KMD39" s="296"/>
      <c r="KME39" s="296"/>
      <c r="KMF39" s="296"/>
      <c r="KMG39" s="296"/>
      <c r="KMH39" s="296"/>
      <c r="KMI39" s="296"/>
      <c r="KMJ39" s="296"/>
      <c r="KMK39" s="296"/>
      <c r="KML39" s="296"/>
      <c r="KMM39" s="296"/>
      <c r="KMN39" s="296"/>
      <c r="KMO39" s="296"/>
      <c r="KMP39" s="296"/>
      <c r="KMQ39" s="296"/>
      <c r="KMR39" s="296"/>
      <c r="KMS39" s="296"/>
      <c r="KMT39" s="296"/>
      <c r="KMU39" s="296"/>
      <c r="KMV39" s="296"/>
      <c r="KMW39" s="296"/>
      <c r="KMX39" s="296"/>
      <c r="KMY39" s="296"/>
      <c r="KMZ39" s="296"/>
      <c r="KNA39" s="296"/>
      <c r="KNB39" s="296"/>
      <c r="KNC39" s="296"/>
      <c r="KND39" s="296"/>
      <c r="KNE39" s="296"/>
      <c r="KNF39" s="296"/>
      <c r="KNG39" s="296"/>
      <c r="KNH39" s="296"/>
      <c r="KNI39" s="296"/>
      <c r="KNJ39" s="296"/>
      <c r="KNK39" s="296"/>
      <c r="KNL39" s="296"/>
      <c r="KNM39" s="296"/>
      <c r="KNN39" s="296"/>
      <c r="KNO39" s="296"/>
      <c r="KNP39" s="296"/>
      <c r="KNQ39" s="296"/>
      <c r="KNR39" s="296"/>
      <c r="KNS39" s="296"/>
      <c r="KNT39" s="296"/>
      <c r="KNU39" s="296"/>
      <c r="KNV39" s="296"/>
      <c r="KNW39" s="296"/>
      <c r="KNX39" s="296"/>
      <c r="KNY39" s="296"/>
      <c r="KNZ39" s="296"/>
      <c r="KOA39" s="296"/>
      <c r="KOB39" s="296"/>
      <c r="KOC39" s="296"/>
      <c r="KOD39" s="296"/>
      <c r="KOE39" s="296"/>
      <c r="KOF39" s="296"/>
      <c r="KOG39" s="296"/>
      <c r="KOH39" s="296"/>
      <c r="KOI39" s="296"/>
      <c r="KOJ39" s="296"/>
      <c r="KOK39" s="296"/>
      <c r="KOL39" s="296"/>
      <c r="KOM39" s="296"/>
      <c r="KON39" s="296"/>
      <c r="KOO39" s="296"/>
      <c r="KOP39" s="296"/>
      <c r="KOQ39" s="296"/>
      <c r="KOR39" s="296"/>
      <c r="KOS39" s="296"/>
      <c r="KOT39" s="296"/>
      <c r="KOU39" s="296"/>
      <c r="KOV39" s="296"/>
      <c r="KOW39" s="296"/>
      <c r="KOX39" s="296"/>
      <c r="KOY39" s="296"/>
      <c r="KOZ39" s="296"/>
      <c r="KPA39" s="296"/>
      <c r="KPB39" s="296"/>
      <c r="KPC39" s="296"/>
      <c r="KPD39" s="296"/>
      <c r="KPE39" s="296"/>
      <c r="KPF39" s="296"/>
      <c r="KPG39" s="296"/>
      <c r="KPH39" s="296"/>
      <c r="KPI39" s="296"/>
      <c r="KPJ39" s="296"/>
      <c r="KPK39" s="296"/>
      <c r="KPL39" s="296"/>
      <c r="KPM39" s="296"/>
      <c r="KPN39" s="296"/>
      <c r="KPO39" s="296"/>
      <c r="KPP39" s="296"/>
      <c r="KPQ39" s="296"/>
      <c r="KPR39" s="296"/>
      <c r="KPS39" s="296"/>
      <c r="KPT39" s="296"/>
      <c r="KPU39" s="296"/>
      <c r="KPV39" s="296"/>
      <c r="KPW39" s="296"/>
      <c r="KPX39" s="296"/>
      <c r="KPY39" s="296"/>
      <c r="KPZ39" s="296"/>
      <c r="KQA39" s="296"/>
      <c r="KQB39" s="296"/>
      <c r="KQC39" s="296"/>
      <c r="KQD39" s="296"/>
      <c r="KQE39" s="296"/>
      <c r="KQF39" s="296"/>
      <c r="KQG39" s="296"/>
      <c r="KQH39" s="296"/>
      <c r="KQI39" s="296"/>
      <c r="KQJ39" s="296"/>
      <c r="KQK39" s="296"/>
      <c r="KQL39" s="296"/>
      <c r="KQM39" s="296"/>
      <c r="KQN39" s="296"/>
      <c r="KQO39" s="296"/>
      <c r="KQP39" s="296"/>
      <c r="KQQ39" s="296"/>
      <c r="KQR39" s="296"/>
      <c r="KQS39" s="296"/>
      <c r="KQT39" s="296"/>
      <c r="KQU39" s="296"/>
      <c r="KQV39" s="296"/>
      <c r="KQW39" s="296"/>
      <c r="KQX39" s="296"/>
      <c r="KQY39" s="296"/>
      <c r="KQZ39" s="296"/>
      <c r="KRA39" s="296"/>
      <c r="KRB39" s="296"/>
      <c r="KRC39" s="296"/>
      <c r="KRD39" s="296"/>
      <c r="KRE39" s="296"/>
      <c r="KRF39" s="296"/>
      <c r="KRG39" s="296"/>
      <c r="KRH39" s="296"/>
      <c r="KRI39" s="296"/>
      <c r="KRJ39" s="296"/>
      <c r="KRK39" s="296"/>
      <c r="KRL39" s="296"/>
      <c r="KRM39" s="296"/>
      <c r="KRN39" s="296"/>
      <c r="KRO39" s="296"/>
      <c r="KRP39" s="296"/>
      <c r="KRQ39" s="296"/>
      <c r="KRR39" s="296"/>
      <c r="KRS39" s="296"/>
      <c r="KRT39" s="296"/>
      <c r="KRU39" s="296"/>
      <c r="KRV39" s="296"/>
      <c r="KRW39" s="296"/>
      <c r="KRX39" s="296"/>
      <c r="KRY39" s="296"/>
      <c r="KRZ39" s="296"/>
      <c r="KSA39" s="296"/>
      <c r="KSB39" s="296"/>
      <c r="KSC39" s="296"/>
      <c r="KSD39" s="296"/>
      <c r="KSE39" s="296"/>
      <c r="KSF39" s="296"/>
      <c r="KSG39" s="296"/>
      <c r="KSH39" s="296"/>
      <c r="KSI39" s="296"/>
      <c r="KSJ39" s="296"/>
      <c r="KSK39" s="296"/>
      <c r="KSL39" s="296"/>
      <c r="KSM39" s="296"/>
      <c r="KSN39" s="296"/>
      <c r="KSO39" s="296"/>
      <c r="KSP39" s="296"/>
      <c r="KSQ39" s="296"/>
      <c r="KSR39" s="296"/>
      <c r="KSS39" s="296"/>
      <c r="KST39" s="296"/>
      <c r="KSU39" s="296"/>
      <c r="KSV39" s="296"/>
      <c r="KSW39" s="296"/>
      <c r="KSX39" s="296"/>
      <c r="KSY39" s="296"/>
      <c r="KSZ39" s="296"/>
      <c r="KTA39" s="296"/>
      <c r="KTB39" s="296"/>
      <c r="KTC39" s="296"/>
      <c r="KTD39" s="296"/>
      <c r="KTE39" s="296"/>
      <c r="KTF39" s="296"/>
      <c r="KTG39" s="296"/>
      <c r="KTH39" s="296"/>
      <c r="KTI39" s="296"/>
      <c r="KTJ39" s="296"/>
      <c r="KTK39" s="296"/>
      <c r="KTL39" s="296"/>
      <c r="KTM39" s="296"/>
      <c r="KTN39" s="296"/>
      <c r="KTO39" s="296"/>
      <c r="KTP39" s="296"/>
      <c r="KTQ39" s="296"/>
      <c r="KTR39" s="296"/>
      <c r="KTS39" s="296"/>
      <c r="KTT39" s="296"/>
      <c r="KTU39" s="296"/>
      <c r="KTV39" s="296"/>
      <c r="KTW39" s="296"/>
      <c r="KTX39" s="296"/>
      <c r="KTY39" s="296"/>
      <c r="KTZ39" s="296"/>
      <c r="KUA39" s="296"/>
      <c r="KUB39" s="296"/>
      <c r="KUC39" s="296"/>
      <c r="KUD39" s="296"/>
      <c r="KUE39" s="296"/>
      <c r="KUF39" s="296"/>
      <c r="KUG39" s="296"/>
      <c r="KUH39" s="296"/>
      <c r="KUI39" s="296"/>
      <c r="KUJ39" s="296"/>
      <c r="KUK39" s="296"/>
      <c r="KUL39" s="296"/>
      <c r="KUM39" s="296"/>
      <c r="KUN39" s="296"/>
      <c r="KUO39" s="296"/>
      <c r="KUP39" s="296"/>
      <c r="KUQ39" s="296"/>
      <c r="KUR39" s="296"/>
      <c r="KUS39" s="296"/>
      <c r="KUT39" s="296"/>
      <c r="KUU39" s="296"/>
      <c r="KUV39" s="296"/>
      <c r="KUW39" s="296"/>
      <c r="KUX39" s="296"/>
      <c r="KUY39" s="296"/>
      <c r="KUZ39" s="296"/>
      <c r="KVA39" s="296"/>
      <c r="KVB39" s="296"/>
      <c r="KVC39" s="296"/>
      <c r="KVD39" s="296"/>
      <c r="KVE39" s="296"/>
      <c r="KVF39" s="296"/>
      <c r="KVG39" s="296"/>
      <c r="KVH39" s="296"/>
      <c r="KVI39" s="296"/>
      <c r="KVJ39" s="296"/>
      <c r="KVK39" s="296"/>
      <c r="KVL39" s="296"/>
      <c r="KVM39" s="296"/>
      <c r="KVN39" s="296"/>
      <c r="KVO39" s="296"/>
      <c r="KVP39" s="296"/>
      <c r="KVQ39" s="296"/>
      <c r="KVR39" s="296"/>
      <c r="KVS39" s="296"/>
      <c r="KVT39" s="296"/>
      <c r="KVU39" s="296"/>
      <c r="KVV39" s="296"/>
      <c r="KVW39" s="296"/>
      <c r="KVX39" s="296"/>
      <c r="KVY39" s="296"/>
      <c r="KVZ39" s="296"/>
      <c r="KWA39" s="296"/>
      <c r="KWB39" s="296"/>
      <c r="KWC39" s="296"/>
      <c r="KWD39" s="296"/>
      <c r="KWE39" s="296"/>
      <c r="KWF39" s="296"/>
      <c r="KWG39" s="296"/>
      <c r="KWH39" s="296"/>
      <c r="KWI39" s="296"/>
      <c r="KWJ39" s="296"/>
      <c r="KWK39" s="296"/>
      <c r="KWL39" s="296"/>
      <c r="KWM39" s="296"/>
      <c r="KWN39" s="296"/>
      <c r="KWO39" s="296"/>
      <c r="KWP39" s="296"/>
      <c r="KWQ39" s="296"/>
      <c r="KWR39" s="296"/>
      <c r="KWS39" s="296"/>
      <c r="KWT39" s="296"/>
      <c r="KWU39" s="296"/>
      <c r="KWV39" s="296"/>
      <c r="KWW39" s="296"/>
      <c r="KWX39" s="296"/>
      <c r="KWY39" s="296"/>
      <c r="KWZ39" s="296"/>
      <c r="KXA39" s="296"/>
      <c r="KXB39" s="296"/>
      <c r="KXC39" s="296"/>
      <c r="KXD39" s="296"/>
      <c r="KXE39" s="296"/>
      <c r="KXF39" s="296"/>
      <c r="KXG39" s="296"/>
      <c r="KXH39" s="296"/>
      <c r="KXI39" s="296"/>
      <c r="KXJ39" s="296"/>
      <c r="KXK39" s="296"/>
      <c r="KXL39" s="296"/>
      <c r="KXM39" s="296"/>
      <c r="KXN39" s="296"/>
      <c r="KXO39" s="296"/>
      <c r="KXP39" s="296"/>
      <c r="KXQ39" s="296"/>
      <c r="KXR39" s="296"/>
      <c r="KXS39" s="296"/>
      <c r="KXT39" s="296"/>
      <c r="KXU39" s="296"/>
      <c r="KXV39" s="296"/>
      <c r="KXW39" s="296"/>
      <c r="KXX39" s="296"/>
      <c r="KXY39" s="296"/>
      <c r="KXZ39" s="296"/>
      <c r="KYA39" s="296"/>
      <c r="KYB39" s="296"/>
      <c r="KYC39" s="296"/>
      <c r="KYD39" s="296"/>
      <c r="KYE39" s="296"/>
      <c r="KYF39" s="296"/>
      <c r="KYG39" s="296"/>
      <c r="KYH39" s="296"/>
      <c r="KYI39" s="296"/>
      <c r="KYJ39" s="296"/>
      <c r="KYK39" s="296"/>
      <c r="KYL39" s="296"/>
      <c r="KYM39" s="296"/>
      <c r="KYN39" s="296"/>
      <c r="KYO39" s="296"/>
      <c r="KYP39" s="296"/>
      <c r="KYQ39" s="296"/>
      <c r="KYR39" s="296"/>
      <c r="KYS39" s="296"/>
      <c r="KYT39" s="296"/>
      <c r="KYU39" s="296"/>
      <c r="KYV39" s="296"/>
      <c r="KYW39" s="296"/>
      <c r="KYX39" s="296"/>
      <c r="KYY39" s="296"/>
      <c r="KYZ39" s="296"/>
      <c r="KZA39" s="296"/>
      <c r="KZB39" s="296"/>
      <c r="KZC39" s="296"/>
      <c r="KZD39" s="296"/>
      <c r="KZE39" s="296"/>
      <c r="KZF39" s="296"/>
      <c r="KZG39" s="296"/>
      <c r="KZH39" s="296"/>
      <c r="KZI39" s="296"/>
      <c r="KZJ39" s="296"/>
      <c r="KZK39" s="296"/>
      <c r="KZL39" s="296"/>
      <c r="KZM39" s="296"/>
      <c r="KZN39" s="296"/>
      <c r="KZO39" s="296"/>
      <c r="KZP39" s="296"/>
      <c r="KZQ39" s="296"/>
      <c r="KZR39" s="296"/>
      <c r="KZS39" s="296"/>
      <c r="KZT39" s="296"/>
      <c r="KZU39" s="296"/>
      <c r="KZV39" s="296"/>
      <c r="KZW39" s="296"/>
      <c r="KZX39" s="296"/>
      <c r="KZY39" s="296"/>
      <c r="KZZ39" s="296"/>
      <c r="LAA39" s="296"/>
      <c r="LAB39" s="296"/>
      <c r="LAC39" s="296"/>
      <c r="LAD39" s="296"/>
      <c r="LAE39" s="296"/>
      <c r="LAF39" s="296"/>
      <c r="LAG39" s="296"/>
      <c r="LAH39" s="296"/>
      <c r="LAI39" s="296"/>
      <c r="LAJ39" s="296"/>
      <c r="LAK39" s="296"/>
      <c r="LAL39" s="296"/>
      <c r="LAM39" s="296"/>
      <c r="LAN39" s="296"/>
      <c r="LAO39" s="296"/>
      <c r="LAP39" s="296"/>
      <c r="LAQ39" s="296"/>
      <c r="LAR39" s="296"/>
      <c r="LAS39" s="296"/>
      <c r="LAT39" s="296"/>
      <c r="LAU39" s="296"/>
      <c r="LAV39" s="296"/>
      <c r="LAW39" s="296"/>
      <c r="LAX39" s="296"/>
      <c r="LAY39" s="296"/>
      <c r="LAZ39" s="296"/>
      <c r="LBA39" s="296"/>
      <c r="LBB39" s="296"/>
      <c r="LBC39" s="296"/>
      <c r="LBD39" s="296"/>
      <c r="LBE39" s="296"/>
      <c r="LBF39" s="296"/>
      <c r="LBG39" s="296"/>
      <c r="LBH39" s="296"/>
      <c r="LBI39" s="296"/>
      <c r="LBJ39" s="296"/>
      <c r="LBK39" s="296"/>
      <c r="LBL39" s="296"/>
      <c r="LBM39" s="296"/>
      <c r="LBN39" s="296"/>
      <c r="LBO39" s="296"/>
      <c r="LBP39" s="296"/>
      <c r="LBQ39" s="296"/>
      <c r="LBR39" s="296"/>
      <c r="LBS39" s="296"/>
      <c r="LBT39" s="296"/>
      <c r="LBU39" s="296"/>
      <c r="LBV39" s="296"/>
      <c r="LBW39" s="296"/>
      <c r="LBX39" s="296"/>
      <c r="LBY39" s="296"/>
      <c r="LBZ39" s="296"/>
      <c r="LCA39" s="296"/>
      <c r="LCB39" s="296"/>
      <c r="LCC39" s="296"/>
      <c r="LCD39" s="296"/>
      <c r="LCE39" s="296"/>
      <c r="LCF39" s="296"/>
      <c r="LCG39" s="296"/>
      <c r="LCH39" s="296"/>
      <c r="LCI39" s="296"/>
      <c r="LCJ39" s="296"/>
      <c r="LCK39" s="296"/>
      <c r="LCL39" s="296"/>
      <c r="LCM39" s="296"/>
      <c r="LCN39" s="296"/>
      <c r="LCO39" s="296"/>
      <c r="LCP39" s="296"/>
      <c r="LCQ39" s="296"/>
      <c r="LCR39" s="296"/>
      <c r="LCS39" s="296"/>
      <c r="LCT39" s="296"/>
      <c r="LCU39" s="296"/>
      <c r="LCV39" s="296"/>
      <c r="LCW39" s="296"/>
      <c r="LCX39" s="296"/>
      <c r="LCY39" s="296"/>
      <c r="LCZ39" s="296"/>
      <c r="LDA39" s="296"/>
      <c r="LDB39" s="296"/>
      <c r="LDC39" s="296"/>
      <c r="LDD39" s="296"/>
      <c r="LDE39" s="296"/>
      <c r="LDF39" s="296"/>
      <c r="LDG39" s="296"/>
      <c r="LDH39" s="296"/>
      <c r="LDI39" s="296"/>
      <c r="LDJ39" s="296"/>
      <c r="LDK39" s="296"/>
      <c r="LDL39" s="296"/>
      <c r="LDM39" s="296"/>
      <c r="LDN39" s="296"/>
      <c r="LDO39" s="296"/>
      <c r="LDP39" s="296"/>
      <c r="LDQ39" s="296"/>
      <c r="LDR39" s="296"/>
      <c r="LDS39" s="296"/>
      <c r="LDT39" s="296"/>
      <c r="LDU39" s="296"/>
      <c r="LDV39" s="296"/>
      <c r="LDW39" s="296"/>
      <c r="LDX39" s="296"/>
      <c r="LDY39" s="296"/>
      <c r="LDZ39" s="296"/>
      <c r="LEA39" s="296"/>
      <c r="LEB39" s="296"/>
      <c r="LEC39" s="296"/>
      <c r="LED39" s="296"/>
      <c r="LEE39" s="296"/>
      <c r="LEF39" s="296"/>
      <c r="LEG39" s="296"/>
      <c r="LEH39" s="296"/>
      <c r="LEI39" s="296"/>
      <c r="LEJ39" s="296"/>
      <c r="LEK39" s="296"/>
      <c r="LEL39" s="296"/>
      <c r="LEM39" s="296"/>
      <c r="LEN39" s="296"/>
      <c r="LEO39" s="296"/>
      <c r="LEP39" s="296"/>
      <c r="LEQ39" s="296"/>
      <c r="LER39" s="296"/>
      <c r="LES39" s="296"/>
      <c r="LET39" s="296"/>
      <c r="LEU39" s="296"/>
      <c r="LEV39" s="296"/>
      <c r="LEW39" s="296"/>
      <c r="LEX39" s="296"/>
      <c r="LEY39" s="296"/>
      <c r="LEZ39" s="296"/>
      <c r="LFA39" s="296"/>
      <c r="LFB39" s="296"/>
      <c r="LFC39" s="296"/>
      <c r="LFD39" s="296"/>
      <c r="LFE39" s="296"/>
      <c r="LFF39" s="296"/>
      <c r="LFG39" s="296"/>
      <c r="LFH39" s="296"/>
      <c r="LFI39" s="296"/>
      <c r="LFJ39" s="296"/>
      <c r="LFK39" s="296"/>
      <c r="LFL39" s="296"/>
      <c r="LFM39" s="296"/>
      <c r="LFN39" s="296"/>
      <c r="LFO39" s="296"/>
      <c r="LFP39" s="296"/>
      <c r="LFQ39" s="296"/>
      <c r="LFR39" s="296"/>
      <c r="LFS39" s="296"/>
      <c r="LFT39" s="296"/>
      <c r="LFU39" s="296"/>
      <c r="LFV39" s="296"/>
      <c r="LFW39" s="296"/>
      <c r="LFX39" s="296"/>
      <c r="LFY39" s="296"/>
      <c r="LFZ39" s="296"/>
      <c r="LGA39" s="296"/>
      <c r="LGB39" s="296"/>
      <c r="LGC39" s="296"/>
      <c r="LGD39" s="296"/>
      <c r="LGE39" s="296"/>
      <c r="LGF39" s="296"/>
      <c r="LGG39" s="296"/>
      <c r="LGH39" s="296"/>
      <c r="LGI39" s="296"/>
      <c r="LGJ39" s="296"/>
      <c r="LGK39" s="296"/>
      <c r="LGL39" s="296"/>
      <c r="LGM39" s="296"/>
      <c r="LGN39" s="296"/>
      <c r="LGO39" s="296"/>
      <c r="LGP39" s="296"/>
      <c r="LGQ39" s="296"/>
      <c r="LGR39" s="296"/>
      <c r="LGS39" s="296"/>
      <c r="LGT39" s="296"/>
      <c r="LGU39" s="296"/>
      <c r="LGV39" s="296"/>
      <c r="LGW39" s="296"/>
      <c r="LGX39" s="296"/>
      <c r="LGY39" s="296"/>
      <c r="LGZ39" s="296"/>
      <c r="LHA39" s="296"/>
      <c r="LHB39" s="296"/>
      <c r="LHC39" s="296"/>
      <c r="LHD39" s="296"/>
      <c r="LHE39" s="296"/>
      <c r="LHF39" s="296"/>
      <c r="LHG39" s="296"/>
      <c r="LHH39" s="296"/>
      <c r="LHI39" s="296"/>
      <c r="LHJ39" s="296"/>
      <c r="LHK39" s="296"/>
      <c r="LHL39" s="296"/>
      <c r="LHM39" s="296"/>
      <c r="LHN39" s="296"/>
      <c r="LHO39" s="296"/>
      <c r="LHP39" s="296"/>
      <c r="LHQ39" s="296"/>
      <c r="LHR39" s="296"/>
      <c r="LHS39" s="296"/>
      <c r="LHT39" s="296"/>
      <c r="LHU39" s="296"/>
      <c r="LHV39" s="296"/>
      <c r="LHW39" s="296"/>
      <c r="LHX39" s="296"/>
      <c r="LHY39" s="296"/>
      <c r="LHZ39" s="296"/>
      <c r="LIA39" s="296"/>
      <c r="LIB39" s="296"/>
      <c r="LIC39" s="296"/>
      <c r="LID39" s="296"/>
      <c r="LIE39" s="296"/>
      <c r="LIF39" s="296"/>
      <c r="LIG39" s="296"/>
      <c r="LIH39" s="296"/>
      <c r="LII39" s="296"/>
      <c r="LIJ39" s="296"/>
      <c r="LIK39" s="296"/>
      <c r="LIL39" s="296"/>
      <c r="LIM39" s="296"/>
      <c r="LIN39" s="296"/>
      <c r="LIO39" s="296"/>
      <c r="LIP39" s="296"/>
      <c r="LIQ39" s="296"/>
      <c r="LIR39" s="296"/>
      <c r="LIS39" s="296"/>
      <c r="LIT39" s="296"/>
      <c r="LIU39" s="296"/>
      <c r="LIV39" s="296"/>
      <c r="LIW39" s="296"/>
      <c r="LIX39" s="296"/>
      <c r="LIY39" s="296"/>
      <c r="LIZ39" s="296"/>
      <c r="LJA39" s="296"/>
      <c r="LJB39" s="296"/>
      <c r="LJC39" s="296"/>
      <c r="LJD39" s="296"/>
      <c r="LJE39" s="296"/>
      <c r="LJF39" s="296"/>
      <c r="LJG39" s="296"/>
      <c r="LJH39" s="296"/>
      <c r="LJI39" s="296"/>
      <c r="LJJ39" s="296"/>
      <c r="LJK39" s="296"/>
      <c r="LJL39" s="296"/>
      <c r="LJM39" s="296"/>
      <c r="LJN39" s="296"/>
      <c r="LJO39" s="296"/>
      <c r="LJP39" s="296"/>
      <c r="LJQ39" s="296"/>
      <c r="LJR39" s="296"/>
      <c r="LJS39" s="296"/>
      <c r="LJT39" s="296"/>
      <c r="LJU39" s="296"/>
      <c r="LJV39" s="296"/>
      <c r="LJW39" s="296"/>
      <c r="LJX39" s="296"/>
      <c r="LJY39" s="296"/>
      <c r="LJZ39" s="296"/>
      <c r="LKA39" s="296"/>
      <c r="LKB39" s="296"/>
      <c r="LKC39" s="296"/>
      <c r="LKD39" s="296"/>
      <c r="LKE39" s="296"/>
      <c r="LKF39" s="296"/>
      <c r="LKG39" s="296"/>
      <c r="LKH39" s="296"/>
      <c r="LKI39" s="296"/>
      <c r="LKJ39" s="296"/>
      <c r="LKK39" s="296"/>
      <c r="LKL39" s="296"/>
      <c r="LKM39" s="296"/>
      <c r="LKN39" s="296"/>
      <c r="LKO39" s="296"/>
      <c r="LKP39" s="296"/>
      <c r="LKQ39" s="296"/>
      <c r="LKR39" s="296"/>
      <c r="LKS39" s="296"/>
      <c r="LKT39" s="296"/>
      <c r="LKU39" s="296"/>
      <c r="LKV39" s="296"/>
      <c r="LKW39" s="296"/>
      <c r="LKX39" s="296"/>
      <c r="LKY39" s="296"/>
      <c r="LKZ39" s="296"/>
      <c r="LLA39" s="296"/>
      <c r="LLB39" s="296"/>
      <c r="LLC39" s="296"/>
      <c r="LLD39" s="296"/>
      <c r="LLE39" s="296"/>
      <c r="LLF39" s="296"/>
      <c r="LLG39" s="296"/>
      <c r="LLH39" s="296"/>
      <c r="LLI39" s="296"/>
      <c r="LLJ39" s="296"/>
      <c r="LLK39" s="296"/>
      <c r="LLL39" s="296"/>
      <c r="LLM39" s="296"/>
      <c r="LLN39" s="296"/>
      <c r="LLO39" s="296"/>
      <c r="LLP39" s="296"/>
      <c r="LLQ39" s="296"/>
      <c r="LLR39" s="296"/>
      <c r="LLS39" s="296"/>
      <c r="LLT39" s="296"/>
      <c r="LLU39" s="296"/>
      <c r="LLV39" s="296"/>
      <c r="LLW39" s="296"/>
      <c r="LLX39" s="296"/>
      <c r="LLY39" s="296"/>
      <c r="LLZ39" s="296"/>
      <c r="LMA39" s="296"/>
      <c r="LMB39" s="296"/>
      <c r="LMC39" s="296"/>
      <c r="LMD39" s="296"/>
      <c r="LME39" s="296"/>
      <c r="LMF39" s="296"/>
      <c r="LMG39" s="296"/>
      <c r="LMH39" s="296"/>
      <c r="LMI39" s="296"/>
      <c r="LMJ39" s="296"/>
      <c r="LMK39" s="296"/>
      <c r="LML39" s="296"/>
      <c r="LMM39" s="296"/>
      <c r="LMN39" s="296"/>
      <c r="LMO39" s="296"/>
      <c r="LMP39" s="296"/>
      <c r="LMQ39" s="296"/>
      <c r="LMR39" s="296"/>
      <c r="LMS39" s="296"/>
      <c r="LMT39" s="296"/>
      <c r="LMU39" s="296"/>
      <c r="LMV39" s="296"/>
      <c r="LMW39" s="296"/>
      <c r="LMX39" s="296"/>
      <c r="LMY39" s="296"/>
      <c r="LMZ39" s="296"/>
      <c r="LNA39" s="296"/>
      <c r="LNB39" s="296"/>
      <c r="LNC39" s="296"/>
      <c r="LND39" s="296"/>
      <c r="LNE39" s="296"/>
      <c r="LNF39" s="296"/>
      <c r="LNG39" s="296"/>
      <c r="LNH39" s="296"/>
      <c r="LNI39" s="296"/>
      <c r="LNJ39" s="296"/>
      <c r="LNK39" s="296"/>
      <c r="LNL39" s="296"/>
      <c r="LNM39" s="296"/>
      <c r="LNN39" s="296"/>
      <c r="LNO39" s="296"/>
      <c r="LNP39" s="296"/>
      <c r="LNQ39" s="296"/>
      <c r="LNR39" s="296"/>
      <c r="LNS39" s="296"/>
      <c r="LNT39" s="296"/>
      <c r="LNU39" s="296"/>
      <c r="LNV39" s="296"/>
      <c r="LNW39" s="296"/>
      <c r="LNX39" s="296"/>
      <c r="LNY39" s="296"/>
      <c r="LNZ39" s="296"/>
      <c r="LOA39" s="296"/>
      <c r="LOB39" s="296"/>
      <c r="LOC39" s="296"/>
      <c r="LOD39" s="296"/>
      <c r="LOE39" s="296"/>
      <c r="LOF39" s="296"/>
      <c r="LOG39" s="296"/>
      <c r="LOH39" s="296"/>
      <c r="LOI39" s="296"/>
      <c r="LOJ39" s="296"/>
      <c r="LOK39" s="296"/>
      <c r="LOL39" s="296"/>
      <c r="LOM39" s="296"/>
      <c r="LON39" s="296"/>
      <c r="LOO39" s="296"/>
      <c r="LOP39" s="296"/>
      <c r="LOQ39" s="296"/>
      <c r="LOR39" s="296"/>
      <c r="LOS39" s="296"/>
      <c r="LOT39" s="296"/>
      <c r="LOU39" s="296"/>
      <c r="LOV39" s="296"/>
      <c r="LOW39" s="296"/>
      <c r="LOX39" s="296"/>
      <c r="LOY39" s="296"/>
      <c r="LOZ39" s="296"/>
      <c r="LPA39" s="296"/>
      <c r="LPB39" s="296"/>
      <c r="LPC39" s="296"/>
      <c r="LPD39" s="296"/>
      <c r="LPE39" s="296"/>
      <c r="LPF39" s="296"/>
      <c r="LPG39" s="296"/>
      <c r="LPH39" s="296"/>
      <c r="LPI39" s="296"/>
      <c r="LPJ39" s="296"/>
      <c r="LPK39" s="296"/>
      <c r="LPL39" s="296"/>
      <c r="LPM39" s="296"/>
      <c r="LPN39" s="296"/>
      <c r="LPO39" s="296"/>
      <c r="LPP39" s="296"/>
      <c r="LPQ39" s="296"/>
      <c r="LPR39" s="296"/>
      <c r="LPS39" s="296"/>
      <c r="LPT39" s="296"/>
      <c r="LPU39" s="296"/>
      <c r="LPV39" s="296"/>
      <c r="LPW39" s="296"/>
      <c r="LPX39" s="296"/>
      <c r="LPY39" s="296"/>
      <c r="LPZ39" s="296"/>
      <c r="LQA39" s="296"/>
      <c r="LQB39" s="296"/>
      <c r="LQC39" s="296"/>
      <c r="LQD39" s="296"/>
      <c r="LQE39" s="296"/>
      <c r="LQF39" s="296"/>
      <c r="LQG39" s="296"/>
      <c r="LQH39" s="296"/>
      <c r="LQI39" s="296"/>
      <c r="LQJ39" s="296"/>
      <c r="LQK39" s="296"/>
      <c r="LQL39" s="296"/>
      <c r="LQM39" s="296"/>
      <c r="LQN39" s="296"/>
      <c r="LQO39" s="296"/>
      <c r="LQP39" s="296"/>
      <c r="LQQ39" s="296"/>
      <c r="LQR39" s="296"/>
      <c r="LQS39" s="296"/>
      <c r="LQT39" s="296"/>
      <c r="LQU39" s="296"/>
      <c r="LQV39" s="296"/>
      <c r="LQW39" s="296"/>
      <c r="LQX39" s="296"/>
      <c r="LQY39" s="296"/>
      <c r="LQZ39" s="296"/>
      <c r="LRA39" s="296"/>
      <c r="LRB39" s="296"/>
      <c r="LRC39" s="296"/>
      <c r="LRD39" s="296"/>
      <c r="LRE39" s="296"/>
      <c r="LRF39" s="296"/>
      <c r="LRG39" s="296"/>
      <c r="LRH39" s="296"/>
      <c r="LRI39" s="296"/>
      <c r="LRJ39" s="296"/>
      <c r="LRK39" s="296"/>
      <c r="LRL39" s="296"/>
      <c r="LRM39" s="296"/>
      <c r="LRN39" s="296"/>
      <c r="LRO39" s="296"/>
      <c r="LRP39" s="296"/>
      <c r="LRQ39" s="296"/>
      <c r="LRR39" s="296"/>
      <c r="LRS39" s="296"/>
      <c r="LRT39" s="296"/>
      <c r="LRU39" s="296"/>
      <c r="LRV39" s="296"/>
      <c r="LRW39" s="296"/>
      <c r="LRX39" s="296"/>
      <c r="LRY39" s="296"/>
      <c r="LRZ39" s="296"/>
      <c r="LSA39" s="296"/>
      <c r="LSB39" s="296"/>
      <c r="LSC39" s="296"/>
      <c r="LSD39" s="296"/>
      <c r="LSE39" s="296"/>
      <c r="LSF39" s="296"/>
      <c r="LSG39" s="296"/>
      <c r="LSH39" s="296"/>
      <c r="LSI39" s="296"/>
      <c r="LSJ39" s="296"/>
      <c r="LSK39" s="296"/>
      <c r="LSL39" s="296"/>
      <c r="LSM39" s="296"/>
      <c r="LSN39" s="296"/>
      <c r="LSO39" s="296"/>
      <c r="LSP39" s="296"/>
      <c r="LSQ39" s="296"/>
      <c r="LSR39" s="296"/>
      <c r="LSS39" s="296"/>
      <c r="LST39" s="296"/>
      <c r="LSU39" s="296"/>
      <c r="LSV39" s="296"/>
      <c r="LSW39" s="296"/>
      <c r="LSX39" s="296"/>
      <c r="LSY39" s="296"/>
      <c r="LSZ39" s="296"/>
      <c r="LTA39" s="296"/>
      <c r="LTB39" s="296"/>
      <c r="LTC39" s="296"/>
      <c r="LTD39" s="296"/>
      <c r="LTE39" s="296"/>
      <c r="LTF39" s="296"/>
      <c r="LTG39" s="296"/>
      <c r="LTH39" s="296"/>
      <c r="LTI39" s="296"/>
      <c r="LTJ39" s="296"/>
      <c r="LTK39" s="296"/>
      <c r="LTL39" s="296"/>
      <c r="LTM39" s="296"/>
      <c r="LTN39" s="296"/>
      <c r="LTO39" s="296"/>
      <c r="LTP39" s="296"/>
      <c r="LTQ39" s="296"/>
      <c r="LTR39" s="296"/>
      <c r="LTS39" s="296"/>
      <c r="LTT39" s="296"/>
      <c r="LTU39" s="296"/>
      <c r="LTV39" s="296"/>
      <c r="LTW39" s="296"/>
      <c r="LTX39" s="296"/>
      <c r="LTY39" s="296"/>
      <c r="LTZ39" s="296"/>
      <c r="LUA39" s="296"/>
      <c r="LUB39" s="296"/>
      <c r="LUC39" s="296"/>
      <c r="LUD39" s="296"/>
      <c r="LUE39" s="296"/>
      <c r="LUF39" s="296"/>
      <c r="LUG39" s="296"/>
      <c r="LUH39" s="296"/>
      <c r="LUI39" s="296"/>
      <c r="LUJ39" s="296"/>
      <c r="LUK39" s="296"/>
      <c r="LUL39" s="296"/>
      <c r="LUM39" s="296"/>
      <c r="LUN39" s="296"/>
      <c r="LUO39" s="296"/>
      <c r="LUP39" s="296"/>
      <c r="LUQ39" s="296"/>
      <c r="LUR39" s="296"/>
      <c r="LUS39" s="296"/>
      <c r="LUT39" s="296"/>
      <c r="LUU39" s="296"/>
      <c r="LUV39" s="296"/>
      <c r="LUW39" s="296"/>
      <c r="LUX39" s="296"/>
      <c r="LUY39" s="296"/>
      <c r="LUZ39" s="296"/>
      <c r="LVA39" s="296"/>
      <c r="LVB39" s="296"/>
      <c r="LVC39" s="296"/>
      <c r="LVD39" s="296"/>
      <c r="LVE39" s="296"/>
      <c r="LVF39" s="296"/>
      <c r="LVG39" s="296"/>
      <c r="LVH39" s="296"/>
      <c r="LVI39" s="296"/>
      <c r="LVJ39" s="296"/>
      <c r="LVK39" s="296"/>
      <c r="LVL39" s="296"/>
      <c r="LVM39" s="296"/>
      <c r="LVN39" s="296"/>
      <c r="LVO39" s="296"/>
      <c r="LVP39" s="296"/>
      <c r="LVQ39" s="296"/>
      <c r="LVR39" s="296"/>
      <c r="LVS39" s="296"/>
      <c r="LVT39" s="296"/>
      <c r="LVU39" s="296"/>
      <c r="LVV39" s="296"/>
      <c r="LVW39" s="296"/>
      <c r="LVX39" s="296"/>
      <c r="LVY39" s="296"/>
      <c r="LVZ39" s="296"/>
      <c r="LWA39" s="296"/>
      <c r="LWB39" s="296"/>
      <c r="LWC39" s="296"/>
      <c r="LWD39" s="296"/>
      <c r="LWE39" s="296"/>
      <c r="LWF39" s="296"/>
      <c r="LWG39" s="296"/>
      <c r="LWH39" s="296"/>
      <c r="LWI39" s="296"/>
      <c r="LWJ39" s="296"/>
      <c r="LWK39" s="296"/>
      <c r="LWL39" s="296"/>
      <c r="LWM39" s="296"/>
      <c r="LWN39" s="296"/>
      <c r="LWO39" s="296"/>
      <c r="LWP39" s="296"/>
      <c r="LWQ39" s="296"/>
      <c r="LWR39" s="296"/>
      <c r="LWS39" s="296"/>
      <c r="LWT39" s="296"/>
      <c r="LWU39" s="296"/>
      <c r="LWV39" s="296"/>
      <c r="LWW39" s="296"/>
      <c r="LWX39" s="296"/>
      <c r="LWY39" s="296"/>
      <c r="LWZ39" s="296"/>
      <c r="LXA39" s="296"/>
      <c r="LXB39" s="296"/>
      <c r="LXC39" s="296"/>
      <c r="LXD39" s="296"/>
      <c r="LXE39" s="296"/>
      <c r="LXF39" s="296"/>
      <c r="LXG39" s="296"/>
      <c r="LXH39" s="296"/>
      <c r="LXI39" s="296"/>
      <c r="LXJ39" s="296"/>
      <c r="LXK39" s="296"/>
      <c r="LXL39" s="296"/>
      <c r="LXM39" s="296"/>
      <c r="LXN39" s="296"/>
      <c r="LXO39" s="296"/>
      <c r="LXP39" s="296"/>
      <c r="LXQ39" s="296"/>
      <c r="LXR39" s="296"/>
      <c r="LXS39" s="296"/>
      <c r="LXT39" s="296"/>
      <c r="LXU39" s="296"/>
      <c r="LXV39" s="296"/>
      <c r="LXW39" s="296"/>
      <c r="LXX39" s="296"/>
      <c r="LXY39" s="296"/>
      <c r="LXZ39" s="296"/>
      <c r="LYA39" s="296"/>
      <c r="LYB39" s="296"/>
      <c r="LYC39" s="296"/>
      <c r="LYD39" s="296"/>
      <c r="LYE39" s="296"/>
      <c r="LYF39" s="296"/>
      <c r="LYG39" s="296"/>
      <c r="LYH39" s="296"/>
      <c r="LYI39" s="296"/>
      <c r="LYJ39" s="296"/>
      <c r="LYK39" s="296"/>
      <c r="LYL39" s="296"/>
      <c r="LYM39" s="296"/>
      <c r="LYN39" s="296"/>
      <c r="LYO39" s="296"/>
      <c r="LYP39" s="296"/>
      <c r="LYQ39" s="296"/>
      <c r="LYR39" s="296"/>
      <c r="LYS39" s="296"/>
      <c r="LYT39" s="296"/>
      <c r="LYU39" s="296"/>
      <c r="LYV39" s="296"/>
      <c r="LYW39" s="296"/>
      <c r="LYX39" s="296"/>
      <c r="LYY39" s="296"/>
      <c r="LYZ39" s="296"/>
      <c r="LZA39" s="296"/>
      <c r="LZB39" s="296"/>
      <c r="LZC39" s="296"/>
      <c r="LZD39" s="296"/>
      <c r="LZE39" s="296"/>
      <c r="LZF39" s="296"/>
      <c r="LZG39" s="296"/>
      <c r="LZH39" s="296"/>
      <c r="LZI39" s="296"/>
      <c r="LZJ39" s="296"/>
      <c r="LZK39" s="296"/>
      <c r="LZL39" s="296"/>
      <c r="LZM39" s="296"/>
      <c r="LZN39" s="296"/>
      <c r="LZO39" s="296"/>
      <c r="LZP39" s="296"/>
      <c r="LZQ39" s="296"/>
      <c r="LZR39" s="296"/>
      <c r="LZS39" s="296"/>
      <c r="LZT39" s="296"/>
      <c r="LZU39" s="296"/>
      <c r="LZV39" s="296"/>
      <c r="LZW39" s="296"/>
      <c r="LZX39" s="296"/>
      <c r="LZY39" s="296"/>
      <c r="LZZ39" s="296"/>
      <c r="MAA39" s="296"/>
      <c r="MAB39" s="296"/>
      <c r="MAC39" s="296"/>
      <c r="MAD39" s="296"/>
      <c r="MAE39" s="296"/>
      <c r="MAF39" s="296"/>
      <c r="MAG39" s="296"/>
      <c r="MAH39" s="296"/>
      <c r="MAI39" s="296"/>
      <c r="MAJ39" s="296"/>
      <c r="MAK39" s="296"/>
      <c r="MAL39" s="296"/>
      <c r="MAM39" s="296"/>
      <c r="MAN39" s="296"/>
      <c r="MAO39" s="296"/>
      <c r="MAP39" s="296"/>
      <c r="MAQ39" s="296"/>
      <c r="MAR39" s="296"/>
      <c r="MAS39" s="296"/>
      <c r="MAT39" s="296"/>
      <c r="MAU39" s="296"/>
      <c r="MAV39" s="296"/>
      <c r="MAW39" s="296"/>
      <c r="MAX39" s="296"/>
      <c r="MAY39" s="296"/>
      <c r="MAZ39" s="296"/>
      <c r="MBA39" s="296"/>
      <c r="MBB39" s="296"/>
      <c r="MBC39" s="296"/>
      <c r="MBD39" s="296"/>
      <c r="MBE39" s="296"/>
      <c r="MBF39" s="296"/>
      <c r="MBG39" s="296"/>
      <c r="MBH39" s="296"/>
      <c r="MBI39" s="296"/>
      <c r="MBJ39" s="296"/>
      <c r="MBK39" s="296"/>
      <c r="MBL39" s="296"/>
      <c r="MBM39" s="296"/>
      <c r="MBN39" s="296"/>
      <c r="MBO39" s="296"/>
      <c r="MBP39" s="296"/>
      <c r="MBQ39" s="296"/>
      <c r="MBR39" s="296"/>
      <c r="MBS39" s="296"/>
      <c r="MBT39" s="296"/>
      <c r="MBU39" s="296"/>
      <c r="MBV39" s="296"/>
      <c r="MBW39" s="296"/>
      <c r="MBX39" s="296"/>
      <c r="MBY39" s="296"/>
      <c r="MBZ39" s="296"/>
      <c r="MCA39" s="296"/>
      <c r="MCB39" s="296"/>
      <c r="MCC39" s="296"/>
      <c r="MCD39" s="296"/>
      <c r="MCE39" s="296"/>
      <c r="MCF39" s="296"/>
      <c r="MCG39" s="296"/>
      <c r="MCH39" s="296"/>
      <c r="MCI39" s="296"/>
      <c r="MCJ39" s="296"/>
      <c r="MCK39" s="296"/>
      <c r="MCL39" s="296"/>
      <c r="MCM39" s="296"/>
      <c r="MCN39" s="296"/>
      <c r="MCO39" s="296"/>
      <c r="MCP39" s="296"/>
      <c r="MCQ39" s="296"/>
      <c r="MCR39" s="296"/>
      <c r="MCS39" s="296"/>
      <c r="MCT39" s="296"/>
      <c r="MCU39" s="296"/>
      <c r="MCV39" s="296"/>
      <c r="MCW39" s="296"/>
      <c r="MCX39" s="296"/>
      <c r="MCY39" s="296"/>
      <c r="MCZ39" s="296"/>
      <c r="MDA39" s="296"/>
      <c r="MDB39" s="296"/>
      <c r="MDC39" s="296"/>
      <c r="MDD39" s="296"/>
      <c r="MDE39" s="296"/>
      <c r="MDF39" s="296"/>
      <c r="MDG39" s="296"/>
      <c r="MDH39" s="296"/>
      <c r="MDI39" s="296"/>
      <c r="MDJ39" s="296"/>
      <c r="MDK39" s="296"/>
      <c r="MDL39" s="296"/>
      <c r="MDM39" s="296"/>
      <c r="MDN39" s="296"/>
      <c r="MDO39" s="296"/>
      <c r="MDP39" s="296"/>
      <c r="MDQ39" s="296"/>
      <c r="MDR39" s="296"/>
      <c r="MDS39" s="296"/>
      <c r="MDT39" s="296"/>
      <c r="MDU39" s="296"/>
      <c r="MDV39" s="296"/>
      <c r="MDW39" s="296"/>
      <c r="MDX39" s="296"/>
      <c r="MDY39" s="296"/>
      <c r="MDZ39" s="296"/>
      <c r="MEA39" s="296"/>
      <c r="MEB39" s="296"/>
      <c r="MEC39" s="296"/>
      <c r="MED39" s="296"/>
      <c r="MEE39" s="296"/>
      <c r="MEF39" s="296"/>
      <c r="MEG39" s="296"/>
      <c r="MEH39" s="296"/>
      <c r="MEI39" s="296"/>
      <c r="MEJ39" s="296"/>
      <c r="MEK39" s="296"/>
      <c r="MEL39" s="296"/>
      <c r="MEM39" s="296"/>
      <c r="MEN39" s="296"/>
      <c r="MEO39" s="296"/>
      <c r="MEP39" s="296"/>
      <c r="MEQ39" s="296"/>
      <c r="MER39" s="296"/>
      <c r="MES39" s="296"/>
      <c r="MET39" s="296"/>
      <c r="MEU39" s="296"/>
      <c r="MEV39" s="296"/>
      <c r="MEW39" s="296"/>
      <c r="MEX39" s="296"/>
      <c r="MEY39" s="296"/>
      <c r="MEZ39" s="296"/>
      <c r="MFA39" s="296"/>
      <c r="MFB39" s="296"/>
      <c r="MFC39" s="296"/>
      <c r="MFD39" s="296"/>
      <c r="MFE39" s="296"/>
      <c r="MFF39" s="296"/>
      <c r="MFG39" s="296"/>
      <c r="MFH39" s="296"/>
      <c r="MFI39" s="296"/>
      <c r="MFJ39" s="296"/>
      <c r="MFK39" s="296"/>
      <c r="MFL39" s="296"/>
      <c r="MFM39" s="296"/>
      <c r="MFN39" s="296"/>
      <c r="MFO39" s="296"/>
      <c r="MFP39" s="296"/>
      <c r="MFQ39" s="296"/>
      <c r="MFR39" s="296"/>
      <c r="MFS39" s="296"/>
      <c r="MFT39" s="296"/>
      <c r="MFU39" s="296"/>
      <c r="MFV39" s="296"/>
      <c r="MFW39" s="296"/>
      <c r="MFX39" s="296"/>
      <c r="MFY39" s="296"/>
      <c r="MFZ39" s="296"/>
      <c r="MGA39" s="296"/>
      <c r="MGB39" s="296"/>
      <c r="MGC39" s="296"/>
      <c r="MGD39" s="296"/>
      <c r="MGE39" s="296"/>
      <c r="MGF39" s="296"/>
      <c r="MGG39" s="296"/>
      <c r="MGH39" s="296"/>
      <c r="MGI39" s="296"/>
      <c r="MGJ39" s="296"/>
      <c r="MGK39" s="296"/>
      <c r="MGL39" s="296"/>
      <c r="MGM39" s="296"/>
      <c r="MGN39" s="296"/>
      <c r="MGO39" s="296"/>
      <c r="MGP39" s="296"/>
      <c r="MGQ39" s="296"/>
      <c r="MGR39" s="296"/>
      <c r="MGS39" s="296"/>
      <c r="MGT39" s="296"/>
      <c r="MGU39" s="296"/>
      <c r="MGV39" s="296"/>
      <c r="MGW39" s="296"/>
      <c r="MGX39" s="296"/>
      <c r="MGY39" s="296"/>
      <c r="MGZ39" s="296"/>
      <c r="MHA39" s="296"/>
      <c r="MHB39" s="296"/>
      <c r="MHC39" s="296"/>
      <c r="MHD39" s="296"/>
      <c r="MHE39" s="296"/>
      <c r="MHF39" s="296"/>
      <c r="MHG39" s="296"/>
      <c r="MHH39" s="296"/>
      <c r="MHI39" s="296"/>
      <c r="MHJ39" s="296"/>
      <c r="MHK39" s="296"/>
      <c r="MHL39" s="296"/>
      <c r="MHM39" s="296"/>
      <c r="MHN39" s="296"/>
      <c r="MHO39" s="296"/>
      <c r="MHP39" s="296"/>
      <c r="MHQ39" s="296"/>
      <c r="MHR39" s="296"/>
      <c r="MHS39" s="296"/>
      <c r="MHT39" s="296"/>
      <c r="MHU39" s="296"/>
      <c r="MHV39" s="296"/>
      <c r="MHW39" s="296"/>
      <c r="MHX39" s="296"/>
      <c r="MHY39" s="296"/>
      <c r="MHZ39" s="296"/>
      <c r="MIA39" s="296"/>
      <c r="MIB39" s="296"/>
      <c r="MIC39" s="296"/>
      <c r="MID39" s="296"/>
      <c r="MIE39" s="296"/>
      <c r="MIF39" s="296"/>
      <c r="MIG39" s="296"/>
      <c r="MIH39" s="296"/>
      <c r="MII39" s="296"/>
      <c r="MIJ39" s="296"/>
      <c r="MIK39" s="296"/>
      <c r="MIL39" s="296"/>
      <c r="MIM39" s="296"/>
      <c r="MIN39" s="296"/>
      <c r="MIO39" s="296"/>
      <c r="MIP39" s="296"/>
      <c r="MIQ39" s="296"/>
      <c r="MIR39" s="296"/>
      <c r="MIS39" s="296"/>
      <c r="MIT39" s="296"/>
      <c r="MIU39" s="296"/>
      <c r="MIV39" s="296"/>
      <c r="MIW39" s="296"/>
      <c r="MIX39" s="296"/>
      <c r="MIY39" s="296"/>
      <c r="MIZ39" s="296"/>
      <c r="MJA39" s="296"/>
      <c r="MJB39" s="296"/>
      <c r="MJC39" s="296"/>
      <c r="MJD39" s="296"/>
      <c r="MJE39" s="296"/>
      <c r="MJF39" s="296"/>
      <c r="MJG39" s="296"/>
      <c r="MJH39" s="296"/>
      <c r="MJI39" s="296"/>
      <c r="MJJ39" s="296"/>
      <c r="MJK39" s="296"/>
      <c r="MJL39" s="296"/>
      <c r="MJM39" s="296"/>
      <c r="MJN39" s="296"/>
      <c r="MJO39" s="296"/>
      <c r="MJP39" s="296"/>
      <c r="MJQ39" s="296"/>
      <c r="MJR39" s="296"/>
      <c r="MJS39" s="296"/>
      <c r="MJT39" s="296"/>
      <c r="MJU39" s="296"/>
      <c r="MJV39" s="296"/>
      <c r="MJW39" s="296"/>
      <c r="MJX39" s="296"/>
      <c r="MJY39" s="296"/>
      <c r="MJZ39" s="296"/>
      <c r="MKA39" s="296"/>
      <c r="MKB39" s="296"/>
      <c r="MKC39" s="296"/>
      <c r="MKD39" s="296"/>
      <c r="MKE39" s="296"/>
      <c r="MKF39" s="296"/>
      <c r="MKG39" s="296"/>
      <c r="MKH39" s="296"/>
      <c r="MKI39" s="296"/>
      <c r="MKJ39" s="296"/>
      <c r="MKK39" s="296"/>
      <c r="MKL39" s="296"/>
      <c r="MKM39" s="296"/>
      <c r="MKN39" s="296"/>
      <c r="MKO39" s="296"/>
      <c r="MKP39" s="296"/>
      <c r="MKQ39" s="296"/>
      <c r="MKR39" s="296"/>
      <c r="MKS39" s="296"/>
      <c r="MKT39" s="296"/>
      <c r="MKU39" s="296"/>
      <c r="MKV39" s="296"/>
      <c r="MKW39" s="296"/>
      <c r="MKX39" s="296"/>
      <c r="MKY39" s="296"/>
      <c r="MKZ39" s="296"/>
      <c r="MLA39" s="296"/>
      <c r="MLB39" s="296"/>
      <c r="MLC39" s="296"/>
      <c r="MLD39" s="296"/>
      <c r="MLE39" s="296"/>
      <c r="MLF39" s="296"/>
      <c r="MLG39" s="296"/>
      <c r="MLH39" s="296"/>
      <c r="MLI39" s="296"/>
      <c r="MLJ39" s="296"/>
      <c r="MLK39" s="296"/>
      <c r="MLL39" s="296"/>
      <c r="MLM39" s="296"/>
      <c r="MLN39" s="296"/>
      <c r="MLO39" s="296"/>
      <c r="MLP39" s="296"/>
      <c r="MLQ39" s="296"/>
      <c r="MLR39" s="296"/>
      <c r="MLS39" s="296"/>
      <c r="MLT39" s="296"/>
      <c r="MLU39" s="296"/>
      <c r="MLV39" s="296"/>
      <c r="MLW39" s="296"/>
      <c r="MLX39" s="296"/>
      <c r="MLY39" s="296"/>
      <c r="MLZ39" s="296"/>
      <c r="MMA39" s="296"/>
      <c r="MMB39" s="296"/>
      <c r="MMC39" s="296"/>
      <c r="MMD39" s="296"/>
      <c r="MME39" s="296"/>
      <c r="MMF39" s="296"/>
      <c r="MMG39" s="296"/>
      <c r="MMH39" s="296"/>
      <c r="MMI39" s="296"/>
      <c r="MMJ39" s="296"/>
      <c r="MMK39" s="296"/>
      <c r="MML39" s="296"/>
      <c r="MMM39" s="296"/>
      <c r="MMN39" s="296"/>
      <c r="MMO39" s="296"/>
      <c r="MMP39" s="296"/>
      <c r="MMQ39" s="296"/>
      <c r="MMR39" s="296"/>
      <c r="MMS39" s="296"/>
      <c r="MMT39" s="296"/>
      <c r="MMU39" s="296"/>
      <c r="MMV39" s="296"/>
      <c r="MMW39" s="296"/>
      <c r="MMX39" s="296"/>
      <c r="MMY39" s="296"/>
      <c r="MMZ39" s="296"/>
      <c r="MNA39" s="296"/>
      <c r="MNB39" s="296"/>
      <c r="MNC39" s="296"/>
      <c r="MND39" s="296"/>
      <c r="MNE39" s="296"/>
      <c r="MNF39" s="296"/>
      <c r="MNG39" s="296"/>
      <c r="MNH39" s="296"/>
      <c r="MNI39" s="296"/>
      <c r="MNJ39" s="296"/>
      <c r="MNK39" s="296"/>
      <c r="MNL39" s="296"/>
      <c r="MNM39" s="296"/>
      <c r="MNN39" s="296"/>
      <c r="MNO39" s="296"/>
      <c r="MNP39" s="296"/>
      <c r="MNQ39" s="296"/>
      <c r="MNR39" s="296"/>
      <c r="MNS39" s="296"/>
      <c r="MNT39" s="296"/>
      <c r="MNU39" s="296"/>
      <c r="MNV39" s="296"/>
      <c r="MNW39" s="296"/>
      <c r="MNX39" s="296"/>
      <c r="MNY39" s="296"/>
      <c r="MNZ39" s="296"/>
      <c r="MOA39" s="296"/>
      <c r="MOB39" s="296"/>
      <c r="MOC39" s="296"/>
      <c r="MOD39" s="296"/>
      <c r="MOE39" s="296"/>
      <c r="MOF39" s="296"/>
      <c r="MOG39" s="296"/>
      <c r="MOH39" s="296"/>
      <c r="MOI39" s="296"/>
      <c r="MOJ39" s="296"/>
      <c r="MOK39" s="296"/>
      <c r="MOL39" s="296"/>
      <c r="MOM39" s="296"/>
      <c r="MON39" s="296"/>
      <c r="MOO39" s="296"/>
      <c r="MOP39" s="296"/>
      <c r="MOQ39" s="296"/>
      <c r="MOR39" s="296"/>
      <c r="MOS39" s="296"/>
      <c r="MOT39" s="296"/>
      <c r="MOU39" s="296"/>
      <c r="MOV39" s="296"/>
      <c r="MOW39" s="296"/>
      <c r="MOX39" s="296"/>
      <c r="MOY39" s="296"/>
      <c r="MOZ39" s="296"/>
      <c r="MPA39" s="296"/>
      <c r="MPB39" s="296"/>
      <c r="MPC39" s="296"/>
      <c r="MPD39" s="296"/>
      <c r="MPE39" s="296"/>
      <c r="MPF39" s="296"/>
      <c r="MPG39" s="296"/>
      <c r="MPH39" s="296"/>
      <c r="MPI39" s="296"/>
      <c r="MPJ39" s="296"/>
      <c r="MPK39" s="296"/>
      <c r="MPL39" s="296"/>
      <c r="MPM39" s="296"/>
      <c r="MPN39" s="296"/>
      <c r="MPO39" s="296"/>
      <c r="MPP39" s="296"/>
      <c r="MPQ39" s="296"/>
      <c r="MPR39" s="296"/>
      <c r="MPS39" s="296"/>
      <c r="MPT39" s="296"/>
      <c r="MPU39" s="296"/>
      <c r="MPV39" s="296"/>
      <c r="MPW39" s="296"/>
      <c r="MPX39" s="296"/>
      <c r="MPY39" s="296"/>
      <c r="MPZ39" s="296"/>
      <c r="MQA39" s="296"/>
      <c r="MQB39" s="296"/>
      <c r="MQC39" s="296"/>
      <c r="MQD39" s="296"/>
      <c r="MQE39" s="296"/>
      <c r="MQF39" s="296"/>
      <c r="MQG39" s="296"/>
      <c r="MQH39" s="296"/>
      <c r="MQI39" s="296"/>
      <c r="MQJ39" s="296"/>
      <c r="MQK39" s="296"/>
      <c r="MQL39" s="296"/>
      <c r="MQM39" s="296"/>
      <c r="MQN39" s="296"/>
      <c r="MQO39" s="296"/>
      <c r="MQP39" s="296"/>
      <c r="MQQ39" s="296"/>
      <c r="MQR39" s="296"/>
      <c r="MQS39" s="296"/>
      <c r="MQT39" s="296"/>
      <c r="MQU39" s="296"/>
      <c r="MQV39" s="296"/>
      <c r="MQW39" s="296"/>
      <c r="MQX39" s="296"/>
      <c r="MQY39" s="296"/>
      <c r="MQZ39" s="296"/>
      <c r="MRA39" s="296"/>
      <c r="MRB39" s="296"/>
      <c r="MRC39" s="296"/>
      <c r="MRD39" s="296"/>
      <c r="MRE39" s="296"/>
      <c r="MRF39" s="296"/>
      <c r="MRG39" s="296"/>
      <c r="MRH39" s="296"/>
      <c r="MRI39" s="296"/>
      <c r="MRJ39" s="296"/>
      <c r="MRK39" s="296"/>
      <c r="MRL39" s="296"/>
      <c r="MRM39" s="296"/>
      <c r="MRN39" s="296"/>
      <c r="MRO39" s="296"/>
      <c r="MRP39" s="296"/>
      <c r="MRQ39" s="296"/>
      <c r="MRR39" s="296"/>
      <c r="MRS39" s="296"/>
      <c r="MRT39" s="296"/>
      <c r="MRU39" s="296"/>
      <c r="MRV39" s="296"/>
      <c r="MRW39" s="296"/>
      <c r="MRX39" s="296"/>
      <c r="MRY39" s="296"/>
      <c r="MRZ39" s="296"/>
      <c r="MSA39" s="296"/>
      <c r="MSB39" s="296"/>
      <c r="MSC39" s="296"/>
      <c r="MSD39" s="296"/>
      <c r="MSE39" s="296"/>
      <c r="MSF39" s="296"/>
      <c r="MSG39" s="296"/>
      <c r="MSH39" s="296"/>
      <c r="MSI39" s="296"/>
      <c r="MSJ39" s="296"/>
      <c r="MSK39" s="296"/>
      <c r="MSL39" s="296"/>
      <c r="MSM39" s="296"/>
      <c r="MSN39" s="296"/>
      <c r="MSO39" s="296"/>
      <c r="MSP39" s="296"/>
      <c r="MSQ39" s="296"/>
      <c r="MSR39" s="296"/>
      <c r="MSS39" s="296"/>
      <c r="MST39" s="296"/>
      <c r="MSU39" s="296"/>
      <c r="MSV39" s="296"/>
      <c r="MSW39" s="296"/>
      <c r="MSX39" s="296"/>
      <c r="MSY39" s="296"/>
      <c r="MSZ39" s="296"/>
      <c r="MTA39" s="296"/>
      <c r="MTB39" s="296"/>
      <c r="MTC39" s="296"/>
      <c r="MTD39" s="296"/>
      <c r="MTE39" s="296"/>
      <c r="MTF39" s="296"/>
      <c r="MTG39" s="296"/>
      <c r="MTH39" s="296"/>
      <c r="MTI39" s="296"/>
      <c r="MTJ39" s="296"/>
      <c r="MTK39" s="296"/>
      <c r="MTL39" s="296"/>
      <c r="MTM39" s="296"/>
      <c r="MTN39" s="296"/>
      <c r="MTO39" s="296"/>
      <c r="MTP39" s="296"/>
      <c r="MTQ39" s="296"/>
      <c r="MTR39" s="296"/>
      <c r="MTS39" s="296"/>
      <c r="MTT39" s="296"/>
      <c r="MTU39" s="296"/>
      <c r="MTV39" s="296"/>
      <c r="MTW39" s="296"/>
      <c r="MTX39" s="296"/>
      <c r="MTY39" s="296"/>
      <c r="MTZ39" s="296"/>
      <c r="MUA39" s="296"/>
      <c r="MUB39" s="296"/>
      <c r="MUC39" s="296"/>
      <c r="MUD39" s="296"/>
      <c r="MUE39" s="296"/>
      <c r="MUF39" s="296"/>
      <c r="MUG39" s="296"/>
      <c r="MUH39" s="296"/>
      <c r="MUI39" s="296"/>
      <c r="MUJ39" s="296"/>
      <c r="MUK39" s="296"/>
      <c r="MUL39" s="296"/>
      <c r="MUM39" s="296"/>
      <c r="MUN39" s="296"/>
      <c r="MUO39" s="296"/>
      <c r="MUP39" s="296"/>
      <c r="MUQ39" s="296"/>
      <c r="MUR39" s="296"/>
      <c r="MUS39" s="296"/>
      <c r="MUT39" s="296"/>
      <c r="MUU39" s="296"/>
      <c r="MUV39" s="296"/>
      <c r="MUW39" s="296"/>
      <c r="MUX39" s="296"/>
      <c r="MUY39" s="296"/>
      <c r="MUZ39" s="296"/>
      <c r="MVA39" s="296"/>
      <c r="MVB39" s="296"/>
      <c r="MVC39" s="296"/>
      <c r="MVD39" s="296"/>
      <c r="MVE39" s="296"/>
      <c r="MVF39" s="296"/>
      <c r="MVG39" s="296"/>
      <c r="MVH39" s="296"/>
      <c r="MVI39" s="296"/>
      <c r="MVJ39" s="296"/>
      <c r="MVK39" s="296"/>
      <c r="MVL39" s="296"/>
      <c r="MVM39" s="296"/>
      <c r="MVN39" s="296"/>
      <c r="MVO39" s="296"/>
      <c r="MVP39" s="296"/>
      <c r="MVQ39" s="296"/>
      <c r="MVR39" s="296"/>
      <c r="MVS39" s="296"/>
      <c r="MVT39" s="296"/>
      <c r="MVU39" s="296"/>
      <c r="MVV39" s="296"/>
      <c r="MVW39" s="296"/>
      <c r="MVX39" s="296"/>
      <c r="MVY39" s="296"/>
      <c r="MVZ39" s="296"/>
      <c r="MWA39" s="296"/>
      <c r="MWB39" s="296"/>
      <c r="MWC39" s="296"/>
      <c r="MWD39" s="296"/>
      <c r="MWE39" s="296"/>
      <c r="MWF39" s="296"/>
      <c r="MWG39" s="296"/>
      <c r="MWH39" s="296"/>
      <c r="MWI39" s="296"/>
      <c r="MWJ39" s="296"/>
      <c r="MWK39" s="296"/>
      <c r="MWL39" s="296"/>
      <c r="MWM39" s="296"/>
      <c r="MWN39" s="296"/>
      <c r="MWO39" s="296"/>
      <c r="MWP39" s="296"/>
      <c r="MWQ39" s="296"/>
      <c r="MWR39" s="296"/>
      <c r="MWS39" s="296"/>
      <c r="MWT39" s="296"/>
      <c r="MWU39" s="296"/>
      <c r="MWV39" s="296"/>
      <c r="MWW39" s="296"/>
      <c r="MWX39" s="296"/>
      <c r="MWY39" s="296"/>
      <c r="MWZ39" s="296"/>
      <c r="MXA39" s="296"/>
      <c r="MXB39" s="296"/>
      <c r="MXC39" s="296"/>
      <c r="MXD39" s="296"/>
      <c r="MXE39" s="296"/>
      <c r="MXF39" s="296"/>
      <c r="MXG39" s="296"/>
      <c r="MXH39" s="296"/>
      <c r="MXI39" s="296"/>
      <c r="MXJ39" s="296"/>
      <c r="MXK39" s="296"/>
      <c r="MXL39" s="296"/>
      <c r="MXM39" s="296"/>
      <c r="MXN39" s="296"/>
      <c r="MXO39" s="296"/>
      <c r="MXP39" s="296"/>
      <c r="MXQ39" s="296"/>
      <c r="MXR39" s="296"/>
      <c r="MXS39" s="296"/>
      <c r="MXT39" s="296"/>
      <c r="MXU39" s="296"/>
      <c r="MXV39" s="296"/>
      <c r="MXW39" s="296"/>
      <c r="MXX39" s="296"/>
      <c r="MXY39" s="296"/>
      <c r="MXZ39" s="296"/>
      <c r="MYA39" s="296"/>
      <c r="MYB39" s="296"/>
      <c r="MYC39" s="296"/>
      <c r="MYD39" s="296"/>
      <c r="MYE39" s="296"/>
      <c r="MYF39" s="296"/>
      <c r="MYG39" s="296"/>
      <c r="MYH39" s="296"/>
      <c r="MYI39" s="296"/>
      <c r="MYJ39" s="296"/>
      <c r="MYK39" s="296"/>
      <c r="MYL39" s="296"/>
      <c r="MYM39" s="296"/>
      <c r="MYN39" s="296"/>
      <c r="MYO39" s="296"/>
      <c r="MYP39" s="296"/>
      <c r="MYQ39" s="296"/>
      <c r="MYR39" s="296"/>
      <c r="MYS39" s="296"/>
      <c r="MYT39" s="296"/>
      <c r="MYU39" s="296"/>
      <c r="MYV39" s="296"/>
      <c r="MYW39" s="296"/>
      <c r="MYX39" s="296"/>
      <c r="MYY39" s="296"/>
      <c r="MYZ39" s="296"/>
      <c r="MZA39" s="296"/>
      <c r="MZB39" s="296"/>
      <c r="MZC39" s="296"/>
      <c r="MZD39" s="296"/>
      <c r="MZE39" s="296"/>
      <c r="MZF39" s="296"/>
      <c r="MZG39" s="296"/>
      <c r="MZH39" s="296"/>
      <c r="MZI39" s="296"/>
      <c r="MZJ39" s="296"/>
      <c r="MZK39" s="296"/>
      <c r="MZL39" s="296"/>
      <c r="MZM39" s="296"/>
      <c r="MZN39" s="296"/>
      <c r="MZO39" s="296"/>
      <c r="MZP39" s="296"/>
      <c r="MZQ39" s="296"/>
      <c r="MZR39" s="296"/>
      <c r="MZS39" s="296"/>
      <c r="MZT39" s="296"/>
      <c r="MZU39" s="296"/>
      <c r="MZV39" s="296"/>
      <c r="MZW39" s="296"/>
      <c r="MZX39" s="296"/>
      <c r="MZY39" s="296"/>
      <c r="MZZ39" s="296"/>
      <c r="NAA39" s="296"/>
      <c r="NAB39" s="296"/>
      <c r="NAC39" s="296"/>
      <c r="NAD39" s="296"/>
      <c r="NAE39" s="296"/>
      <c r="NAF39" s="296"/>
      <c r="NAG39" s="296"/>
      <c r="NAH39" s="296"/>
      <c r="NAI39" s="296"/>
      <c r="NAJ39" s="296"/>
      <c r="NAK39" s="296"/>
      <c r="NAL39" s="296"/>
      <c r="NAM39" s="296"/>
      <c r="NAN39" s="296"/>
      <c r="NAO39" s="296"/>
      <c r="NAP39" s="296"/>
      <c r="NAQ39" s="296"/>
      <c r="NAR39" s="296"/>
      <c r="NAS39" s="296"/>
      <c r="NAT39" s="296"/>
      <c r="NAU39" s="296"/>
      <c r="NAV39" s="296"/>
      <c r="NAW39" s="296"/>
      <c r="NAX39" s="296"/>
      <c r="NAY39" s="296"/>
      <c r="NAZ39" s="296"/>
      <c r="NBA39" s="296"/>
      <c r="NBB39" s="296"/>
      <c r="NBC39" s="296"/>
      <c r="NBD39" s="296"/>
      <c r="NBE39" s="296"/>
      <c r="NBF39" s="296"/>
      <c r="NBG39" s="296"/>
      <c r="NBH39" s="296"/>
      <c r="NBI39" s="296"/>
      <c r="NBJ39" s="296"/>
      <c r="NBK39" s="296"/>
      <c r="NBL39" s="296"/>
      <c r="NBM39" s="296"/>
      <c r="NBN39" s="296"/>
      <c r="NBO39" s="296"/>
      <c r="NBP39" s="296"/>
      <c r="NBQ39" s="296"/>
      <c r="NBR39" s="296"/>
      <c r="NBS39" s="296"/>
      <c r="NBT39" s="296"/>
      <c r="NBU39" s="296"/>
      <c r="NBV39" s="296"/>
      <c r="NBW39" s="296"/>
      <c r="NBX39" s="296"/>
      <c r="NBY39" s="296"/>
      <c r="NBZ39" s="296"/>
      <c r="NCA39" s="296"/>
      <c r="NCB39" s="296"/>
      <c r="NCC39" s="296"/>
      <c r="NCD39" s="296"/>
      <c r="NCE39" s="296"/>
      <c r="NCF39" s="296"/>
      <c r="NCG39" s="296"/>
      <c r="NCH39" s="296"/>
      <c r="NCI39" s="296"/>
      <c r="NCJ39" s="296"/>
      <c r="NCK39" s="296"/>
      <c r="NCL39" s="296"/>
      <c r="NCM39" s="296"/>
      <c r="NCN39" s="296"/>
      <c r="NCO39" s="296"/>
      <c r="NCP39" s="296"/>
      <c r="NCQ39" s="296"/>
      <c r="NCR39" s="296"/>
      <c r="NCS39" s="296"/>
      <c r="NCT39" s="296"/>
      <c r="NCU39" s="296"/>
      <c r="NCV39" s="296"/>
      <c r="NCW39" s="296"/>
      <c r="NCX39" s="296"/>
      <c r="NCY39" s="296"/>
      <c r="NCZ39" s="296"/>
      <c r="NDA39" s="296"/>
      <c r="NDB39" s="296"/>
      <c r="NDC39" s="296"/>
      <c r="NDD39" s="296"/>
      <c r="NDE39" s="296"/>
      <c r="NDF39" s="296"/>
      <c r="NDG39" s="296"/>
      <c r="NDH39" s="296"/>
      <c r="NDI39" s="296"/>
      <c r="NDJ39" s="296"/>
      <c r="NDK39" s="296"/>
      <c r="NDL39" s="296"/>
      <c r="NDM39" s="296"/>
      <c r="NDN39" s="296"/>
      <c r="NDO39" s="296"/>
      <c r="NDP39" s="296"/>
      <c r="NDQ39" s="296"/>
      <c r="NDR39" s="296"/>
      <c r="NDS39" s="296"/>
      <c r="NDT39" s="296"/>
      <c r="NDU39" s="296"/>
      <c r="NDV39" s="296"/>
      <c r="NDW39" s="296"/>
      <c r="NDX39" s="296"/>
      <c r="NDY39" s="296"/>
      <c r="NDZ39" s="296"/>
      <c r="NEA39" s="296"/>
      <c r="NEB39" s="296"/>
      <c r="NEC39" s="296"/>
      <c r="NED39" s="296"/>
      <c r="NEE39" s="296"/>
      <c r="NEF39" s="296"/>
      <c r="NEG39" s="296"/>
      <c r="NEH39" s="296"/>
      <c r="NEI39" s="296"/>
      <c r="NEJ39" s="296"/>
      <c r="NEK39" s="296"/>
      <c r="NEL39" s="296"/>
      <c r="NEM39" s="296"/>
      <c r="NEN39" s="296"/>
      <c r="NEO39" s="296"/>
      <c r="NEP39" s="296"/>
      <c r="NEQ39" s="296"/>
      <c r="NER39" s="296"/>
      <c r="NES39" s="296"/>
      <c r="NET39" s="296"/>
      <c r="NEU39" s="296"/>
      <c r="NEV39" s="296"/>
      <c r="NEW39" s="296"/>
      <c r="NEX39" s="296"/>
      <c r="NEY39" s="296"/>
      <c r="NEZ39" s="296"/>
      <c r="NFA39" s="296"/>
      <c r="NFB39" s="296"/>
      <c r="NFC39" s="296"/>
      <c r="NFD39" s="296"/>
      <c r="NFE39" s="296"/>
      <c r="NFF39" s="296"/>
      <c r="NFG39" s="296"/>
      <c r="NFH39" s="296"/>
      <c r="NFI39" s="296"/>
      <c r="NFJ39" s="296"/>
      <c r="NFK39" s="296"/>
      <c r="NFL39" s="296"/>
      <c r="NFM39" s="296"/>
      <c r="NFN39" s="296"/>
      <c r="NFO39" s="296"/>
      <c r="NFP39" s="296"/>
      <c r="NFQ39" s="296"/>
      <c r="NFR39" s="296"/>
      <c r="NFS39" s="296"/>
      <c r="NFT39" s="296"/>
      <c r="NFU39" s="296"/>
      <c r="NFV39" s="296"/>
      <c r="NFW39" s="296"/>
      <c r="NFX39" s="296"/>
      <c r="NFY39" s="296"/>
      <c r="NFZ39" s="296"/>
      <c r="NGA39" s="296"/>
      <c r="NGB39" s="296"/>
      <c r="NGC39" s="296"/>
      <c r="NGD39" s="296"/>
      <c r="NGE39" s="296"/>
      <c r="NGF39" s="296"/>
      <c r="NGG39" s="296"/>
      <c r="NGH39" s="296"/>
      <c r="NGI39" s="296"/>
      <c r="NGJ39" s="296"/>
      <c r="NGK39" s="296"/>
      <c r="NGL39" s="296"/>
      <c r="NGM39" s="296"/>
      <c r="NGN39" s="296"/>
      <c r="NGO39" s="296"/>
      <c r="NGP39" s="296"/>
      <c r="NGQ39" s="296"/>
      <c r="NGR39" s="296"/>
      <c r="NGS39" s="296"/>
      <c r="NGT39" s="296"/>
      <c r="NGU39" s="296"/>
      <c r="NGV39" s="296"/>
      <c r="NGW39" s="296"/>
      <c r="NGX39" s="296"/>
      <c r="NGY39" s="296"/>
      <c r="NGZ39" s="296"/>
      <c r="NHA39" s="296"/>
      <c r="NHB39" s="296"/>
      <c r="NHC39" s="296"/>
      <c r="NHD39" s="296"/>
      <c r="NHE39" s="296"/>
      <c r="NHF39" s="296"/>
      <c r="NHG39" s="296"/>
      <c r="NHH39" s="296"/>
      <c r="NHI39" s="296"/>
      <c r="NHJ39" s="296"/>
      <c r="NHK39" s="296"/>
      <c r="NHL39" s="296"/>
      <c r="NHM39" s="296"/>
      <c r="NHN39" s="296"/>
      <c r="NHO39" s="296"/>
      <c r="NHP39" s="296"/>
      <c r="NHQ39" s="296"/>
      <c r="NHR39" s="296"/>
      <c r="NHS39" s="296"/>
      <c r="NHT39" s="296"/>
      <c r="NHU39" s="296"/>
      <c r="NHV39" s="296"/>
      <c r="NHW39" s="296"/>
      <c r="NHX39" s="296"/>
      <c r="NHY39" s="296"/>
      <c r="NHZ39" s="296"/>
      <c r="NIA39" s="296"/>
      <c r="NIB39" s="296"/>
      <c r="NIC39" s="296"/>
      <c r="NID39" s="296"/>
      <c r="NIE39" s="296"/>
      <c r="NIF39" s="296"/>
      <c r="NIG39" s="296"/>
      <c r="NIH39" s="296"/>
      <c r="NII39" s="296"/>
      <c r="NIJ39" s="296"/>
      <c r="NIK39" s="296"/>
      <c r="NIL39" s="296"/>
      <c r="NIM39" s="296"/>
      <c r="NIN39" s="296"/>
      <c r="NIO39" s="296"/>
      <c r="NIP39" s="296"/>
      <c r="NIQ39" s="296"/>
      <c r="NIR39" s="296"/>
      <c r="NIS39" s="296"/>
      <c r="NIT39" s="296"/>
      <c r="NIU39" s="296"/>
      <c r="NIV39" s="296"/>
      <c r="NIW39" s="296"/>
      <c r="NIX39" s="296"/>
      <c r="NIY39" s="296"/>
      <c r="NIZ39" s="296"/>
      <c r="NJA39" s="296"/>
      <c r="NJB39" s="296"/>
      <c r="NJC39" s="296"/>
      <c r="NJD39" s="296"/>
      <c r="NJE39" s="296"/>
      <c r="NJF39" s="296"/>
      <c r="NJG39" s="296"/>
      <c r="NJH39" s="296"/>
      <c r="NJI39" s="296"/>
      <c r="NJJ39" s="296"/>
      <c r="NJK39" s="296"/>
      <c r="NJL39" s="296"/>
      <c r="NJM39" s="296"/>
      <c r="NJN39" s="296"/>
      <c r="NJO39" s="296"/>
      <c r="NJP39" s="296"/>
      <c r="NJQ39" s="296"/>
      <c r="NJR39" s="296"/>
      <c r="NJS39" s="296"/>
      <c r="NJT39" s="296"/>
      <c r="NJU39" s="296"/>
      <c r="NJV39" s="296"/>
      <c r="NJW39" s="296"/>
      <c r="NJX39" s="296"/>
      <c r="NJY39" s="296"/>
      <c r="NJZ39" s="296"/>
      <c r="NKA39" s="296"/>
      <c r="NKB39" s="296"/>
      <c r="NKC39" s="296"/>
      <c r="NKD39" s="296"/>
      <c r="NKE39" s="296"/>
      <c r="NKF39" s="296"/>
      <c r="NKG39" s="296"/>
      <c r="NKH39" s="296"/>
      <c r="NKI39" s="296"/>
      <c r="NKJ39" s="296"/>
      <c r="NKK39" s="296"/>
      <c r="NKL39" s="296"/>
      <c r="NKM39" s="296"/>
      <c r="NKN39" s="296"/>
      <c r="NKO39" s="296"/>
      <c r="NKP39" s="296"/>
      <c r="NKQ39" s="296"/>
      <c r="NKR39" s="296"/>
      <c r="NKS39" s="296"/>
      <c r="NKT39" s="296"/>
      <c r="NKU39" s="296"/>
      <c r="NKV39" s="296"/>
      <c r="NKW39" s="296"/>
      <c r="NKX39" s="296"/>
      <c r="NKY39" s="296"/>
      <c r="NKZ39" s="296"/>
      <c r="NLA39" s="296"/>
      <c r="NLB39" s="296"/>
      <c r="NLC39" s="296"/>
      <c r="NLD39" s="296"/>
      <c r="NLE39" s="296"/>
      <c r="NLF39" s="296"/>
      <c r="NLG39" s="296"/>
      <c r="NLH39" s="296"/>
      <c r="NLI39" s="296"/>
      <c r="NLJ39" s="296"/>
      <c r="NLK39" s="296"/>
      <c r="NLL39" s="296"/>
      <c r="NLM39" s="296"/>
      <c r="NLN39" s="296"/>
      <c r="NLO39" s="296"/>
      <c r="NLP39" s="296"/>
      <c r="NLQ39" s="296"/>
      <c r="NLR39" s="296"/>
      <c r="NLS39" s="296"/>
      <c r="NLT39" s="296"/>
      <c r="NLU39" s="296"/>
      <c r="NLV39" s="296"/>
      <c r="NLW39" s="296"/>
      <c r="NLX39" s="296"/>
      <c r="NLY39" s="296"/>
      <c r="NLZ39" s="296"/>
      <c r="NMA39" s="296"/>
      <c r="NMB39" s="296"/>
      <c r="NMC39" s="296"/>
      <c r="NMD39" s="296"/>
      <c r="NME39" s="296"/>
      <c r="NMF39" s="296"/>
      <c r="NMG39" s="296"/>
      <c r="NMH39" s="296"/>
      <c r="NMI39" s="296"/>
      <c r="NMJ39" s="296"/>
      <c r="NMK39" s="296"/>
      <c r="NML39" s="296"/>
      <c r="NMM39" s="296"/>
      <c r="NMN39" s="296"/>
      <c r="NMO39" s="296"/>
      <c r="NMP39" s="296"/>
      <c r="NMQ39" s="296"/>
      <c r="NMR39" s="296"/>
      <c r="NMS39" s="296"/>
      <c r="NMT39" s="296"/>
      <c r="NMU39" s="296"/>
      <c r="NMV39" s="296"/>
      <c r="NMW39" s="296"/>
      <c r="NMX39" s="296"/>
      <c r="NMY39" s="296"/>
      <c r="NMZ39" s="296"/>
      <c r="NNA39" s="296"/>
      <c r="NNB39" s="296"/>
      <c r="NNC39" s="296"/>
      <c r="NND39" s="296"/>
      <c r="NNE39" s="296"/>
      <c r="NNF39" s="296"/>
      <c r="NNG39" s="296"/>
      <c r="NNH39" s="296"/>
      <c r="NNI39" s="296"/>
      <c r="NNJ39" s="296"/>
      <c r="NNK39" s="296"/>
      <c r="NNL39" s="296"/>
      <c r="NNM39" s="296"/>
      <c r="NNN39" s="296"/>
      <c r="NNO39" s="296"/>
      <c r="NNP39" s="296"/>
      <c r="NNQ39" s="296"/>
      <c r="NNR39" s="296"/>
      <c r="NNS39" s="296"/>
      <c r="NNT39" s="296"/>
      <c r="NNU39" s="296"/>
      <c r="NNV39" s="296"/>
      <c r="NNW39" s="296"/>
      <c r="NNX39" s="296"/>
      <c r="NNY39" s="296"/>
      <c r="NNZ39" s="296"/>
      <c r="NOA39" s="296"/>
      <c r="NOB39" s="296"/>
      <c r="NOC39" s="296"/>
      <c r="NOD39" s="296"/>
      <c r="NOE39" s="296"/>
      <c r="NOF39" s="296"/>
      <c r="NOG39" s="296"/>
      <c r="NOH39" s="296"/>
      <c r="NOI39" s="296"/>
      <c r="NOJ39" s="296"/>
      <c r="NOK39" s="296"/>
      <c r="NOL39" s="296"/>
      <c r="NOM39" s="296"/>
      <c r="NON39" s="296"/>
      <c r="NOO39" s="296"/>
      <c r="NOP39" s="296"/>
      <c r="NOQ39" s="296"/>
      <c r="NOR39" s="296"/>
      <c r="NOS39" s="296"/>
      <c r="NOT39" s="296"/>
      <c r="NOU39" s="296"/>
      <c r="NOV39" s="296"/>
      <c r="NOW39" s="296"/>
      <c r="NOX39" s="296"/>
      <c r="NOY39" s="296"/>
      <c r="NOZ39" s="296"/>
      <c r="NPA39" s="296"/>
      <c r="NPB39" s="296"/>
      <c r="NPC39" s="296"/>
      <c r="NPD39" s="296"/>
      <c r="NPE39" s="296"/>
      <c r="NPF39" s="296"/>
      <c r="NPG39" s="296"/>
      <c r="NPH39" s="296"/>
      <c r="NPI39" s="296"/>
      <c r="NPJ39" s="296"/>
      <c r="NPK39" s="296"/>
      <c r="NPL39" s="296"/>
      <c r="NPM39" s="296"/>
      <c r="NPN39" s="296"/>
      <c r="NPO39" s="296"/>
      <c r="NPP39" s="296"/>
      <c r="NPQ39" s="296"/>
      <c r="NPR39" s="296"/>
      <c r="NPS39" s="296"/>
      <c r="NPT39" s="296"/>
      <c r="NPU39" s="296"/>
      <c r="NPV39" s="296"/>
      <c r="NPW39" s="296"/>
      <c r="NPX39" s="296"/>
      <c r="NPY39" s="296"/>
      <c r="NPZ39" s="296"/>
      <c r="NQA39" s="296"/>
      <c r="NQB39" s="296"/>
      <c r="NQC39" s="296"/>
      <c r="NQD39" s="296"/>
      <c r="NQE39" s="296"/>
      <c r="NQF39" s="296"/>
      <c r="NQG39" s="296"/>
      <c r="NQH39" s="296"/>
      <c r="NQI39" s="296"/>
      <c r="NQJ39" s="296"/>
      <c r="NQK39" s="296"/>
      <c r="NQL39" s="296"/>
      <c r="NQM39" s="296"/>
      <c r="NQN39" s="296"/>
      <c r="NQO39" s="296"/>
      <c r="NQP39" s="296"/>
      <c r="NQQ39" s="296"/>
      <c r="NQR39" s="296"/>
      <c r="NQS39" s="296"/>
      <c r="NQT39" s="296"/>
      <c r="NQU39" s="296"/>
      <c r="NQV39" s="296"/>
      <c r="NQW39" s="296"/>
      <c r="NQX39" s="296"/>
      <c r="NQY39" s="296"/>
      <c r="NQZ39" s="296"/>
      <c r="NRA39" s="296"/>
      <c r="NRB39" s="296"/>
      <c r="NRC39" s="296"/>
      <c r="NRD39" s="296"/>
      <c r="NRE39" s="296"/>
      <c r="NRF39" s="296"/>
      <c r="NRG39" s="296"/>
      <c r="NRH39" s="296"/>
      <c r="NRI39" s="296"/>
      <c r="NRJ39" s="296"/>
      <c r="NRK39" s="296"/>
      <c r="NRL39" s="296"/>
      <c r="NRM39" s="296"/>
      <c r="NRN39" s="296"/>
      <c r="NRO39" s="296"/>
      <c r="NRP39" s="296"/>
      <c r="NRQ39" s="296"/>
      <c r="NRR39" s="296"/>
      <c r="NRS39" s="296"/>
      <c r="NRT39" s="296"/>
      <c r="NRU39" s="296"/>
      <c r="NRV39" s="296"/>
      <c r="NRW39" s="296"/>
      <c r="NRX39" s="296"/>
      <c r="NRY39" s="296"/>
      <c r="NRZ39" s="296"/>
      <c r="NSA39" s="296"/>
      <c r="NSB39" s="296"/>
      <c r="NSC39" s="296"/>
      <c r="NSD39" s="296"/>
      <c r="NSE39" s="296"/>
      <c r="NSF39" s="296"/>
      <c r="NSG39" s="296"/>
      <c r="NSH39" s="296"/>
      <c r="NSI39" s="296"/>
      <c r="NSJ39" s="296"/>
      <c r="NSK39" s="296"/>
      <c r="NSL39" s="296"/>
      <c r="NSM39" s="296"/>
      <c r="NSN39" s="296"/>
      <c r="NSO39" s="296"/>
      <c r="NSP39" s="296"/>
      <c r="NSQ39" s="296"/>
      <c r="NSR39" s="296"/>
      <c r="NSS39" s="296"/>
      <c r="NST39" s="296"/>
      <c r="NSU39" s="296"/>
      <c r="NSV39" s="296"/>
      <c r="NSW39" s="296"/>
      <c r="NSX39" s="296"/>
      <c r="NSY39" s="296"/>
      <c r="NSZ39" s="296"/>
      <c r="NTA39" s="296"/>
      <c r="NTB39" s="296"/>
      <c r="NTC39" s="296"/>
      <c r="NTD39" s="296"/>
      <c r="NTE39" s="296"/>
      <c r="NTF39" s="296"/>
      <c r="NTG39" s="296"/>
      <c r="NTH39" s="296"/>
      <c r="NTI39" s="296"/>
      <c r="NTJ39" s="296"/>
      <c r="NTK39" s="296"/>
      <c r="NTL39" s="296"/>
      <c r="NTM39" s="296"/>
      <c r="NTN39" s="296"/>
      <c r="NTO39" s="296"/>
      <c r="NTP39" s="296"/>
      <c r="NTQ39" s="296"/>
      <c r="NTR39" s="296"/>
      <c r="NTS39" s="296"/>
      <c r="NTT39" s="296"/>
      <c r="NTU39" s="296"/>
      <c r="NTV39" s="296"/>
      <c r="NTW39" s="296"/>
      <c r="NTX39" s="296"/>
      <c r="NTY39" s="296"/>
      <c r="NTZ39" s="296"/>
      <c r="NUA39" s="296"/>
      <c r="NUB39" s="296"/>
      <c r="NUC39" s="296"/>
      <c r="NUD39" s="296"/>
      <c r="NUE39" s="296"/>
      <c r="NUF39" s="296"/>
      <c r="NUG39" s="296"/>
      <c r="NUH39" s="296"/>
      <c r="NUI39" s="296"/>
      <c r="NUJ39" s="296"/>
      <c r="NUK39" s="296"/>
      <c r="NUL39" s="296"/>
      <c r="NUM39" s="296"/>
      <c r="NUN39" s="296"/>
      <c r="NUO39" s="296"/>
      <c r="NUP39" s="296"/>
      <c r="NUQ39" s="296"/>
      <c r="NUR39" s="296"/>
      <c r="NUS39" s="296"/>
      <c r="NUT39" s="296"/>
      <c r="NUU39" s="296"/>
      <c r="NUV39" s="296"/>
      <c r="NUW39" s="296"/>
      <c r="NUX39" s="296"/>
      <c r="NUY39" s="296"/>
      <c r="NUZ39" s="296"/>
      <c r="NVA39" s="296"/>
      <c r="NVB39" s="296"/>
      <c r="NVC39" s="296"/>
      <c r="NVD39" s="296"/>
      <c r="NVE39" s="296"/>
      <c r="NVF39" s="296"/>
      <c r="NVG39" s="296"/>
      <c r="NVH39" s="296"/>
      <c r="NVI39" s="296"/>
      <c r="NVJ39" s="296"/>
      <c r="NVK39" s="296"/>
      <c r="NVL39" s="296"/>
      <c r="NVM39" s="296"/>
      <c r="NVN39" s="296"/>
      <c r="NVO39" s="296"/>
      <c r="NVP39" s="296"/>
      <c r="NVQ39" s="296"/>
      <c r="NVR39" s="296"/>
      <c r="NVS39" s="296"/>
      <c r="NVT39" s="296"/>
      <c r="NVU39" s="296"/>
      <c r="NVV39" s="296"/>
      <c r="NVW39" s="296"/>
      <c r="NVX39" s="296"/>
      <c r="NVY39" s="296"/>
      <c r="NVZ39" s="296"/>
      <c r="NWA39" s="296"/>
      <c r="NWB39" s="296"/>
      <c r="NWC39" s="296"/>
      <c r="NWD39" s="296"/>
      <c r="NWE39" s="296"/>
      <c r="NWF39" s="296"/>
      <c r="NWG39" s="296"/>
      <c r="NWH39" s="296"/>
      <c r="NWI39" s="296"/>
      <c r="NWJ39" s="296"/>
      <c r="NWK39" s="296"/>
      <c r="NWL39" s="296"/>
      <c r="NWM39" s="296"/>
      <c r="NWN39" s="296"/>
      <c r="NWO39" s="296"/>
      <c r="NWP39" s="296"/>
      <c r="NWQ39" s="296"/>
      <c r="NWR39" s="296"/>
      <c r="NWS39" s="296"/>
      <c r="NWT39" s="296"/>
      <c r="NWU39" s="296"/>
      <c r="NWV39" s="296"/>
      <c r="NWW39" s="296"/>
      <c r="NWX39" s="296"/>
      <c r="NWY39" s="296"/>
      <c r="NWZ39" s="296"/>
      <c r="NXA39" s="296"/>
      <c r="NXB39" s="296"/>
      <c r="NXC39" s="296"/>
      <c r="NXD39" s="296"/>
      <c r="NXE39" s="296"/>
      <c r="NXF39" s="296"/>
      <c r="NXG39" s="296"/>
      <c r="NXH39" s="296"/>
      <c r="NXI39" s="296"/>
      <c r="NXJ39" s="296"/>
      <c r="NXK39" s="296"/>
      <c r="NXL39" s="296"/>
      <c r="NXM39" s="296"/>
      <c r="NXN39" s="296"/>
      <c r="NXO39" s="296"/>
      <c r="NXP39" s="296"/>
      <c r="NXQ39" s="296"/>
      <c r="NXR39" s="296"/>
      <c r="NXS39" s="296"/>
      <c r="NXT39" s="296"/>
      <c r="NXU39" s="296"/>
      <c r="NXV39" s="296"/>
      <c r="NXW39" s="296"/>
      <c r="NXX39" s="296"/>
      <c r="NXY39" s="296"/>
      <c r="NXZ39" s="296"/>
      <c r="NYA39" s="296"/>
      <c r="NYB39" s="296"/>
      <c r="NYC39" s="296"/>
      <c r="NYD39" s="296"/>
      <c r="NYE39" s="296"/>
      <c r="NYF39" s="296"/>
      <c r="NYG39" s="296"/>
      <c r="NYH39" s="296"/>
      <c r="NYI39" s="296"/>
      <c r="NYJ39" s="296"/>
      <c r="NYK39" s="296"/>
      <c r="NYL39" s="296"/>
      <c r="NYM39" s="296"/>
      <c r="NYN39" s="296"/>
      <c r="NYO39" s="296"/>
      <c r="NYP39" s="296"/>
      <c r="NYQ39" s="296"/>
      <c r="NYR39" s="296"/>
      <c r="NYS39" s="296"/>
      <c r="NYT39" s="296"/>
      <c r="NYU39" s="296"/>
      <c r="NYV39" s="296"/>
      <c r="NYW39" s="296"/>
      <c r="NYX39" s="296"/>
      <c r="NYY39" s="296"/>
      <c r="NYZ39" s="296"/>
      <c r="NZA39" s="296"/>
      <c r="NZB39" s="296"/>
      <c r="NZC39" s="296"/>
      <c r="NZD39" s="296"/>
      <c r="NZE39" s="296"/>
      <c r="NZF39" s="296"/>
      <c r="NZG39" s="296"/>
      <c r="NZH39" s="296"/>
      <c r="NZI39" s="296"/>
      <c r="NZJ39" s="296"/>
      <c r="NZK39" s="296"/>
      <c r="NZL39" s="296"/>
      <c r="NZM39" s="296"/>
      <c r="NZN39" s="296"/>
      <c r="NZO39" s="296"/>
      <c r="NZP39" s="296"/>
      <c r="NZQ39" s="296"/>
      <c r="NZR39" s="296"/>
      <c r="NZS39" s="296"/>
      <c r="NZT39" s="296"/>
      <c r="NZU39" s="296"/>
      <c r="NZV39" s="296"/>
      <c r="NZW39" s="296"/>
      <c r="NZX39" s="296"/>
      <c r="NZY39" s="296"/>
      <c r="NZZ39" s="296"/>
      <c r="OAA39" s="296"/>
      <c r="OAB39" s="296"/>
      <c r="OAC39" s="296"/>
      <c r="OAD39" s="296"/>
      <c r="OAE39" s="296"/>
      <c r="OAF39" s="296"/>
      <c r="OAG39" s="296"/>
      <c r="OAH39" s="296"/>
      <c r="OAI39" s="296"/>
      <c r="OAJ39" s="296"/>
      <c r="OAK39" s="296"/>
      <c r="OAL39" s="296"/>
      <c r="OAM39" s="296"/>
      <c r="OAN39" s="296"/>
      <c r="OAO39" s="296"/>
      <c r="OAP39" s="296"/>
      <c r="OAQ39" s="296"/>
      <c r="OAR39" s="296"/>
      <c r="OAS39" s="296"/>
      <c r="OAT39" s="296"/>
      <c r="OAU39" s="296"/>
      <c r="OAV39" s="296"/>
      <c r="OAW39" s="296"/>
      <c r="OAX39" s="296"/>
      <c r="OAY39" s="296"/>
      <c r="OAZ39" s="296"/>
      <c r="OBA39" s="296"/>
      <c r="OBB39" s="296"/>
      <c r="OBC39" s="296"/>
      <c r="OBD39" s="296"/>
      <c r="OBE39" s="296"/>
      <c r="OBF39" s="296"/>
      <c r="OBG39" s="296"/>
      <c r="OBH39" s="296"/>
      <c r="OBI39" s="296"/>
      <c r="OBJ39" s="296"/>
      <c r="OBK39" s="296"/>
      <c r="OBL39" s="296"/>
      <c r="OBM39" s="296"/>
      <c r="OBN39" s="296"/>
      <c r="OBO39" s="296"/>
      <c r="OBP39" s="296"/>
      <c r="OBQ39" s="296"/>
      <c r="OBR39" s="296"/>
      <c r="OBS39" s="296"/>
      <c r="OBT39" s="296"/>
      <c r="OBU39" s="296"/>
      <c r="OBV39" s="296"/>
      <c r="OBW39" s="296"/>
      <c r="OBX39" s="296"/>
      <c r="OBY39" s="296"/>
      <c r="OBZ39" s="296"/>
      <c r="OCA39" s="296"/>
      <c r="OCB39" s="296"/>
      <c r="OCC39" s="296"/>
      <c r="OCD39" s="296"/>
      <c r="OCE39" s="296"/>
      <c r="OCF39" s="296"/>
      <c r="OCG39" s="296"/>
      <c r="OCH39" s="296"/>
      <c r="OCI39" s="296"/>
      <c r="OCJ39" s="296"/>
      <c r="OCK39" s="296"/>
      <c r="OCL39" s="296"/>
      <c r="OCM39" s="296"/>
      <c r="OCN39" s="296"/>
      <c r="OCO39" s="296"/>
      <c r="OCP39" s="296"/>
      <c r="OCQ39" s="296"/>
      <c r="OCR39" s="296"/>
      <c r="OCS39" s="296"/>
      <c r="OCT39" s="296"/>
      <c r="OCU39" s="296"/>
      <c r="OCV39" s="296"/>
      <c r="OCW39" s="296"/>
      <c r="OCX39" s="296"/>
      <c r="OCY39" s="296"/>
      <c r="OCZ39" s="296"/>
      <c r="ODA39" s="296"/>
      <c r="ODB39" s="296"/>
      <c r="ODC39" s="296"/>
      <c r="ODD39" s="296"/>
      <c r="ODE39" s="296"/>
      <c r="ODF39" s="296"/>
      <c r="ODG39" s="296"/>
      <c r="ODH39" s="296"/>
      <c r="ODI39" s="296"/>
      <c r="ODJ39" s="296"/>
      <c r="ODK39" s="296"/>
      <c r="ODL39" s="296"/>
      <c r="ODM39" s="296"/>
      <c r="ODN39" s="296"/>
      <c r="ODO39" s="296"/>
      <c r="ODP39" s="296"/>
      <c r="ODQ39" s="296"/>
      <c r="ODR39" s="296"/>
      <c r="ODS39" s="296"/>
      <c r="ODT39" s="296"/>
      <c r="ODU39" s="296"/>
      <c r="ODV39" s="296"/>
      <c r="ODW39" s="296"/>
      <c r="ODX39" s="296"/>
      <c r="ODY39" s="296"/>
      <c r="ODZ39" s="296"/>
      <c r="OEA39" s="296"/>
      <c r="OEB39" s="296"/>
      <c r="OEC39" s="296"/>
      <c r="OED39" s="296"/>
      <c r="OEE39" s="296"/>
      <c r="OEF39" s="296"/>
      <c r="OEG39" s="296"/>
      <c r="OEH39" s="296"/>
      <c r="OEI39" s="296"/>
      <c r="OEJ39" s="296"/>
      <c r="OEK39" s="296"/>
      <c r="OEL39" s="296"/>
      <c r="OEM39" s="296"/>
      <c r="OEN39" s="296"/>
      <c r="OEO39" s="296"/>
      <c r="OEP39" s="296"/>
      <c r="OEQ39" s="296"/>
      <c r="OER39" s="296"/>
      <c r="OES39" s="296"/>
      <c r="OET39" s="296"/>
      <c r="OEU39" s="296"/>
      <c r="OEV39" s="296"/>
      <c r="OEW39" s="296"/>
      <c r="OEX39" s="296"/>
      <c r="OEY39" s="296"/>
      <c r="OEZ39" s="296"/>
      <c r="OFA39" s="296"/>
      <c r="OFB39" s="296"/>
      <c r="OFC39" s="296"/>
      <c r="OFD39" s="296"/>
      <c r="OFE39" s="296"/>
      <c r="OFF39" s="296"/>
      <c r="OFG39" s="296"/>
      <c r="OFH39" s="296"/>
      <c r="OFI39" s="296"/>
      <c r="OFJ39" s="296"/>
      <c r="OFK39" s="296"/>
      <c r="OFL39" s="296"/>
      <c r="OFM39" s="296"/>
      <c r="OFN39" s="296"/>
      <c r="OFO39" s="296"/>
      <c r="OFP39" s="296"/>
      <c r="OFQ39" s="296"/>
      <c r="OFR39" s="296"/>
      <c r="OFS39" s="296"/>
      <c r="OFT39" s="296"/>
      <c r="OFU39" s="296"/>
      <c r="OFV39" s="296"/>
      <c r="OFW39" s="296"/>
      <c r="OFX39" s="296"/>
      <c r="OFY39" s="296"/>
      <c r="OFZ39" s="296"/>
      <c r="OGA39" s="296"/>
      <c r="OGB39" s="296"/>
      <c r="OGC39" s="296"/>
      <c r="OGD39" s="296"/>
      <c r="OGE39" s="296"/>
      <c r="OGF39" s="296"/>
      <c r="OGG39" s="296"/>
      <c r="OGH39" s="296"/>
      <c r="OGI39" s="296"/>
      <c r="OGJ39" s="296"/>
      <c r="OGK39" s="296"/>
      <c r="OGL39" s="296"/>
      <c r="OGM39" s="296"/>
      <c r="OGN39" s="296"/>
      <c r="OGO39" s="296"/>
      <c r="OGP39" s="296"/>
      <c r="OGQ39" s="296"/>
      <c r="OGR39" s="296"/>
      <c r="OGS39" s="296"/>
      <c r="OGT39" s="296"/>
      <c r="OGU39" s="296"/>
      <c r="OGV39" s="296"/>
      <c r="OGW39" s="296"/>
      <c r="OGX39" s="296"/>
      <c r="OGY39" s="296"/>
      <c r="OGZ39" s="296"/>
      <c r="OHA39" s="296"/>
      <c r="OHB39" s="296"/>
      <c r="OHC39" s="296"/>
      <c r="OHD39" s="296"/>
      <c r="OHE39" s="296"/>
      <c r="OHF39" s="296"/>
      <c r="OHG39" s="296"/>
      <c r="OHH39" s="296"/>
      <c r="OHI39" s="296"/>
      <c r="OHJ39" s="296"/>
      <c r="OHK39" s="296"/>
      <c r="OHL39" s="296"/>
      <c r="OHM39" s="296"/>
      <c r="OHN39" s="296"/>
      <c r="OHO39" s="296"/>
      <c r="OHP39" s="296"/>
      <c r="OHQ39" s="296"/>
      <c r="OHR39" s="296"/>
      <c r="OHS39" s="296"/>
      <c r="OHT39" s="296"/>
      <c r="OHU39" s="296"/>
      <c r="OHV39" s="296"/>
      <c r="OHW39" s="296"/>
      <c r="OHX39" s="296"/>
      <c r="OHY39" s="296"/>
      <c r="OHZ39" s="296"/>
      <c r="OIA39" s="296"/>
      <c r="OIB39" s="296"/>
      <c r="OIC39" s="296"/>
      <c r="OID39" s="296"/>
      <c r="OIE39" s="296"/>
      <c r="OIF39" s="296"/>
      <c r="OIG39" s="296"/>
      <c r="OIH39" s="296"/>
      <c r="OII39" s="296"/>
      <c r="OIJ39" s="296"/>
      <c r="OIK39" s="296"/>
      <c r="OIL39" s="296"/>
      <c r="OIM39" s="296"/>
      <c r="OIN39" s="296"/>
      <c r="OIO39" s="296"/>
      <c r="OIP39" s="296"/>
      <c r="OIQ39" s="296"/>
      <c r="OIR39" s="296"/>
      <c r="OIS39" s="296"/>
      <c r="OIT39" s="296"/>
      <c r="OIU39" s="296"/>
      <c r="OIV39" s="296"/>
      <c r="OIW39" s="296"/>
      <c r="OIX39" s="296"/>
      <c r="OIY39" s="296"/>
      <c r="OIZ39" s="296"/>
      <c r="OJA39" s="296"/>
      <c r="OJB39" s="296"/>
      <c r="OJC39" s="296"/>
      <c r="OJD39" s="296"/>
      <c r="OJE39" s="296"/>
      <c r="OJF39" s="296"/>
      <c r="OJG39" s="296"/>
      <c r="OJH39" s="296"/>
      <c r="OJI39" s="296"/>
      <c r="OJJ39" s="296"/>
      <c r="OJK39" s="296"/>
      <c r="OJL39" s="296"/>
      <c r="OJM39" s="296"/>
      <c r="OJN39" s="296"/>
      <c r="OJO39" s="296"/>
      <c r="OJP39" s="296"/>
      <c r="OJQ39" s="296"/>
      <c r="OJR39" s="296"/>
      <c r="OJS39" s="296"/>
      <c r="OJT39" s="296"/>
      <c r="OJU39" s="296"/>
      <c r="OJV39" s="296"/>
      <c r="OJW39" s="296"/>
      <c r="OJX39" s="296"/>
      <c r="OJY39" s="296"/>
      <c r="OJZ39" s="296"/>
      <c r="OKA39" s="296"/>
      <c r="OKB39" s="296"/>
      <c r="OKC39" s="296"/>
      <c r="OKD39" s="296"/>
      <c r="OKE39" s="296"/>
      <c r="OKF39" s="296"/>
      <c r="OKG39" s="296"/>
      <c r="OKH39" s="296"/>
      <c r="OKI39" s="296"/>
      <c r="OKJ39" s="296"/>
      <c r="OKK39" s="296"/>
      <c r="OKL39" s="296"/>
      <c r="OKM39" s="296"/>
      <c r="OKN39" s="296"/>
      <c r="OKO39" s="296"/>
      <c r="OKP39" s="296"/>
      <c r="OKQ39" s="296"/>
      <c r="OKR39" s="296"/>
      <c r="OKS39" s="296"/>
      <c r="OKT39" s="296"/>
      <c r="OKU39" s="296"/>
      <c r="OKV39" s="296"/>
      <c r="OKW39" s="296"/>
      <c r="OKX39" s="296"/>
      <c r="OKY39" s="296"/>
      <c r="OKZ39" s="296"/>
      <c r="OLA39" s="296"/>
      <c r="OLB39" s="296"/>
      <c r="OLC39" s="296"/>
      <c r="OLD39" s="296"/>
      <c r="OLE39" s="296"/>
      <c r="OLF39" s="296"/>
      <c r="OLG39" s="296"/>
      <c r="OLH39" s="296"/>
      <c r="OLI39" s="296"/>
      <c r="OLJ39" s="296"/>
      <c r="OLK39" s="296"/>
      <c r="OLL39" s="296"/>
      <c r="OLM39" s="296"/>
      <c r="OLN39" s="296"/>
      <c r="OLO39" s="296"/>
      <c r="OLP39" s="296"/>
      <c r="OLQ39" s="296"/>
      <c r="OLR39" s="296"/>
      <c r="OLS39" s="296"/>
      <c r="OLT39" s="296"/>
      <c r="OLU39" s="296"/>
      <c r="OLV39" s="296"/>
      <c r="OLW39" s="296"/>
      <c r="OLX39" s="296"/>
      <c r="OLY39" s="296"/>
      <c r="OLZ39" s="296"/>
      <c r="OMA39" s="296"/>
      <c r="OMB39" s="296"/>
      <c r="OMC39" s="296"/>
      <c r="OMD39" s="296"/>
      <c r="OME39" s="296"/>
      <c r="OMF39" s="296"/>
      <c r="OMG39" s="296"/>
      <c r="OMH39" s="296"/>
      <c r="OMI39" s="296"/>
      <c r="OMJ39" s="296"/>
      <c r="OMK39" s="296"/>
      <c r="OML39" s="296"/>
      <c r="OMM39" s="296"/>
      <c r="OMN39" s="296"/>
      <c r="OMO39" s="296"/>
      <c r="OMP39" s="296"/>
      <c r="OMQ39" s="296"/>
      <c r="OMR39" s="296"/>
      <c r="OMS39" s="296"/>
      <c r="OMT39" s="296"/>
      <c r="OMU39" s="296"/>
      <c r="OMV39" s="296"/>
      <c r="OMW39" s="296"/>
      <c r="OMX39" s="296"/>
      <c r="OMY39" s="296"/>
      <c r="OMZ39" s="296"/>
      <c r="ONA39" s="296"/>
      <c r="ONB39" s="296"/>
      <c r="ONC39" s="296"/>
      <c r="OND39" s="296"/>
      <c r="ONE39" s="296"/>
      <c r="ONF39" s="296"/>
      <c r="ONG39" s="296"/>
      <c r="ONH39" s="296"/>
      <c r="ONI39" s="296"/>
      <c r="ONJ39" s="296"/>
      <c r="ONK39" s="296"/>
      <c r="ONL39" s="296"/>
      <c r="ONM39" s="296"/>
      <c r="ONN39" s="296"/>
      <c r="ONO39" s="296"/>
      <c r="ONP39" s="296"/>
      <c r="ONQ39" s="296"/>
      <c r="ONR39" s="296"/>
      <c r="ONS39" s="296"/>
      <c r="ONT39" s="296"/>
      <c r="ONU39" s="296"/>
      <c r="ONV39" s="296"/>
      <c r="ONW39" s="296"/>
      <c r="ONX39" s="296"/>
      <c r="ONY39" s="296"/>
      <c r="ONZ39" s="296"/>
      <c r="OOA39" s="296"/>
      <c r="OOB39" s="296"/>
      <c r="OOC39" s="296"/>
      <c r="OOD39" s="296"/>
      <c r="OOE39" s="296"/>
      <c r="OOF39" s="296"/>
      <c r="OOG39" s="296"/>
      <c r="OOH39" s="296"/>
      <c r="OOI39" s="296"/>
      <c r="OOJ39" s="296"/>
      <c r="OOK39" s="296"/>
      <c r="OOL39" s="296"/>
      <c r="OOM39" s="296"/>
      <c r="OON39" s="296"/>
      <c r="OOO39" s="296"/>
      <c r="OOP39" s="296"/>
      <c r="OOQ39" s="296"/>
      <c r="OOR39" s="296"/>
      <c r="OOS39" s="296"/>
      <c r="OOT39" s="296"/>
      <c r="OOU39" s="296"/>
      <c r="OOV39" s="296"/>
      <c r="OOW39" s="296"/>
      <c r="OOX39" s="296"/>
      <c r="OOY39" s="296"/>
      <c r="OOZ39" s="296"/>
      <c r="OPA39" s="296"/>
      <c r="OPB39" s="296"/>
      <c r="OPC39" s="296"/>
      <c r="OPD39" s="296"/>
      <c r="OPE39" s="296"/>
      <c r="OPF39" s="296"/>
      <c r="OPG39" s="296"/>
      <c r="OPH39" s="296"/>
      <c r="OPI39" s="296"/>
      <c r="OPJ39" s="296"/>
      <c r="OPK39" s="296"/>
      <c r="OPL39" s="296"/>
      <c r="OPM39" s="296"/>
      <c r="OPN39" s="296"/>
      <c r="OPO39" s="296"/>
      <c r="OPP39" s="296"/>
      <c r="OPQ39" s="296"/>
      <c r="OPR39" s="296"/>
      <c r="OPS39" s="296"/>
      <c r="OPT39" s="296"/>
      <c r="OPU39" s="296"/>
      <c r="OPV39" s="296"/>
      <c r="OPW39" s="296"/>
      <c r="OPX39" s="296"/>
      <c r="OPY39" s="296"/>
      <c r="OPZ39" s="296"/>
      <c r="OQA39" s="296"/>
      <c r="OQB39" s="296"/>
      <c r="OQC39" s="296"/>
      <c r="OQD39" s="296"/>
      <c r="OQE39" s="296"/>
      <c r="OQF39" s="296"/>
      <c r="OQG39" s="296"/>
      <c r="OQH39" s="296"/>
      <c r="OQI39" s="296"/>
      <c r="OQJ39" s="296"/>
      <c r="OQK39" s="296"/>
      <c r="OQL39" s="296"/>
      <c r="OQM39" s="296"/>
      <c r="OQN39" s="296"/>
      <c r="OQO39" s="296"/>
      <c r="OQP39" s="296"/>
      <c r="OQQ39" s="296"/>
      <c r="OQR39" s="296"/>
      <c r="OQS39" s="296"/>
      <c r="OQT39" s="296"/>
      <c r="OQU39" s="296"/>
      <c r="OQV39" s="296"/>
      <c r="OQW39" s="296"/>
      <c r="OQX39" s="296"/>
      <c r="OQY39" s="296"/>
      <c r="OQZ39" s="296"/>
      <c r="ORA39" s="296"/>
      <c r="ORB39" s="296"/>
      <c r="ORC39" s="296"/>
      <c r="ORD39" s="296"/>
      <c r="ORE39" s="296"/>
      <c r="ORF39" s="296"/>
      <c r="ORG39" s="296"/>
      <c r="ORH39" s="296"/>
      <c r="ORI39" s="296"/>
      <c r="ORJ39" s="296"/>
      <c r="ORK39" s="296"/>
      <c r="ORL39" s="296"/>
      <c r="ORM39" s="296"/>
      <c r="ORN39" s="296"/>
      <c r="ORO39" s="296"/>
      <c r="ORP39" s="296"/>
      <c r="ORQ39" s="296"/>
      <c r="ORR39" s="296"/>
      <c r="ORS39" s="296"/>
      <c r="ORT39" s="296"/>
      <c r="ORU39" s="296"/>
      <c r="ORV39" s="296"/>
      <c r="ORW39" s="296"/>
      <c r="ORX39" s="296"/>
      <c r="ORY39" s="296"/>
      <c r="ORZ39" s="296"/>
      <c r="OSA39" s="296"/>
      <c r="OSB39" s="296"/>
      <c r="OSC39" s="296"/>
      <c r="OSD39" s="296"/>
      <c r="OSE39" s="296"/>
      <c r="OSF39" s="296"/>
      <c r="OSG39" s="296"/>
      <c r="OSH39" s="296"/>
      <c r="OSI39" s="296"/>
      <c r="OSJ39" s="296"/>
      <c r="OSK39" s="296"/>
      <c r="OSL39" s="296"/>
      <c r="OSM39" s="296"/>
      <c r="OSN39" s="296"/>
      <c r="OSO39" s="296"/>
      <c r="OSP39" s="296"/>
      <c r="OSQ39" s="296"/>
      <c r="OSR39" s="296"/>
      <c r="OSS39" s="296"/>
      <c r="OST39" s="296"/>
      <c r="OSU39" s="296"/>
      <c r="OSV39" s="296"/>
      <c r="OSW39" s="296"/>
      <c r="OSX39" s="296"/>
      <c r="OSY39" s="296"/>
      <c r="OSZ39" s="296"/>
      <c r="OTA39" s="296"/>
      <c r="OTB39" s="296"/>
      <c r="OTC39" s="296"/>
      <c r="OTD39" s="296"/>
      <c r="OTE39" s="296"/>
      <c r="OTF39" s="296"/>
      <c r="OTG39" s="296"/>
      <c r="OTH39" s="296"/>
      <c r="OTI39" s="296"/>
      <c r="OTJ39" s="296"/>
      <c r="OTK39" s="296"/>
      <c r="OTL39" s="296"/>
      <c r="OTM39" s="296"/>
      <c r="OTN39" s="296"/>
      <c r="OTO39" s="296"/>
      <c r="OTP39" s="296"/>
      <c r="OTQ39" s="296"/>
      <c r="OTR39" s="296"/>
      <c r="OTS39" s="296"/>
      <c r="OTT39" s="296"/>
      <c r="OTU39" s="296"/>
      <c r="OTV39" s="296"/>
      <c r="OTW39" s="296"/>
      <c r="OTX39" s="296"/>
      <c r="OTY39" s="296"/>
      <c r="OTZ39" s="296"/>
      <c r="OUA39" s="296"/>
      <c r="OUB39" s="296"/>
      <c r="OUC39" s="296"/>
      <c r="OUD39" s="296"/>
      <c r="OUE39" s="296"/>
      <c r="OUF39" s="296"/>
      <c r="OUG39" s="296"/>
      <c r="OUH39" s="296"/>
      <c r="OUI39" s="296"/>
      <c r="OUJ39" s="296"/>
      <c r="OUK39" s="296"/>
      <c r="OUL39" s="296"/>
      <c r="OUM39" s="296"/>
      <c r="OUN39" s="296"/>
      <c r="OUO39" s="296"/>
      <c r="OUP39" s="296"/>
      <c r="OUQ39" s="296"/>
      <c r="OUR39" s="296"/>
      <c r="OUS39" s="296"/>
      <c r="OUT39" s="296"/>
      <c r="OUU39" s="296"/>
      <c r="OUV39" s="296"/>
      <c r="OUW39" s="296"/>
      <c r="OUX39" s="296"/>
      <c r="OUY39" s="296"/>
      <c r="OUZ39" s="296"/>
      <c r="OVA39" s="296"/>
      <c r="OVB39" s="296"/>
      <c r="OVC39" s="296"/>
      <c r="OVD39" s="296"/>
      <c r="OVE39" s="296"/>
      <c r="OVF39" s="296"/>
      <c r="OVG39" s="296"/>
      <c r="OVH39" s="296"/>
      <c r="OVI39" s="296"/>
      <c r="OVJ39" s="296"/>
      <c r="OVK39" s="296"/>
      <c r="OVL39" s="296"/>
      <c r="OVM39" s="296"/>
      <c r="OVN39" s="296"/>
      <c r="OVO39" s="296"/>
      <c r="OVP39" s="296"/>
      <c r="OVQ39" s="296"/>
      <c r="OVR39" s="296"/>
      <c r="OVS39" s="296"/>
      <c r="OVT39" s="296"/>
      <c r="OVU39" s="296"/>
      <c r="OVV39" s="296"/>
      <c r="OVW39" s="296"/>
      <c r="OVX39" s="296"/>
      <c r="OVY39" s="296"/>
      <c r="OVZ39" s="296"/>
      <c r="OWA39" s="296"/>
      <c r="OWB39" s="296"/>
      <c r="OWC39" s="296"/>
      <c r="OWD39" s="296"/>
      <c r="OWE39" s="296"/>
      <c r="OWF39" s="296"/>
      <c r="OWG39" s="296"/>
      <c r="OWH39" s="296"/>
      <c r="OWI39" s="296"/>
      <c r="OWJ39" s="296"/>
      <c r="OWK39" s="296"/>
      <c r="OWL39" s="296"/>
      <c r="OWM39" s="296"/>
      <c r="OWN39" s="296"/>
      <c r="OWO39" s="296"/>
      <c r="OWP39" s="296"/>
      <c r="OWQ39" s="296"/>
      <c r="OWR39" s="296"/>
      <c r="OWS39" s="296"/>
      <c r="OWT39" s="296"/>
      <c r="OWU39" s="296"/>
      <c r="OWV39" s="296"/>
      <c r="OWW39" s="296"/>
      <c r="OWX39" s="296"/>
      <c r="OWY39" s="296"/>
      <c r="OWZ39" s="296"/>
      <c r="OXA39" s="296"/>
      <c r="OXB39" s="296"/>
      <c r="OXC39" s="296"/>
      <c r="OXD39" s="296"/>
      <c r="OXE39" s="296"/>
      <c r="OXF39" s="296"/>
      <c r="OXG39" s="296"/>
      <c r="OXH39" s="296"/>
      <c r="OXI39" s="296"/>
      <c r="OXJ39" s="296"/>
      <c r="OXK39" s="296"/>
      <c r="OXL39" s="296"/>
      <c r="OXM39" s="296"/>
      <c r="OXN39" s="296"/>
      <c r="OXO39" s="296"/>
      <c r="OXP39" s="296"/>
      <c r="OXQ39" s="296"/>
      <c r="OXR39" s="296"/>
      <c r="OXS39" s="296"/>
      <c r="OXT39" s="296"/>
      <c r="OXU39" s="296"/>
      <c r="OXV39" s="296"/>
      <c r="OXW39" s="296"/>
      <c r="OXX39" s="296"/>
      <c r="OXY39" s="296"/>
      <c r="OXZ39" s="296"/>
      <c r="OYA39" s="296"/>
      <c r="OYB39" s="296"/>
      <c r="OYC39" s="296"/>
      <c r="OYD39" s="296"/>
      <c r="OYE39" s="296"/>
      <c r="OYF39" s="296"/>
      <c r="OYG39" s="296"/>
      <c r="OYH39" s="296"/>
      <c r="OYI39" s="296"/>
      <c r="OYJ39" s="296"/>
      <c r="OYK39" s="296"/>
      <c r="OYL39" s="296"/>
      <c r="OYM39" s="296"/>
      <c r="OYN39" s="296"/>
      <c r="OYO39" s="296"/>
      <c r="OYP39" s="296"/>
      <c r="OYQ39" s="296"/>
      <c r="OYR39" s="296"/>
      <c r="OYS39" s="296"/>
      <c r="OYT39" s="296"/>
      <c r="OYU39" s="296"/>
      <c r="OYV39" s="296"/>
      <c r="OYW39" s="296"/>
      <c r="OYX39" s="296"/>
      <c r="OYY39" s="296"/>
      <c r="OYZ39" s="296"/>
      <c r="OZA39" s="296"/>
      <c r="OZB39" s="296"/>
      <c r="OZC39" s="296"/>
      <c r="OZD39" s="296"/>
      <c r="OZE39" s="296"/>
      <c r="OZF39" s="296"/>
      <c r="OZG39" s="296"/>
      <c r="OZH39" s="296"/>
      <c r="OZI39" s="296"/>
      <c r="OZJ39" s="296"/>
      <c r="OZK39" s="296"/>
      <c r="OZL39" s="296"/>
      <c r="OZM39" s="296"/>
      <c r="OZN39" s="296"/>
      <c r="OZO39" s="296"/>
      <c r="OZP39" s="296"/>
      <c r="OZQ39" s="296"/>
      <c r="OZR39" s="296"/>
      <c r="OZS39" s="296"/>
      <c r="OZT39" s="296"/>
      <c r="OZU39" s="296"/>
      <c r="OZV39" s="296"/>
      <c r="OZW39" s="296"/>
      <c r="OZX39" s="296"/>
      <c r="OZY39" s="296"/>
      <c r="OZZ39" s="296"/>
      <c r="PAA39" s="296"/>
      <c r="PAB39" s="296"/>
      <c r="PAC39" s="296"/>
      <c r="PAD39" s="296"/>
      <c r="PAE39" s="296"/>
      <c r="PAF39" s="296"/>
      <c r="PAG39" s="296"/>
      <c r="PAH39" s="296"/>
      <c r="PAI39" s="296"/>
      <c r="PAJ39" s="296"/>
      <c r="PAK39" s="296"/>
      <c r="PAL39" s="296"/>
      <c r="PAM39" s="296"/>
      <c r="PAN39" s="296"/>
      <c r="PAO39" s="296"/>
      <c r="PAP39" s="296"/>
      <c r="PAQ39" s="296"/>
      <c r="PAR39" s="296"/>
      <c r="PAS39" s="296"/>
      <c r="PAT39" s="296"/>
      <c r="PAU39" s="296"/>
      <c r="PAV39" s="296"/>
      <c r="PAW39" s="296"/>
      <c r="PAX39" s="296"/>
      <c r="PAY39" s="296"/>
      <c r="PAZ39" s="296"/>
      <c r="PBA39" s="296"/>
      <c r="PBB39" s="296"/>
      <c r="PBC39" s="296"/>
      <c r="PBD39" s="296"/>
      <c r="PBE39" s="296"/>
      <c r="PBF39" s="296"/>
      <c r="PBG39" s="296"/>
      <c r="PBH39" s="296"/>
      <c r="PBI39" s="296"/>
      <c r="PBJ39" s="296"/>
      <c r="PBK39" s="296"/>
      <c r="PBL39" s="296"/>
      <c r="PBM39" s="296"/>
      <c r="PBN39" s="296"/>
      <c r="PBO39" s="296"/>
      <c r="PBP39" s="296"/>
      <c r="PBQ39" s="296"/>
      <c r="PBR39" s="296"/>
      <c r="PBS39" s="296"/>
      <c r="PBT39" s="296"/>
      <c r="PBU39" s="296"/>
      <c r="PBV39" s="296"/>
      <c r="PBW39" s="296"/>
      <c r="PBX39" s="296"/>
      <c r="PBY39" s="296"/>
      <c r="PBZ39" s="296"/>
      <c r="PCA39" s="296"/>
      <c r="PCB39" s="296"/>
      <c r="PCC39" s="296"/>
      <c r="PCD39" s="296"/>
      <c r="PCE39" s="296"/>
      <c r="PCF39" s="296"/>
      <c r="PCG39" s="296"/>
      <c r="PCH39" s="296"/>
      <c r="PCI39" s="296"/>
      <c r="PCJ39" s="296"/>
      <c r="PCK39" s="296"/>
      <c r="PCL39" s="296"/>
      <c r="PCM39" s="296"/>
      <c r="PCN39" s="296"/>
      <c r="PCO39" s="296"/>
      <c r="PCP39" s="296"/>
      <c r="PCQ39" s="296"/>
      <c r="PCR39" s="296"/>
      <c r="PCS39" s="296"/>
      <c r="PCT39" s="296"/>
      <c r="PCU39" s="296"/>
      <c r="PCV39" s="296"/>
      <c r="PCW39" s="296"/>
      <c r="PCX39" s="296"/>
      <c r="PCY39" s="296"/>
      <c r="PCZ39" s="296"/>
      <c r="PDA39" s="296"/>
      <c r="PDB39" s="296"/>
      <c r="PDC39" s="296"/>
      <c r="PDD39" s="296"/>
      <c r="PDE39" s="296"/>
      <c r="PDF39" s="296"/>
      <c r="PDG39" s="296"/>
      <c r="PDH39" s="296"/>
      <c r="PDI39" s="296"/>
      <c r="PDJ39" s="296"/>
      <c r="PDK39" s="296"/>
      <c r="PDL39" s="296"/>
      <c r="PDM39" s="296"/>
      <c r="PDN39" s="296"/>
      <c r="PDO39" s="296"/>
      <c r="PDP39" s="296"/>
      <c r="PDQ39" s="296"/>
      <c r="PDR39" s="296"/>
      <c r="PDS39" s="296"/>
      <c r="PDT39" s="296"/>
      <c r="PDU39" s="296"/>
      <c r="PDV39" s="296"/>
      <c r="PDW39" s="296"/>
      <c r="PDX39" s="296"/>
      <c r="PDY39" s="296"/>
      <c r="PDZ39" s="296"/>
      <c r="PEA39" s="296"/>
      <c r="PEB39" s="296"/>
      <c r="PEC39" s="296"/>
      <c r="PED39" s="296"/>
      <c r="PEE39" s="296"/>
      <c r="PEF39" s="296"/>
      <c r="PEG39" s="296"/>
      <c r="PEH39" s="296"/>
      <c r="PEI39" s="296"/>
      <c r="PEJ39" s="296"/>
      <c r="PEK39" s="296"/>
      <c r="PEL39" s="296"/>
      <c r="PEM39" s="296"/>
      <c r="PEN39" s="296"/>
      <c r="PEO39" s="296"/>
      <c r="PEP39" s="296"/>
      <c r="PEQ39" s="296"/>
      <c r="PER39" s="296"/>
      <c r="PES39" s="296"/>
      <c r="PET39" s="296"/>
      <c r="PEU39" s="296"/>
      <c r="PEV39" s="296"/>
      <c r="PEW39" s="296"/>
      <c r="PEX39" s="296"/>
      <c r="PEY39" s="296"/>
      <c r="PEZ39" s="296"/>
      <c r="PFA39" s="296"/>
      <c r="PFB39" s="296"/>
      <c r="PFC39" s="296"/>
      <c r="PFD39" s="296"/>
      <c r="PFE39" s="296"/>
      <c r="PFF39" s="296"/>
      <c r="PFG39" s="296"/>
      <c r="PFH39" s="296"/>
      <c r="PFI39" s="296"/>
      <c r="PFJ39" s="296"/>
      <c r="PFK39" s="296"/>
      <c r="PFL39" s="296"/>
      <c r="PFM39" s="296"/>
      <c r="PFN39" s="296"/>
      <c r="PFO39" s="296"/>
      <c r="PFP39" s="296"/>
      <c r="PFQ39" s="296"/>
      <c r="PFR39" s="296"/>
      <c r="PFS39" s="296"/>
      <c r="PFT39" s="296"/>
      <c r="PFU39" s="296"/>
      <c r="PFV39" s="296"/>
      <c r="PFW39" s="296"/>
      <c r="PFX39" s="296"/>
      <c r="PFY39" s="296"/>
      <c r="PFZ39" s="296"/>
      <c r="PGA39" s="296"/>
      <c r="PGB39" s="296"/>
      <c r="PGC39" s="296"/>
      <c r="PGD39" s="296"/>
      <c r="PGE39" s="296"/>
      <c r="PGF39" s="296"/>
      <c r="PGG39" s="296"/>
      <c r="PGH39" s="296"/>
      <c r="PGI39" s="296"/>
      <c r="PGJ39" s="296"/>
      <c r="PGK39" s="296"/>
      <c r="PGL39" s="296"/>
      <c r="PGM39" s="296"/>
      <c r="PGN39" s="296"/>
      <c r="PGO39" s="296"/>
      <c r="PGP39" s="296"/>
      <c r="PGQ39" s="296"/>
      <c r="PGR39" s="296"/>
      <c r="PGS39" s="296"/>
      <c r="PGT39" s="296"/>
      <c r="PGU39" s="296"/>
      <c r="PGV39" s="296"/>
      <c r="PGW39" s="296"/>
      <c r="PGX39" s="296"/>
      <c r="PGY39" s="296"/>
      <c r="PGZ39" s="296"/>
      <c r="PHA39" s="296"/>
      <c r="PHB39" s="296"/>
      <c r="PHC39" s="296"/>
      <c r="PHD39" s="296"/>
      <c r="PHE39" s="296"/>
      <c r="PHF39" s="296"/>
      <c r="PHG39" s="296"/>
      <c r="PHH39" s="296"/>
      <c r="PHI39" s="296"/>
      <c r="PHJ39" s="296"/>
      <c r="PHK39" s="296"/>
      <c r="PHL39" s="296"/>
      <c r="PHM39" s="296"/>
      <c r="PHN39" s="296"/>
      <c r="PHO39" s="296"/>
      <c r="PHP39" s="296"/>
      <c r="PHQ39" s="296"/>
      <c r="PHR39" s="296"/>
      <c r="PHS39" s="296"/>
      <c r="PHT39" s="296"/>
      <c r="PHU39" s="296"/>
      <c r="PHV39" s="296"/>
      <c r="PHW39" s="296"/>
      <c r="PHX39" s="296"/>
      <c r="PHY39" s="296"/>
      <c r="PHZ39" s="296"/>
      <c r="PIA39" s="296"/>
      <c r="PIB39" s="296"/>
      <c r="PIC39" s="296"/>
      <c r="PID39" s="296"/>
      <c r="PIE39" s="296"/>
      <c r="PIF39" s="296"/>
      <c r="PIG39" s="296"/>
      <c r="PIH39" s="296"/>
      <c r="PII39" s="296"/>
      <c r="PIJ39" s="296"/>
      <c r="PIK39" s="296"/>
      <c r="PIL39" s="296"/>
      <c r="PIM39" s="296"/>
      <c r="PIN39" s="296"/>
      <c r="PIO39" s="296"/>
      <c r="PIP39" s="296"/>
      <c r="PIQ39" s="296"/>
      <c r="PIR39" s="296"/>
      <c r="PIS39" s="296"/>
      <c r="PIT39" s="296"/>
      <c r="PIU39" s="296"/>
      <c r="PIV39" s="296"/>
      <c r="PIW39" s="296"/>
      <c r="PIX39" s="296"/>
      <c r="PIY39" s="296"/>
      <c r="PIZ39" s="296"/>
      <c r="PJA39" s="296"/>
      <c r="PJB39" s="296"/>
      <c r="PJC39" s="296"/>
      <c r="PJD39" s="296"/>
      <c r="PJE39" s="296"/>
      <c r="PJF39" s="296"/>
      <c r="PJG39" s="296"/>
      <c r="PJH39" s="296"/>
      <c r="PJI39" s="296"/>
      <c r="PJJ39" s="296"/>
      <c r="PJK39" s="296"/>
      <c r="PJL39" s="296"/>
      <c r="PJM39" s="296"/>
      <c r="PJN39" s="296"/>
      <c r="PJO39" s="296"/>
      <c r="PJP39" s="296"/>
      <c r="PJQ39" s="296"/>
      <c r="PJR39" s="296"/>
      <c r="PJS39" s="296"/>
      <c r="PJT39" s="296"/>
      <c r="PJU39" s="296"/>
      <c r="PJV39" s="296"/>
      <c r="PJW39" s="296"/>
      <c r="PJX39" s="296"/>
      <c r="PJY39" s="296"/>
      <c r="PJZ39" s="296"/>
      <c r="PKA39" s="296"/>
      <c r="PKB39" s="296"/>
      <c r="PKC39" s="296"/>
      <c r="PKD39" s="296"/>
      <c r="PKE39" s="296"/>
      <c r="PKF39" s="296"/>
      <c r="PKG39" s="296"/>
      <c r="PKH39" s="296"/>
      <c r="PKI39" s="296"/>
      <c r="PKJ39" s="296"/>
      <c r="PKK39" s="296"/>
      <c r="PKL39" s="296"/>
      <c r="PKM39" s="296"/>
      <c r="PKN39" s="296"/>
      <c r="PKO39" s="296"/>
      <c r="PKP39" s="296"/>
      <c r="PKQ39" s="296"/>
      <c r="PKR39" s="296"/>
      <c r="PKS39" s="296"/>
      <c r="PKT39" s="296"/>
      <c r="PKU39" s="296"/>
      <c r="PKV39" s="296"/>
      <c r="PKW39" s="296"/>
      <c r="PKX39" s="296"/>
      <c r="PKY39" s="296"/>
      <c r="PKZ39" s="296"/>
      <c r="PLA39" s="296"/>
      <c r="PLB39" s="296"/>
      <c r="PLC39" s="296"/>
      <c r="PLD39" s="296"/>
      <c r="PLE39" s="296"/>
      <c r="PLF39" s="296"/>
      <c r="PLG39" s="296"/>
      <c r="PLH39" s="296"/>
      <c r="PLI39" s="296"/>
      <c r="PLJ39" s="296"/>
      <c r="PLK39" s="296"/>
      <c r="PLL39" s="296"/>
      <c r="PLM39" s="296"/>
      <c r="PLN39" s="296"/>
      <c r="PLO39" s="296"/>
      <c r="PLP39" s="296"/>
      <c r="PLQ39" s="296"/>
      <c r="PLR39" s="296"/>
      <c r="PLS39" s="296"/>
      <c r="PLT39" s="296"/>
      <c r="PLU39" s="296"/>
      <c r="PLV39" s="296"/>
      <c r="PLW39" s="296"/>
      <c r="PLX39" s="296"/>
      <c r="PLY39" s="296"/>
      <c r="PLZ39" s="296"/>
      <c r="PMA39" s="296"/>
      <c r="PMB39" s="296"/>
      <c r="PMC39" s="296"/>
      <c r="PMD39" s="296"/>
      <c r="PME39" s="296"/>
      <c r="PMF39" s="296"/>
      <c r="PMG39" s="296"/>
      <c r="PMH39" s="296"/>
      <c r="PMI39" s="296"/>
      <c r="PMJ39" s="296"/>
      <c r="PMK39" s="296"/>
      <c r="PML39" s="296"/>
      <c r="PMM39" s="296"/>
      <c r="PMN39" s="296"/>
      <c r="PMO39" s="296"/>
      <c r="PMP39" s="296"/>
      <c r="PMQ39" s="296"/>
      <c r="PMR39" s="296"/>
      <c r="PMS39" s="296"/>
      <c r="PMT39" s="296"/>
      <c r="PMU39" s="296"/>
      <c r="PMV39" s="296"/>
      <c r="PMW39" s="296"/>
      <c r="PMX39" s="296"/>
      <c r="PMY39" s="296"/>
      <c r="PMZ39" s="296"/>
      <c r="PNA39" s="296"/>
      <c r="PNB39" s="296"/>
      <c r="PNC39" s="296"/>
      <c r="PND39" s="296"/>
      <c r="PNE39" s="296"/>
      <c r="PNF39" s="296"/>
      <c r="PNG39" s="296"/>
      <c r="PNH39" s="296"/>
      <c r="PNI39" s="296"/>
      <c r="PNJ39" s="296"/>
      <c r="PNK39" s="296"/>
      <c r="PNL39" s="296"/>
      <c r="PNM39" s="296"/>
      <c r="PNN39" s="296"/>
      <c r="PNO39" s="296"/>
      <c r="PNP39" s="296"/>
      <c r="PNQ39" s="296"/>
      <c r="PNR39" s="296"/>
      <c r="PNS39" s="296"/>
      <c r="PNT39" s="296"/>
      <c r="PNU39" s="296"/>
      <c r="PNV39" s="296"/>
      <c r="PNW39" s="296"/>
      <c r="PNX39" s="296"/>
      <c r="PNY39" s="296"/>
      <c r="PNZ39" s="296"/>
      <c r="POA39" s="296"/>
      <c r="POB39" s="296"/>
      <c r="POC39" s="296"/>
      <c r="POD39" s="296"/>
      <c r="POE39" s="296"/>
      <c r="POF39" s="296"/>
      <c r="POG39" s="296"/>
      <c r="POH39" s="296"/>
      <c r="POI39" s="296"/>
      <c r="POJ39" s="296"/>
      <c r="POK39" s="296"/>
      <c r="POL39" s="296"/>
      <c r="POM39" s="296"/>
      <c r="PON39" s="296"/>
      <c r="POO39" s="296"/>
      <c r="POP39" s="296"/>
      <c r="POQ39" s="296"/>
      <c r="POR39" s="296"/>
      <c r="POS39" s="296"/>
      <c r="POT39" s="296"/>
      <c r="POU39" s="296"/>
      <c r="POV39" s="296"/>
      <c r="POW39" s="296"/>
      <c r="POX39" s="296"/>
      <c r="POY39" s="296"/>
      <c r="POZ39" s="296"/>
      <c r="PPA39" s="296"/>
      <c r="PPB39" s="296"/>
      <c r="PPC39" s="296"/>
      <c r="PPD39" s="296"/>
      <c r="PPE39" s="296"/>
      <c r="PPF39" s="296"/>
      <c r="PPG39" s="296"/>
      <c r="PPH39" s="296"/>
      <c r="PPI39" s="296"/>
      <c r="PPJ39" s="296"/>
      <c r="PPK39" s="296"/>
      <c r="PPL39" s="296"/>
      <c r="PPM39" s="296"/>
      <c r="PPN39" s="296"/>
      <c r="PPO39" s="296"/>
      <c r="PPP39" s="296"/>
      <c r="PPQ39" s="296"/>
      <c r="PPR39" s="296"/>
      <c r="PPS39" s="296"/>
      <c r="PPT39" s="296"/>
      <c r="PPU39" s="296"/>
      <c r="PPV39" s="296"/>
      <c r="PPW39" s="296"/>
      <c r="PPX39" s="296"/>
      <c r="PPY39" s="296"/>
      <c r="PPZ39" s="296"/>
      <c r="PQA39" s="296"/>
      <c r="PQB39" s="296"/>
      <c r="PQC39" s="296"/>
      <c r="PQD39" s="296"/>
      <c r="PQE39" s="296"/>
      <c r="PQF39" s="296"/>
      <c r="PQG39" s="296"/>
      <c r="PQH39" s="296"/>
      <c r="PQI39" s="296"/>
      <c r="PQJ39" s="296"/>
      <c r="PQK39" s="296"/>
      <c r="PQL39" s="296"/>
      <c r="PQM39" s="296"/>
      <c r="PQN39" s="296"/>
      <c r="PQO39" s="296"/>
      <c r="PQP39" s="296"/>
      <c r="PQQ39" s="296"/>
      <c r="PQR39" s="296"/>
      <c r="PQS39" s="296"/>
      <c r="PQT39" s="296"/>
      <c r="PQU39" s="296"/>
      <c r="PQV39" s="296"/>
      <c r="PQW39" s="296"/>
      <c r="PQX39" s="296"/>
      <c r="PQY39" s="296"/>
      <c r="PQZ39" s="296"/>
      <c r="PRA39" s="296"/>
      <c r="PRB39" s="296"/>
      <c r="PRC39" s="296"/>
      <c r="PRD39" s="296"/>
      <c r="PRE39" s="296"/>
      <c r="PRF39" s="296"/>
      <c r="PRG39" s="296"/>
      <c r="PRH39" s="296"/>
      <c r="PRI39" s="296"/>
      <c r="PRJ39" s="296"/>
      <c r="PRK39" s="296"/>
      <c r="PRL39" s="296"/>
      <c r="PRM39" s="296"/>
      <c r="PRN39" s="296"/>
      <c r="PRO39" s="296"/>
      <c r="PRP39" s="296"/>
      <c r="PRQ39" s="296"/>
      <c r="PRR39" s="296"/>
      <c r="PRS39" s="296"/>
      <c r="PRT39" s="296"/>
      <c r="PRU39" s="296"/>
      <c r="PRV39" s="296"/>
      <c r="PRW39" s="296"/>
      <c r="PRX39" s="296"/>
      <c r="PRY39" s="296"/>
      <c r="PRZ39" s="296"/>
      <c r="PSA39" s="296"/>
      <c r="PSB39" s="296"/>
      <c r="PSC39" s="296"/>
      <c r="PSD39" s="296"/>
      <c r="PSE39" s="296"/>
      <c r="PSF39" s="296"/>
      <c r="PSG39" s="296"/>
      <c r="PSH39" s="296"/>
      <c r="PSI39" s="296"/>
      <c r="PSJ39" s="296"/>
      <c r="PSK39" s="296"/>
      <c r="PSL39" s="296"/>
      <c r="PSM39" s="296"/>
      <c r="PSN39" s="296"/>
      <c r="PSO39" s="296"/>
      <c r="PSP39" s="296"/>
      <c r="PSQ39" s="296"/>
      <c r="PSR39" s="296"/>
      <c r="PSS39" s="296"/>
      <c r="PST39" s="296"/>
      <c r="PSU39" s="296"/>
      <c r="PSV39" s="296"/>
      <c r="PSW39" s="296"/>
      <c r="PSX39" s="296"/>
      <c r="PSY39" s="296"/>
      <c r="PSZ39" s="296"/>
      <c r="PTA39" s="296"/>
      <c r="PTB39" s="296"/>
      <c r="PTC39" s="296"/>
      <c r="PTD39" s="296"/>
      <c r="PTE39" s="296"/>
      <c r="PTF39" s="296"/>
      <c r="PTG39" s="296"/>
      <c r="PTH39" s="296"/>
      <c r="PTI39" s="296"/>
      <c r="PTJ39" s="296"/>
      <c r="PTK39" s="296"/>
      <c r="PTL39" s="296"/>
      <c r="PTM39" s="296"/>
      <c r="PTN39" s="296"/>
      <c r="PTO39" s="296"/>
      <c r="PTP39" s="296"/>
      <c r="PTQ39" s="296"/>
      <c r="PTR39" s="296"/>
      <c r="PTS39" s="296"/>
      <c r="PTT39" s="296"/>
      <c r="PTU39" s="296"/>
      <c r="PTV39" s="296"/>
      <c r="PTW39" s="296"/>
      <c r="PTX39" s="296"/>
      <c r="PTY39" s="296"/>
      <c r="PTZ39" s="296"/>
      <c r="PUA39" s="296"/>
      <c r="PUB39" s="296"/>
      <c r="PUC39" s="296"/>
      <c r="PUD39" s="296"/>
      <c r="PUE39" s="296"/>
      <c r="PUF39" s="296"/>
      <c r="PUG39" s="296"/>
      <c r="PUH39" s="296"/>
      <c r="PUI39" s="296"/>
      <c r="PUJ39" s="296"/>
      <c r="PUK39" s="296"/>
      <c r="PUL39" s="296"/>
      <c r="PUM39" s="296"/>
      <c r="PUN39" s="296"/>
      <c r="PUO39" s="296"/>
      <c r="PUP39" s="296"/>
      <c r="PUQ39" s="296"/>
      <c r="PUR39" s="296"/>
      <c r="PUS39" s="296"/>
      <c r="PUT39" s="296"/>
      <c r="PUU39" s="296"/>
      <c r="PUV39" s="296"/>
      <c r="PUW39" s="296"/>
      <c r="PUX39" s="296"/>
      <c r="PUY39" s="296"/>
      <c r="PUZ39" s="296"/>
      <c r="PVA39" s="296"/>
      <c r="PVB39" s="296"/>
      <c r="PVC39" s="296"/>
      <c r="PVD39" s="296"/>
      <c r="PVE39" s="296"/>
      <c r="PVF39" s="296"/>
      <c r="PVG39" s="296"/>
      <c r="PVH39" s="296"/>
      <c r="PVI39" s="296"/>
      <c r="PVJ39" s="296"/>
      <c r="PVK39" s="296"/>
      <c r="PVL39" s="296"/>
      <c r="PVM39" s="296"/>
      <c r="PVN39" s="296"/>
      <c r="PVO39" s="296"/>
      <c r="PVP39" s="296"/>
      <c r="PVQ39" s="296"/>
      <c r="PVR39" s="296"/>
      <c r="PVS39" s="296"/>
      <c r="PVT39" s="296"/>
      <c r="PVU39" s="296"/>
      <c r="PVV39" s="296"/>
      <c r="PVW39" s="296"/>
      <c r="PVX39" s="296"/>
      <c r="PVY39" s="296"/>
      <c r="PVZ39" s="296"/>
      <c r="PWA39" s="296"/>
      <c r="PWB39" s="296"/>
      <c r="PWC39" s="296"/>
      <c r="PWD39" s="296"/>
      <c r="PWE39" s="296"/>
      <c r="PWF39" s="296"/>
      <c r="PWG39" s="296"/>
      <c r="PWH39" s="296"/>
      <c r="PWI39" s="296"/>
      <c r="PWJ39" s="296"/>
      <c r="PWK39" s="296"/>
      <c r="PWL39" s="296"/>
      <c r="PWM39" s="296"/>
      <c r="PWN39" s="296"/>
      <c r="PWO39" s="296"/>
      <c r="PWP39" s="296"/>
      <c r="PWQ39" s="296"/>
      <c r="PWR39" s="296"/>
      <c r="PWS39" s="296"/>
      <c r="PWT39" s="296"/>
      <c r="PWU39" s="296"/>
      <c r="PWV39" s="296"/>
      <c r="PWW39" s="296"/>
      <c r="PWX39" s="296"/>
      <c r="PWY39" s="296"/>
      <c r="PWZ39" s="296"/>
      <c r="PXA39" s="296"/>
      <c r="PXB39" s="296"/>
      <c r="PXC39" s="296"/>
      <c r="PXD39" s="296"/>
      <c r="PXE39" s="296"/>
      <c r="PXF39" s="296"/>
      <c r="PXG39" s="296"/>
      <c r="PXH39" s="296"/>
      <c r="PXI39" s="296"/>
      <c r="PXJ39" s="296"/>
      <c r="PXK39" s="296"/>
      <c r="PXL39" s="296"/>
      <c r="PXM39" s="296"/>
      <c r="PXN39" s="296"/>
      <c r="PXO39" s="296"/>
      <c r="PXP39" s="296"/>
      <c r="PXQ39" s="296"/>
      <c r="PXR39" s="296"/>
      <c r="PXS39" s="296"/>
      <c r="PXT39" s="296"/>
      <c r="PXU39" s="296"/>
      <c r="PXV39" s="296"/>
      <c r="PXW39" s="296"/>
      <c r="PXX39" s="296"/>
      <c r="PXY39" s="296"/>
      <c r="PXZ39" s="296"/>
      <c r="PYA39" s="296"/>
      <c r="PYB39" s="296"/>
      <c r="PYC39" s="296"/>
      <c r="PYD39" s="296"/>
      <c r="PYE39" s="296"/>
      <c r="PYF39" s="296"/>
      <c r="PYG39" s="296"/>
      <c r="PYH39" s="296"/>
      <c r="PYI39" s="296"/>
      <c r="PYJ39" s="296"/>
      <c r="PYK39" s="296"/>
      <c r="PYL39" s="296"/>
      <c r="PYM39" s="296"/>
      <c r="PYN39" s="296"/>
      <c r="PYO39" s="296"/>
      <c r="PYP39" s="296"/>
      <c r="PYQ39" s="296"/>
      <c r="PYR39" s="296"/>
      <c r="PYS39" s="296"/>
      <c r="PYT39" s="296"/>
      <c r="PYU39" s="296"/>
      <c r="PYV39" s="296"/>
      <c r="PYW39" s="296"/>
      <c r="PYX39" s="296"/>
      <c r="PYY39" s="296"/>
      <c r="PYZ39" s="296"/>
      <c r="PZA39" s="296"/>
      <c r="PZB39" s="296"/>
      <c r="PZC39" s="296"/>
      <c r="PZD39" s="296"/>
      <c r="PZE39" s="296"/>
      <c r="PZF39" s="296"/>
      <c r="PZG39" s="296"/>
      <c r="PZH39" s="296"/>
      <c r="PZI39" s="296"/>
      <c r="PZJ39" s="296"/>
      <c r="PZK39" s="296"/>
      <c r="PZL39" s="296"/>
      <c r="PZM39" s="296"/>
      <c r="PZN39" s="296"/>
      <c r="PZO39" s="296"/>
      <c r="PZP39" s="296"/>
      <c r="PZQ39" s="296"/>
      <c r="PZR39" s="296"/>
      <c r="PZS39" s="296"/>
      <c r="PZT39" s="296"/>
      <c r="PZU39" s="296"/>
      <c r="PZV39" s="296"/>
      <c r="PZW39" s="296"/>
      <c r="PZX39" s="296"/>
      <c r="PZY39" s="296"/>
      <c r="PZZ39" s="296"/>
      <c r="QAA39" s="296"/>
      <c r="QAB39" s="296"/>
      <c r="QAC39" s="296"/>
      <c r="QAD39" s="296"/>
      <c r="QAE39" s="296"/>
      <c r="QAF39" s="296"/>
      <c r="QAG39" s="296"/>
      <c r="QAH39" s="296"/>
      <c r="QAI39" s="296"/>
      <c r="QAJ39" s="296"/>
      <c r="QAK39" s="296"/>
      <c r="QAL39" s="296"/>
      <c r="QAM39" s="296"/>
      <c r="QAN39" s="296"/>
      <c r="QAO39" s="296"/>
      <c r="QAP39" s="296"/>
      <c r="QAQ39" s="296"/>
      <c r="QAR39" s="296"/>
      <c r="QAS39" s="296"/>
      <c r="QAT39" s="296"/>
      <c r="QAU39" s="296"/>
      <c r="QAV39" s="296"/>
      <c r="QAW39" s="296"/>
      <c r="QAX39" s="296"/>
      <c r="QAY39" s="296"/>
      <c r="QAZ39" s="296"/>
      <c r="QBA39" s="296"/>
      <c r="QBB39" s="296"/>
      <c r="QBC39" s="296"/>
      <c r="QBD39" s="296"/>
      <c r="QBE39" s="296"/>
      <c r="QBF39" s="296"/>
      <c r="QBG39" s="296"/>
      <c r="QBH39" s="296"/>
      <c r="QBI39" s="296"/>
      <c r="QBJ39" s="296"/>
      <c r="QBK39" s="296"/>
      <c r="QBL39" s="296"/>
      <c r="QBM39" s="296"/>
      <c r="QBN39" s="296"/>
      <c r="QBO39" s="296"/>
      <c r="QBP39" s="296"/>
      <c r="QBQ39" s="296"/>
      <c r="QBR39" s="296"/>
      <c r="QBS39" s="296"/>
      <c r="QBT39" s="296"/>
      <c r="QBU39" s="296"/>
      <c r="QBV39" s="296"/>
      <c r="QBW39" s="296"/>
      <c r="QBX39" s="296"/>
      <c r="QBY39" s="296"/>
      <c r="QBZ39" s="296"/>
      <c r="QCA39" s="296"/>
      <c r="QCB39" s="296"/>
      <c r="QCC39" s="296"/>
      <c r="QCD39" s="296"/>
      <c r="QCE39" s="296"/>
      <c r="QCF39" s="296"/>
      <c r="QCG39" s="296"/>
      <c r="QCH39" s="296"/>
      <c r="QCI39" s="296"/>
      <c r="QCJ39" s="296"/>
      <c r="QCK39" s="296"/>
      <c r="QCL39" s="296"/>
      <c r="QCM39" s="296"/>
      <c r="QCN39" s="296"/>
      <c r="QCO39" s="296"/>
      <c r="QCP39" s="296"/>
      <c r="QCQ39" s="296"/>
      <c r="QCR39" s="296"/>
      <c r="QCS39" s="296"/>
      <c r="QCT39" s="296"/>
      <c r="QCU39" s="296"/>
      <c r="QCV39" s="296"/>
      <c r="QCW39" s="296"/>
      <c r="QCX39" s="296"/>
      <c r="QCY39" s="296"/>
      <c r="QCZ39" s="296"/>
      <c r="QDA39" s="296"/>
      <c r="QDB39" s="296"/>
      <c r="QDC39" s="296"/>
      <c r="QDD39" s="296"/>
      <c r="QDE39" s="296"/>
      <c r="QDF39" s="296"/>
      <c r="QDG39" s="296"/>
      <c r="QDH39" s="296"/>
      <c r="QDI39" s="296"/>
      <c r="QDJ39" s="296"/>
      <c r="QDK39" s="296"/>
      <c r="QDL39" s="296"/>
      <c r="QDM39" s="296"/>
      <c r="QDN39" s="296"/>
      <c r="QDO39" s="296"/>
      <c r="QDP39" s="296"/>
      <c r="QDQ39" s="296"/>
      <c r="QDR39" s="296"/>
      <c r="QDS39" s="296"/>
      <c r="QDT39" s="296"/>
      <c r="QDU39" s="296"/>
      <c r="QDV39" s="296"/>
      <c r="QDW39" s="296"/>
      <c r="QDX39" s="296"/>
      <c r="QDY39" s="296"/>
      <c r="QDZ39" s="296"/>
      <c r="QEA39" s="296"/>
      <c r="QEB39" s="296"/>
      <c r="QEC39" s="296"/>
      <c r="QED39" s="296"/>
      <c r="QEE39" s="296"/>
      <c r="QEF39" s="296"/>
      <c r="QEG39" s="296"/>
      <c r="QEH39" s="296"/>
      <c r="QEI39" s="296"/>
      <c r="QEJ39" s="296"/>
      <c r="QEK39" s="296"/>
      <c r="QEL39" s="296"/>
      <c r="QEM39" s="296"/>
      <c r="QEN39" s="296"/>
      <c r="QEO39" s="296"/>
      <c r="QEP39" s="296"/>
      <c r="QEQ39" s="296"/>
      <c r="QER39" s="296"/>
      <c r="QES39" s="296"/>
      <c r="QET39" s="296"/>
      <c r="QEU39" s="296"/>
      <c r="QEV39" s="296"/>
      <c r="QEW39" s="296"/>
      <c r="QEX39" s="296"/>
      <c r="QEY39" s="296"/>
      <c r="QEZ39" s="296"/>
      <c r="QFA39" s="296"/>
      <c r="QFB39" s="296"/>
      <c r="QFC39" s="296"/>
      <c r="QFD39" s="296"/>
      <c r="QFE39" s="296"/>
      <c r="QFF39" s="296"/>
      <c r="QFG39" s="296"/>
      <c r="QFH39" s="296"/>
      <c r="QFI39" s="296"/>
      <c r="QFJ39" s="296"/>
      <c r="QFK39" s="296"/>
      <c r="QFL39" s="296"/>
      <c r="QFM39" s="296"/>
      <c r="QFN39" s="296"/>
      <c r="QFO39" s="296"/>
      <c r="QFP39" s="296"/>
      <c r="QFQ39" s="296"/>
      <c r="QFR39" s="296"/>
      <c r="QFS39" s="296"/>
      <c r="QFT39" s="296"/>
      <c r="QFU39" s="296"/>
      <c r="QFV39" s="296"/>
      <c r="QFW39" s="296"/>
      <c r="QFX39" s="296"/>
      <c r="QFY39" s="296"/>
      <c r="QFZ39" s="296"/>
      <c r="QGA39" s="296"/>
      <c r="QGB39" s="296"/>
      <c r="QGC39" s="296"/>
      <c r="QGD39" s="296"/>
      <c r="QGE39" s="296"/>
      <c r="QGF39" s="296"/>
      <c r="QGG39" s="296"/>
      <c r="QGH39" s="296"/>
      <c r="QGI39" s="296"/>
      <c r="QGJ39" s="296"/>
      <c r="QGK39" s="296"/>
      <c r="QGL39" s="296"/>
      <c r="QGM39" s="296"/>
      <c r="QGN39" s="296"/>
      <c r="QGO39" s="296"/>
      <c r="QGP39" s="296"/>
      <c r="QGQ39" s="296"/>
      <c r="QGR39" s="296"/>
      <c r="QGS39" s="296"/>
      <c r="QGT39" s="296"/>
      <c r="QGU39" s="296"/>
      <c r="QGV39" s="296"/>
      <c r="QGW39" s="296"/>
      <c r="QGX39" s="296"/>
      <c r="QGY39" s="296"/>
      <c r="QGZ39" s="296"/>
      <c r="QHA39" s="296"/>
      <c r="QHB39" s="296"/>
      <c r="QHC39" s="296"/>
      <c r="QHD39" s="296"/>
      <c r="QHE39" s="296"/>
      <c r="QHF39" s="296"/>
      <c r="QHG39" s="296"/>
      <c r="QHH39" s="296"/>
      <c r="QHI39" s="296"/>
      <c r="QHJ39" s="296"/>
      <c r="QHK39" s="296"/>
      <c r="QHL39" s="296"/>
      <c r="QHM39" s="296"/>
      <c r="QHN39" s="296"/>
      <c r="QHO39" s="296"/>
      <c r="QHP39" s="296"/>
      <c r="QHQ39" s="296"/>
      <c r="QHR39" s="296"/>
      <c r="QHS39" s="296"/>
      <c r="QHT39" s="296"/>
      <c r="QHU39" s="296"/>
      <c r="QHV39" s="296"/>
      <c r="QHW39" s="296"/>
      <c r="QHX39" s="296"/>
      <c r="QHY39" s="296"/>
      <c r="QHZ39" s="296"/>
      <c r="QIA39" s="296"/>
      <c r="QIB39" s="296"/>
      <c r="QIC39" s="296"/>
      <c r="QID39" s="296"/>
      <c r="QIE39" s="296"/>
      <c r="QIF39" s="296"/>
      <c r="QIG39" s="296"/>
      <c r="QIH39" s="296"/>
      <c r="QII39" s="296"/>
      <c r="QIJ39" s="296"/>
      <c r="QIK39" s="296"/>
      <c r="QIL39" s="296"/>
      <c r="QIM39" s="296"/>
      <c r="QIN39" s="296"/>
      <c r="QIO39" s="296"/>
      <c r="QIP39" s="296"/>
      <c r="QIQ39" s="296"/>
      <c r="QIR39" s="296"/>
      <c r="QIS39" s="296"/>
      <c r="QIT39" s="296"/>
      <c r="QIU39" s="296"/>
      <c r="QIV39" s="296"/>
      <c r="QIW39" s="296"/>
      <c r="QIX39" s="296"/>
      <c r="QIY39" s="296"/>
      <c r="QIZ39" s="296"/>
      <c r="QJA39" s="296"/>
      <c r="QJB39" s="296"/>
      <c r="QJC39" s="296"/>
      <c r="QJD39" s="296"/>
      <c r="QJE39" s="296"/>
      <c r="QJF39" s="296"/>
      <c r="QJG39" s="296"/>
      <c r="QJH39" s="296"/>
      <c r="QJI39" s="296"/>
      <c r="QJJ39" s="296"/>
      <c r="QJK39" s="296"/>
      <c r="QJL39" s="296"/>
      <c r="QJM39" s="296"/>
      <c r="QJN39" s="296"/>
      <c r="QJO39" s="296"/>
      <c r="QJP39" s="296"/>
      <c r="QJQ39" s="296"/>
      <c r="QJR39" s="296"/>
      <c r="QJS39" s="296"/>
      <c r="QJT39" s="296"/>
      <c r="QJU39" s="296"/>
      <c r="QJV39" s="296"/>
      <c r="QJW39" s="296"/>
      <c r="QJX39" s="296"/>
      <c r="QJY39" s="296"/>
      <c r="QJZ39" s="296"/>
      <c r="QKA39" s="296"/>
      <c r="QKB39" s="296"/>
      <c r="QKC39" s="296"/>
      <c r="QKD39" s="296"/>
      <c r="QKE39" s="296"/>
      <c r="QKF39" s="296"/>
      <c r="QKG39" s="296"/>
      <c r="QKH39" s="296"/>
      <c r="QKI39" s="296"/>
      <c r="QKJ39" s="296"/>
      <c r="QKK39" s="296"/>
      <c r="QKL39" s="296"/>
      <c r="QKM39" s="296"/>
      <c r="QKN39" s="296"/>
      <c r="QKO39" s="296"/>
      <c r="QKP39" s="296"/>
      <c r="QKQ39" s="296"/>
      <c r="QKR39" s="296"/>
      <c r="QKS39" s="296"/>
      <c r="QKT39" s="296"/>
      <c r="QKU39" s="296"/>
      <c r="QKV39" s="296"/>
      <c r="QKW39" s="296"/>
      <c r="QKX39" s="296"/>
      <c r="QKY39" s="296"/>
      <c r="QKZ39" s="296"/>
      <c r="QLA39" s="296"/>
      <c r="QLB39" s="296"/>
      <c r="QLC39" s="296"/>
      <c r="QLD39" s="296"/>
      <c r="QLE39" s="296"/>
      <c r="QLF39" s="296"/>
      <c r="QLG39" s="296"/>
      <c r="QLH39" s="296"/>
      <c r="QLI39" s="296"/>
      <c r="QLJ39" s="296"/>
      <c r="QLK39" s="296"/>
      <c r="QLL39" s="296"/>
      <c r="QLM39" s="296"/>
      <c r="QLN39" s="296"/>
      <c r="QLO39" s="296"/>
      <c r="QLP39" s="296"/>
      <c r="QLQ39" s="296"/>
      <c r="QLR39" s="296"/>
      <c r="QLS39" s="296"/>
      <c r="QLT39" s="296"/>
      <c r="QLU39" s="296"/>
      <c r="QLV39" s="296"/>
      <c r="QLW39" s="296"/>
      <c r="QLX39" s="296"/>
      <c r="QLY39" s="296"/>
      <c r="QLZ39" s="296"/>
      <c r="QMA39" s="296"/>
      <c r="QMB39" s="296"/>
      <c r="QMC39" s="296"/>
      <c r="QMD39" s="296"/>
      <c r="QME39" s="296"/>
      <c r="QMF39" s="296"/>
      <c r="QMG39" s="296"/>
      <c r="QMH39" s="296"/>
      <c r="QMI39" s="296"/>
      <c r="QMJ39" s="296"/>
      <c r="QMK39" s="296"/>
      <c r="QML39" s="296"/>
      <c r="QMM39" s="296"/>
      <c r="QMN39" s="296"/>
      <c r="QMO39" s="296"/>
      <c r="QMP39" s="296"/>
      <c r="QMQ39" s="296"/>
      <c r="QMR39" s="296"/>
      <c r="QMS39" s="296"/>
      <c r="QMT39" s="296"/>
      <c r="QMU39" s="296"/>
      <c r="QMV39" s="296"/>
      <c r="QMW39" s="296"/>
      <c r="QMX39" s="296"/>
      <c r="QMY39" s="296"/>
      <c r="QMZ39" s="296"/>
      <c r="QNA39" s="296"/>
      <c r="QNB39" s="296"/>
      <c r="QNC39" s="296"/>
      <c r="QND39" s="296"/>
      <c r="QNE39" s="296"/>
      <c r="QNF39" s="296"/>
      <c r="QNG39" s="296"/>
      <c r="QNH39" s="296"/>
      <c r="QNI39" s="296"/>
      <c r="QNJ39" s="296"/>
      <c r="QNK39" s="296"/>
      <c r="QNL39" s="296"/>
      <c r="QNM39" s="296"/>
      <c r="QNN39" s="296"/>
      <c r="QNO39" s="296"/>
      <c r="QNP39" s="296"/>
      <c r="QNQ39" s="296"/>
      <c r="QNR39" s="296"/>
      <c r="QNS39" s="296"/>
      <c r="QNT39" s="296"/>
      <c r="QNU39" s="296"/>
      <c r="QNV39" s="296"/>
      <c r="QNW39" s="296"/>
      <c r="QNX39" s="296"/>
      <c r="QNY39" s="296"/>
      <c r="QNZ39" s="296"/>
      <c r="QOA39" s="296"/>
      <c r="QOB39" s="296"/>
      <c r="QOC39" s="296"/>
      <c r="QOD39" s="296"/>
      <c r="QOE39" s="296"/>
      <c r="QOF39" s="296"/>
      <c r="QOG39" s="296"/>
      <c r="QOH39" s="296"/>
      <c r="QOI39" s="296"/>
      <c r="QOJ39" s="296"/>
      <c r="QOK39" s="296"/>
      <c r="QOL39" s="296"/>
      <c r="QOM39" s="296"/>
      <c r="QON39" s="296"/>
      <c r="QOO39" s="296"/>
      <c r="QOP39" s="296"/>
      <c r="QOQ39" s="296"/>
      <c r="QOR39" s="296"/>
      <c r="QOS39" s="296"/>
      <c r="QOT39" s="296"/>
      <c r="QOU39" s="296"/>
      <c r="QOV39" s="296"/>
      <c r="QOW39" s="296"/>
      <c r="QOX39" s="296"/>
      <c r="QOY39" s="296"/>
      <c r="QOZ39" s="296"/>
      <c r="QPA39" s="296"/>
      <c r="QPB39" s="296"/>
      <c r="QPC39" s="296"/>
      <c r="QPD39" s="296"/>
      <c r="QPE39" s="296"/>
      <c r="QPF39" s="296"/>
      <c r="QPG39" s="296"/>
      <c r="QPH39" s="296"/>
      <c r="QPI39" s="296"/>
      <c r="QPJ39" s="296"/>
      <c r="QPK39" s="296"/>
      <c r="QPL39" s="296"/>
      <c r="QPM39" s="296"/>
      <c r="QPN39" s="296"/>
      <c r="QPO39" s="296"/>
      <c r="QPP39" s="296"/>
      <c r="QPQ39" s="296"/>
      <c r="QPR39" s="296"/>
      <c r="QPS39" s="296"/>
      <c r="QPT39" s="296"/>
      <c r="QPU39" s="296"/>
      <c r="QPV39" s="296"/>
      <c r="QPW39" s="296"/>
      <c r="QPX39" s="296"/>
      <c r="QPY39" s="296"/>
      <c r="QPZ39" s="296"/>
      <c r="QQA39" s="296"/>
      <c r="QQB39" s="296"/>
      <c r="QQC39" s="296"/>
      <c r="QQD39" s="296"/>
      <c r="QQE39" s="296"/>
      <c r="QQF39" s="296"/>
      <c r="QQG39" s="296"/>
      <c r="QQH39" s="296"/>
      <c r="QQI39" s="296"/>
      <c r="QQJ39" s="296"/>
      <c r="QQK39" s="296"/>
      <c r="QQL39" s="296"/>
      <c r="QQM39" s="296"/>
      <c r="QQN39" s="296"/>
      <c r="QQO39" s="296"/>
      <c r="QQP39" s="296"/>
      <c r="QQQ39" s="296"/>
      <c r="QQR39" s="296"/>
      <c r="QQS39" s="296"/>
      <c r="QQT39" s="296"/>
      <c r="QQU39" s="296"/>
      <c r="QQV39" s="296"/>
      <c r="QQW39" s="296"/>
      <c r="QQX39" s="296"/>
      <c r="QQY39" s="296"/>
      <c r="QQZ39" s="296"/>
      <c r="QRA39" s="296"/>
      <c r="QRB39" s="296"/>
      <c r="QRC39" s="296"/>
      <c r="QRD39" s="296"/>
      <c r="QRE39" s="296"/>
      <c r="QRF39" s="296"/>
      <c r="QRG39" s="296"/>
      <c r="QRH39" s="296"/>
      <c r="QRI39" s="296"/>
      <c r="QRJ39" s="296"/>
      <c r="QRK39" s="296"/>
      <c r="QRL39" s="296"/>
      <c r="QRM39" s="296"/>
      <c r="QRN39" s="296"/>
      <c r="QRO39" s="296"/>
      <c r="QRP39" s="296"/>
      <c r="QRQ39" s="296"/>
      <c r="QRR39" s="296"/>
      <c r="QRS39" s="296"/>
      <c r="QRT39" s="296"/>
      <c r="QRU39" s="296"/>
      <c r="QRV39" s="296"/>
      <c r="QRW39" s="296"/>
      <c r="QRX39" s="296"/>
      <c r="QRY39" s="296"/>
      <c r="QRZ39" s="296"/>
      <c r="QSA39" s="296"/>
      <c r="QSB39" s="296"/>
      <c r="QSC39" s="296"/>
      <c r="QSD39" s="296"/>
      <c r="QSE39" s="296"/>
      <c r="QSF39" s="296"/>
      <c r="QSG39" s="296"/>
      <c r="QSH39" s="296"/>
      <c r="QSI39" s="296"/>
      <c r="QSJ39" s="296"/>
      <c r="QSK39" s="296"/>
      <c r="QSL39" s="296"/>
      <c r="QSM39" s="296"/>
      <c r="QSN39" s="296"/>
      <c r="QSO39" s="296"/>
      <c r="QSP39" s="296"/>
      <c r="QSQ39" s="296"/>
      <c r="QSR39" s="296"/>
      <c r="QSS39" s="296"/>
      <c r="QST39" s="296"/>
      <c r="QSU39" s="296"/>
      <c r="QSV39" s="296"/>
      <c r="QSW39" s="296"/>
      <c r="QSX39" s="296"/>
      <c r="QSY39" s="296"/>
      <c r="QSZ39" s="296"/>
      <c r="QTA39" s="296"/>
      <c r="QTB39" s="296"/>
      <c r="QTC39" s="296"/>
      <c r="QTD39" s="296"/>
      <c r="QTE39" s="296"/>
      <c r="QTF39" s="296"/>
      <c r="QTG39" s="296"/>
      <c r="QTH39" s="296"/>
      <c r="QTI39" s="296"/>
      <c r="QTJ39" s="296"/>
      <c r="QTK39" s="296"/>
      <c r="QTL39" s="296"/>
      <c r="QTM39" s="296"/>
      <c r="QTN39" s="296"/>
      <c r="QTO39" s="296"/>
      <c r="QTP39" s="296"/>
      <c r="QTQ39" s="296"/>
      <c r="QTR39" s="296"/>
      <c r="QTS39" s="296"/>
      <c r="QTT39" s="296"/>
      <c r="QTU39" s="296"/>
      <c r="QTV39" s="296"/>
      <c r="QTW39" s="296"/>
      <c r="QTX39" s="296"/>
      <c r="QTY39" s="296"/>
      <c r="QTZ39" s="296"/>
      <c r="QUA39" s="296"/>
      <c r="QUB39" s="296"/>
      <c r="QUC39" s="296"/>
      <c r="QUD39" s="296"/>
      <c r="QUE39" s="296"/>
      <c r="QUF39" s="296"/>
      <c r="QUG39" s="296"/>
      <c r="QUH39" s="296"/>
      <c r="QUI39" s="296"/>
      <c r="QUJ39" s="296"/>
      <c r="QUK39" s="296"/>
      <c r="QUL39" s="296"/>
      <c r="QUM39" s="296"/>
      <c r="QUN39" s="296"/>
      <c r="QUO39" s="296"/>
      <c r="QUP39" s="296"/>
      <c r="QUQ39" s="296"/>
      <c r="QUR39" s="296"/>
      <c r="QUS39" s="296"/>
      <c r="QUT39" s="296"/>
      <c r="QUU39" s="296"/>
      <c r="QUV39" s="296"/>
      <c r="QUW39" s="296"/>
      <c r="QUX39" s="296"/>
      <c r="QUY39" s="296"/>
      <c r="QUZ39" s="296"/>
      <c r="QVA39" s="296"/>
      <c r="QVB39" s="296"/>
      <c r="QVC39" s="296"/>
      <c r="QVD39" s="296"/>
      <c r="QVE39" s="296"/>
      <c r="QVF39" s="296"/>
      <c r="QVG39" s="296"/>
      <c r="QVH39" s="296"/>
      <c r="QVI39" s="296"/>
      <c r="QVJ39" s="296"/>
      <c r="QVK39" s="296"/>
      <c r="QVL39" s="296"/>
      <c r="QVM39" s="296"/>
      <c r="QVN39" s="296"/>
      <c r="QVO39" s="296"/>
      <c r="QVP39" s="296"/>
      <c r="QVQ39" s="296"/>
      <c r="QVR39" s="296"/>
      <c r="QVS39" s="296"/>
      <c r="QVT39" s="296"/>
      <c r="QVU39" s="296"/>
      <c r="QVV39" s="296"/>
      <c r="QVW39" s="296"/>
      <c r="QVX39" s="296"/>
      <c r="QVY39" s="296"/>
      <c r="QVZ39" s="296"/>
      <c r="QWA39" s="296"/>
      <c r="QWB39" s="296"/>
      <c r="QWC39" s="296"/>
      <c r="QWD39" s="296"/>
      <c r="QWE39" s="296"/>
      <c r="QWF39" s="296"/>
      <c r="QWG39" s="296"/>
      <c r="QWH39" s="296"/>
      <c r="QWI39" s="296"/>
      <c r="QWJ39" s="296"/>
      <c r="QWK39" s="296"/>
      <c r="QWL39" s="296"/>
      <c r="QWM39" s="296"/>
      <c r="QWN39" s="296"/>
      <c r="QWO39" s="296"/>
      <c r="QWP39" s="296"/>
      <c r="QWQ39" s="296"/>
      <c r="QWR39" s="296"/>
      <c r="QWS39" s="296"/>
      <c r="QWT39" s="296"/>
      <c r="QWU39" s="296"/>
      <c r="QWV39" s="296"/>
      <c r="QWW39" s="296"/>
      <c r="QWX39" s="296"/>
      <c r="QWY39" s="296"/>
      <c r="QWZ39" s="296"/>
      <c r="QXA39" s="296"/>
      <c r="QXB39" s="296"/>
      <c r="QXC39" s="296"/>
      <c r="QXD39" s="296"/>
      <c r="QXE39" s="296"/>
      <c r="QXF39" s="296"/>
      <c r="QXG39" s="296"/>
      <c r="QXH39" s="296"/>
      <c r="QXI39" s="296"/>
      <c r="QXJ39" s="296"/>
      <c r="QXK39" s="296"/>
      <c r="QXL39" s="296"/>
      <c r="QXM39" s="296"/>
      <c r="QXN39" s="296"/>
      <c r="QXO39" s="296"/>
      <c r="QXP39" s="296"/>
      <c r="QXQ39" s="296"/>
      <c r="QXR39" s="296"/>
      <c r="QXS39" s="296"/>
      <c r="QXT39" s="296"/>
      <c r="QXU39" s="296"/>
      <c r="QXV39" s="296"/>
      <c r="QXW39" s="296"/>
      <c r="QXX39" s="296"/>
      <c r="QXY39" s="296"/>
      <c r="QXZ39" s="296"/>
      <c r="QYA39" s="296"/>
      <c r="QYB39" s="296"/>
      <c r="QYC39" s="296"/>
      <c r="QYD39" s="296"/>
      <c r="QYE39" s="296"/>
      <c r="QYF39" s="296"/>
      <c r="QYG39" s="296"/>
      <c r="QYH39" s="296"/>
      <c r="QYI39" s="296"/>
      <c r="QYJ39" s="296"/>
      <c r="QYK39" s="296"/>
      <c r="QYL39" s="296"/>
      <c r="QYM39" s="296"/>
      <c r="QYN39" s="296"/>
      <c r="QYO39" s="296"/>
      <c r="QYP39" s="296"/>
      <c r="QYQ39" s="296"/>
      <c r="QYR39" s="296"/>
      <c r="QYS39" s="296"/>
      <c r="QYT39" s="296"/>
      <c r="QYU39" s="296"/>
      <c r="QYV39" s="296"/>
      <c r="QYW39" s="296"/>
      <c r="QYX39" s="296"/>
      <c r="QYY39" s="296"/>
      <c r="QYZ39" s="296"/>
      <c r="QZA39" s="296"/>
      <c r="QZB39" s="296"/>
      <c r="QZC39" s="296"/>
      <c r="QZD39" s="296"/>
      <c r="QZE39" s="296"/>
      <c r="QZF39" s="296"/>
      <c r="QZG39" s="296"/>
      <c r="QZH39" s="296"/>
      <c r="QZI39" s="296"/>
      <c r="QZJ39" s="296"/>
      <c r="QZK39" s="296"/>
      <c r="QZL39" s="296"/>
      <c r="QZM39" s="296"/>
      <c r="QZN39" s="296"/>
      <c r="QZO39" s="296"/>
      <c r="QZP39" s="296"/>
      <c r="QZQ39" s="296"/>
      <c r="QZR39" s="296"/>
      <c r="QZS39" s="296"/>
      <c r="QZT39" s="296"/>
      <c r="QZU39" s="296"/>
      <c r="QZV39" s="296"/>
      <c r="QZW39" s="296"/>
      <c r="QZX39" s="296"/>
      <c r="QZY39" s="296"/>
      <c r="QZZ39" s="296"/>
      <c r="RAA39" s="296"/>
      <c r="RAB39" s="296"/>
      <c r="RAC39" s="296"/>
      <c r="RAD39" s="296"/>
      <c r="RAE39" s="296"/>
      <c r="RAF39" s="296"/>
      <c r="RAG39" s="296"/>
      <c r="RAH39" s="296"/>
      <c r="RAI39" s="296"/>
      <c r="RAJ39" s="296"/>
      <c r="RAK39" s="296"/>
      <c r="RAL39" s="296"/>
      <c r="RAM39" s="296"/>
      <c r="RAN39" s="296"/>
      <c r="RAO39" s="296"/>
      <c r="RAP39" s="296"/>
      <c r="RAQ39" s="296"/>
      <c r="RAR39" s="296"/>
      <c r="RAS39" s="296"/>
      <c r="RAT39" s="296"/>
      <c r="RAU39" s="296"/>
      <c r="RAV39" s="296"/>
      <c r="RAW39" s="296"/>
      <c r="RAX39" s="296"/>
      <c r="RAY39" s="296"/>
      <c r="RAZ39" s="296"/>
      <c r="RBA39" s="296"/>
      <c r="RBB39" s="296"/>
      <c r="RBC39" s="296"/>
      <c r="RBD39" s="296"/>
      <c r="RBE39" s="296"/>
      <c r="RBF39" s="296"/>
      <c r="RBG39" s="296"/>
      <c r="RBH39" s="296"/>
      <c r="RBI39" s="296"/>
      <c r="RBJ39" s="296"/>
      <c r="RBK39" s="296"/>
      <c r="RBL39" s="296"/>
      <c r="RBM39" s="296"/>
      <c r="RBN39" s="296"/>
      <c r="RBO39" s="296"/>
      <c r="RBP39" s="296"/>
      <c r="RBQ39" s="296"/>
      <c r="RBR39" s="296"/>
      <c r="RBS39" s="296"/>
      <c r="RBT39" s="296"/>
      <c r="RBU39" s="296"/>
      <c r="RBV39" s="296"/>
      <c r="RBW39" s="296"/>
      <c r="RBX39" s="296"/>
      <c r="RBY39" s="296"/>
      <c r="RBZ39" s="296"/>
      <c r="RCA39" s="296"/>
      <c r="RCB39" s="296"/>
      <c r="RCC39" s="296"/>
      <c r="RCD39" s="296"/>
      <c r="RCE39" s="296"/>
      <c r="RCF39" s="296"/>
      <c r="RCG39" s="296"/>
      <c r="RCH39" s="296"/>
      <c r="RCI39" s="296"/>
      <c r="RCJ39" s="296"/>
      <c r="RCK39" s="296"/>
      <c r="RCL39" s="296"/>
      <c r="RCM39" s="296"/>
      <c r="RCN39" s="296"/>
      <c r="RCO39" s="296"/>
      <c r="RCP39" s="296"/>
      <c r="RCQ39" s="296"/>
      <c r="RCR39" s="296"/>
      <c r="RCS39" s="296"/>
      <c r="RCT39" s="296"/>
      <c r="RCU39" s="296"/>
      <c r="RCV39" s="296"/>
      <c r="RCW39" s="296"/>
      <c r="RCX39" s="296"/>
      <c r="RCY39" s="296"/>
      <c r="RCZ39" s="296"/>
      <c r="RDA39" s="296"/>
      <c r="RDB39" s="296"/>
      <c r="RDC39" s="296"/>
      <c r="RDD39" s="296"/>
      <c r="RDE39" s="296"/>
      <c r="RDF39" s="296"/>
      <c r="RDG39" s="296"/>
      <c r="RDH39" s="296"/>
      <c r="RDI39" s="296"/>
      <c r="RDJ39" s="296"/>
      <c r="RDK39" s="296"/>
      <c r="RDL39" s="296"/>
      <c r="RDM39" s="296"/>
      <c r="RDN39" s="296"/>
      <c r="RDO39" s="296"/>
      <c r="RDP39" s="296"/>
      <c r="RDQ39" s="296"/>
      <c r="RDR39" s="296"/>
      <c r="RDS39" s="296"/>
      <c r="RDT39" s="296"/>
      <c r="RDU39" s="296"/>
      <c r="RDV39" s="296"/>
      <c r="RDW39" s="296"/>
      <c r="RDX39" s="296"/>
      <c r="RDY39" s="296"/>
      <c r="RDZ39" s="296"/>
      <c r="REA39" s="296"/>
      <c r="REB39" s="296"/>
      <c r="REC39" s="296"/>
      <c r="RED39" s="296"/>
      <c r="REE39" s="296"/>
      <c r="REF39" s="296"/>
      <c r="REG39" s="296"/>
      <c r="REH39" s="296"/>
      <c r="REI39" s="296"/>
      <c r="REJ39" s="296"/>
      <c r="REK39" s="296"/>
      <c r="REL39" s="296"/>
      <c r="REM39" s="296"/>
      <c r="REN39" s="296"/>
      <c r="REO39" s="296"/>
      <c r="REP39" s="296"/>
      <c r="REQ39" s="296"/>
      <c r="RER39" s="296"/>
      <c r="RES39" s="296"/>
      <c r="RET39" s="296"/>
      <c r="REU39" s="296"/>
      <c r="REV39" s="296"/>
      <c r="REW39" s="296"/>
      <c r="REX39" s="296"/>
      <c r="REY39" s="296"/>
      <c r="REZ39" s="296"/>
      <c r="RFA39" s="296"/>
      <c r="RFB39" s="296"/>
      <c r="RFC39" s="296"/>
      <c r="RFD39" s="296"/>
      <c r="RFE39" s="296"/>
      <c r="RFF39" s="296"/>
      <c r="RFG39" s="296"/>
      <c r="RFH39" s="296"/>
      <c r="RFI39" s="296"/>
      <c r="RFJ39" s="296"/>
      <c r="RFK39" s="296"/>
      <c r="RFL39" s="296"/>
      <c r="RFM39" s="296"/>
      <c r="RFN39" s="296"/>
      <c r="RFO39" s="296"/>
      <c r="RFP39" s="296"/>
      <c r="RFQ39" s="296"/>
      <c r="RFR39" s="296"/>
      <c r="RFS39" s="296"/>
      <c r="RFT39" s="296"/>
      <c r="RFU39" s="296"/>
      <c r="RFV39" s="296"/>
      <c r="RFW39" s="296"/>
      <c r="RFX39" s="296"/>
      <c r="RFY39" s="296"/>
      <c r="RFZ39" s="296"/>
      <c r="RGA39" s="296"/>
      <c r="RGB39" s="296"/>
      <c r="RGC39" s="296"/>
      <c r="RGD39" s="296"/>
      <c r="RGE39" s="296"/>
      <c r="RGF39" s="296"/>
      <c r="RGG39" s="296"/>
      <c r="RGH39" s="296"/>
      <c r="RGI39" s="296"/>
      <c r="RGJ39" s="296"/>
      <c r="RGK39" s="296"/>
      <c r="RGL39" s="296"/>
      <c r="RGM39" s="296"/>
      <c r="RGN39" s="296"/>
      <c r="RGO39" s="296"/>
      <c r="RGP39" s="296"/>
      <c r="RGQ39" s="296"/>
      <c r="RGR39" s="296"/>
      <c r="RGS39" s="296"/>
      <c r="RGT39" s="296"/>
      <c r="RGU39" s="296"/>
      <c r="RGV39" s="296"/>
      <c r="RGW39" s="296"/>
      <c r="RGX39" s="296"/>
      <c r="RGY39" s="296"/>
      <c r="RGZ39" s="296"/>
      <c r="RHA39" s="296"/>
      <c r="RHB39" s="296"/>
      <c r="RHC39" s="296"/>
      <c r="RHD39" s="296"/>
      <c r="RHE39" s="296"/>
      <c r="RHF39" s="296"/>
      <c r="RHG39" s="296"/>
      <c r="RHH39" s="296"/>
      <c r="RHI39" s="296"/>
      <c r="RHJ39" s="296"/>
      <c r="RHK39" s="296"/>
      <c r="RHL39" s="296"/>
      <c r="RHM39" s="296"/>
      <c r="RHN39" s="296"/>
      <c r="RHO39" s="296"/>
      <c r="RHP39" s="296"/>
      <c r="RHQ39" s="296"/>
      <c r="RHR39" s="296"/>
      <c r="RHS39" s="296"/>
      <c r="RHT39" s="296"/>
      <c r="RHU39" s="296"/>
      <c r="RHV39" s="296"/>
      <c r="RHW39" s="296"/>
      <c r="RHX39" s="296"/>
      <c r="RHY39" s="296"/>
      <c r="RHZ39" s="296"/>
      <c r="RIA39" s="296"/>
      <c r="RIB39" s="296"/>
      <c r="RIC39" s="296"/>
      <c r="RID39" s="296"/>
      <c r="RIE39" s="296"/>
      <c r="RIF39" s="296"/>
      <c r="RIG39" s="296"/>
      <c r="RIH39" s="296"/>
      <c r="RII39" s="296"/>
      <c r="RIJ39" s="296"/>
      <c r="RIK39" s="296"/>
      <c r="RIL39" s="296"/>
      <c r="RIM39" s="296"/>
      <c r="RIN39" s="296"/>
      <c r="RIO39" s="296"/>
      <c r="RIP39" s="296"/>
      <c r="RIQ39" s="296"/>
      <c r="RIR39" s="296"/>
      <c r="RIS39" s="296"/>
      <c r="RIT39" s="296"/>
      <c r="RIU39" s="296"/>
      <c r="RIV39" s="296"/>
      <c r="RIW39" s="296"/>
      <c r="RIX39" s="296"/>
      <c r="RIY39" s="296"/>
      <c r="RIZ39" s="296"/>
      <c r="RJA39" s="296"/>
      <c r="RJB39" s="296"/>
      <c r="RJC39" s="296"/>
      <c r="RJD39" s="296"/>
      <c r="RJE39" s="296"/>
      <c r="RJF39" s="296"/>
      <c r="RJG39" s="296"/>
      <c r="RJH39" s="296"/>
      <c r="RJI39" s="296"/>
      <c r="RJJ39" s="296"/>
      <c r="RJK39" s="296"/>
      <c r="RJL39" s="296"/>
      <c r="RJM39" s="296"/>
      <c r="RJN39" s="296"/>
      <c r="RJO39" s="296"/>
      <c r="RJP39" s="296"/>
      <c r="RJQ39" s="296"/>
      <c r="RJR39" s="296"/>
      <c r="RJS39" s="296"/>
      <c r="RJT39" s="296"/>
      <c r="RJU39" s="296"/>
      <c r="RJV39" s="296"/>
      <c r="RJW39" s="296"/>
      <c r="RJX39" s="296"/>
      <c r="RJY39" s="296"/>
      <c r="RJZ39" s="296"/>
      <c r="RKA39" s="296"/>
      <c r="RKB39" s="296"/>
      <c r="RKC39" s="296"/>
      <c r="RKD39" s="296"/>
      <c r="RKE39" s="296"/>
      <c r="RKF39" s="296"/>
      <c r="RKG39" s="296"/>
      <c r="RKH39" s="296"/>
      <c r="RKI39" s="296"/>
      <c r="RKJ39" s="296"/>
      <c r="RKK39" s="296"/>
      <c r="RKL39" s="296"/>
      <c r="RKM39" s="296"/>
      <c r="RKN39" s="296"/>
      <c r="RKO39" s="296"/>
      <c r="RKP39" s="296"/>
      <c r="RKQ39" s="296"/>
      <c r="RKR39" s="296"/>
      <c r="RKS39" s="296"/>
      <c r="RKT39" s="296"/>
      <c r="RKU39" s="296"/>
      <c r="RKV39" s="296"/>
      <c r="RKW39" s="296"/>
      <c r="RKX39" s="296"/>
      <c r="RKY39" s="296"/>
      <c r="RKZ39" s="296"/>
      <c r="RLA39" s="296"/>
      <c r="RLB39" s="296"/>
      <c r="RLC39" s="296"/>
      <c r="RLD39" s="296"/>
      <c r="RLE39" s="296"/>
      <c r="RLF39" s="296"/>
      <c r="RLG39" s="296"/>
      <c r="RLH39" s="296"/>
      <c r="RLI39" s="296"/>
      <c r="RLJ39" s="296"/>
      <c r="RLK39" s="296"/>
      <c r="RLL39" s="296"/>
      <c r="RLM39" s="296"/>
      <c r="RLN39" s="296"/>
      <c r="RLO39" s="296"/>
      <c r="RLP39" s="296"/>
      <c r="RLQ39" s="296"/>
      <c r="RLR39" s="296"/>
      <c r="RLS39" s="296"/>
      <c r="RLT39" s="296"/>
      <c r="RLU39" s="296"/>
      <c r="RLV39" s="296"/>
      <c r="RLW39" s="296"/>
      <c r="RLX39" s="296"/>
      <c r="RLY39" s="296"/>
      <c r="RLZ39" s="296"/>
      <c r="RMA39" s="296"/>
      <c r="RMB39" s="296"/>
      <c r="RMC39" s="296"/>
      <c r="RMD39" s="296"/>
      <c r="RME39" s="296"/>
      <c r="RMF39" s="296"/>
      <c r="RMG39" s="296"/>
      <c r="RMH39" s="296"/>
      <c r="RMI39" s="296"/>
      <c r="RMJ39" s="296"/>
      <c r="RMK39" s="296"/>
      <c r="RML39" s="296"/>
      <c r="RMM39" s="296"/>
      <c r="RMN39" s="296"/>
      <c r="RMO39" s="296"/>
      <c r="RMP39" s="296"/>
      <c r="RMQ39" s="296"/>
      <c r="RMR39" s="296"/>
      <c r="RMS39" s="296"/>
      <c r="RMT39" s="296"/>
      <c r="RMU39" s="296"/>
      <c r="RMV39" s="296"/>
      <c r="RMW39" s="296"/>
      <c r="RMX39" s="296"/>
      <c r="RMY39" s="296"/>
      <c r="RMZ39" s="296"/>
      <c r="RNA39" s="296"/>
      <c r="RNB39" s="296"/>
      <c r="RNC39" s="296"/>
      <c r="RND39" s="296"/>
      <c r="RNE39" s="296"/>
      <c r="RNF39" s="296"/>
      <c r="RNG39" s="296"/>
      <c r="RNH39" s="296"/>
      <c r="RNI39" s="296"/>
      <c r="RNJ39" s="296"/>
      <c r="RNK39" s="296"/>
      <c r="RNL39" s="296"/>
      <c r="RNM39" s="296"/>
      <c r="RNN39" s="296"/>
      <c r="RNO39" s="296"/>
      <c r="RNP39" s="296"/>
      <c r="RNQ39" s="296"/>
      <c r="RNR39" s="296"/>
      <c r="RNS39" s="296"/>
      <c r="RNT39" s="296"/>
      <c r="RNU39" s="296"/>
      <c r="RNV39" s="296"/>
      <c r="RNW39" s="296"/>
      <c r="RNX39" s="296"/>
      <c r="RNY39" s="296"/>
      <c r="RNZ39" s="296"/>
      <c r="ROA39" s="296"/>
      <c r="ROB39" s="296"/>
      <c r="ROC39" s="296"/>
      <c r="ROD39" s="296"/>
      <c r="ROE39" s="296"/>
      <c r="ROF39" s="296"/>
      <c r="ROG39" s="296"/>
      <c r="ROH39" s="296"/>
      <c r="ROI39" s="296"/>
      <c r="ROJ39" s="296"/>
      <c r="ROK39" s="296"/>
      <c r="ROL39" s="296"/>
      <c r="ROM39" s="296"/>
      <c r="RON39" s="296"/>
      <c r="ROO39" s="296"/>
      <c r="ROP39" s="296"/>
      <c r="ROQ39" s="296"/>
      <c r="ROR39" s="296"/>
      <c r="ROS39" s="296"/>
      <c r="ROT39" s="296"/>
      <c r="ROU39" s="296"/>
      <c r="ROV39" s="296"/>
      <c r="ROW39" s="296"/>
      <c r="ROX39" s="296"/>
      <c r="ROY39" s="296"/>
      <c r="ROZ39" s="296"/>
      <c r="RPA39" s="296"/>
      <c r="RPB39" s="296"/>
      <c r="RPC39" s="296"/>
      <c r="RPD39" s="296"/>
      <c r="RPE39" s="296"/>
      <c r="RPF39" s="296"/>
      <c r="RPG39" s="296"/>
      <c r="RPH39" s="296"/>
      <c r="RPI39" s="296"/>
      <c r="RPJ39" s="296"/>
      <c r="RPK39" s="296"/>
      <c r="RPL39" s="296"/>
      <c r="RPM39" s="296"/>
      <c r="RPN39" s="296"/>
      <c r="RPO39" s="296"/>
      <c r="RPP39" s="296"/>
      <c r="RPQ39" s="296"/>
      <c r="RPR39" s="296"/>
      <c r="RPS39" s="296"/>
      <c r="RPT39" s="296"/>
      <c r="RPU39" s="296"/>
      <c r="RPV39" s="296"/>
      <c r="RPW39" s="296"/>
      <c r="RPX39" s="296"/>
      <c r="RPY39" s="296"/>
      <c r="RPZ39" s="296"/>
      <c r="RQA39" s="296"/>
      <c r="RQB39" s="296"/>
      <c r="RQC39" s="296"/>
      <c r="RQD39" s="296"/>
      <c r="RQE39" s="296"/>
      <c r="RQF39" s="296"/>
      <c r="RQG39" s="296"/>
      <c r="RQH39" s="296"/>
      <c r="RQI39" s="296"/>
      <c r="RQJ39" s="296"/>
      <c r="RQK39" s="296"/>
      <c r="RQL39" s="296"/>
      <c r="RQM39" s="296"/>
      <c r="RQN39" s="296"/>
      <c r="RQO39" s="296"/>
      <c r="RQP39" s="296"/>
      <c r="RQQ39" s="296"/>
      <c r="RQR39" s="296"/>
      <c r="RQS39" s="296"/>
      <c r="RQT39" s="296"/>
      <c r="RQU39" s="296"/>
      <c r="RQV39" s="296"/>
      <c r="RQW39" s="296"/>
      <c r="RQX39" s="296"/>
      <c r="RQY39" s="296"/>
      <c r="RQZ39" s="296"/>
      <c r="RRA39" s="296"/>
      <c r="RRB39" s="296"/>
      <c r="RRC39" s="296"/>
      <c r="RRD39" s="296"/>
      <c r="RRE39" s="296"/>
      <c r="RRF39" s="296"/>
      <c r="RRG39" s="296"/>
      <c r="RRH39" s="296"/>
      <c r="RRI39" s="296"/>
      <c r="RRJ39" s="296"/>
      <c r="RRK39" s="296"/>
      <c r="RRL39" s="296"/>
      <c r="RRM39" s="296"/>
      <c r="RRN39" s="296"/>
      <c r="RRO39" s="296"/>
      <c r="RRP39" s="296"/>
      <c r="RRQ39" s="296"/>
      <c r="RRR39" s="296"/>
      <c r="RRS39" s="296"/>
      <c r="RRT39" s="296"/>
      <c r="RRU39" s="296"/>
      <c r="RRV39" s="296"/>
      <c r="RRW39" s="296"/>
      <c r="RRX39" s="296"/>
      <c r="RRY39" s="296"/>
      <c r="RRZ39" s="296"/>
      <c r="RSA39" s="296"/>
      <c r="RSB39" s="296"/>
      <c r="RSC39" s="296"/>
      <c r="RSD39" s="296"/>
      <c r="RSE39" s="296"/>
      <c r="RSF39" s="296"/>
      <c r="RSG39" s="296"/>
      <c r="RSH39" s="296"/>
      <c r="RSI39" s="296"/>
      <c r="RSJ39" s="296"/>
      <c r="RSK39" s="296"/>
      <c r="RSL39" s="296"/>
      <c r="RSM39" s="296"/>
      <c r="RSN39" s="296"/>
      <c r="RSO39" s="296"/>
      <c r="RSP39" s="296"/>
      <c r="RSQ39" s="296"/>
      <c r="RSR39" s="296"/>
      <c r="RSS39" s="296"/>
      <c r="RST39" s="296"/>
      <c r="RSU39" s="296"/>
      <c r="RSV39" s="296"/>
      <c r="RSW39" s="296"/>
      <c r="RSX39" s="296"/>
      <c r="RSY39" s="296"/>
      <c r="RSZ39" s="296"/>
      <c r="RTA39" s="296"/>
      <c r="RTB39" s="296"/>
      <c r="RTC39" s="296"/>
      <c r="RTD39" s="296"/>
      <c r="RTE39" s="296"/>
      <c r="RTF39" s="296"/>
      <c r="RTG39" s="296"/>
      <c r="RTH39" s="296"/>
      <c r="RTI39" s="296"/>
      <c r="RTJ39" s="296"/>
      <c r="RTK39" s="296"/>
      <c r="RTL39" s="296"/>
      <c r="RTM39" s="296"/>
      <c r="RTN39" s="296"/>
      <c r="RTO39" s="296"/>
      <c r="RTP39" s="296"/>
      <c r="RTQ39" s="296"/>
      <c r="RTR39" s="296"/>
      <c r="RTS39" s="296"/>
      <c r="RTT39" s="296"/>
      <c r="RTU39" s="296"/>
      <c r="RTV39" s="296"/>
      <c r="RTW39" s="296"/>
      <c r="RTX39" s="296"/>
      <c r="RTY39" s="296"/>
      <c r="RTZ39" s="296"/>
      <c r="RUA39" s="296"/>
      <c r="RUB39" s="296"/>
      <c r="RUC39" s="296"/>
      <c r="RUD39" s="296"/>
      <c r="RUE39" s="296"/>
      <c r="RUF39" s="296"/>
      <c r="RUG39" s="296"/>
      <c r="RUH39" s="296"/>
      <c r="RUI39" s="296"/>
      <c r="RUJ39" s="296"/>
      <c r="RUK39" s="296"/>
      <c r="RUL39" s="296"/>
      <c r="RUM39" s="296"/>
      <c r="RUN39" s="296"/>
      <c r="RUO39" s="296"/>
      <c r="RUP39" s="296"/>
      <c r="RUQ39" s="296"/>
      <c r="RUR39" s="296"/>
      <c r="RUS39" s="296"/>
      <c r="RUT39" s="296"/>
      <c r="RUU39" s="296"/>
      <c r="RUV39" s="296"/>
      <c r="RUW39" s="296"/>
      <c r="RUX39" s="296"/>
      <c r="RUY39" s="296"/>
      <c r="RUZ39" s="296"/>
      <c r="RVA39" s="296"/>
      <c r="RVB39" s="296"/>
      <c r="RVC39" s="296"/>
      <c r="RVD39" s="296"/>
      <c r="RVE39" s="296"/>
      <c r="RVF39" s="296"/>
      <c r="RVG39" s="296"/>
      <c r="RVH39" s="296"/>
      <c r="RVI39" s="296"/>
      <c r="RVJ39" s="296"/>
      <c r="RVK39" s="296"/>
      <c r="RVL39" s="296"/>
      <c r="RVM39" s="296"/>
      <c r="RVN39" s="296"/>
      <c r="RVO39" s="296"/>
      <c r="RVP39" s="296"/>
      <c r="RVQ39" s="296"/>
      <c r="RVR39" s="296"/>
      <c r="RVS39" s="296"/>
      <c r="RVT39" s="296"/>
      <c r="RVU39" s="296"/>
      <c r="RVV39" s="296"/>
      <c r="RVW39" s="296"/>
      <c r="RVX39" s="296"/>
      <c r="RVY39" s="296"/>
      <c r="RVZ39" s="296"/>
      <c r="RWA39" s="296"/>
      <c r="RWB39" s="296"/>
      <c r="RWC39" s="296"/>
      <c r="RWD39" s="296"/>
      <c r="RWE39" s="296"/>
      <c r="RWF39" s="296"/>
      <c r="RWG39" s="296"/>
      <c r="RWH39" s="296"/>
      <c r="RWI39" s="296"/>
      <c r="RWJ39" s="296"/>
      <c r="RWK39" s="296"/>
      <c r="RWL39" s="296"/>
      <c r="RWM39" s="296"/>
      <c r="RWN39" s="296"/>
      <c r="RWO39" s="296"/>
      <c r="RWP39" s="296"/>
      <c r="RWQ39" s="296"/>
      <c r="RWR39" s="296"/>
      <c r="RWS39" s="296"/>
      <c r="RWT39" s="296"/>
      <c r="RWU39" s="296"/>
      <c r="RWV39" s="296"/>
      <c r="RWW39" s="296"/>
      <c r="RWX39" s="296"/>
      <c r="RWY39" s="296"/>
      <c r="RWZ39" s="296"/>
      <c r="RXA39" s="296"/>
      <c r="RXB39" s="296"/>
      <c r="RXC39" s="296"/>
      <c r="RXD39" s="296"/>
      <c r="RXE39" s="296"/>
      <c r="RXF39" s="296"/>
      <c r="RXG39" s="296"/>
      <c r="RXH39" s="296"/>
      <c r="RXI39" s="296"/>
      <c r="RXJ39" s="296"/>
      <c r="RXK39" s="296"/>
      <c r="RXL39" s="296"/>
      <c r="RXM39" s="296"/>
      <c r="RXN39" s="296"/>
      <c r="RXO39" s="296"/>
      <c r="RXP39" s="296"/>
      <c r="RXQ39" s="296"/>
      <c r="RXR39" s="296"/>
      <c r="RXS39" s="296"/>
      <c r="RXT39" s="296"/>
      <c r="RXU39" s="296"/>
      <c r="RXV39" s="296"/>
      <c r="RXW39" s="296"/>
      <c r="RXX39" s="296"/>
      <c r="RXY39" s="296"/>
      <c r="RXZ39" s="296"/>
      <c r="RYA39" s="296"/>
      <c r="RYB39" s="296"/>
      <c r="RYC39" s="296"/>
      <c r="RYD39" s="296"/>
      <c r="RYE39" s="296"/>
      <c r="RYF39" s="296"/>
      <c r="RYG39" s="296"/>
      <c r="RYH39" s="296"/>
      <c r="RYI39" s="296"/>
      <c r="RYJ39" s="296"/>
      <c r="RYK39" s="296"/>
      <c r="RYL39" s="296"/>
      <c r="RYM39" s="296"/>
      <c r="RYN39" s="296"/>
      <c r="RYO39" s="296"/>
      <c r="RYP39" s="296"/>
      <c r="RYQ39" s="296"/>
      <c r="RYR39" s="296"/>
      <c r="RYS39" s="296"/>
      <c r="RYT39" s="296"/>
      <c r="RYU39" s="296"/>
      <c r="RYV39" s="296"/>
      <c r="RYW39" s="296"/>
      <c r="RYX39" s="296"/>
      <c r="RYY39" s="296"/>
      <c r="RYZ39" s="296"/>
      <c r="RZA39" s="296"/>
      <c r="RZB39" s="296"/>
      <c r="RZC39" s="296"/>
      <c r="RZD39" s="296"/>
      <c r="RZE39" s="296"/>
      <c r="RZF39" s="296"/>
      <c r="RZG39" s="296"/>
      <c r="RZH39" s="296"/>
      <c r="RZI39" s="296"/>
      <c r="RZJ39" s="296"/>
      <c r="RZK39" s="296"/>
      <c r="RZL39" s="296"/>
      <c r="RZM39" s="296"/>
      <c r="RZN39" s="296"/>
      <c r="RZO39" s="296"/>
      <c r="RZP39" s="296"/>
      <c r="RZQ39" s="296"/>
      <c r="RZR39" s="296"/>
      <c r="RZS39" s="296"/>
      <c r="RZT39" s="296"/>
      <c r="RZU39" s="296"/>
      <c r="RZV39" s="296"/>
      <c r="RZW39" s="296"/>
      <c r="RZX39" s="296"/>
      <c r="RZY39" s="296"/>
      <c r="RZZ39" s="296"/>
      <c r="SAA39" s="296"/>
      <c r="SAB39" s="296"/>
      <c r="SAC39" s="296"/>
      <c r="SAD39" s="296"/>
      <c r="SAE39" s="296"/>
      <c r="SAF39" s="296"/>
      <c r="SAG39" s="296"/>
      <c r="SAH39" s="296"/>
      <c r="SAI39" s="296"/>
      <c r="SAJ39" s="296"/>
      <c r="SAK39" s="296"/>
      <c r="SAL39" s="296"/>
      <c r="SAM39" s="296"/>
      <c r="SAN39" s="296"/>
      <c r="SAO39" s="296"/>
      <c r="SAP39" s="296"/>
      <c r="SAQ39" s="296"/>
      <c r="SAR39" s="296"/>
      <c r="SAS39" s="296"/>
      <c r="SAT39" s="296"/>
      <c r="SAU39" s="296"/>
      <c r="SAV39" s="296"/>
      <c r="SAW39" s="296"/>
      <c r="SAX39" s="296"/>
      <c r="SAY39" s="296"/>
      <c r="SAZ39" s="296"/>
      <c r="SBA39" s="296"/>
      <c r="SBB39" s="296"/>
      <c r="SBC39" s="296"/>
      <c r="SBD39" s="296"/>
      <c r="SBE39" s="296"/>
      <c r="SBF39" s="296"/>
      <c r="SBG39" s="296"/>
      <c r="SBH39" s="296"/>
      <c r="SBI39" s="296"/>
      <c r="SBJ39" s="296"/>
      <c r="SBK39" s="296"/>
      <c r="SBL39" s="296"/>
      <c r="SBM39" s="296"/>
      <c r="SBN39" s="296"/>
      <c r="SBO39" s="296"/>
      <c r="SBP39" s="296"/>
      <c r="SBQ39" s="296"/>
      <c r="SBR39" s="296"/>
      <c r="SBS39" s="296"/>
      <c r="SBT39" s="296"/>
      <c r="SBU39" s="296"/>
      <c r="SBV39" s="296"/>
      <c r="SBW39" s="296"/>
      <c r="SBX39" s="296"/>
      <c r="SBY39" s="296"/>
      <c r="SBZ39" s="296"/>
      <c r="SCA39" s="296"/>
      <c r="SCB39" s="296"/>
      <c r="SCC39" s="296"/>
      <c r="SCD39" s="296"/>
      <c r="SCE39" s="296"/>
      <c r="SCF39" s="296"/>
      <c r="SCG39" s="296"/>
      <c r="SCH39" s="296"/>
      <c r="SCI39" s="296"/>
      <c r="SCJ39" s="296"/>
      <c r="SCK39" s="296"/>
      <c r="SCL39" s="296"/>
      <c r="SCM39" s="296"/>
      <c r="SCN39" s="296"/>
      <c r="SCO39" s="296"/>
      <c r="SCP39" s="296"/>
      <c r="SCQ39" s="296"/>
      <c r="SCR39" s="296"/>
      <c r="SCS39" s="296"/>
      <c r="SCT39" s="296"/>
      <c r="SCU39" s="296"/>
      <c r="SCV39" s="296"/>
      <c r="SCW39" s="296"/>
      <c r="SCX39" s="296"/>
      <c r="SCY39" s="296"/>
      <c r="SCZ39" s="296"/>
      <c r="SDA39" s="296"/>
      <c r="SDB39" s="296"/>
      <c r="SDC39" s="296"/>
      <c r="SDD39" s="296"/>
      <c r="SDE39" s="296"/>
      <c r="SDF39" s="296"/>
      <c r="SDG39" s="296"/>
      <c r="SDH39" s="296"/>
      <c r="SDI39" s="296"/>
      <c r="SDJ39" s="296"/>
      <c r="SDK39" s="296"/>
      <c r="SDL39" s="296"/>
      <c r="SDM39" s="296"/>
      <c r="SDN39" s="296"/>
      <c r="SDO39" s="296"/>
      <c r="SDP39" s="296"/>
      <c r="SDQ39" s="296"/>
      <c r="SDR39" s="296"/>
      <c r="SDS39" s="296"/>
      <c r="SDT39" s="296"/>
      <c r="SDU39" s="296"/>
      <c r="SDV39" s="296"/>
      <c r="SDW39" s="296"/>
      <c r="SDX39" s="296"/>
      <c r="SDY39" s="296"/>
      <c r="SDZ39" s="296"/>
      <c r="SEA39" s="296"/>
      <c r="SEB39" s="296"/>
      <c r="SEC39" s="296"/>
      <c r="SED39" s="296"/>
      <c r="SEE39" s="296"/>
      <c r="SEF39" s="296"/>
      <c r="SEG39" s="296"/>
      <c r="SEH39" s="296"/>
      <c r="SEI39" s="296"/>
      <c r="SEJ39" s="296"/>
      <c r="SEK39" s="296"/>
      <c r="SEL39" s="296"/>
      <c r="SEM39" s="296"/>
      <c r="SEN39" s="296"/>
      <c r="SEO39" s="296"/>
      <c r="SEP39" s="296"/>
      <c r="SEQ39" s="296"/>
      <c r="SER39" s="296"/>
      <c r="SES39" s="296"/>
      <c r="SET39" s="296"/>
      <c r="SEU39" s="296"/>
      <c r="SEV39" s="296"/>
      <c r="SEW39" s="296"/>
      <c r="SEX39" s="296"/>
      <c r="SEY39" s="296"/>
      <c r="SEZ39" s="296"/>
      <c r="SFA39" s="296"/>
      <c r="SFB39" s="296"/>
      <c r="SFC39" s="296"/>
      <c r="SFD39" s="296"/>
      <c r="SFE39" s="296"/>
      <c r="SFF39" s="296"/>
      <c r="SFG39" s="296"/>
      <c r="SFH39" s="296"/>
      <c r="SFI39" s="296"/>
      <c r="SFJ39" s="296"/>
      <c r="SFK39" s="296"/>
      <c r="SFL39" s="296"/>
      <c r="SFM39" s="296"/>
      <c r="SFN39" s="296"/>
      <c r="SFO39" s="296"/>
      <c r="SFP39" s="296"/>
      <c r="SFQ39" s="296"/>
      <c r="SFR39" s="296"/>
      <c r="SFS39" s="296"/>
      <c r="SFT39" s="296"/>
      <c r="SFU39" s="296"/>
      <c r="SFV39" s="296"/>
      <c r="SFW39" s="296"/>
      <c r="SFX39" s="296"/>
      <c r="SFY39" s="296"/>
      <c r="SFZ39" s="296"/>
      <c r="SGA39" s="296"/>
      <c r="SGB39" s="296"/>
      <c r="SGC39" s="296"/>
      <c r="SGD39" s="296"/>
      <c r="SGE39" s="296"/>
      <c r="SGF39" s="296"/>
      <c r="SGG39" s="296"/>
      <c r="SGH39" s="296"/>
      <c r="SGI39" s="296"/>
      <c r="SGJ39" s="296"/>
      <c r="SGK39" s="296"/>
      <c r="SGL39" s="296"/>
      <c r="SGM39" s="296"/>
      <c r="SGN39" s="296"/>
      <c r="SGO39" s="296"/>
      <c r="SGP39" s="296"/>
      <c r="SGQ39" s="296"/>
      <c r="SGR39" s="296"/>
      <c r="SGS39" s="296"/>
      <c r="SGT39" s="296"/>
      <c r="SGU39" s="296"/>
      <c r="SGV39" s="296"/>
      <c r="SGW39" s="296"/>
      <c r="SGX39" s="296"/>
      <c r="SGY39" s="296"/>
      <c r="SGZ39" s="296"/>
      <c r="SHA39" s="296"/>
      <c r="SHB39" s="296"/>
      <c r="SHC39" s="296"/>
      <c r="SHD39" s="296"/>
      <c r="SHE39" s="296"/>
      <c r="SHF39" s="296"/>
      <c r="SHG39" s="296"/>
      <c r="SHH39" s="296"/>
      <c r="SHI39" s="296"/>
      <c r="SHJ39" s="296"/>
      <c r="SHK39" s="296"/>
      <c r="SHL39" s="296"/>
      <c r="SHM39" s="296"/>
      <c r="SHN39" s="296"/>
      <c r="SHO39" s="296"/>
      <c r="SHP39" s="296"/>
      <c r="SHQ39" s="296"/>
      <c r="SHR39" s="296"/>
      <c r="SHS39" s="296"/>
      <c r="SHT39" s="296"/>
      <c r="SHU39" s="296"/>
      <c r="SHV39" s="296"/>
      <c r="SHW39" s="296"/>
      <c r="SHX39" s="296"/>
      <c r="SHY39" s="296"/>
      <c r="SHZ39" s="296"/>
      <c r="SIA39" s="296"/>
      <c r="SIB39" s="296"/>
      <c r="SIC39" s="296"/>
      <c r="SID39" s="296"/>
      <c r="SIE39" s="296"/>
      <c r="SIF39" s="296"/>
      <c r="SIG39" s="296"/>
      <c r="SIH39" s="296"/>
      <c r="SII39" s="296"/>
      <c r="SIJ39" s="296"/>
      <c r="SIK39" s="296"/>
      <c r="SIL39" s="296"/>
      <c r="SIM39" s="296"/>
      <c r="SIN39" s="296"/>
      <c r="SIO39" s="296"/>
      <c r="SIP39" s="296"/>
      <c r="SIQ39" s="296"/>
      <c r="SIR39" s="296"/>
      <c r="SIS39" s="296"/>
      <c r="SIT39" s="296"/>
      <c r="SIU39" s="296"/>
      <c r="SIV39" s="296"/>
      <c r="SIW39" s="296"/>
      <c r="SIX39" s="296"/>
      <c r="SIY39" s="296"/>
      <c r="SIZ39" s="296"/>
      <c r="SJA39" s="296"/>
      <c r="SJB39" s="296"/>
      <c r="SJC39" s="296"/>
      <c r="SJD39" s="296"/>
      <c r="SJE39" s="296"/>
      <c r="SJF39" s="296"/>
      <c r="SJG39" s="296"/>
      <c r="SJH39" s="296"/>
      <c r="SJI39" s="296"/>
      <c r="SJJ39" s="296"/>
      <c r="SJK39" s="296"/>
      <c r="SJL39" s="296"/>
      <c r="SJM39" s="296"/>
      <c r="SJN39" s="296"/>
      <c r="SJO39" s="296"/>
      <c r="SJP39" s="296"/>
      <c r="SJQ39" s="296"/>
      <c r="SJR39" s="296"/>
      <c r="SJS39" s="296"/>
      <c r="SJT39" s="296"/>
      <c r="SJU39" s="296"/>
      <c r="SJV39" s="296"/>
      <c r="SJW39" s="296"/>
      <c r="SJX39" s="296"/>
      <c r="SJY39" s="296"/>
      <c r="SJZ39" s="296"/>
      <c r="SKA39" s="296"/>
      <c r="SKB39" s="296"/>
      <c r="SKC39" s="296"/>
      <c r="SKD39" s="296"/>
      <c r="SKE39" s="296"/>
      <c r="SKF39" s="296"/>
      <c r="SKG39" s="296"/>
      <c r="SKH39" s="296"/>
      <c r="SKI39" s="296"/>
      <c r="SKJ39" s="296"/>
      <c r="SKK39" s="296"/>
      <c r="SKL39" s="296"/>
      <c r="SKM39" s="296"/>
      <c r="SKN39" s="296"/>
      <c r="SKO39" s="296"/>
      <c r="SKP39" s="296"/>
      <c r="SKQ39" s="296"/>
      <c r="SKR39" s="296"/>
      <c r="SKS39" s="296"/>
      <c r="SKT39" s="296"/>
      <c r="SKU39" s="296"/>
      <c r="SKV39" s="296"/>
      <c r="SKW39" s="296"/>
      <c r="SKX39" s="296"/>
      <c r="SKY39" s="296"/>
      <c r="SKZ39" s="296"/>
      <c r="SLA39" s="296"/>
      <c r="SLB39" s="296"/>
      <c r="SLC39" s="296"/>
      <c r="SLD39" s="296"/>
      <c r="SLE39" s="296"/>
      <c r="SLF39" s="296"/>
      <c r="SLG39" s="296"/>
      <c r="SLH39" s="296"/>
      <c r="SLI39" s="296"/>
      <c r="SLJ39" s="296"/>
      <c r="SLK39" s="296"/>
      <c r="SLL39" s="296"/>
      <c r="SLM39" s="296"/>
      <c r="SLN39" s="296"/>
      <c r="SLO39" s="296"/>
      <c r="SLP39" s="296"/>
      <c r="SLQ39" s="296"/>
      <c r="SLR39" s="296"/>
      <c r="SLS39" s="296"/>
      <c r="SLT39" s="296"/>
      <c r="SLU39" s="296"/>
      <c r="SLV39" s="296"/>
      <c r="SLW39" s="296"/>
      <c r="SLX39" s="296"/>
      <c r="SLY39" s="296"/>
      <c r="SLZ39" s="296"/>
      <c r="SMA39" s="296"/>
      <c r="SMB39" s="296"/>
      <c r="SMC39" s="296"/>
      <c r="SMD39" s="296"/>
      <c r="SME39" s="296"/>
      <c r="SMF39" s="296"/>
      <c r="SMG39" s="296"/>
      <c r="SMH39" s="296"/>
      <c r="SMI39" s="296"/>
      <c r="SMJ39" s="296"/>
      <c r="SMK39" s="296"/>
      <c r="SML39" s="296"/>
      <c r="SMM39" s="296"/>
      <c r="SMN39" s="296"/>
      <c r="SMO39" s="296"/>
      <c r="SMP39" s="296"/>
      <c r="SMQ39" s="296"/>
      <c r="SMR39" s="296"/>
      <c r="SMS39" s="296"/>
      <c r="SMT39" s="296"/>
      <c r="SMU39" s="296"/>
      <c r="SMV39" s="296"/>
      <c r="SMW39" s="296"/>
      <c r="SMX39" s="296"/>
      <c r="SMY39" s="296"/>
      <c r="SMZ39" s="296"/>
      <c r="SNA39" s="296"/>
      <c r="SNB39" s="296"/>
      <c r="SNC39" s="296"/>
      <c r="SND39" s="296"/>
      <c r="SNE39" s="296"/>
      <c r="SNF39" s="296"/>
      <c r="SNG39" s="296"/>
      <c r="SNH39" s="296"/>
      <c r="SNI39" s="296"/>
      <c r="SNJ39" s="296"/>
      <c r="SNK39" s="296"/>
      <c r="SNL39" s="296"/>
      <c r="SNM39" s="296"/>
      <c r="SNN39" s="296"/>
      <c r="SNO39" s="296"/>
      <c r="SNP39" s="296"/>
      <c r="SNQ39" s="296"/>
      <c r="SNR39" s="296"/>
      <c r="SNS39" s="296"/>
      <c r="SNT39" s="296"/>
      <c r="SNU39" s="296"/>
      <c r="SNV39" s="296"/>
      <c r="SNW39" s="296"/>
      <c r="SNX39" s="296"/>
      <c r="SNY39" s="296"/>
      <c r="SNZ39" s="296"/>
      <c r="SOA39" s="296"/>
      <c r="SOB39" s="296"/>
      <c r="SOC39" s="296"/>
      <c r="SOD39" s="296"/>
      <c r="SOE39" s="296"/>
      <c r="SOF39" s="296"/>
      <c r="SOG39" s="296"/>
      <c r="SOH39" s="296"/>
      <c r="SOI39" s="296"/>
      <c r="SOJ39" s="296"/>
      <c r="SOK39" s="296"/>
      <c r="SOL39" s="296"/>
      <c r="SOM39" s="296"/>
      <c r="SON39" s="296"/>
      <c r="SOO39" s="296"/>
      <c r="SOP39" s="296"/>
      <c r="SOQ39" s="296"/>
      <c r="SOR39" s="296"/>
      <c r="SOS39" s="296"/>
      <c r="SOT39" s="296"/>
      <c r="SOU39" s="296"/>
      <c r="SOV39" s="296"/>
      <c r="SOW39" s="296"/>
      <c r="SOX39" s="296"/>
      <c r="SOY39" s="296"/>
      <c r="SOZ39" s="296"/>
      <c r="SPA39" s="296"/>
      <c r="SPB39" s="296"/>
      <c r="SPC39" s="296"/>
      <c r="SPD39" s="296"/>
      <c r="SPE39" s="296"/>
      <c r="SPF39" s="296"/>
      <c r="SPG39" s="296"/>
      <c r="SPH39" s="296"/>
      <c r="SPI39" s="296"/>
      <c r="SPJ39" s="296"/>
      <c r="SPK39" s="296"/>
      <c r="SPL39" s="296"/>
      <c r="SPM39" s="296"/>
      <c r="SPN39" s="296"/>
      <c r="SPO39" s="296"/>
      <c r="SPP39" s="296"/>
      <c r="SPQ39" s="296"/>
      <c r="SPR39" s="296"/>
      <c r="SPS39" s="296"/>
      <c r="SPT39" s="296"/>
      <c r="SPU39" s="296"/>
      <c r="SPV39" s="296"/>
      <c r="SPW39" s="296"/>
      <c r="SPX39" s="296"/>
      <c r="SPY39" s="296"/>
      <c r="SPZ39" s="296"/>
      <c r="SQA39" s="296"/>
      <c r="SQB39" s="296"/>
      <c r="SQC39" s="296"/>
      <c r="SQD39" s="296"/>
      <c r="SQE39" s="296"/>
      <c r="SQF39" s="296"/>
      <c r="SQG39" s="296"/>
      <c r="SQH39" s="296"/>
      <c r="SQI39" s="296"/>
      <c r="SQJ39" s="296"/>
      <c r="SQK39" s="296"/>
      <c r="SQL39" s="296"/>
      <c r="SQM39" s="296"/>
      <c r="SQN39" s="296"/>
      <c r="SQO39" s="296"/>
      <c r="SQP39" s="296"/>
      <c r="SQQ39" s="296"/>
      <c r="SQR39" s="296"/>
      <c r="SQS39" s="296"/>
      <c r="SQT39" s="296"/>
      <c r="SQU39" s="296"/>
      <c r="SQV39" s="296"/>
      <c r="SQW39" s="296"/>
      <c r="SQX39" s="296"/>
      <c r="SQY39" s="296"/>
      <c r="SQZ39" s="296"/>
      <c r="SRA39" s="296"/>
      <c r="SRB39" s="296"/>
      <c r="SRC39" s="296"/>
      <c r="SRD39" s="296"/>
      <c r="SRE39" s="296"/>
      <c r="SRF39" s="296"/>
      <c r="SRG39" s="296"/>
      <c r="SRH39" s="296"/>
      <c r="SRI39" s="296"/>
      <c r="SRJ39" s="296"/>
      <c r="SRK39" s="296"/>
      <c r="SRL39" s="296"/>
      <c r="SRM39" s="296"/>
      <c r="SRN39" s="296"/>
      <c r="SRO39" s="296"/>
      <c r="SRP39" s="296"/>
      <c r="SRQ39" s="296"/>
      <c r="SRR39" s="296"/>
      <c r="SRS39" s="296"/>
      <c r="SRT39" s="296"/>
      <c r="SRU39" s="296"/>
      <c r="SRV39" s="296"/>
      <c r="SRW39" s="296"/>
      <c r="SRX39" s="296"/>
      <c r="SRY39" s="296"/>
      <c r="SRZ39" s="296"/>
      <c r="SSA39" s="296"/>
      <c r="SSB39" s="296"/>
      <c r="SSC39" s="296"/>
      <c r="SSD39" s="296"/>
      <c r="SSE39" s="296"/>
      <c r="SSF39" s="296"/>
      <c r="SSG39" s="296"/>
      <c r="SSH39" s="296"/>
      <c r="SSI39" s="296"/>
      <c r="SSJ39" s="296"/>
      <c r="SSK39" s="296"/>
      <c r="SSL39" s="296"/>
      <c r="SSM39" s="296"/>
      <c r="SSN39" s="296"/>
      <c r="SSO39" s="296"/>
      <c r="SSP39" s="296"/>
      <c r="SSQ39" s="296"/>
      <c r="SSR39" s="296"/>
      <c r="SSS39" s="296"/>
      <c r="SST39" s="296"/>
      <c r="SSU39" s="296"/>
      <c r="SSV39" s="296"/>
      <c r="SSW39" s="296"/>
      <c r="SSX39" s="296"/>
      <c r="SSY39" s="296"/>
      <c r="SSZ39" s="296"/>
      <c r="STA39" s="296"/>
      <c r="STB39" s="296"/>
      <c r="STC39" s="296"/>
      <c r="STD39" s="296"/>
      <c r="STE39" s="296"/>
      <c r="STF39" s="296"/>
      <c r="STG39" s="296"/>
      <c r="STH39" s="296"/>
      <c r="STI39" s="296"/>
      <c r="STJ39" s="296"/>
      <c r="STK39" s="296"/>
      <c r="STL39" s="296"/>
      <c r="STM39" s="296"/>
      <c r="STN39" s="296"/>
      <c r="STO39" s="296"/>
      <c r="STP39" s="296"/>
      <c r="STQ39" s="296"/>
      <c r="STR39" s="296"/>
      <c r="STS39" s="296"/>
      <c r="STT39" s="296"/>
      <c r="STU39" s="296"/>
      <c r="STV39" s="296"/>
      <c r="STW39" s="296"/>
      <c r="STX39" s="296"/>
      <c r="STY39" s="296"/>
      <c r="STZ39" s="296"/>
      <c r="SUA39" s="296"/>
      <c r="SUB39" s="296"/>
      <c r="SUC39" s="296"/>
      <c r="SUD39" s="296"/>
      <c r="SUE39" s="296"/>
      <c r="SUF39" s="296"/>
      <c r="SUG39" s="296"/>
      <c r="SUH39" s="296"/>
      <c r="SUI39" s="296"/>
      <c r="SUJ39" s="296"/>
      <c r="SUK39" s="296"/>
      <c r="SUL39" s="296"/>
      <c r="SUM39" s="296"/>
      <c r="SUN39" s="296"/>
      <c r="SUO39" s="296"/>
      <c r="SUP39" s="296"/>
      <c r="SUQ39" s="296"/>
      <c r="SUR39" s="296"/>
      <c r="SUS39" s="296"/>
      <c r="SUT39" s="296"/>
      <c r="SUU39" s="296"/>
      <c r="SUV39" s="296"/>
      <c r="SUW39" s="296"/>
      <c r="SUX39" s="296"/>
      <c r="SUY39" s="296"/>
      <c r="SUZ39" s="296"/>
      <c r="SVA39" s="296"/>
      <c r="SVB39" s="296"/>
      <c r="SVC39" s="296"/>
      <c r="SVD39" s="296"/>
      <c r="SVE39" s="296"/>
      <c r="SVF39" s="296"/>
      <c r="SVG39" s="296"/>
      <c r="SVH39" s="296"/>
      <c r="SVI39" s="296"/>
      <c r="SVJ39" s="296"/>
      <c r="SVK39" s="296"/>
      <c r="SVL39" s="296"/>
      <c r="SVM39" s="296"/>
      <c r="SVN39" s="296"/>
      <c r="SVO39" s="296"/>
      <c r="SVP39" s="296"/>
      <c r="SVQ39" s="296"/>
      <c r="SVR39" s="296"/>
      <c r="SVS39" s="296"/>
      <c r="SVT39" s="296"/>
      <c r="SVU39" s="296"/>
      <c r="SVV39" s="296"/>
      <c r="SVW39" s="296"/>
      <c r="SVX39" s="296"/>
      <c r="SVY39" s="296"/>
      <c r="SVZ39" s="296"/>
      <c r="SWA39" s="296"/>
      <c r="SWB39" s="296"/>
      <c r="SWC39" s="296"/>
      <c r="SWD39" s="296"/>
      <c r="SWE39" s="296"/>
      <c r="SWF39" s="296"/>
      <c r="SWG39" s="296"/>
      <c r="SWH39" s="296"/>
      <c r="SWI39" s="296"/>
      <c r="SWJ39" s="296"/>
      <c r="SWK39" s="296"/>
      <c r="SWL39" s="296"/>
      <c r="SWM39" s="296"/>
      <c r="SWN39" s="296"/>
      <c r="SWO39" s="296"/>
      <c r="SWP39" s="296"/>
      <c r="SWQ39" s="296"/>
      <c r="SWR39" s="296"/>
      <c r="SWS39" s="296"/>
      <c r="SWT39" s="296"/>
      <c r="SWU39" s="296"/>
      <c r="SWV39" s="296"/>
      <c r="SWW39" s="296"/>
      <c r="SWX39" s="296"/>
      <c r="SWY39" s="296"/>
      <c r="SWZ39" s="296"/>
      <c r="SXA39" s="296"/>
      <c r="SXB39" s="296"/>
      <c r="SXC39" s="296"/>
      <c r="SXD39" s="296"/>
      <c r="SXE39" s="296"/>
      <c r="SXF39" s="296"/>
      <c r="SXG39" s="296"/>
      <c r="SXH39" s="296"/>
      <c r="SXI39" s="296"/>
      <c r="SXJ39" s="296"/>
      <c r="SXK39" s="296"/>
      <c r="SXL39" s="296"/>
      <c r="SXM39" s="296"/>
      <c r="SXN39" s="296"/>
      <c r="SXO39" s="296"/>
      <c r="SXP39" s="296"/>
      <c r="SXQ39" s="296"/>
      <c r="SXR39" s="296"/>
      <c r="SXS39" s="296"/>
      <c r="SXT39" s="296"/>
      <c r="SXU39" s="296"/>
      <c r="SXV39" s="296"/>
      <c r="SXW39" s="296"/>
      <c r="SXX39" s="296"/>
      <c r="SXY39" s="296"/>
      <c r="SXZ39" s="296"/>
      <c r="SYA39" s="296"/>
      <c r="SYB39" s="296"/>
      <c r="SYC39" s="296"/>
      <c r="SYD39" s="296"/>
      <c r="SYE39" s="296"/>
      <c r="SYF39" s="296"/>
      <c r="SYG39" s="296"/>
      <c r="SYH39" s="296"/>
      <c r="SYI39" s="296"/>
      <c r="SYJ39" s="296"/>
      <c r="SYK39" s="296"/>
      <c r="SYL39" s="296"/>
      <c r="SYM39" s="296"/>
      <c r="SYN39" s="296"/>
      <c r="SYO39" s="296"/>
      <c r="SYP39" s="296"/>
      <c r="SYQ39" s="296"/>
      <c r="SYR39" s="296"/>
      <c r="SYS39" s="296"/>
      <c r="SYT39" s="296"/>
      <c r="SYU39" s="296"/>
      <c r="SYV39" s="296"/>
      <c r="SYW39" s="296"/>
      <c r="SYX39" s="296"/>
      <c r="SYY39" s="296"/>
      <c r="SYZ39" s="296"/>
      <c r="SZA39" s="296"/>
      <c r="SZB39" s="296"/>
      <c r="SZC39" s="296"/>
      <c r="SZD39" s="296"/>
      <c r="SZE39" s="296"/>
      <c r="SZF39" s="296"/>
      <c r="SZG39" s="296"/>
      <c r="SZH39" s="296"/>
      <c r="SZI39" s="296"/>
      <c r="SZJ39" s="296"/>
      <c r="SZK39" s="296"/>
      <c r="SZL39" s="296"/>
      <c r="SZM39" s="296"/>
      <c r="SZN39" s="296"/>
      <c r="SZO39" s="296"/>
      <c r="SZP39" s="296"/>
      <c r="SZQ39" s="296"/>
      <c r="SZR39" s="296"/>
      <c r="SZS39" s="296"/>
      <c r="SZT39" s="296"/>
      <c r="SZU39" s="296"/>
      <c r="SZV39" s="296"/>
      <c r="SZW39" s="296"/>
      <c r="SZX39" s="296"/>
      <c r="SZY39" s="296"/>
      <c r="SZZ39" s="296"/>
      <c r="TAA39" s="296"/>
      <c r="TAB39" s="296"/>
      <c r="TAC39" s="296"/>
      <c r="TAD39" s="296"/>
      <c r="TAE39" s="296"/>
      <c r="TAF39" s="296"/>
      <c r="TAG39" s="296"/>
      <c r="TAH39" s="296"/>
      <c r="TAI39" s="296"/>
      <c r="TAJ39" s="296"/>
      <c r="TAK39" s="296"/>
      <c r="TAL39" s="296"/>
      <c r="TAM39" s="296"/>
      <c r="TAN39" s="296"/>
      <c r="TAO39" s="296"/>
      <c r="TAP39" s="296"/>
      <c r="TAQ39" s="296"/>
      <c r="TAR39" s="296"/>
      <c r="TAS39" s="296"/>
      <c r="TAT39" s="296"/>
      <c r="TAU39" s="296"/>
      <c r="TAV39" s="296"/>
      <c r="TAW39" s="296"/>
      <c r="TAX39" s="296"/>
      <c r="TAY39" s="296"/>
      <c r="TAZ39" s="296"/>
      <c r="TBA39" s="296"/>
      <c r="TBB39" s="296"/>
      <c r="TBC39" s="296"/>
      <c r="TBD39" s="296"/>
      <c r="TBE39" s="296"/>
      <c r="TBF39" s="296"/>
      <c r="TBG39" s="296"/>
      <c r="TBH39" s="296"/>
      <c r="TBI39" s="296"/>
      <c r="TBJ39" s="296"/>
      <c r="TBK39" s="296"/>
      <c r="TBL39" s="296"/>
      <c r="TBM39" s="296"/>
      <c r="TBN39" s="296"/>
      <c r="TBO39" s="296"/>
      <c r="TBP39" s="296"/>
      <c r="TBQ39" s="296"/>
      <c r="TBR39" s="296"/>
      <c r="TBS39" s="296"/>
      <c r="TBT39" s="296"/>
      <c r="TBU39" s="296"/>
      <c r="TBV39" s="296"/>
      <c r="TBW39" s="296"/>
      <c r="TBX39" s="296"/>
      <c r="TBY39" s="296"/>
      <c r="TBZ39" s="296"/>
      <c r="TCA39" s="296"/>
      <c r="TCB39" s="296"/>
      <c r="TCC39" s="296"/>
      <c r="TCD39" s="296"/>
      <c r="TCE39" s="296"/>
      <c r="TCF39" s="296"/>
      <c r="TCG39" s="296"/>
      <c r="TCH39" s="296"/>
      <c r="TCI39" s="296"/>
      <c r="TCJ39" s="296"/>
      <c r="TCK39" s="296"/>
      <c r="TCL39" s="296"/>
      <c r="TCM39" s="296"/>
      <c r="TCN39" s="296"/>
      <c r="TCO39" s="296"/>
      <c r="TCP39" s="296"/>
      <c r="TCQ39" s="296"/>
      <c r="TCR39" s="296"/>
      <c r="TCS39" s="296"/>
      <c r="TCT39" s="296"/>
      <c r="TCU39" s="296"/>
      <c r="TCV39" s="296"/>
      <c r="TCW39" s="296"/>
      <c r="TCX39" s="296"/>
      <c r="TCY39" s="296"/>
      <c r="TCZ39" s="296"/>
      <c r="TDA39" s="296"/>
      <c r="TDB39" s="296"/>
      <c r="TDC39" s="296"/>
      <c r="TDD39" s="296"/>
      <c r="TDE39" s="296"/>
      <c r="TDF39" s="296"/>
      <c r="TDG39" s="296"/>
      <c r="TDH39" s="296"/>
      <c r="TDI39" s="296"/>
      <c r="TDJ39" s="296"/>
      <c r="TDK39" s="296"/>
      <c r="TDL39" s="296"/>
      <c r="TDM39" s="296"/>
      <c r="TDN39" s="296"/>
      <c r="TDO39" s="296"/>
      <c r="TDP39" s="296"/>
      <c r="TDQ39" s="296"/>
      <c r="TDR39" s="296"/>
      <c r="TDS39" s="296"/>
      <c r="TDT39" s="296"/>
      <c r="TDU39" s="296"/>
      <c r="TDV39" s="296"/>
      <c r="TDW39" s="296"/>
      <c r="TDX39" s="296"/>
      <c r="TDY39" s="296"/>
      <c r="TDZ39" s="296"/>
      <c r="TEA39" s="296"/>
      <c r="TEB39" s="296"/>
      <c r="TEC39" s="296"/>
      <c r="TED39" s="296"/>
      <c r="TEE39" s="296"/>
      <c r="TEF39" s="296"/>
      <c r="TEG39" s="296"/>
      <c r="TEH39" s="296"/>
      <c r="TEI39" s="296"/>
      <c r="TEJ39" s="296"/>
      <c r="TEK39" s="296"/>
      <c r="TEL39" s="296"/>
      <c r="TEM39" s="296"/>
      <c r="TEN39" s="296"/>
      <c r="TEO39" s="296"/>
      <c r="TEP39" s="296"/>
      <c r="TEQ39" s="296"/>
      <c r="TER39" s="296"/>
      <c r="TES39" s="296"/>
      <c r="TET39" s="296"/>
      <c r="TEU39" s="296"/>
      <c r="TEV39" s="296"/>
      <c r="TEW39" s="296"/>
      <c r="TEX39" s="296"/>
      <c r="TEY39" s="296"/>
      <c r="TEZ39" s="296"/>
      <c r="TFA39" s="296"/>
      <c r="TFB39" s="296"/>
      <c r="TFC39" s="296"/>
      <c r="TFD39" s="296"/>
      <c r="TFE39" s="296"/>
      <c r="TFF39" s="296"/>
      <c r="TFG39" s="296"/>
      <c r="TFH39" s="296"/>
      <c r="TFI39" s="296"/>
      <c r="TFJ39" s="296"/>
      <c r="TFK39" s="296"/>
      <c r="TFL39" s="296"/>
      <c r="TFM39" s="296"/>
      <c r="TFN39" s="296"/>
      <c r="TFO39" s="296"/>
      <c r="TFP39" s="296"/>
      <c r="TFQ39" s="296"/>
      <c r="TFR39" s="296"/>
      <c r="TFS39" s="296"/>
      <c r="TFT39" s="296"/>
      <c r="TFU39" s="296"/>
      <c r="TFV39" s="296"/>
      <c r="TFW39" s="296"/>
      <c r="TFX39" s="296"/>
      <c r="TFY39" s="296"/>
      <c r="TFZ39" s="296"/>
      <c r="TGA39" s="296"/>
      <c r="TGB39" s="296"/>
      <c r="TGC39" s="296"/>
      <c r="TGD39" s="296"/>
      <c r="TGE39" s="296"/>
      <c r="TGF39" s="296"/>
      <c r="TGG39" s="296"/>
      <c r="TGH39" s="296"/>
      <c r="TGI39" s="296"/>
      <c r="TGJ39" s="296"/>
      <c r="TGK39" s="296"/>
      <c r="TGL39" s="296"/>
      <c r="TGM39" s="296"/>
      <c r="TGN39" s="296"/>
      <c r="TGO39" s="296"/>
      <c r="TGP39" s="296"/>
      <c r="TGQ39" s="296"/>
      <c r="TGR39" s="296"/>
      <c r="TGS39" s="296"/>
      <c r="TGT39" s="296"/>
      <c r="TGU39" s="296"/>
      <c r="TGV39" s="296"/>
      <c r="TGW39" s="296"/>
      <c r="TGX39" s="296"/>
      <c r="TGY39" s="296"/>
      <c r="TGZ39" s="296"/>
      <c r="THA39" s="296"/>
      <c r="THB39" s="296"/>
      <c r="THC39" s="296"/>
      <c r="THD39" s="296"/>
      <c r="THE39" s="296"/>
      <c r="THF39" s="296"/>
      <c r="THG39" s="296"/>
      <c r="THH39" s="296"/>
      <c r="THI39" s="296"/>
      <c r="THJ39" s="296"/>
      <c r="THK39" s="296"/>
      <c r="THL39" s="296"/>
      <c r="THM39" s="296"/>
      <c r="THN39" s="296"/>
      <c r="THO39" s="296"/>
      <c r="THP39" s="296"/>
      <c r="THQ39" s="296"/>
      <c r="THR39" s="296"/>
      <c r="THS39" s="296"/>
      <c r="THT39" s="296"/>
      <c r="THU39" s="296"/>
      <c r="THV39" s="296"/>
      <c r="THW39" s="296"/>
      <c r="THX39" s="296"/>
      <c r="THY39" s="296"/>
      <c r="THZ39" s="296"/>
      <c r="TIA39" s="296"/>
      <c r="TIB39" s="296"/>
      <c r="TIC39" s="296"/>
      <c r="TID39" s="296"/>
      <c r="TIE39" s="296"/>
      <c r="TIF39" s="296"/>
      <c r="TIG39" s="296"/>
      <c r="TIH39" s="296"/>
      <c r="TII39" s="296"/>
      <c r="TIJ39" s="296"/>
      <c r="TIK39" s="296"/>
      <c r="TIL39" s="296"/>
      <c r="TIM39" s="296"/>
      <c r="TIN39" s="296"/>
      <c r="TIO39" s="296"/>
      <c r="TIP39" s="296"/>
      <c r="TIQ39" s="296"/>
      <c r="TIR39" s="296"/>
      <c r="TIS39" s="296"/>
      <c r="TIT39" s="296"/>
      <c r="TIU39" s="296"/>
      <c r="TIV39" s="296"/>
      <c r="TIW39" s="296"/>
      <c r="TIX39" s="296"/>
      <c r="TIY39" s="296"/>
      <c r="TIZ39" s="296"/>
      <c r="TJA39" s="296"/>
      <c r="TJB39" s="296"/>
      <c r="TJC39" s="296"/>
      <c r="TJD39" s="296"/>
      <c r="TJE39" s="296"/>
      <c r="TJF39" s="296"/>
      <c r="TJG39" s="296"/>
      <c r="TJH39" s="296"/>
      <c r="TJI39" s="296"/>
      <c r="TJJ39" s="296"/>
      <c r="TJK39" s="296"/>
      <c r="TJL39" s="296"/>
      <c r="TJM39" s="296"/>
      <c r="TJN39" s="296"/>
      <c r="TJO39" s="296"/>
      <c r="TJP39" s="296"/>
      <c r="TJQ39" s="296"/>
      <c r="TJR39" s="296"/>
      <c r="TJS39" s="296"/>
      <c r="TJT39" s="296"/>
      <c r="TJU39" s="296"/>
      <c r="TJV39" s="296"/>
      <c r="TJW39" s="296"/>
      <c r="TJX39" s="296"/>
      <c r="TJY39" s="296"/>
      <c r="TJZ39" s="296"/>
      <c r="TKA39" s="296"/>
      <c r="TKB39" s="296"/>
      <c r="TKC39" s="296"/>
      <c r="TKD39" s="296"/>
      <c r="TKE39" s="296"/>
      <c r="TKF39" s="296"/>
      <c r="TKG39" s="296"/>
      <c r="TKH39" s="296"/>
      <c r="TKI39" s="296"/>
      <c r="TKJ39" s="296"/>
      <c r="TKK39" s="296"/>
      <c r="TKL39" s="296"/>
      <c r="TKM39" s="296"/>
      <c r="TKN39" s="296"/>
      <c r="TKO39" s="296"/>
      <c r="TKP39" s="296"/>
      <c r="TKQ39" s="296"/>
      <c r="TKR39" s="296"/>
      <c r="TKS39" s="296"/>
      <c r="TKT39" s="296"/>
      <c r="TKU39" s="296"/>
      <c r="TKV39" s="296"/>
      <c r="TKW39" s="296"/>
      <c r="TKX39" s="296"/>
      <c r="TKY39" s="296"/>
      <c r="TKZ39" s="296"/>
      <c r="TLA39" s="296"/>
      <c r="TLB39" s="296"/>
      <c r="TLC39" s="296"/>
      <c r="TLD39" s="296"/>
      <c r="TLE39" s="296"/>
      <c r="TLF39" s="296"/>
      <c r="TLG39" s="296"/>
      <c r="TLH39" s="296"/>
      <c r="TLI39" s="296"/>
      <c r="TLJ39" s="296"/>
      <c r="TLK39" s="296"/>
      <c r="TLL39" s="296"/>
      <c r="TLM39" s="296"/>
      <c r="TLN39" s="296"/>
      <c r="TLO39" s="296"/>
      <c r="TLP39" s="296"/>
      <c r="TLQ39" s="296"/>
      <c r="TLR39" s="296"/>
      <c r="TLS39" s="296"/>
      <c r="TLT39" s="296"/>
      <c r="TLU39" s="296"/>
      <c r="TLV39" s="296"/>
      <c r="TLW39" s="296"/>
      <c r="TLX39" s="296"/>
      <c r="TLY39" s="296"/>
      <c r="TLZ39" s="296"/>
      <c r="TMA39" s="296"/>
      <c r="TMB39" s="296"/>
      <c r="TMC39" s="296"/>
      <c r="TMD39" s="296"/>
      <c r="TME39" s="296"/>
      <c r="TMF39" s="296"/>
      <c r="TMG39" s="296"/>
      <c r="TMH39" s="296"/>
      <c r="TMI39" s="296"/>
      <c r="TMJ39" s="296"/>
      <c r="TMK39" s="296"/>
      <c r="TML39" s="296"/>
      <c r="TMM39" s="296"/>
      <c r="TMN39" s="296"/>
      <c r="TMO39" s="296"/>
      <c r="TMP39" s="296"/>
      <c r="TMQ39" s="296"/>
      <c r="TMR39" s="296"/>
      <c r="TMS39" s="296"/>
      <c r="TMT39" s="296"/>
      <c r="TMU39" s="296"/>
      <c r="TMV39" s="296"/>
      <c r="TMW39" s="296"/>
      <c r="TMX39" s="296"/>
      <c r="TMY39" s="296"/>
      <c r="TMZ39" s="296"/>
      <c r="TNA39" s="296"/>
      <c r="TNB39" s="296"/>
      <c r="TNC39" s="296"/>
      <c r="TND39" s="296"/>
      <c r="TNE39" s="296"/>
      <c r="TNF39" s="296"/>
      <c r="TNG39" s="296"/>
      <c r="TNH39" s="296"/>
      <c r="TNI39" s="296"/>
      <c r="TNJ39" s="296"/>
      <c r="TNK39" s="296"/>
      <c r="TNL39" s="296"/>
      <c r="TNM39" s="296"/>
      <c r="TNN39" s="296"/>
      <c r="TNO39" s="296"/>
      <c r="TNP39" s="296"/>
      <c r="TNQ39" s="296"/>
      <c r="TNR39" s="296"/>
      <c r="TNS39" s="296"/>
      <c r="TNT39" s="296"/>
      <c r="TNU39" s="296"/>
      <c r="TNV39" s="296"/>
      <c r="TNW39" s="296"/>
      <c r="TNX39" s="296"/>
      <c r="TNY39" s="296"/>
      <c r="TNZ39" s="296"/>
      <c r="TOA39" s="296"/>
      <c r="TOB39" s="296"/>
      <c r="TOC39" s="296"/>
      <c r="TOD39" s="296"/>
      <c r="TOE39" s="296"/>
      <c r="TOF39" s="296"/>
      <c r="TOG39" s="296"/>
      <c r="TOH39" s="296"/>
      <c r="TOI39" s="296"/>
      <c r="TOJ39" s="296"/>
      <c r="TOK39" s="296"/>
      <c r="TOL39" s="296"/>
      <c r="TOM39" s="296"/>
      <c r="TON39" s="296"/>
      <c r="TOO39" s="296"/>
      <c r="TOP39" s="296"/>
      <c r="TOQ39" s="296"/>
      <c r="TOR39" s="296"/>
      <c r="TOS39" s="296"/>
      <c r="TOT39" s="296"/>
      <c r="TOU39" s="296"/>
      <c r="TOV39" s="296"/>
      <c r="TOW39" s="296"/>
      <c r="TOX39" s="296"/>
      <c r="TOY39" s="296"/>
      <c r="TOZ39" s="296"/>
      <c r="TPA39" s="296"/>
      <c r="TPB39" s="296"/>
      <c r="TPC39" s="296"/>
      <c r="TPD39" s="296"/>
      <c r="TPE39" s="296"/>
      <c r="TPF39" s="296"/>
      <c r="TPG39" s="296"/>
      <c r="TPH39" s="296"/>
      <c r="TPI39" s="296"/>
      <c r="TPJ39" s="296"/>
      <c r="TPK39" s="296"/>
      <c r="TPL39" s="296"/>
      <c r="TPM39" s="296"/>
      <c r="TPN39" s="296"/>
      <c r="TPO39" s="296"/>
      <c r="TPP39" s="296"/>
      <c r="TPQ39" s="296"/>
      <c r="TPR39" s="296"/>
      <c r="TPS39" s="296"/>
      <c r="TPT39" s="296"/>
      <c r="TPU39" s="296"/>
      <c r="TPV39" s="296"/>
      <c r="TPW39" s="296"/>
      <c r="TPX39" s="296"/>
      <c r="TPY39" s="296"/>
      <c r="TPZ39" s="296"/>
      <c r="TQA39" s="296"/>
      <c r="TQB39" s="296"/>
      <c r="TQC39" s="296"/>
      <c r="TQD39" s="296"/>
      <c r="TQE39" s="296"/>
      <c r="TQF39" s="296"/>
      <c r="TQG39" s="296"/>
      <c r="TQH39" s="296"/>
      <c r="TQI39" s="296"/>
      <c r="TQJ39" s="296"/>
      <c r="TQK39" s="296"/>
      <c r="TQL39" s="296"/>
      <c r="TQM39" s="296"/>
      <c r="TQN39" s="296"/>
      <c r="TQO39" s="296"/>
      <c r="TQP39" s="296"/>
      <c r="TQQ39" s="296"/>
      <c r="TQR39" s="296"/>
      <c r="TQS39" s="296"/>
      <c r="TQT39" s="296"/>
      <c r="TQU39" s="296"/>
      <c r="TQV39" s="296"/>
      <c r="TQW39" s="296"/>
      <c r="TQX39" s="296"/>
      <c r="TQY39" s="296"/>
      <c r="TQZ39" s="296"/>
      <c r="TRA39" s="296"/>
      <c r="TRB39" s="296"/>
      <c r="TRC39" s="296"/>
      <c r="TRD39" s="296"/>
      <c r="TRE39" s="296"/>
      <c r="TRF39" s="296"/>
      <c r="TRG39" s="296"/>
      <c r="TRH39" s="296"/>
      <c r="TRI39" s="296"/>
      <c r="TRJ39" s="296"/>
      <c r="TRK39" s="296"/>
      <c r="TRL39" s="296"/>
      <c r="TRM39" s="296"/>
      <c r="TRN39" s="296"/>
      <c r="TRO39" s="296"/>
      <c r="TRP39" s="296"/>
      <c r="TRQ39" s="296"/>
      <c r="TRR39" s="296"/>
      <c r="TRS39" s="296"/>
      <c r="TRT39" s="296"/>
      <c r="TRU39" s="296"/>
      <c r="TRV39" s="296"/>
      <c r="TRW39" s="296"/>
      <c r="TRX39" s="296"/>
      <c r="TRY39" s="296"/>
      <c r="TRZ39" s="296"/>
      <c r="TSA39" s="296"/>
      <c r="TSB39" s="296"/>
      <c r="TSC39" s="296"/>
      <c r="TSD39" s="296"/>
      <c r="TSE39" s="296"/>
      <c r="TSF39" s="296"/>
      <c r="TSG39" s="296"/>
      <c r="TSH39" s="296"/>
      <c r="TSI39" s="296"/>
      <c r="TSJ39" s="296"/>
      <c r="TSK39" s="296"/>
      <c r="TSL39" s="296"/>
      <c r="TSM39" s="296"/>
      <c r="TSN39" s="296"/>
      <c r="TSO39" s="296"/>
      <c r="TSP39" s="296"/>
      <c r="TSQ39" s="296"/>
      <c r="TSR39" s="296"/>
      <c r="TSS39" s="296"/>
      <c r="TST39" s="296"/>
      <c r="TSU39" s="296"/>
      <c r="TSV39" s="296"/>
      <c r="TSW39" s="296"/>
      <c r="TSX39" s="296"/>
      <c r="TSY39" s="296"/>
      <c r="TSZ39" s="296"/>
      <c r="TTA39" s="296"/>
      <c r="TTB39" s="296"/>
      <c r="TTC39" s="296"/>
      <c r="TTD39" s="296"/>
      <c r="TTE39" s="296"/>
      <c r="TTF39" s="296"/>
      <c r="TTG39" s="296"/>
      <c r="TTH39" s="296"/>
      <c r="TTI39" s="296"/>
      <c r="TTJ39" s="296"/>
      <c r="TTK39" s="296"/>
      <c r="TTL39" s="296"/>
      <c r="TTM39" s="296"/>
      <c r="TTN39" s="296"/>
      <c r="TTO39" s="296"/>
      <c r="TTP39" s="296"/>
      <c r="TTQ39" s="296"/>
      <c r="TTR39" s="296"/>
      <c r="TTS39" s="296"/>
      <c r="TTT39" s="296"/>
      <c r="TTU39" s="296"/>
      <c r="TTV39" s="296"/>
      <c r="TTW39" s="296"/>
      <c r="TTX39" s="296"/>
      <c r="TTY39" s="296"/>
      <c r="TTZ39" s="296"/>
      <c r="TUA39" s="296"/>
      <c r="TUB39" s="296"/>
      <c r="TUC39" s="296"/>
      <c r="TUD39" s="296"/>
      <c r="TUE39" s="296"/>
      <c r="TUF39" s="296"/>
      <c r="TUG39" s="296"/>
      <c r="TUH39" s="296"/>
      <c r="TUI39" s="296"/>
      <c r="TUJ39" s="296"/>
      <c r="TUK39" s="296"/>
      <c r="TUL39" s="296"/>
      <c r="TUM39" s="296"/>
      <c r="TUN39" s="296"/>
      <c r="TUO39" s="296"/>
      <c r="TUP39" s="296"/>
      <c r="TUQ39" s="296"/>
      <c r="TUR39" s="296"/>
      <c r="TUS39" s="296"/>
      <c r="TUT39" s="296"/>
      <c r="TUU39" s="296"/>
      <c r="TUV39" s="296"/>
      <c r="TUW39" s="296"/>
      <c r="TUX39" s="296"/>
      <c r="TUY39" s="296"/>
      <c r="TUZ39" s="296"/>
      <c r="TVA39" s="296"/>
      <c r="TVB39" s="296"/>
      <c r="TVC39" s="296"/>
      <c r="TVD39" s="296"/>
      <c r="TVE39" s="296"/>
      <c r="TVF39" s="296"/>
      <c r="TVG39" s="296"/>
      <c r="TVH39" s="296"/>
      <c r="TVI39" s="296"/>
      <c r="TVJ39" s="296"/>
      <c r="TVK39" s="296"/>
      <c r="TVL39" s="296"/>
      <c r="TVM39" s="296"/>
      <c r="TVN39" s="296"/>
      <c r="TVO39" s="296"/>
      <c r="TVP39" s="296"/>
      <c r="TVQ39" s="296"/>
      <c r="TVR39" s="296"/>
      <c r="TVS39" s="296"/>
      <c r="TVT39" s="296"/>
      <c r="TVU39" s="296"/>
      <c r="TVV39" s="296"/>
      <c r="TVW39" s="296"/>
      <c r="TVX39" s="296"/>
      <c r="TVY39" s="296"/>
      <c r="TVZ39" s="296"/>
      <c r="TWA39" s="296"/>
      <c r="TWB39" s="296"/>
      <c r="TWC39" s="296"/>
      <c r="TWD39" s="296"/>
      <c r="TWE39" s="296"/>
      <c r="TWF39" s="296"/>
      <c r="TWG39" s="296"/>
      <c r="TWH39" s="296"/>
      <c r="TWI39" s="296"/>
      <c r="TWJ39" s="296"/>
      <c r="TWK39" s="296"/>
      <c r="TWL39" s="296"/>
      <c r="TWM39" s="296"/>
      <c r="TWN39" s="296"/>
      <c r="TWO39" s="296"/>
      <c r="TWP39" s="296"/>
      <c r="TWQ39" s="296"/>
      <c r="TWR39" s="296"/>
      <c r="TWS39" s="296"/>
      <c r="TWT39" s="296"/>
      <c r="TWU39" s="296"/>
      <c r="TWV39" s="296"/>
      <c r="TWW39" s="296"/>
      <c r="TWX39" s="296"/>
      <c r="TWY39" s="296"/>
      <c r="TWZ39" s="296"/>
      <c r="TXA39" s="296"/>
      <c r="TXB39" s="296"/>
      <c r="TXC39" s="296"/>
      <c r="TXD39" s="296"/>
      <c r="TXE39" s="296"/>
      <c r="TXF39" s="296"/>
      <c r="TXG39" s="296"/>
      <c r="TXH39" s="296"/>
      <c r="TXI39" s="296"/>
      <c r="TXJ39" s="296"/>
      <c r="TXK39" s="296"/>
      <c r="TXL39" s="296"/>
      <c r="TXM39" s="296"/>
      <c r="TXN39" s="296"/>
      <c r="TXO39" s="296"/>
      <c r="TXP39" s="296"/>
      <c r="TXQ39" s="296"/>
      <c r="TXR39" s="296"/>
      <c r="TXS39" s="296"/>
      <c r="TXT39" s="296"/>
      <c r="TXU39" s="296"/>
      <c r="TXV39" s="296"/>
      <c r="TXW39" s="296"/>
      <c r="TXX39" s="296"/>
      <c r="TXY39" s="296"/>
      <c r="TXZ39" s="296"/>
      <c r="TYA39" s="296"/>
      <c r="TYB39" s="296"/>
      <c r="TYC39" s="296"/>
      <c r="TYD39" s="296"/>
      <c r="TYE39" s="296"/>
      <c r="TYF39" s="296"/>
      <c r="TYG39" s="296"/>
      <c r="TYH39" s="296"/>
      <c r="TYI39" s="296"/>
      <c r="TYJ39" s="296"/>
      <c r="TYK39" s="296"/>
      <c r="TYL39" s="296"/>
      <c r="TYM39" s="296"/>
      <c r="TYN39" s="296"/>
      <c r="TYO39" s="296"/>
      <c r="TYP39" s="296"/>
      <c r="TYQ39" s="296"/>
      <c r="TYR39" s="296"/>
      <c r="TYS39" s="296"/>
      <c r="TYT39" s="296"/>
      <c r="TYU39" s="296"/>
      <c r="TYV39" s="296"/>
      <c r="TYW39" s="296"/>
      <c r="TYX39" s="296"/>
      <c r="TYY39" s="296"/>
      <c r="TYZ39" s="296"/>
      <c r="TZA39" s="296"/>
      <c r="TZB39" s="296"/>
      <c r="TZC39" s="296"/>
      <c r="TZD39" s="296"/>
      <c r="TZE39" s="296"/>
      <c r="TZF39" s="296"/>
      <c r="TZG39" s="296"/>
      <c r="TZH39" s="296"/>
      <c r="TZI39" s="296"/>
      <c r="TZJ39" s="296"/>
      <c r="TZK39" s="296"/>
      <c r="TZL39" s="296"/>
      <c r="TZM39" s="296"/>
      <c r="TZN39" s="296"/>
      <c r="TZO39" s="296"/>
      <c r="TZP39" s="296"/>
      <c r="TZQ39" s="296"/>
      <c r="TZR39" s="296"/>
      <c r="TZS39" s="296"/>
      <c r="TZT39" s="296"/>
      <c r="TZU39" s="296"/>
      <c r="TZV39" s="296"/>
      <c r="TZW39" s="296"/>
      <c r="TZX39" s="296"/>
      <c r="TZY39" s="296"/>
      <c r="TZZ39" s="296"/>
      <c r="UAA39" s="296"/>
      <c r="UAB39" s="296"/>
      <c r="UAC39" s="296"/>
      <c r="UAD39" s="296"/>
      <c r="UAE39" s="296"/>
      <c r="UAF39" s="296"/>
      <c r="UAG39" s="296"/>
      <c r="UAH39" s="296"/>
      <c r="UAI39" s="296"/>
      <c r="UAJ39" s="296"/>
      <c r="UAK39" s="296"/>
      <c r="UAL39" s="296"/>
      <c r="UAM39" s="296"/>
      <c r="UAN39" s="296"/>
      <c r="UAO39" s="296"/>
      <c r="UAP39" s="296"/>
      <c r="UAQ39" s="296"/>
      <c r="UAR39" s="296"/>
      <c r="UAS39" s="296"/>
      <c r="UAT39" s="296"/>
      <c r="UAU39" s="296"/>
      <c r="UAV39" s="296"/>
      <c r="UAW39" s="296"/>
      <c r="UAX39" s="296"/>
      <c r="UAY39" s="296"/>
      <c r="UAZ39" s="296"/>
      <c r="UBA39" s="296"/>
      <c r="UBB39" s="296"/>
      <c r="UBC39" s="296"/>
      <c r="UBD39" s="296"/>
      <c r="UBE39" s="296"/>
      <c r="UBF39" s="296"/>
      <c r="UBG39" s="296"/>
      <c r="UBH39" s="296"/>
      <c r="UBI39" s="296"/>
      <c r="UBJ39" s="296"/>
      <c r="UBK39" s="296"/>
      <c r="UBL39" s="296"/>
      <c r="UBM39" s="296"/>
      <c r="UBN39" s="296"/>
      <c r="UBO39" s="296"/>
      <c r="UBP39" s="296"/>
      <c r="UBQ39" s="296"/>
      <c r="UBR39" s="296"/>
      <c r="UBS39" s="296"/>
      <c r="UBT39" s="296"/>
      <c r="UBU39" s="296"/>
      <c r="UBV39" s="296"/>
      <c r="UBW39" s="296"/>
      <c r="UBX39" s="296"/>
      <c r="UBY39" s="296"/>
      <c r="UBZ39" s="296"/>
      <c r="UCA39" s="296"/>
      <c r="UCB39" s="296"/>
      <c r="UCC39" s="296"/>
      <c r="UCD39" s="296"/>
      <c r="UCE39" s="296"/>
      <c r="UCF39" s="296"/>
      <c r="UCG39" s="296"/>
      <c r="UCH39" s="296"/>
      <c r="UCI39" s="296"/>
      <c r="UCJ39" s="296"/>
      <c r="UCK39" s="296"/>
      <c r="UCL39" s="296"/>
      <c r="UCM39" s="296"/>
      <c r="UCN39" s="296"/>
      <c r="UCO39" s="296"/>
      <c r="UCP39" s="296"/>
      <c r="UCQ39" s="296"/>
      <c r="UCR39" s="296"/>
      <c r="UCS39" s="296"/>
      <c r="UCT39" s="296"/>
      <c r="UCU39" s="296"/>
      <c r="UCV39" s="296"/>
      <c r="UCW39" s="296"/>
      <c r="UCX39" s="296"/>
      <c r="UCY39" s="296"/>
      <c r="UCZ39" s="296"/>
      <c r="UDA39" s="296"/>
      <c r="UDB39" s="296"/>
      <c r="UDC39" s="296"/>
      <c r="UDD39" s="296"/>
      <c r="UDE39" s="296"/>
      <c r="UDF39" s="296"/>
      <c r="UDG39" s="296"/>
      <c r="UDH39" s="296"/>
      <c r="UDI39" s="296"/>
      <c r="UDJ39" s="296"/>
      <c r="UDK39" s="296"/>
      <c r="UDL39" s="296"/>
      <c r="UDM39" s="296"/>
      <c r="UDN39" s="296"/>
      <c r="UDO39" s="296"/>
      <c r="UDP39" s="296"/>
      <c r="UDQ39" s="296"/>
      <c r="UDR39" s="296"/>
      <c r="UDS39" s="296"/>
      <c r="UDT39" s="296"/>
      <c r="UDU39" s="296"/>
      <c r="UDV39" s="296"/>
      <c r="UDW39" s="296"/>
      <c r="UDX39" s="296"/>
      <c r="UDY39" s="296"/>
      <c r="UDZ39" s="296"/>
      <c r="UEA39" s="296"/>
      <c r="UEB39" s="296"/>
      <c r="UEC39" s="296"/>
      <c r="UED39" s="296"/>
      <c r="UEE39" s="296"/>
      <c r="UEF39" s="296"/>
      <c r="UEG39" s="296"/>
      <c r="UEH39" s="296"/>
      <c r="UEI39" s="296"/>
      <c r="UEJ39" s="296"/>
      <c r="UEK39" s="296"/>
      <c r="UEL39" s="296"/>
      <c r="UEM39" s="296"/>
      <c r="UEN39" s="296"/>
      <c r="UEO39" s="296"/>
      <c r="UEP39" s="296"/>
      <c r="UEQ39" s="296"/>
      <c r="UER39" s="296"/>
      <c r="UES39" s="296"/>
      <c r="UET39" s="296"/>
      <c r="UEU39" s="296"/>
      <c r="UEV39" s="296"/>
      <c r="UEW39" s="296"/>
      <c r="UEX39" s="296"/>
      <c r="UEY39" s="296"/>
      <c r="UEZ39" s="296"/>
      <c r="UFA39" s="296"/>
      <c r="UFB39" s="296"/>
      <c r="UFC39" s="296"/>
      <c r="UFD39" s="296"/>
      <c r="UFE39" s="296"/>
      <c r="UFF39" s="296"/>
      <c r="UFG39" s="296"/>
      <c r="UFH39" s="296"/>
      <c r="UFI39" s="296"/>
      <c r="UFJ39" s="296"/>
      <c r="UFK39" s="296"/>
      <c r="UFL39" s="296"/>
      <c r="UFM39" s="296"/>
      <c r="UFN39" s="296"/>
      <c r="UFO39" s="296"/>
      <c r="UFP39" s="296"/>
      <c r="UFQ39" s="296"/>
      <c r="UFR39" s="296"/>
      <c r="UFS39" s="296"/>
      <c r="UFT39" s="296"/>
      <c r="UFU39" s="296"/>
      <c r="UFV39" s="296"/>
      <c r="UFW39" s="296"/>
      <c r="UFX39" s="296"/>
      <c r="UFY39" s="296"/>
      <c r="UFZ39" s="296"/>
      <c r="UGA39" s="296"/>
      <c r="UGB39" s="296"/>
      <c r="UGC39" s="296"/>
      <c r="UGD39" s="296"/>
      <c r="UGE39" s="296"/>
      <c r="UGF39" s="296"/>
      <c r="UGG39" s="296"/>
      <c r="UGH39" s="296"/>
      <c r="UGI39" s="296"/>
      <c r="UGJ39" s="296"/>
      <c r="UGK39" s="296"/>
      <c r="UGL39" s="296"/>
      <c r="UGM39" s="296"/>
      <c r="UGN39" s="296"/>
      <c r="UGO39" s="296"/>
      <c r="UGP39" s="296"/>
      <c r="UGQ39" s="296"/>
      <c r="UGR39" s="296"/>
      <c r="UGS39" s="296"/>
      <c r="UGT39" s="296"/>
      <c r="UGU39" s="296"/>
      <c r="UGV39" s="296"/>
      <c r="UGW39" s="296"/>
      <c r="UGX39" s="296"/>
      <c r="UGY39" s="296"/>
      <c r="UGZ39" s="296"/>
      <c r="UHA39" s="296"/>
      <c r="UHB39" s="296"/>
      <c r="UHC39" s="296"/>
      <c r="UHD39" s="296"/>
      <c r="UHE39" s="296"/>
      <c r="UHF39" s="296"/>
      <c r="UHG39" s="296"/>
      <c r="UHH39" s="296"/>
      <c r="UHI39" s="296"/>
      <c r="UHJ39" s="296"/>
      <c r="UHK39" s="296"/>
      <c r="UHL39" s="296"/>
      <c r="UHM39" s="296"/>
      <c r="UHN39" s="296"/>
      <c r="UHO39" s="296"/>
      <c r="UHP39" s="296"/>
      <c r="UHQ39" s="296"/>
      <c r="UHR39" s="296"/>
      <c r="UHS39" s="296"/>
      <c r="UHT39" s="296"/>
      <c r="UHU39" s="296"/>
      <c r="UHV39" s="296"/>
      <c r="UHW39" s="296"/>
      <c r="UHX39" s="296"/>
      <c r="UHY39" s="296"/>
      <c r="UHZ39" s="296"/>
      <c r="UIA39" s="296"/>
      <c r="UIB39" s="296"/>
      <c r="UIC39" s="296"/>
      <c r="UID39" s="296"/>
      <c r="UIE39" s="296"/>
      <c r="UIF39" s="296"/>
      <c r="UIG39" s="296"/>
      <c r="UIH39" s="296"/>
      <c r="UII39" s="296"/>
      <c r="UIJ39" s="296"/>
      <c r="UIK39" s="296"/>
      <c r="UIL39" s="296"/>
      <c r="UIM39" s="296"/>
      <c r="UIN39" s="296"/>
      <c r="UIO39" s="296"/>
      <c r="UIP39" s="296"/>
      <c r="UIQ39" s="296"/>
      <c r="UIR39" s="296"/>
      <c r="UIS39" s="296"/>
      <c r="UIT39" s="296"/>
      <c r="UIU39" s="296"/>
      <c r="UIV39" s="296"/>
      <c r="UIW39" s="296"/>
      <c r="UIX39" s="296"/>
      <c r="UIY39" s="296"/>
      <c r="UIZ39" s="296"/>
      <c r="UJA39" s="296"/>
      <c r="UJB39" s="296"/>
      <c r="UJC39" s="296"/>
      <c r="UJD39" s="296"/>
      <c r="UJE39" s="296"/>
      <c r="UJF39" s="296"/>
      <c r="UJG39" s="296"/>
      <c r="UJH39" s="296"/>
      <c r="UJI39" s="296"/>
      <c r="UJJ39" s="296"/>
      <c r="UJK39" s="296"/>
      <c r="UJL39" s="296"/>
      <c r="UJM39" s="296"/>
      <c r="UJN39" s="296"/>
      <c r="UJO39" s="296"/>
      <c r="UJP39" s="296"/>
      <c r="UJQ39" s="296"/>
      <c r="UJR39" s="296"/>
      <c r="UJS39" s="296"/>
      <c r="UJT39" s="296"/>
      <c r="UJU39" s="296"/>
      <c r="UJV39" s="296"/>
      <c r="UJW39" s="296"/>
      <c r="UJX39" s="296"/>
      <c r="UJY39" s="296"/>
      <c r="UJZ39" s="296"/>
      <c r="UKA39" s="296"/>
      <c r="UKB39" s="296"/>
      <c r="UKC39" s="296"/>
      <c r="UKD39" s="296"/>
      <c r="UKE39" s="296"/>
      <c r="UKF39" s="296"/>
      <c r="UKG39" s="296"/>
      <c r="UKH39" s="296"/>
      <c r="UKI39" s="296"/>
      <c r="UKJ39" s="296"/>
      <c r="UKK39" s="296"/>
      <c r="UKL39" s="296"/>
      <c r="UKM39" s="296"/>
      <c r="UKN39" s="296"/>
      <c r="UKO39" s="296"/>
      <c r="UKP39" s="296"/>
      <c r="UKQ39" s="296"/>
      <c r="UKR39" s="296"/>
      <c r="UKS39" s="296"/>
      <c r="UKT39" s="296"/>
      <c r="UKU39" s="296"/>
      <c r="UKV39" s="296"/>
      <c r="UKW39" s="296"/>
      <c r="UKX39" s="296"/>
      <c r="UKY39" s="296"/>
      <c r="UKZ39" s="296"/>
      <c r="ULA39" s="296"/>
      <c r="ULB39" s="296"/>
      <c r="ULC39" s="296"/>
      <c r="ULD39" s="296"/>
      <c r="ULE39" s="296"/>
      <c r="ULF39" s="296"/>
      <c r="ULG39" s="296"/>
      <c r="ULH39" s="296"/>
      <c r="ULI39" s="296"/>
      <c r="ULJ39" s="296"/>
      <c r="ULK39" s="296"/>
      <c r="ULL39" s="296"/>
      <c r="ULM39" s="296"/>
      <c r="ULN39" s="296"/>
      <c r="ULO39" s="296"/>
      <c r="ULP39" s="296"/>
      <c r="ULQ39" s="296"/>
      <c r="ULR39" s="296"/>
      <c r="ULS39" s="296"/>
      <c r="ULT39" s="296"/>
      <c r="ULU39" s="296"/>
      <c r="ULV39" s="296"/>
      <c r="ULW39" s="296"/>
      <c r="ULX39" s="296"/>
      <c r="ULY39" s="296"/>
      <c r="ULZ39" s="296"/>
      <c r="UMA39" s="296"/>
      <c r="UMB39" s="296"/>
      <c r="UMC39" s="296"/>
      <c r="UMD39" s="296"/>
      <c r="UME39" s="296"/>
      <c r="UMF39" s="296"/>
      <c r="UMG39" s="296"/>
      <c r="UMH39" s="296"/>
      <c r="UMI39" s="296"/>
      <c r="UMJ39" s="296"/>
      <c r="UMK39" s="296"/>
      <c r="UML39" s="296"/>
      <c r="UMM39" s="296"/>
      <c r="UMN39" s="296"/>
      <c r="UMO39" s="296"/>
      <c r="UMP39" s="296"/>
      <c r="UMQ39" s="296"/>
      <c r="UMR39" s="296"/>
      <c r="UMS39" s="296"/>
      <c r="UMT39" s="296"/>
      <c r="UMU39" s="296"/>
      <c r="UMV39" s="296"/>
      <c r="UMW39" s="296"/>
      <c r="UMX39" s="296"/>
      <c r="UMY39" s="296"/>
      <c r="UMZ39" s="296"/>
      <c r="UNA39" s="296"/>
      <c r="UNB39" s="296"/>
      <c r="UNC39" s="296"/>
      <c r="UND39" s="296"/>
      <c r="UNE39" s="296"/>
      <c r="UNF39" s="296"/>
      <c r="UNG39" s="296"/>
      <c r="UNH39" s="296"/>
      <c r="UNI39" s="296"/>
      <c r="UNJ39" s="296"/>
      <c r="UNK39" s="296"/>
      <c r="UNL39" s="296"/>
      <c r="UNM39" s="296"/>
      <c r="UNN39" s="296"/>
      <c r="UNO39" s="296"/>
      <c r="UNP39" s="296"/>
      <c r="UNQ39" s="296"/>
      <c r="UNR39" s="296"/>
      <c r="UNS39" s="296"/>
      <c r="UNT39" s="296"/>
      <c r="UNU39" s="296"/>
      <c r="UNV39" s="296"/>
      <c r="UNW39" s="296"/>
      <c r="UNX39" s="296"/>
      <c r="UNY39" s="296"/>
      <c r="UNZ39" s="296"/>
      <c r="UOA39" s="296"/>
      <c r="UOB39" s="296"/>
      <c r="UOC39" s="296"/>
      <c r="UOD39" s="296"/>
      <c r="UOE39" s="296"/>
      <c r="UOF39" s="296"/>
      <c r="UOG39" s="296"/>
      <c r="UOH39" s="296"/>
      <c r="UOI39" s="296"/>
      <c r="UOJ39" s="296"/>
      <c r="UOK39" s="296"/>
      <c r="UOL39" s="296"/>
      <c r="UOM39" s="296"/>
      <c r="UON39" s="296"/>
      <c r="UOO39" s="296"/>
      <c r="UOP39" s="296"/>
      <c r="UOQ39" s="296"/>
      <c r="UOR39" s="296"/>
      <c r="UOS39" s="296"/>
      <c r="UOT39" s="296"/>
      <c r="UOU39" s="296"/>
      <c r="UOV39" s="296"/>
      <c r="UOW39" s="296"/>
      <c r="UOX39" s="296"/>
      <c r="UOY39" s="296"/>
      <c r="UOZ39" s="296"/>
      <c r="UPA39" s="296"/>
      <c r="UPB39" s="296"/>
      <c r="UPC39" s="296"/>
      <c r="UPD39" s="296"/>
      <c r="UPE39" s="296"/>
      <c r="UPF39" s="296"/>
      <c r="UPG39" s="296"/>
      <c r="UPH39" s="296"/>
      <c r="UPI39" s="296"/>
      <c r="UPJ39" s="296"/>
      <c r="UPK39" s="296"/>
      <c r="UPL39" s="296"/>
      <c r="UPM39" s="296"/>
      <c r="UPN39" s="296"/>
      <c r="UPO39" s="296"/>
      <c r="UPP39" s="296"/>
      <c r="UPQ39" s="296"/>
      <c r="UPR39" s="296"/>
      <c r="UPS39" s="296"/>
      <c r="UPT39" s="296"/>
      <c r="UPU39" s="296"/>
      <c r="UPV39" s="296"/>
      <c r="UPW39" s="296"/>
      <c r="UPX39" s="296"/>
      <c r="UPY39" s="296"/>
      <c r="UPZ39" s="296"/>
      <c r="UQA39" s="296"/>
      <c r="UQB39" s="296"/>
      <c r="UQC39" s="296"/>
      <c r="UQD39" s="296"/>
      <c r="UQE39" s="296"/>
      <c r="UQF39" s="296"/>
      <c r="UQG39" s="296"/>
      <c r="UQH39" s="296"/>
      <c r="UQI39" s="296"/>
      <c r="UQJ39" s="296"/>
      <c r="UQK39" s="296"/>
      <c r="UQL39" s="296"/>
      <c r="UQM39" s="296"/>
      <c r="UQN39" s="296"/>
      <c r="UQO39" s="296"/>
      <c r="UQP39" s="296"/>
      <c r="UQQ39" s="296"/>
      <c r="UQR39" s="296"/>
      <c r="UQS39" s="296"/>
      <c r="UQT39" s="296"/>
      <c r="UQU39" s="296"/>
      <c r="UQV39" s="296"/>
      <c r="UQW39" s="296"/>
      <c r="UQX39" s="296"/>
      <c r="UQY39" s="296"/>
      <c r="UQZ39" s="296"/>
      <c r="URA39" s="296"/>
      <c r="URB39" s="296"/>
      <c r="URC39" s="296"/>
      <c r="URD39" s="296"/>
      <c r="URE39" s="296"/>
      <c r="URF39" s="296"/>
      <c r="URG39" s="296"/>
      <c r="URH39" s="296"/>
      <c r="URI39" s="296"/>
      <c r="URJ39" s="296"/>
      <c r="URK39" s="296"/>
      <c r="URL39" s="296"/>
      <c r="URM39" s="296"/>
      <c r="URN39" s="296"/>
      <c r="URO39" s="296"/>
      <c r="URP39" s="296"/>
      <c r="URQ39" s="296"/>
      <c r="URR39" s="296"/>
      <c r="URS39" s="296"/>
      <c r="URT39" s="296"/>
      <c r="URU39" s="296"/>
      <c r="URV39" s="296"/>
      <c r="URW39" s="296"/>
      <c r="URX39" s="296"/>
      <c r="URY39" s="296"/>
      <c r="URZ39" s="296"/>
      <c r="USA39" s="296"/>
      <c r="USB39" s="296"/>
      <c r="USC39" s="296"/>
      <c r="USD39" s="296"/>
      <c r="USE39" s="296"/>
      <c r="USF39" s="296"/>
      <c r="USG39" s="296"/>
      <c r="USH39" s="296"/>
      <c r="USI39" s="296"/>
      <c r="USJ39" s="296"/>
      <c r="USK39" s="296"/>
      <c r="USL39" s="296"/>
      <c r="USM39" s="296"/>
      <c r="USN39" s="296"/>
      <c r="USO39" s="296"/>
      <c r="USP39" s="296"/>
      <c r="USQ39" s="296"/>
      <c r="USR39" s="296"/>
      <c r="USS39" s="296"/>
      <c r="UST39" s="296"/>
      <c r="USU39" s="296"/>
      <c r="USV39" s="296"/>
      <c r="USW39" s="296"/>
      <c r="USX39" s="296"/>
      <c r="USY39" s="296"/>
      <c r="USZ39" s="296"/>
      <c r="UTA39" s="296"/>
      <c r="UTB39" s="296"/>
      <c r="UTC39" s="296"/>
      <c r="UTD39" s="296"/>
      <c r="UTE39" s="296"/>
      <c r="UTF39" s="296"/>
      <c r="UTG39" s="296"/>
      <c r="UTH39" s="296"/>
      <c r="UTI39" s="296"/>
      <c r="UTJ39" s="296"/>
      <c r="UTK39" s="296"/>
      <c r="UTL39" s="296"/>
      <c r="UTM39" s="296"/>
      <c r="UTN39" s="296"/>
      <c r="UTO39" s="296"/>
      <c r="UTP39" s="296"/>
      <c r="UTQ39" s="296"/>
      <c r="UTR39" s="296"/>
      <c r="UTS39" s="296"/>
      <c r="UTT39" s="296"/>
      <c r="UTU39" s="296"/>
      <c r="UTV39" s="296"/>
      <c r="UTW39" s="296"/>
      <c r="UTX39" s="296"/>
      <c r="UTY39" s="296"/>
      <c r="UTZ39" s="296"/>
      <c r="UUA39" s="296"/>
      <c r="UUB39" s="296"/>
      <c r="UUC39" s="296"/>
      <c r="UUD39" s="296"/>
      <c r="UUE39" s="296"/>
      <c r="UUF39" s="296"/>
      <c r="UUG39" s="296"/>
      <c r="UUH39" s="296"/>
      <c r="UUI39" s="296"/>
      <c r="UUJ39" s="296"/>
      <c r="UUK39" s="296"/>
      <c r="UUL39" s="296"/>
      <c r="UUM39" s="296"/>
      <c r="UUN39" s="296"/>
      <c r="UUO39" s="296"/>
      <c r="UUP39" s="296"/>
      <c r="UUQ39" s="296"/>
      <c r="UUR39" s="296"/>
      <c r="UUS39" s="296"/>
      <c r="UUT39" s="296"/>
      <c r="UUU39" s="296"/>
      <c r="UUV39" s="296"/>
      <c r="UUW39" s="296"/>
      <c r="UUX39" s="296"/>
      <c r="UUY39" s="296"/>
      <c r="UUZ39" s="296"/>
      <c r="UVA39" s="296"/>
      <c r="UVB39" s="296"/>
      <c r="UVC39" s="296"/>
      <c r="UVD39" s="296"/>
      <c r="UVE39" s="296"/>
      <c r="UVF39" s="296"/>
      <c r="UVG39" s="296"/>
      <c r="UVH39" s="296"/>
      <c r="UVI39" s="296"/>
      <c r="UVJ39" s="296"/>
      <c r="UVK39" s="296"/>
      <c r="UVL39" s="296"/>
      <c r="UVM39" s="296"/>
      <c r="UVN39" s="296"/>
      <c r="UVO39" s="296"/>
      <c r="UVP39" s="296"/>
      <c r="UVQ39" s="296"/>
      <c r="UVR39" s="296"/>
      <c r="UVS39" s="296"/>
      <c r="UVT39" s="296"/>
      <c r="UVU39" s="296"/>
      <c r="UVV39" s="296"/>
      <c r="UVW39" s="296"/>
      <c r="UVX39" s="296"/>
      <c r="UVY39" s="296"/>
      <c r="UVZ39" s="296"/>
      <c r="UWA39" s="296"/>
      <c r="UWB39" s="296"/>
      <c r="UWC39" s="296"/>
      <c r="UWD39" s="296"/>
      <c r="UWE39" s="296"/>
      <c r="UWF39" s="296"/>
      <c r="UWG39" s="296"/>
      <c r="UWH39" s="296"/>
      <c r="UWI39" s="296"/>
      <c r="UWJ39" s="296"/>
      <c r="UWK39" s="296"/>
      <c r="UWL39" s="296"/>
      <c r="UWM39" s="296"/>
      <c r="UWN39" s="296"/>
      <c r="UWO39" s="296"/>
      <c r="UWP39" s="296"/>
      <c r="UWQ39" s="296"/>
      <c r="UWR39" s="296"/>
      <c r="UWS39" s="296"/>
      <c r="UWT39" s="296"/>
      <c r="UWU39" s="296"/>
      <c r="UWV39" s="296"/>
      <c r="UWW39" s="296"/>
      <c r="UWX39" s="296"/>
      <c r="UWY39" s="296"/>
      <c r="UWZ39" s="296"/>
      <c r="UXA39" s="296"/>
      <c r="UXB39" s="296"/>
      <c r="UXC39" s="296"/>
      <c r="UXD39" s="296"/>
      <c r="UXE39" s="296"/>
      <c r="UXF39" s="296"/>
      <c r="UXG39" s="296"/>
      <c r="UXH39" s="296"/>
      <c r="UXI39" s="296"/>
      <c r="UXJ39" s="296"/>
      <c r="UXK39" s="296"/>
      <c r="UXL39" s="296"/>
      <c r="UXM39" s="296"/>
      <c r="UXN39" s="296"/>
      <c r="UXO39" s="296"/>
      <c r="UXP39" s="296"/>
      <c r="UXQ39" s="296"/>
      <c r="UXR39" s="296"/>
      <c r="UXS39" s="296"/>
      <c r="UXT39" s="296"/>
      <c r="UXU39" s="296"/>
      <c r="UXV39" s="296"/>
      <c r="UXW39" s="296"/>
      <c r="UXX39" s="296"/>
      <c r="UXY39" s="296"/>
      <c r="UXZ39" s="296"/>
      <c r="UYA39" s="296"/>
      <c r="UYB39" s="296"/>
      <c r="UYC39" s="296"/>
      <c r="UYD39" s="296"/>
      <c r="UYE39" s="296"/>
      <c r="UYF39" s="296"/>
      <c r="UYG39" s="296"/>
      <c r="UYH39" s="296"/>
      <c r="UYI39" s="296"/>
      <c r="UYJ39" s="296"/>
      <c r="UYK39" s="296"/>
      <c r="UYL39" s="296"/>
      <c r="UYM39" s="296"/>
      <c r="UYN39" s="296"/>
      <c r="UYO39" s="296"/>
      <c r="UYP39" s="296"/>
      <c r="UYQ39" s="296"/>
      <c r="UYR39" s="296"/>
      <c r="UYS39" s="296"/>
      <c r="UYT39" s="296"/>
      <c r="UYU39" s="296"/>
      <c r="UYV39" s="296"/>
      <c r="UYW39" s="296"/>
      <c r="UYX39" s="296"/>
      <c r="UYY39" s="296"/>
      <c r="UYZ39" s="296"/>
      <c r="UZA39" s="296"/>
      <c r="UZB39" s="296"/>
      <c r="UZC39" s="296"/>
      <c r="UZD39" s="296"/>
      <c r="UZE39" s="296"/>
      <c r="UZF39" s="296"/>
      <c r="UZG39" s="296"/>
      <c r="UZH39" s="296"/>
      <c r="UZI39" s="296"/>
      <c r="UZJ39" s="296"/>
      <c r="UZK39" s="296"/>
      <c r="UZL39" s="296"/>
      <c r="UZM39" s="296"/>
      <c r="UZN39" s="296"/>
      <c r="UZO39" s="296"/>
      <c r="UZP39" s="296"/>
      <c r="UZQ39" s="296"/>
      <c r="UZR39" s="296"/>
      <c r="UZS39" s="296"/>
      <c r="UZT39" s="296"/>
      <c r="UZU39" s="296"/>
      <c r="UZV39" s="296"/>
      <c r="UZW39" s="296"/>
      <c r="UZX39" s="296"/>
      <c r="UZY39" s="296"/>
      <c r="UZZ39" s="296"/>
      <c r="VAA39" s="296"/>
      <c r="VAB39" s="296"/>
      <c r="VAC39" s="296"/>
      <c r="VAD39" s="296"/>
      <c r="VAE39" s="296"/>
      <c r="VAF39" s="296"/>
      <c r="VAG39" s="296"/>
      <c r="VAH39" s="296"/>
      <c r="VAI39" s="296"/>
      <c r="VAJ39" s="296"/>
      <c r="VAK39" s="296"/>
      <c r="VAL39" s="296"/>
      <c r="VAM39" s="296"/>
      <c r="VAN39" s="296"/>
      <c r="VAO39" s="296"/>
      <c r="VAP39" s="296"/>
      <c r="VAQ39" s="296"/>
      <c r="VAR39" s="296"/>
      <c r="VAS39" s="296"/>
      <c r="VAT39" s="296"/>
      <c r="VAU39" s="296"/>
      <c r="VAV39" s="296"/>
      <c r="VAW39" s="296"/>
      <c r="VAX39" s="296"/>
      <c r="VAY39" s="296"/>
      <c r="VAZ39" s="296"/>
      <c r="VBA39" s="296"/>
      <c r="VBB39" s="296"/>
      <c r="VBC39" s="296"/>
      <c r="VBD39" s="296"/>
      <c r="VBE39" s="296"/>
      <c r="VBF39" s="296"/>
      <c r="VBG39" s="296"/>
      <c r="VBH39" s="296"/>
      <c r="VBI39" s="296"/>
      <c r="VBJ39" s="296"/>
      <c r="VBK39" s="296"/>
      <c r="VBL39" s="296"/>
      <c r="VBM39" s="296"/>
      <c r="VBN39" s="296"/>
      <c r="VBO39" s="296"/>
      <c r="VBP39" s="296"/>
      <c r="VBQ39" s="296"/>
      <c r="VBR39" s="296"/>
      <c r="VBS39" s="296"/>
      <c r="VBT39" s="296"/>
      <c r="VBU39" s="296"/>
      <c r="VBV39" s="296"/>
      <c r="VBW39" s="296"/>
      <c r="VBX39" s="296"/>
      <c r="VBY39" s="296"/>
      <c r="VBZ39" s="296"/>
      <c r="VCA39" s="296"/>
      <c r="VCB39" s="296"/>
      <c r="VCC39" s="296"/>
      <c r="VCD39" s="296"/>
      <c r="VCE39" s="296"/>
      <c r="VCF39" s="296"/>
      <c r="VCG39" s="296"/>
      <c r="VCH39" s="296"/>
      <c r="VCI39" s="296"/>
      <c r="VCJ39" s="296"/>
      <c r="VCK39" s="296"/>
      <c r="VCL39" s="296"/>
      <c r="VCM39" s="296"/>
      <c r="VCN39" s="296"/>
      <c r="VCO39" s="296"/>
      <c r="VCP39" s="296"/>
      <c r="VCQ39" s="296"/>
      <c r="VCR39" s="296"/>
      <c r="VCS39" s="296"/>
      <c r="VCT39" s="296"/>
      <c r="VCU39" s="296"/>
      <c r="VCV39" s="296"/>
      <c r="VCW39" s="296"/>
      <c r="VCX39" s="296"/>
      <c r="VCY39" s="296"/>
      <c r="VCZ39" s="296"/>
      <c r="VDA39" s="296"/>
      <c r="VDB39" s="296"/>
      <c r="VDC39" s="296"/>
      <c r="VDD39" s="296"/>
      <c r="VDE39" s="296"/>
      <c r="VDF39" s="296"/>
      <c r="VDG39" s="296"/>
      <c r="VDH39" s="296"/>
      <c r="VDI39" s="296"/>
      <c r="VDJ39" s="296"/>
      <c r="VDK39" s="296"/>
      <c r="VDL39" s="296"/>
      <c r="VDM39" s="296"/>
      <c r="VDN39" s="296"/>
      <c r="VDO39" s="296"/>
      <c r="VDP39" s="296"/>
      <c r="VDQ39" s="296"/>
      <c r="VDR39" s="296"/>
      <c r="VDS39" s="296"/>
      <c r="VDT39" s="296"/>
      <c r="VDU39" s="296"/>
      <c r="VDV39" s="296"/>
      <c r="VDW39" s="296"/>
      <c r="VDX39" s="296"/>
      <c r="VDY39" s="296"/>
      <c r="VDZ39" s="296"/>
      <c r="VEA39" s="296"/>
      <c r="VEB39" s="296"/>
      <c r="VEC39" s="296"/>
      <c r="VED39" s="296"/>
      <c r="VEE39" s="296"/>
      <c r="VEF39" s="296"/>
      <c r="VEG39" s="296"/>
      <c r="VEH39" s="296"/>
      <c r="VEI39" s="296"/>
      <c r="VEJ39" s="296"/>
      <c r="VEK39" s="296"/>
      <c r="VEL39" s="296"/>
      <c r="VEM39" s="296"/>
      <c r="VEN39" s="296"/>
      <c r="VEO39" s="296"/>
      <c r="VEP39" s="296"/>
      <c r="VEQ39" s="296"/>
      <c r="VER39" s="296"/>
      <c r="VES39" s="296"/>
      <c r="VET39" s="296"/>
      <c r="VEU39" s="296"/>
      <c r="VEV39" s="296"/>
      <c r="VEW39" s="296"/>
      <c r="VEX39" s="296"/>
      <c r="VEY39" s="296"/>
      <c r="VEZ39" s="296"/>
      <c r="VFA39" s="296"/>
      <c r="VFB39" s="296"/>
      <c r="VFC39" s="296"/>
      <c r="VFD39" s="296"/>
      <c r="VFE39" s="296"/>
      <c r="VFF39" s="296"/>
      <c r="VFG39" s="296"/>
      <c r="VFH39" s="296"/>
      <c r="VFI39" s="296"/>
      <c r="VFJ39" s="296"/>
      <c r="VFK39" s="296"/>
      <c r="VFL39" s="296"/>
      <c r="VFM39" s="296"/>
      <c r="VFN39" s="296"/>
      <c r="VFO39" s="296"/>
      <c r="VFP39" s="296"/>
      <c r="VFQ39" s="296"/>
      <c r="VFR39" s="296"/>
      <c r="VFS39" s="296"/>
      <c r="VFT39" s="296"/>
      <c r="VFU39" s="296"/>
      <c r="VFV39" s="296"/>
      <c r="VFW39" s="296"/>
      <c r="VFX39" s="296"/>
      <c r="VFY39" s="296"/>
      <c r="VFZ39" s="296"/>
      <c r="VGA39" s="296"/>
      <c r="VGB39" s="296"/>
      <c r="VGC39" s="296"/>
      <c r="VGD39" s="296"/>
      <c r="VGE39" s="296"/>
      <c r="VGF39" s="296"/>
      <c r="VGG39" s="296"/>
      <c r="VGH39" s="296"/>
      <c r="VGI39" s="296"/>
      <c r="VGJ39" s="296"/>
      <c r="VGK39" s="296"/>
      <c r="VGL39" s="296"/>
      <c r="VGM39" s="296"/>
      <c r="VGN39" s="296"/>
      <c r="VGO39" s="296"/>
      <c r="VGP39" s="296"/>
      <c r="VGQ39" s="296"/>
      <c r="VGR39" s="296"/>
      <c r="VGS39" s="296"/>
      <c r="VGT39" s="296"/>
      <c r="VGU39" s="296"/>
      <c r="VGV39" s="296"/>
      <c r="VGW39" s="296"/>
      <c r="VGX39" s="296"/>
      <c r="VGY39" s="296"/>
      <c r="VGZ39" s="296"/>
      <c r="VHA39" s="296"/>
      <c r="VHB39" s="296"/>
      <c r="VHC39" s="296"/>
      <c r="VHD39" s="296"/>
      <c r="VHE39" s="296"/>
      <c r="VHF39" s="296"/>
      <c r="VHG39" s="296"/>
      <c r="VHH39" s="296"/>
      <c r="VHI39" s="296"/>
      <c r="VHJ39" s="296"/>
      <c r="VHK39" s="296"/>
      <c r="VHL39" s="296"/>
      <c r="VHM39" s="296"/>
      <c r="VHN39" s="296"/>
      <c r="VHO39" s="296"/>
      <c r="VHP39" s="296"/>
      <c r="VHQ39" s="296"/>
      <c r="VHR39" s="296"/>
      <c r="VHS39" s="296"/>
      <c r="VHT39" s="296"/>
      <c r="VHU39" s="296"/>
      <c r="VHV39" s="296"/>
      <c r="VHW39" s="296"/>
      <c r="VHX39" s="296"/>
      <c r="VHY39" s="296"/>
      <c r="VHZ39" s="296"/>
      <c r="VIA39" s="296"/>
      <c r="VIB39" s="296"/>
      <c r="VIC39" s="296"/>
      <c r="VID39" s="296"/>
      <c r="VIE39" s="296"/>
      <c r="VIF39" s="296"/>
      <c r="VIG39" s="296"/>
      <c r="VIH39" s="296"/>
      <c r="VII39" s="296"/>
      <c r="VIJ39" s="296"/>
      <c r="VIK39" s="296"/>
      <c r="VIL39" s="296"/>
      <c r="VIM39" s="296"/>
      <c r="VIN39" s="296"/>
      <c r="VIO39" s="296"/>
      <c r="VIP39" s="296"/>
      <c r="VIQ39" s="296"/>
      <c r="VIR39" s="296"/>
      <c r="VIS39" s="296"/>
      <c r="VIT39" s="296"/>
      <c r="VIU39" s="296"/>
      <c r="VIV39" s="296"/>
      <c r="VIW39" s="296"/>
      <c r="VIX39" s="296"/>
      <c r="VIY39" s="296"/>
      <c r="VIZ39" s="296"/>
      <c r="VJA39" s="296"/>
      <c r="VJB39" s="296"/>
      <c r="VJC39" s="296"/>
      <c r="VJD39" s="296"/>
      <c r="VJE39" s="296"/>
      <c r="VJF39" s="296"/>
      <c r="VJG39" s="296"/>
      <c r="VJH39" s="296"/>
      <c r="VJI39" s="296"/>
      <c r="VJJ39" s="296"/>
      <c r="VJK39" s="296"/>
      <c r="VJL39" s="296"/>
      <c r="VJM39" s="296"/>
      <c r="VJN39" s="296"/>
      <c r="VJO39" s="296"/>
      <c r="VJP39" s="296"/>
      <c r="VJQ39" s="296"/>
      <c r="VJR39" s="296"/>
      <c r="VJS39" s="296"/>
      <c r="VJT39" s="296"/>
      <c r="VJU39" s="296"/>
      <c r="VJV39" s="296"/>
      <c r="VJW39" s="296"/>
      <c r="VJX39" s="296"/>
      <c r="VJY39" s="296"/>
      <c r="VJZ39" s="296"/>
      <c r="VKA39" s="296"/>
      <c r="VKB39" s="296"/>
      <c r="VKC39" s="296"/>
      <c r="VKD39" s="296"/>
      <c r="VKE39" s="296"/>
      <c r="VKF39" s="296"/>
      <c r="VKG39" s="296"/>
      <c r="VKH39" s="296"/>
      <c r="VKI39" s="296"/>
      <c r="VKJ39" s="296"/>
      <c r="VKK39" s="296"/>
      <c r="VKL39" s="296"/>
      <c r="VKM39" s="296"/>
      <c r="VKN39" s="296"/>
      <c r="VKO39" s="296"/>
      <c r="VKP39" s="296"/>
      <c r="VKQ39" s="296"/>
      <c r="VKR39" s="296"/>
      <c r="VKS39" s="296"/>
      <c r="VKT39" s="296"/>
      <c r="VKU39" s="296"/>
      <c r="VKV39" s="296"/>
      <c r="VKW39" s="296"/>
      <c r="VKX39" s="296"/>
      <c r="VKY39" s="296"/>
      <c r="VKZ39" s="296"/>
      <c r="VLA39" s="296"/>
      <c r="VLB39" s="296"/>
      <c r="VLC39" s="296"/>
      <c r="VLD39" s="296"/>
      <c r="VLE39" s="296"/>
      <c r="VLF39" s="296"/>
      <c r="VLG39" s="296"/>
      <c r="VLH39" s="296"/>
      <c r="VLI39" s="296"/>
      <c r="VLJ39" s="296"/>
      <c r="VLK39" s="296"/>
      <c r="VLL39" s="296"/>
      <c r="VLM39" s="296"/>
      <c r="VLN39" s="296"/>
      <c r="VLO39" s="296"/>
      <c r="VLP39" s="296"/>
      <c r="VLQ39" s="296"/>
      <c r="VLR39" s="296"/>
      <c r="VLS39" s="296"/>
      <c r="VLT39" s="296"/>
      <c r="VLU39" s="296"/>
      <c r="VLV39" s="296"/>
      <c r="VLW39" s="296"/>
      <c r="VLX39" s="296"/>
      <c r="VLY39" s="296"/>
      <c r="VLZ39" s="296"/>
      <c r="VMA39" s="296"/>
      <c r="VMB39" s="296"/>
      <c r="VMC39" s="296"/>
      <c r="VMD39" s="296"/>
      <c r="VME39" s="296"/>
      <c r="VMF39" s="296"/>
      <c r="VMG39" s="296"/>
      <c r="VMH39" s="296"/>
      <c r="VMI39" s="296"/>
      <c r="VMJ39" s="296"/>
      <c r="VMK39" s="296"/>
      <c r="VML39" s="296"/>
      <c r="VMM39" s="296"/>
      <c r="VMN39" s="296"/>
      <c r="VMO39" s="296"/>
      <c r="VMP39" s="296"/>
      <c r="VMQ39" s="296"/>
      <c r="VMR39" s="296"/>
      <c r="VMS39" s="296"/>
      <c r="VMT39" s="296"/>
      <c r="VMU39" s="296"/>
      <c r="VMV39" s="296"/>
      <c r="VMW39" s="296"/>
      <c r="VMX39" s="296"/>
      <c r="VMY39" s="296"/>
      <c r="VMZ39" s="296"/>
      <c r="VNA39" s="296"/>
      <c r="VNB39" s="296"/>
      <c r="VNC39" s="296"/>
      <c r="VND39" s="296"/>
      <c r="VNE39" s="296"/>
      <c r="VNF39" s="296"/>
      <c r="VNG39" s="296"/>
      <c r="VNH39" s="296"/>
      <c r="VNI39" s="296"/>
      <c r="VNJ39" s="296"/>
      <c r="VNK39" s="296"/>
      <c r="VNL39" s="296"/>
      <c r="VNM39" s="296"/>
      <c r="VNN39" s="296"/>
      <c r="VNO39" s="296"/>
      <c r="VNP39" s="296"/>
      <c r="VNQ39" s="296"/>
      <c r="VNR39" s="296"/>
      <c r="VNS39" s="296"/>
      <c r="VNT39" s="296"/>
      <c r="VNU39" s="296"/>
      <c r="VNV39" s="296"/>
      <c r="VNW39" s="296"/>
      <c r="VNX39" s="296"/>
      <c r="VNY39" s="296"/>
      <c r="VNZ39" s="296"/>
      <c r="VOA39" s="296"/>
      <c r="VOB39" s="296"/>
      <c r="VOC39" s="296"/>
      <c r="VOD39" s="296"/>
      <c r="VOE39" s="296"/>
      <c r="VOF39" s="296"/>
      <c r="VOG39" s="296"/>
      <c r="VOH39" s="296"/>
      <c r="VOI39" s="296"/>
      <c r="VOJ39" s="296"/>
      <c r="VOK39" s="296"/>
      <c r="VOL39" s="296"/>
      <c r="VOM39" s="296"/>
      <c r="VON39" s="296"/>
      <c r="VOO39" s="296"/>
      <c r="VOP39" s="296"/>
      <c r="VOQ39" s="296"/>
      <c r="VOR39" s="296"/>
      <c r="VOS39" s="296"/>
      <c r="VOT39" s="296"/>
      <c r="VOU39" s="296"/>
      <c r="VOV39" s="296"/>
      <c r="VOW39" s="296"/>
      <c r="VOX39" s="296"/>
      <c r="VOY39" s="296"/>
      <c r="VOZ39" s="296"/>
      <c r="VPA39" s="296"/>
      <c r="VPB39" s="296"/>
      <c r="VPC39" s="296"/>
      <c r="VPD39" s="296"/>
      <c r="VPE39" s="296"/>
      <c r="VPF39" s="296"/>
      <c r="VPG39" s="296"/>
      <c r="VPH39" s="296"/>
      <c r="VPI39" s="296"/>
      <c r="VPJ39" s="296"/>
      <c r="VPK39" s="296"/>
      <c r="VPL39" s="296"/>
      <c r="VPM39" s="296"/>
      <c r="VPN39" s="296"/>
      <c r="VPO39" s="296"/>
      <c r="VPP39" s="296"/>
      <c r="VPQ39" s="296"/>
      <c r="VPR39" s="296"/>
      <c r="VPS39" s="296"/>
      <c r="VPT39" s="296"/>
      <c r="VPU39" s="296"/>
      <c r="VPV39" s="296"/>
      <c r="VPW39" s="296"/>
      <c r="VPX39" s="296"/>
      <c r="VPY39" s="296"/>
      <c r="VPZ39" s="296"/>
      <c r="VQA39" s="296"/>
      <c r="VQB39" s="296"/>
      <c r="VQC39" s="296"/>
      <c r="VQD39" s="296"/>
      <c r="VQE39" s="296"/>
      <c r="VQF39" s="296"/>
      <c r="VQG39" s="296"/>
      <c r="VQH39" s="296"/>
      <c r="VQI39" s="296"/>
      <c r="VQJ39" s="296"/>
      <c r="VQK39" s="296"/>
      <c r="VQL39" s="296"/>
      <c r="VQM39" s="296"/>
      <c r="VQN39" s="296"/>
      <c r="VQO39" s="296"/>
      <c r="VQP39" s="296"/>
      <c r="VQQ39" s="296"/>
      <c r="VQR39" s="296"/>
      <c r="VQS39" s="296"/>
      <c r="VQT39" s="296"/>
      <c r="VQU39" s="296"/>
      <c r="VQV39" s="296"/>
      <c r="VQW39" s="296"/>
      <c r="VQX39" s="296"/>
      <c r="VQY39" s="296"/>
      <c r="VQZ39" s="296"/>
      <c r="VRA39" s="296"/>
      <c r="VRB39" s="296"/>
      <c r="VRC39" s="296"/>
      <c r="VRD39" s="296"/>
      <c r="VRE39" s="296"/>
      <c r="VRF39" s="296"/>
      <c r="VRG39" s="296"/>
      <c r="VRH39" s="296"/>
      <c r="VRI39" s="296"/>
      <c r="VRJ39" s="296"/>
      <c r="VRK39" s="296"/>
      <c r="VRL39" s="296"/>
      <c r="VRM39" s="296"/>
      <c r="VRN39" s="296"/>
      <c r="VRO39" s="296"/>
      <c r="VRP39" s="296"/>
      <c r="VRQ39" s="296"/>
      <c r="VRR39" s="296"/>
      <c r="VRS39" s="296"/>
      <c r="VRT39" s="296"/>
      <c r="VRU39" s="296"/>
      <c r="VRV39" s="296"/>
      <c r="VRW39" s="296"/>
      <c r="VRX39" s="296"/>
      <c r="VRY39" s="296"/>
      <c r="VRZ39" s="296"/>
      <c r="VSA39" s="296"/>
      <c r="VSB39" s="296"/>
      <c r="VSC39" s="296"/>
      <c r="VSD39" s="296"/>
      <c r="VSE39" s="296"/>
      <c r="VSF39" s="296"/>
      <c r="VSG39" s="296"/>
      <c r="VSH39" s="296"/>
      <c r="VSI39" s="296"/>
      <c r="VSJ39" s="296"/>
      <c r="VSK39" s="296"/>
      <c r="VSL39" s="296"/>
      <c r="VSM39" s="296"/>
      <c r="VSN39" s="296"/>
      <c r="VSO39" s="296"/>
      <c r="VSP39" s="296"/>
      <c r="VSQ39" s="296"/>
      <c r="VSR39" s="296"/>
      <c r="VSS39" s="296"/>
      <c r="VST39" s="296"/>
      <c r="VSU39" s="296"/>
      <c r="VSV39" s="296"/>
      <c r="VSW39" s="296"/>
      <c r="VSX39" s="296"/>
      <c r="VSY39" s="296"/>
      <c r="VSZ39" s="296"/>
      <c r="VTA39" s="296"/>
      <c r="VTB39" s="296"/>
      <c r="VTC39" s="296"/>
      <c r="VTD39" s="296"/>
      <c r="VTE39" s="296"/>
      <c r="VTF39" s="296"/>
      <c r="VTG39" s="296"/>
      <c r="VTH39" s="296"/>
      <c r="VTI39" s="296"/>
      <c r="VTJ39" s="296"/>
      <c r="VTK39" s="296"/>
      <c r="VTL39" s="296"/>
      <c r="VTM39" s="296"/>
      <c r="VTN39" s="296"/>
      <c r="VTO39" s="296"/>
      <c r="VTP39" s="296"/>
      <c r="VTQ39" s="296"/>
      <c r="VTR39" s="296"/>
      <c r="VTS39" s="296"/>
      <c r="VTT39" s="296"/>
      <c r="VTU39" s="296"/>
      <c r="VTV39" s="296"/>
      <c r="VTW39" s="296"/>
      <c r="VTX39" s="296"/>
      <c r="VTY39" s="296"/>
      <c r="VTZ39" s="296"/>
      <c r="VUA39" s="296"/>
      <c r="VUB39" s="296"/>
      <c r="VUC39" s="296"/>
      <c r="VUD39" s="296"/>
      <c r="VUE39" s="296"/>
      <c r="VUF39" s="296"/>
      <c r="VUG39" s="296"/>
      <c r="VUH39" s="296"/>
      <c r="VUI39" s="296"/>
      <c r="VUJ39" s="296"/>
      <c r="VUK39" s="296"/>
      <c r="VUL39" s="296"/>
      <c r="VUM39" s="296"/>
      <c r="VUN39" s="296"/>
      <c r="VUO39" s="296"/>
      <c r="VUP39" s="296"/>
      <c r="VUQ39" s="296"/>
      <c r="VUR39" s="296"/>
      <c r="VUS39" s="296"/>
      <c r="VUT39" s="296"/>
      <c r="VUU39" s="296"/>
      <c r="VUV39" s="296"/>
      <c r="VUW39" s="296"/>
      <c r="VUX39" s="296"/>
      <c r="VUY39" s="296"/>
      <c r="VUZ39" s="296"/>
      <c r="VVA39" s="296"/>
      <c r="VVB39" s="296"/>
      <c r="VVC39" s="296"/>
      <c r="VVD39" s="296"/>
      <c r="VVE39" s="296"/>
      <c r="VVF39" s="296"/>
      <c r="VVG39" s="296"/>
      <c r="VVH39" s="296"/>
      <c r="VVI39" s="296"/>
      <c r="VVJ39" s="296"/>
      <c r="VVK39" s="296"/>
      <c r="VVL39" s="296"/>
      <c r="VVM39" s="296"/>
      <c r="VVN39" s="296"/>
      <c r="VVO39" s="296"/>
      <c r="VVP39" s="296"/>
      <c r="VVQ39" s="296"/>
      <c r="VVR39" s="296"/>
      <c r="VVS39" s="296"/>
      <c r="VVT39" s="296"/>
      <c r="VVU39" s="296"/>
      <c r="VVV39" s="296"/>
      <c r="VVW39" s="296"/>
      <c r="VVX39" s="296"/>
      <c r="VVY39" s="296"/>
      <c r="VVZ39" s="296"/>
      <c r="VWA39" s="296"/>
      <c r="VWB39" s="296"/>
      <c r="VWC39" s="296"/>
      <c r="VWD39" s="296"/>
      <c r="VWE39" s="296"/>
      <c r="VWF39" s="296"/>
      <c r="VWG39" s="296"/>
      <c r="VWH39" s="296"/>
      <c r="VWI39" s="296"/>
      <c r="VWJ39" s="296"/>
      <c r="VWK39" s="296"/>
      <c r="VWL39" s="296"/>
      <c r="VWM39" s="296"/>
      <c r="VWN39" s="296"/>
      <c r="VWO39" s="296"/>
      <c r="VWP39" s="296"/>
      <c r="VWQ39" s="296"/>
      <c r="VWR39" s="296"/>
      <c r="VWS39" s="296"/>
      <c r="VWT39" s="296"/>
      <c r="VWU39" s="296"/>
      <c r="VWV39" s="296"/>
      <c r="VWW39" s="296"/>
      <c r="VWX39" s="296"/>
      <c r="VWY39" s="296"/>
      <c r="VWZ39" s="296"/>
      <c r="VXA39" s="296"/>
      <c r="VXB39" s="296"/>
      <c r="VXC39" s="296"/>
      <c r="VXD39" s="296"/>
      <c r="VXE39" s="296"/>
      <c r="VXF39" s="296"/>
      <c r="VXG39" s="296"/>
      <c r="VXH39" s="296"/>
      <c r="VXI39" s="296"/>
      <c r="VXJ39" s="296"/>
      <c r="VXK39" s="296"/>
      <c r="VXL39" s="296"/>
      <c r="VXM39" s="296"/>
      <c r="VXN39" s="296"/>
      <c r="VXO39" s="296"/>
      <c r="VXP39" s="296"/>
      <c r="VXQ39" s="296"/>
      <c r="VXR39" s="296"/>
      <c r="VXS39" s="296"/>
      <c r="VXT39" s="296"/>
      <c r="VXU39" s="296"/>
      <c r="VXV39" s="296"/>
      <c r="VXW39" s="296"/>
      <c r="VXX39" s="296"/>
      <c r="VXY39" s="296"/>
      <c r="VXZ39" s="296"/>
      <c r="VYA39" s="296"/>
      <c r="VYB39" s="296"/>
      <c r="VYC39" s="296"/>
      <c r="VYD39" s="296"/>
      <c r="VYE39" s="296"/>
      <c r="VYF39" s="296"/>
      <c r="VYG39" s="296"/>
      <c r="VYH39" s="296"/>
      <c r="VYI39" s="296"/>
      <c r="VYJ39" s="296"/>
      <c r="VYK39" s="296"/>
      <c r="VYL39" s="296"/>
      <c r="VYM39" s="296"/>
      <c r="VYN39" s="296"/>
      <c r="VYO39" s="296"/>
      <c r="VYP39" s="296"/>
      <c r="VYQ39" s="296"/>
      <c r="VYR39" s="296"/>
      <c r="VYS39" s="296"/>
      <c r="VYT39" s="296"/>
      <c r="VYU39" s="296"/>
      <c r="VYV39" s="296"/>
      <c r="VYW39" s="296"/>
      <c r="VYX39" s="296"/>
      <c r="VYY39" s="296"/>
      <c r="VYZ39" s="296"/>
      <c r="VZA39" s="296"/>
      <c r="VZB39" s="296"/>
      <c r="VZC39" s="296"/>
      <c r="VZD39" s="296"/>
      <c r="VZE39" s="296"/>
      <c r="VZF39" s="296"/>
      <c r="VZG39" s="296"/>
      <c r="VZH39" s="296"/>
      <c r="VZI39" s="296"/>
      <c r="VZJ39" s="296"/>
      <c r="VZK39" s="296"/>
      <c r="VZL39" s="296"/>
      <c r="VZM39" s="296"/>
      <c r="VZN39" s="296"/>
      <c r="VZO39" s="296"/>
      <c r="VZP39" s="296"/>
      <c r="VZQ39" s="296"/>
      <c r="VZR39" s="296"/>
      <c r="VZS39" s="296"/>
      <c r="VZT39" s="296"/>
      <c r="VZU39" s="296"/>
      <c r="VZV39" s="296"/>
      <c r="VZW39" s="296"/>
      <c r="VZX39" s="296"/>
      <c r="VZY39" s="296"/>
      <c r="VZZ39" s="296"/>
      <c r="WAA39" s="296"/>
      <c r="WAB39" s="296"/>
      <c r="WAC39" s="296"/>
      <c r="WAD39" s="296"/>
      <c r="WAE39" s="296"/>
      <c r="WAF39" s="296"/>
      <c r="WAG39" s="296"/>
      <c r="WAH39" s="296"/>
      <c r="WAI39" s="296"/>
      <c r="WAJ39" s="296"/>
      <c r="WAK39" s="296"/>
      <c r="WAL39" s="296"/>
      <c r="WAM39" s="296"/>
      <c r="WAN39" s="296"/>
      <c r="WAO39" s="296"/>
      <c r="WAP39" s="296"/>
      <c r="WAQ39" s="296"/>
      <c r="WAR39" s="296"/>
      <c r="WAS39" s="296"/>
      <c r="WAT39" s="296"/>
      <c r="WAU39" s="296"/>
      <c r="WAV39" s="296"/>
      <c r="WAW39" s="296"/>
      <c r="WAX39" s="296"/>
      <c r="WAY39" s="296"/>
      <c r="WAZ39" s="296"/>
      <c r="WBA39" s="296"/>
      <c r="WBB39" s="296"/>
      <c r="WBC39" s="296"/>
      <c r="WBD39" s="296"/>
      <c r="WBE39" s="296"/>
      <c r="WBF39" s="296"/>
      <c r="WBG39" s="296"/>
      <c r="WBH39" s="296"/>
      <c r="WBI39" s="296"/>
      <c r="WBJ39" s="296"/>
      <c r="WBK39" s="296"/>
      <c r="WBL39" s="296"/>
      <c r="WBM39" s="296"/>
      <c r="WBN39" s="296"/>
      <c r="WBO39" s="296"/>
      <c r="WBP39" s="296"/>
      <c r="WBQ39" s="296"/>
      <c r="WBR39" s="296"/>
      <c r="WBS39" s="296"/>
      <c r="WBT39" s="296"/>
      <c r="WBU39" s="296"/>
      <c r="WBV39" s="296"/>
      <c r="WBW39" s="296"/>
      <c r="WBX39" s="296"/>
      <c r="WBY39" s="296"/>
      <c r="WBZ39" s="296"/>
      <c r="WCA39" s="296"/>
      <c r="WCB39" s="296"/>
      <c r="WCC39" s="296"/>
      <c r="WCD39" s="296"/>
      <c r="WCE39" s="296"/>
      <c r="WCF39" s="296"/>
      <c r="WCG39" s="296"/>
      <c r="WCH39" s="296"/>
      <c r="WCI39" s="296"/>
      <c r="WCJ39" s="296"/>
      <c r="WCK39" s="296"/>
      <c r="WCL39" s="296"/>
      <c r="WCM39" s="296"/>
      <c r="WCN39" s="296"/>
      <c r="WCO39" s="296"/>
      <c r="WCP39" s="296"/>
      <c r="WCQ39" s="296"/>
      <c r="WCR39" s="296"/>
      <c r="WCS39" s="296"/>
      <c r="WCT39" s="296"/>
      <c r="WCU39" s="296"/>
      <c r="WCV39" s="296"/>
      <c r="WCW39" s="296"/>
      <c r="WCX39" s="296"/>
      <c r="WCY39" s="296"/>
      <c r="WCZ39" s="296"/>
      <c r="WDA39" s="296"/>
      <c r="WDB39" s="296"/>
      <c r="WDC39" s="296"/>
      <c r="WDD39" s="296"/>
      <c r="WDE39" s="296"/>
      <c r="WDF39" s="296"/>
      <c r="WDG39" s="296"/>
      <c r="WDH39" s="296"/>
      <c r="WDI39" s="296"/>
      <c r="WDJ39" s="296"/>
      <c r="WDK39" s="296"/>
      <c r="WDL39" s="296"/>
      <c r="WDM39" s="296"/>
      <c r="WDN39" s="296"/>
      <c r="WDO39" s="296"/>
      <c r="WDP39" s="296"/>
      <c r="WDQ39" s="296"/>
      <c r="WDR39" s="296"/>
      <c r="WDS39" s="296"/>
      <c r="WDT39" s="296"/>
      <c r="WDU39" s="296"/>
      <c r="WDV39" s="296"/>
      <c r="WDW39" s="296"/>
      <c r="WDX39" s="296"/>
      <c r="WDY39" s="296"/>
      <c r="WDZ39" s="296"/>
      <c r="WEA39" s="296"/>
      <c r="WEB39" s="296"/>
      <c r="WEC39" s="296"/>
      <c r="WED39" s="296"/>
      <c r="WEE39" s="296"/>
      <c r="WEF39" s="296"/>
      <c r="WEG39" s="296"/>
      <c r="WEH39" s="296"/>
      <c r="WEI39" s="296"/>
      <c r="WEJ39" s="296"/>
      <c r="WEK39" s="296"/>
      <c r="WEL39" s="296"/>
      <c r="WEM39" s="296"/>
      <c r="WEN39" s="296"/>
      <c r="WEO39" s="296"/>
      <c r="WEP39" s="296"/>
      <c r="WEQ39" s="296"/>
      <c r="WER39" s="296"/>
      <c r="WES39" s="296"/>
      <c r="WET39" s="296"/>
      <c r="WEU39" s="296"/>
      <c r="WEV39" s="296"/>
      <c r="WEW39" s="296"/>
      <c r="WEX39" s="296"/>
      <c r="WEY39" s="296"/>
      <c r="WEZ39" s="296"/>
      <c r="WFA39" s="296"/>
      <c r="WFB39" s="296"/>
      <c r="WFC39" s="296"/>
      <c r="WFD39" s="296"/>
      <c r="WFE39" s="296"/>
      <c r="WFF39" s="296"/>
      <c r="WFG39" s="296"/>
      <c r="WFH39" s="296"/>
      <c r="WFI39" s="296"/>
      <c r="WFJ39" s="296"/>
      <c r="WFK39" s="296"/>
      <c r="WFL39" s="296"/>
      <c r="WFM39" s="296"/>
      <c r="WFN39" s="296"/>
      <c r="WFO39" s="296"/>
      <c r="WFP39" s="296"/>
      <c r="WFQ39" s="296"/>
      <c r="WFR39" s="296"/>
      <c r="WFS39" s="296"/>
      <c r="WFT39" s="296"/>
      <c r="WFU39" s="296"/>
      <c r="WFV39" s="296"/>
      <c r="WFW39" s="296"/>
      <c r="WFX39" s="296"/>
      <c r="WFY39" s="296"/>
      <c r="WFZ39" s="296"/>
      <c r="WGA39" s="296"/>
      <c r="WGB39" s="296"/>
      <c r="WGC39" s="296"/>
      <c r="WGD39" s="296"/>
      <c r="WGE39" s="296"/>
      <c r="WGF39" s="296"/>
      <c r="WGG39" s="296"/>
      <c r="WGH39" s="296"/>
      <c r="WGI39" s="296"/>
      <c r="WGJ39" s="296"/>
      <c r="WGK39" s="296"/>
      <c r="WGL39" s="296"/>
      <c r="WGM39" s="296"/>
      <c r="WGN39" s="296"/>
      <c r="WGO39" s="296"/>
      <c r="WGP39" s="296"/>
      <c r="WGQ39" s="296"/>
      <c r="WGR39" s="296"/>
      <c r="WGS39" s="296"/>
      <c r="WGT39" s="296"/>
      <c r="WGU39" s="296"/>
      <c r="WGV39" s="296"/>
      <c r="WGW39" s="296"/>
      <c r="WGX39" s="296"/>
      <c r="WGY39" s="296"/>
      <c r="WGZ39" s="296"/>
      <c r="WHA39" s="296"/>
      <c r="WHB39" s="296"/>
      <c r="WHC39" s="296"/>
      <c r="WHD39" s="296"/>
      <c r="WHE39" s="296"/>
      <c r="WHF39" s="296"/>
      <c r="WHG39" s="296"/>
      <c r="WHH39" s="296"/>
      <c r="WHI39" s="296"/>
      <c r="WHJ39" s="296"/>
      <c r="WHK39" s="296"/>
      <c r="WHL39" s="296"/>
      <c r="WHM39" s="296"/>
      <c r="WHN39" s="296"/>
      <c r="WHO39" s="296"/>
      <c r="WHP39" s="296"/>
      <c r="WHQ39" s="296"/>
      <c r="WHR39" s="296"/>
      <c r="WHS39" s="296"/>
      <c r="WHT39" s="296"/>
      <c r="WHU39" s="296"/>
      <c r="WHV39" s="296"/>
      <c r="WHW39" s="296"/>
      <c r="WHX39" s="296"/>
      <c r="WHY39" s="296"/>
      <c r="WHZ39" s="296"/>
      <c r="WIA39" s="296"/>
      <c r="WIB39" s="296"/>
      <c r="WIC39" s="296"/>
      <c r="WID39" s="296"/>
      <c r="WIE39" s="296"/>
      <c r="WIF39" s="296"/>
      <c r="WIG39" s="296"/>
      <c r="WIH39" s="296"/>
      <c r="WII39" s="296"/>
      <c r="WIJ39" s="296"/>
      <c r="WIK39" s="296"/>
      <c r="WIL39" s="296"/>
      <c r="WIM39" s="296"/>
      <c r="WIN39" s="296"/>
      <c r="WIO39" s="296"/>
      <c r="WIP39" s="296"/>
      <c r="WIQ39" s="296"/>
      <c r="WIR39" s="296"/>
      <c r="WIS39" s="296"/>
      <c r="WIT39" s="296"/>
      <c r="WIU39" s="296"/>
      <c r="WIV39" s="296"/>
      <c r="WIW39" s="296"/>
      <c r="WIX39" s="296"/>
      <c r="WIY39" s="296"/>
      <c r="WIZ39" s="296"/>
      <c r="WJA39" s="296"/>
      <c r="WJB39" s="296"/>
      <c r="WJC39" s="296"/>
      <c r="WJD39" s="296"/>
      <c r="WJE39" s="296"/>
      <c r="WJF39" s="296"/>
      <c r="WJG39" s="296"/>
      <c r="WJH39" s="296"/>
      <c r="WJI39" s="296"/>
      <c r="WJJ39" s="296"/>
      <c r="WJK39" s="296"/>
      <c r="WJL39" s="296"/>
      <c r="WJM39" s="296"/>
      <c r="WJN39" s="296"/>
      <c r="WJO39" s="296"/>
      <c r="WJP39" s="296"/>
      <c r="WJQ39" s="296"/>
      <c r="WJR39" s="296"/>
      <c r="WJS39" s="296"/>
      <c r="WJT39" s="296"/>
      <c r="WJU39" s="296"/>
      <c r="WJV39" s="296"/>
      <c r="WJW39" s="296"/>
      <c r="WJX39" s="296"/>
      <c r="WJY39" s="296"/>
      <c r="WJZ39" s="296"/>
      <c r="WKA39" s="296"/>
      <c r="WKB39" s="296"/>
      <c r="WKC39" s="296"/>
      <c r="WKD39" s="296"/>
      <c r="WKE39" s="296"/>
      <c r="WKF39" s="296"/>
      <c r="WKG39" s="296"/>
      <c r="WKH39" s="296"/>
      <c r="WKI39" s="296"/>
      <c r="WKJ39" s="296"/>
      <c r="WKK39" s="296"/>
      <c r="WKL39" s="296"/>
      <c r="WKM39" s="296"/>
      <c r="WKN39" s="296"/>
      <c r="WKO39" s="296"/>
      <c r="WKP39" s="296"/>
      <c r="WKQ39" s="296"/>
      <c r="WKR39" s="296"/>
      <c r="WKS39" s="296"/>
      <c r="WKT39" s="296"/>
      <c r="WKU39" s="296"/>
      <c r="WKV39" s="296"/>
      <c r="WKW39" s="296"/>
      <c r="WKX39" s="296"/>
      <c r="WKY39" s="296"/>
      <c r="WKZ39" s="296"/>
      <c r="WLA39" s="296"/>
      <c r="WLB39" s="296"/>
      <c r="WLC39" s="296"/>
      <c r="WLD39" s="296"/>
      <c r="WLE39" s="296"/>
      <c r="WLF39" s="296"/>
      <c r="WLG39" s="296"/>
      <c r="WLH39" s="296"/>
      <c r="WLI39" s="296"/>
      <c r="WLJ39" s="296"/>
      <c r="WLK39" s="296"/>
      <c r="WLL39" s="296"/>
      <c r="WLM39" s="296"/>
      <c r="WLN39" s="296"/>
      <c r="WLO39" s="296"/>
      <c r="WLP39" s="296"/>
      <c r="WLQ39" s="296"/>
      <c r="WLR39" s="296"/>
      <c r="WLS39" s="296"/>
      <c r="WLT39" s="296"/>
      <c r="WLU39" s="296"/>
      <c r="WLV39" s="296"/>
      <c r="WLW39" s="296"/>
      <c r="WLX39" s="296"/>
      <c r="WLY39" s="296"/>
      <c r="WLZ39" s="296"/>
      <c r="WMA39" s="296"/>
      <c r="WMB39" s="296"/>
      <c r="WMC39" s="296"/>
      <c r="WMD39" s="296"/>
      <c r="WME39" s="296"/>
      <c r="WMF39" s="296"/>
      <c r="WMG39" s="296"/>
      <c r="WMH39" s="296"/>
      <c r="WMI39" s="296"/>
      <c r="WMJ39" s="296"/>
      <c r="WMK39" s="296"/>
      <c r="WML39" s="296"/>
      <c r="WMM39" s="296"/>
      <c r="WMN39" s="296"/>
      <c r="WMO39" s="296"/>
      <c r="WMP39" s="296"/>
      <c r="WMQ39" s="296"/>
      <c r="WMR39" s="296"/>
      <c r="WMS39" s="296"/>
      <c r="WMT39" s="296"/>
      <c r="WMU39" s="296"/>
      <c r="WMV39" s="296"/>
      <c r="WMW39" s="296"/>
      <c r="WMX39" s="296"/>
      <c r="WMY39" s="296"/>
      <c r="WMZ39" s="296"/>
      <c r="WNA39" s="296"/>
      <c r="WNB39" s="296"/>
      <c r="WNC39" s="296"/>
      <c r="WND39" s="296"/>
      <c r="WNE39" s="296"/>
      <c r="WNF39" s="296"/>
      <c r="WNG39" s="296"/>
      <c r="WNH39" s="296"/>
      <c r="WNI39" s="296"/>
      <c r="WNJ39" s="296"/>
      <c r="WNK39" s="296"/>
      <c r="WNL39" s="296"/>
      <c r="WNM39" s="296"/>
      <c r="WNN39" s="296"/>
      <c r="WNO39" s="296"/>
      <c r="WNP39" s="296"/>
      <c r="WNQ39" s="296"/>
      <c r="WNR39" s="296"/>
      <c r="WNS39" s="296"/>
      <c r="WNT39" s="296"/>
      <c r="WNU39" s="296"/>
      <c r="WNV39" s="296"/>
      <c r="WNW39" s="296"/>
      <c r="WNX39" s="296"/>
      <c r="WNY39" s="296"/>
      <c r="WNZ39" s="296"/>
      <c r="WOA39" s="296"/>
      <c r="WOB39" s="296"/>
      <c r="WOC39" s="296"/>
      <c r="WOD39" s="296"/>
      <c r="WOE39" s="296"/>
      <c r="WOF39" s="296"/>
      <c r="WOG39" s="296"/>
      <c r="WOH39" s="296"/>
      <c r="WOI39" s="296"/>
      <c r="WOJ39" s="296"/>
      <c r="WOK39" s="296"/>
      <c r="WOL39" s="296"/>
      <c r="WOM39" s="296"/>
      <c r="WON39" s="296"/>
      <c r="WOO39" s="296"/>
      <c r="WOP39" s="296"/>
      <c r="WOQ39" s="296"/>
      <c r="WOR39" s="296"/>
      <c r="WOS39" s="296"/>
      <c r="WOT39" s="296"/>
      <c r="WOU39" s="296"/>
      <c r="WOV39" s="296"/>
      <c r="WOW39" s="296"/>
      <c r="WOX39" s="296"/>
      <c r="WOY39" s="296"/>
      <c r="WOZ39" s="296"/>
      <c r="WPA39" s="296"/>
      <c r="WPB39" s="296"/>
      <c r="WPC39" s="296"/>
      <c r="WPD39" s="296"/>
      <c r="WPE39" s="296"/>
      <c r="WPF39" s="296"/>
      <c r="WPG39" s="296"/>
      <c r="WPH39" s="296"/>
      <c r="WPI39" s="296"/>
      <c r="WPJ39" s="296"/>
      <c r="WPK39" s="296"/>
      <c r="WPL39" s="296"/>
      <c r="WPM39" s="296"/>
      <c r="WPN39" s="296"/>
      <c r="WPO39" s="296"/>
      <c r="WPP39" s="296"/>
      <c r="WPQ39" s="296"/>
      <c r="WPR39" s="296"/>
      <c r="WPS39" s="296"/>
      <c r="WPT39" s="296"/>
      <c r="WPU39" s="296"/>
      <c r="WPV39" s="296"/>
      <c r="WPW39" s="296"/>
      <c r="WPX39" s="296"/>
      <c r="WPY39" s="296"/>
      <c r="WPZ39" s="296"/>
      <c r="WQA39" s="296"/>
      <c r="WQB39" s="296"/>
      <c r="WQC39" s="296"/>
      <c r="WQD39" s="296"/>
      <c r="WQE39" s="296"/>
      <c r="WQF39" s="296"/>
      <c r="WQG39" s="296"/>
      <c r="WQH39" s="296"/>
      <c r="WQI39" s="296"/>
      <c r="WQJ39" s="296"/>
      <c r="WQK39" s="296"/>
      <c r="WQL39" s="296"/>
      <c r="WQM39" s="296"/>
      <c r="WQN39" s="296"/>
      <c r="WQO39" s="296"/>
      <c r="WQP39" s="296"/>
      <c r="WQQ39" s="296"/>
      <c r="WQR39" s="296"/>
      <c r="WQS39" s="296"/>
      <c r="WQT39" s="296"/>
      <c r="WQU39" s="296"/>
      <c r="WQV39" s="296"/>
      <c r="WQW39" s="296"/>
      <c r="WQX39" s="296"/>
      <c r="WQY39" s="296"/>
      <c r="WQZ39" s="296"/>
      <c r="WRA39" s="296"/>
      <c r="WRB39" s="296"/>
      <c r="WRC39" s="296"/>
      <c r="WRD39" s="296"/>
      <c r="WRE39" s="296"/>
      <c r="WRF39" s="296"/>
      <c r="WRG39" s="296"/>
      <c r="WRH39" s="296"/>
      <c r="WRI39" s="296"/>
      <c r="WRJ39" s="296"/>
      <c r="WRK39" s="296"/>
      <c r="WRL39" s="296"/>
      <c r="WRM39" s="296"/>
      <c r="WRN39" s="296"/>
      <c r="WRO39" s="296"/>
      <c r="WRP39" s="296"/>
      <c r="WRQ39" s="296"/>
      <c r="WRR39" s="296"/>
      <c r="WRS39" s="296"/>
      <c r="WRT39" s="296"/>
      <c r="WRU39" s="296"/>
      <c r="WRV39" s="296"/>
      <c r="WRW39" s="296"/>
      <c r="WRX39" s="296"/>
      <c r="WRY39" s="296"/>
      <c r="WRZ39" s="296"/>
      <c r="WSA39" s="296"/>
      <c r="WSB39" s="296"/>
      <c r="WSC39" s="296"/>
      <c r="WSD39" s="296"/>
      <c r="WSE39" s="296"/>
      <c r="WSF39" s="296"/>
      <c r="WSG39" s="296"/>
      <c r="WSH39" s="296"/>
      <c r="WSI39" s="296"/>
      <c r="WSJ39" s="296"/>
      <c r="WSK39" s="296"/>
      <c r="WSL39" s="296"/>
      <c r="WSM39" s="296"/>
      <c r="WSN39" s="296"/>
      <c r="WSO39" s="296"/>
      <c r="WSP39" s="296"/>
      <c r="WSQ39" s="296"/>
      <c r="WSR39" s="296"/>
      <c r="WSS39" s="296"/>
      <c r="WST39" s="296"/>
      <c r="WSU39" s="296"/>
      <c r="WSV39" s="296"/>
      <c r="WSW39" s="296"/>
      <c r="WSX39" s="296"/>
      <c r="WSY39" s="296"/>
      <c r="WSZ39" s="296"/>
      <c r="WTA39" s="296"/>
      <c r="WTB39" s="296"/>
      <c r="WTC39" s="296"/>
      <c r="WTD39" s="296"/>
      <c r="WTE39" s="296"/>
      <c r="WTF39" s="296"/>
      <c r="WTG39" s="296"/>
      <c r="WTH39" s="296"/>
      <c r="WTI39" s="296"/>
      <c r="WTJ39" s="296"/>
      <c r="WTK39" s="296"/>
      <c r="WTL39" s="296"/>
      <c r="WTM39" s="296"/>
      <c r="WTN39" s="296"/>
      <c r="WTO39" s="296"/>
      <c r="WTP39" s="296"/>
      <c r="WTQ39" s="296"/>
      <c r="WTR39" s="296"/>
      <c r="WTS39" s="296"/>
      <c r="WTT39" s="296"/>
      <c r="WTU39" s="296"/>
      <c r="WTV39" s="296"/>
      <c r="WTW39" s="296"/>
      <c r="WTX39" s="296"/>
      <c r="WTY39" s="296"/>
      <c r="WTZ39" s="296"/>
      <c r="WUA39" s="296"/>
      <c r="WUB39" s="296"/>
      <c r="WUC39" s="296"/>
      <c r="WUD39" s="296"/>
      <c r="WUE39" s="296"/>
      <c r="WUF39" s="296"/>
      <c r="WUG39" s="296"/>
      <c r="WUH39" s="296"/>
      <c r="WUI39" s="296"/>
      <c r="WUJ39" s="296"/>
      <c r="WUK39" s="296"/>
      <c r="WUL39" s="296"/>
      <c r="WUM39" s="296"/>
      <c r="WUN39" s="296"/>
      <c r="WUO39" s="296"/>
      <c r="WUP39" s="296"/>
      <c r="WUQ39" s="296"/>
      <c r="WUR39" s="296"/>
      <c r="WUS39" s="296"/>
      <c r="WUT39" s="296"/>
      <c r="WUU39" s="296"/>
      <c r="WUV39" s="296"/>
      <c r="WUW39" s="296"/>
      <c r="WUX39" s="296"/>
      <c r="WUY39" s="296"/>
      <c r="WUZ39" s="296"/>
      <c r="WVA39" s="296"/>
      <c r="WVB39" s="296"/>
      <c r="WVC39" s="296"/>
      <c r="WVD39" s="296"/>
      <c r="WVE39" s="296"/>
      <c r="WVF39" s="296"/>
      <c r="WVG39" s="296"/>
      <c r="WVH39" s="296"/>
      <c r="WVI39" s="296"/>
      <c r="WVJ39" s="296"/>
      <c r="WVK39" s="296"/>
      <c r="WVL39" s="296"/>
      <c r="WVM39" s="296"/>
      <c r="WVN39" s="296"/>
      <c r="WVO39" s="296"/>
      <c r="WVP39" s="296"/>
      <c r="WVQ39" s="296"/>
      <c r="WVR39" s="296"/>
      <c r="WVS39" s="296"/>
      <c r="WVT39" s="296"/>
      <c r="WVU39" s="296"/>
      <c r="WVV39" s="296"/>
      <c r="WVW39" s="296"/>
      <c r="WVX39" s="296"/>
      <c r="WVY39" s="296"/>
      <c r="WVZ39" s="296"/>
      <c r="WWA39" s="296"/>
      <c r="WWB39" s="296"/>
      <c r="WWC39" s="296"/>
      <c r="WWD39" s="296"/>
      <c r="WWE39" s="296"/>
      <c r="WWF39" s="296"/>
      <c r="WWG39" s="296"/>
      <c r="WWH39" s="296"/>
      <c r="WWI39" s="296"/>
      <c r="WWJ39" s="296"/>
      <c r="WWK39" s="296"/>
      <c r="WWL39" s="296"/>
      <c r="WWM39" s="296"/>
      <c r="WWN39" s="296"/>
      <c r="WWO39" s="296"/>
      <c r="WWP39" s="296"/>
      <c r="WWQ39" s="296"/>
      <c r="WWR39" s="296"/>
      <c r="WWS39" s="296"/>
      <c r="WWT39" s="296"/>
      <c r="WWU39" s="296"/>
      <c r="WWV39" s="296"/>
      <c r="WWW39" s="296"/>
      <c r="WWX39" s="296"/>
      <c r="WWY39" s="296"/>
      <c r="WWZ39" s="296"/>
      <c r="WXA39" s="296"/>
      <c r="WXB39" s="296"/>
      <c r="WXC39" s="296"/>
      <c r="WXD39" s="296"/>
      <c r="WXE39" s="296"/>
      <c r="WXF39" s="296"/>
      <c r="WXG39" s="296"/>
      <c r="WXH39" s="296"/>
      <c r="WXI39" s="296"/>
      <c r="WXJ39" s="296"/>
      <c r="WXK39" s="296"/>
      <c r="WXL39" s="296"/>
      <c r="WXM39" s="296"/>
      <c r="WXN39" s="296"/>
      <c r="WXO39" s="296"/>
      <c r="WXP39" s="296"/>
      <c r="WXQ39" s="296"/>
      <c r="WXR39" s="296"/>
      <c r="WXS39" s="296"/>
      <c r="WXT39" s="296"/>
      <c r="WXU39" s="296"/>
      <c r="WXV39" s="296"/>
      <c r="WXW39" s="296"/>
      <c r="WXX39" s="296"/>
      <c r="WXY39" s="296"/>
      <c r="WXZ39" s="296"/>
      <c r="WYA39" s="296"/>
      <c r="WYB39" s="296"/>
      <c r="WYC39" s="296"/>
      <c r="WYD39" s="296"/>
      <c r="WYE39" s="296"/>
      <c r="WYF39" s="296"/>
      <c r="WYG39" s="296"/>
      <c r="WYH39" s="296"/>
      <c r="WYI39" s="296"/>
      <c r="WYJ39" s="296"/>
      <c r="WYK39" s="296"/>
      <c r="WYL39" s="296"/>
      <c r="WYM39" s="296"/>
      <c r="WYN39" s="296"/>
      <c r="WYO39" s="296"/>
      <c r="WYP39" s="296"/>
      <c r="WYQ39" s="296"/>
      <c r="WYR39" s="296"/>
      <c r="WYS39" s="296"/>
      <c r="WYT39" s="296"/>
      <c r="WYU39" s="296"/>
      <c r="WYV39" s="296"/>
      <c r="WYW39" s="296"/>
      <c r="WYX39" s="296"/>
      <c r="WYY39" s="296"/>
      <c r="WYZ39" s="296"/>
      <c r="WZA39" s="296"/>
      <c r="WZB39" s="296"/>
      <c r="WZC39" s="296"/>
      <c r="WZD39" s="296"/>
      <c r="WZE39" s="296"/>
      <c r="WZF39" s="296"/>
      <c r="WZG39" s="296"/>
      <c r="WZH39" s="296"/>
      <c r="WZI39" s="296"/>
      <c r="WZJ39" s="296"/>
      <c r="WZK39" s="296"/>
      <c r="WZL39" s="296"/>
      <c r="WZM39" s="296"/>
      <c r="WZN39" s="296"/>
      <c r="WZO39" s="296"/>
      <c r="WZP39" s="296"/>
      <c r="WZQ39" s="296"/>
      <c r="WZR39" s="296"/>
      <c r="WZS39" s="296"/>
      <c r="WZT39" s="296"/>
      <c r="WZU39" s="296"/>
      <c r="WZV39" s="296"/>
      <c r="WZW39" s="296"/>
      <c r="WZX39" s="296"/>
      <c r="WZY39" s="296"/>
      <c r="WZZ39" s="296"/>
      <c r="XAA39" s="296"/>
      <c r="XAB39" s="296"/>
      <c r="XAC39" s="296"/>
      <c r="XAD39" s="296"/>
      <c r="XAE39" s="296"/>
      <c r="XAF39" s="296"/>
      <c r="XAG39" s="296"/>
      <c r="XAH39" s="296"/>
      <c r="XAI39" s="296"/>
      <c r="XAJ39" s="296"/>
      <c r="XAK39" s="296"/>
      <c r="XAL39" s="296"/>
      <c r="XAM39" s="296"/>
      <c r="XAN39" s="296"/>
      <c r="XAO39" s="296"/>
      <c r="XAP39" s="296"/>
      <c r="XAQ39" s="296"/>
      <c r="XAR39" s="296"/>
      <c r="XAS39" s="296"/>
      <c r="XAT39" s="296"/>
      <c r="XAU39" s="296"/>
      <c r="XAV39" s="296"/>
      <c r="XAW39" s="296"/>
      <c r="XAX39" s="296"/>
      <c r="XAY39" s="296"/>
      <c r="XAZ39" s="296"/>
      <c r="XBA39" s="296"/>
      <c r="XBB39" s="296"/>
      <c r="XBC39" s="296"/>
      <c r="XBD39" s="296"/>
      <c r="XBE39" s="296"/>
      <c r="XBF39" s="296"/>
      <c r="XBG39" s="296"/>
      <c r="XBH39" s="296"/>
      <c r="XBI39" s="296"/>
      <c r="XBJ39" s="296"/>
      <c r="XBK39" s="296"/>
      <c r="XBL39" s="296"/>
      <c r="XBM39" s="296"/>
      <c r="XBN39" s="296"/>
      <c r="XBO39" s="296"/>
      <c r="XBP39" s="296"/>
      <c r="XBQ39" s="296"/>
      <c r="XBR39" s="296"/>
      <c r="XBS39" s="296"/>
      <c r="XBT39" s="296"/>
      <c r="XBU39" s="296"/>
      <c r="XBV39" s="296"/>
      <c r="XBW39" s="296"/>
      <c r="XBX39" s="296"/>
      <c r="XBY39" s="296"/>
      <c r="XBZ39" s="296"/>
      <c r="XCA39" s="296"/>
      <c r="XCB39" s="296"/>
      <c r="XCC39" s="296"/>
      <c r="XCD39" s="296"/>
      <c r="XCE39" s="296"/>
      <c r="XCF39" s="296"/>
      <c r="XCG39" s="296"/>
      <c r="XCH39" s="296"/>
      <c r="XCI39" s="296"/>
      <c r="XCJ39" s="296"/>
      <c r="XCK39" s="296"/>
      <c r="XCL39" s="296"/>
      <c r="XCM39" s="296"/>
      <c r="XCN39" s="296"/>
      <c r="XCO39" s="296"/>
      <c r="XCP39" s="296"/>
      <c r="XCQ39" s="296"/>
      <c r="XCR39" s="296"/>
      <c r="XCS39" s="296"/>
      <c r="XCT39" s="296"/>
      <c r="XCU39" s="296"/>
      <c r="XCV39" s="296"/>
      <c r="XCW39" s="296"/>
      <c r="XCX39" s="296"/>
      <c r="XCY39" s="296"/>
      <c r="XCZ39" s="296"/>
      <c r="XDA39" s="296"/>
      <c r="XDB39" s="296"/>
      <c r="XDC39" s="296"/>
      <c r="XDD39" s="296"/>
      <c r="XDE39" s="296"/>
      <c r="XDF39" s="296"/>
      <c r="XDG39" s="296"/>
      <c r="XDH39" s="296"/>
      <c r="XDI39" s="296"/>
      <c r="XDJ39" s="296"/>
      <c r="XDK39" s="296"/>
      <c r="XDL39" s="296"/>
      <c r="XDM39" s="296"/>
      <c r="XDN39" s="296"/>
      <c r="XDO39" s="296"/>
      <c r="XDP39" s="296"/>
      <c r="XDQ39" s="296"/>
      <c r="XDR39" s="296"/>
      <c r="XDS39" s="296"/>
      <c r="XDT39" s="296"/>
      <c r="XDU39" s="296"/>
      <c r="XDV39" s="296"/>
      <c r="XDW39" s="296"/>
      <c r="XDX39" s="296"/>
      <c r="XDY39" s="296"/>
      <c r="XDZ39" s="296"/>
      <c r="XEA39" s="296"/>
      <c r="XEB39" s="296"/>
      <c r="XEC39" s="296"/>
      <c r="XED39" s="296"/>
      <c r="XEE39" s="296"/>
      <c r="XEF39" s="296"/>
      <c r="XEG39" s="296"/>
      <c r="XEH39" s="296"/>
      <c r="XEI39" s="296"/>
      <c r="XEJ39" s="296"/>
      <c r="XEK39" s="296"/>
      <c r="XEL39" s="296"/>
      <c r="XEM39" s="296"/>
      <c r="XEN39" s="296"/>
      <c r="XEO39" s="296"/>
      <c r="XEP39" s="296"/>
      <c r="XEQ39" s="296"/>
    </row>
    <row r="40" spans="1:16371" ht="30" customHeight="1" x14ac:dyDescent="0.25">
      <c r="A40" s="274" t="s">
        <v>148</v>
      </c>
      <c r="B40" s="275"/>
      <c r="C40" s="275"/>
      <c r="D40" s="275"/>
      <c r="E40" s="275"/>
      <c r="F40" s="275"/>
      <c r="G40" s="275"/>
    </row>
    <row r="41" spans="1:16371" ht="15" customHeight="1" x14ac:dyDescent="0.25">
      <c r="A41" s="274" t="s">
        <v>44</v>
      </c>
      <c r="B41" s="275"/>
      <c r="C41" s="275"/>
      <c r="D41" s="275"/>
      <c r="E41" s="275"/>
      <c r="F41" s="275"/>
      <c r="G41" s="275"/>
    </row>
    <row r="42" spans="1:16371" ht="38.25" customHeight="1" x14ac:dyDescent="0.25">
      <c r="A42" s="274" t="s">
        <v>184</v>
      </c>
      <c r="B42" s="275"/>
      <c r="C42" s="275"/>
      <c r="D42" s="275"/>
      <c r="E42" s="275"/>
      <c r="F42" s="275"/>
      <c r="G42" s="275"/>
    </row>
    <row r="43" spans="1:16371" ht="15" customHeight="1" x14ac:dyDescent="0.25">
      <c r="A43" s="274" t="s">
        <v>45</v>
      </c>
      <c r="B43" s="275"/>
      <c r="C43" s="275"/>
      <c r="D43" s="275"/>
      <c r="E43" s="275"/>
      <c r="F43" s="275"/>
      <c r="G43" s="275"/>
    </row>
    <row r="44" spans="1:16371" ht="15" customHeight="1" x14ac:dyDescent="0.25">
      <c r="A44" s="274" t="s">
        <v>46</v>
      </c>
      <c r="B44" s="275"/>
      <c r="C44" s="275"/>
      <c r="D44" s="275"/>
      <c r="E44" s="275"/>
      <c r="F44" s="275"/>
      <c r="G44" s="275"/>
    </row>
    <row r="45" spans="1:16371" ht="15" customHeight="1" x14ac:dyDescent="0.25">
      <c r="A45" s="274" t="s">
        <v>52</v>
      </c>
      <c r="B45" s="275"/>
      <c r="C45" s="275"/>
      <c r="D45" s="275"/>
      <c r="E45" s="275"/>
      <c r="F45" s="275"/>
      <c r="G45" s="275"/>
    </row>
    <row r="46" spans="1:16371" ht="23.25" customHeight="1" x14ac:dyDescent="0.25">
      <c r="A46" s="301"/>
      <c r="B46" s="281"/>
      <c r="C46" s="281"/>
      <c r="D46" s="281"/>
      <c r="E46" s="281"/>
      <c r="F46" s="281"/>
      <c r="G46" s="281"/>
      <c r="H46" s="281"/>
    </row>
    <row r="49" spans="1:3" x14ac:dyDescent="0.25">
      <c r="A49" s="302"/>
      <c r="B49" s="303"/>
      <c r="C49" s="303"/>
    </row>
    <row r="50" spans="1:3" x14ac:dyDescent="0.25">
      <c r="A50" s="281"/>
      <c r="B50" s="283"/>
      <c r="C50" s="283"/>
    </row>
  </sheetData>
  <mergeCells count="1043">
    <mergeCell ref="A46:H46"/>
    <mergeCell ref="A49:C49"/>
    <mergeCell ref="A50:C50"/>
    <mergeCell ref="XCV39:XDK39"/>
    <mergeCell ref="XDL39:XEA39"/>
    <mergeCell ref="XEB39:XEQ39"/>
    <mergeCell ref="WZD39:WZS39"/>
    <mergeCell ref="WZT39:XAI39"/>
    <mergeCell ref="XAJ39:XAY39"/>
    <mergeCell ref="XAZ39:XBO39"/>
    <mergeCell ref="XBP39:XCE39"/>
    <mergeCell ref="XCF39:XCU39"/>
    <mergeCell ref="WVL39:WWA39"/>
    <mergeCell ref="WWB39:WWQ39"/>
    <mergeCell ref="WWR39:WXG39"/>
    <mergeCell ref="WXH39:WXW39"/>
    <mergeCell ref="WXX39:WYM39"/>
    <mergeCell ref="WYN39:WZC39"/>
    <mergeCell ref="WRT39:WSI39"/>
    <mergeCell ref="WSJ39:WSY39"/>
    <mergeCell ref="WSZ39:WTO39"/>
    <mergeCell ref="WTP39:WUE39"/>
    <mergeCell ref="WUF39:WUU39"/>
    <mergeCell ref="WUV39:WVK39"/>
    <mergeCell ref="WOB39:WOQ39"/>
    <mergeCell ref="WOR39:WPG39"/>
    <mergeCell ref="WPH39:WPW39"/>
    <mergeCell ref="WPX39:WQM39"/>
    <mergeCell ref="WQN39:WRC39"/>
    <mergeCell ref="WRD39:WRS39"/>
    <mergeCell ref="WKJ39:WKY39"/>
    <mergeCell ref="WKZ39:WLO39"/>
    <mergeCell ref="WLP39:WME39"/>
    <mergeCell ref="WMF39:WMU39"/>
    <mergeCell ref="WMV39:WNK39"/>
    <mergeCell ref="WNL39:WOA39"/>
    <mergeCell ref="WGR39:WHG39"/>
    <mergeCell ref="WHH39:WHW39"/>
    <mergeCell ref="WHX39:WIM39"/>
    <mergeCell ref="WIN39:WJC39"/>
    <mergeCell ref="WJD39:WJS39"/>
    <mergeCell ref="WJT39:WKI39"/>
    <mergeCell ref="WCZ39:WDO39"/>
    <mergeCell ref="WDP39:WEE39"/>
    <mergeCell ref="WEF39:WEU39"/>
    <mergeCell ref="WEV39:WFK39"/>
    <mergeCell ref="WFL39:WGA39"/>
    <mergeCell ref="WGB39:WGQ39"/>
    <mergeCell ref="VZH39:VZW39"/>
    <mergeCell ref="VZX39:WAM39"/>
    <mergeCell ref="WAN39:WBC39"/>
    <mergeCell ref="WBD39:WBS39"/>
    <mergeCell ref="WBT39:WCI39"/>
    <mergeCell ref="WCJ39:WCY39"/>
    <mergeCell ref="VVP39:VWE39"/>
    <mergeCell ref="VWF39:VWU39"/>
    <mergeCell ref="VWV39:VXK39"/>
    <mergeCell ref="VXL39:VYA39"/>
    <mergeCell ref="VYB39:VYQ39"/>
    <mergeCell ref="VYR39:VZG39"/>
    <mergeCell ref="VRX39:VSM39"/>
    <mergeCell ref="VSN39:VTC39"/>
    <mergeCell ref="VTD39:VTS39"/>
    <mergeCell ref="VTT39:VUI39"/>
    <mergeCell ref="VUJ39:VUY39"/>
    <mergeCell ref="VUZ39:VVO39"/>
    <mergeCell ref="VOF39:VOU39"/>
    <mergeCell ref="VOV39:VPK39"/>
    <mergeCell ref="VPL39:VQA39"/>
    <mergeCell ref="VQB39:VQQ39"/>
    <mergeCell ref="VQR39:VRG39"/>
    <mergeCell ref="VRH39:VRW39"/>
    <mergeCell ref="VKN39:VLC39"/>
    <mergeCell ref="VLD39:VLS39"/>
    <mergeCell ref="VLT39:VMI39"/>
    <mergeCell ref="VMJ39:VMY39"/>
    <mergeCell ref="VMZ39:VNO39"/>
    <mergeCell ref="VNP39:VOE39"/>
    <mergeCell ref="VGV39:VHK39"/>
    <mergeCell ref="VHL39:VIA39"/>
    <mergeCell ref="VIB39:VIQ39"/>
    <mergeCell ref="VIR39:VJG39"/>
    <mergeCell ref="VJH39:VJW39"/>
    <mergeCell ref="VJX39:VKM39"/>
    <mergeCell ref="VDD39:VDS39"/>
    <mergeCell ref="VDT39:VEI39"/>
    <mergeCell ref="VEJ39:VEY39"/>
    <mergeCell ref="VEZ39:VFO39"/>
    <mergeCell ref="VFP39:VGE39"/>
    <mergeCell ref="VGF39:VGU39"/>
    <mergeCell ref="UZL39:VAA39"/>
    <mergeCell ref="VAB39:VAQ39"/>
    <mergeCell ref="VAR39:VBG39"/>
    <mergeCell ref="VBH39:VBW39"/>
    <mergeCell ref="VBX39:VCM39"/>
    <mergeCell ref="VCN39:VDC39"/>
    <mergeCell ref="UVT39:UWI39"/>
    <mergeCell ref="UWJ39:UWY39"/>
    <mergeCell ref="UWZ39:UXO39"/>
    <mergeCell ref="UXP39:UYE39"/>
    <mergeCell ref="UYF39:UYU39"/>
    <mergeCell ref="UYV39:UZK39"/>
    <mergeCell ref="USB39:USQ39"/>
    <mergeCell ref="USR39:UTG39"/>
    <mergeCell ref="UTH39:UTW39"/>
    <mergeCell ref="UTX39:UUM39"/>
    <mergeCell ref="UUN39:UVC39"/>
    <mergeCell ref="UVD39:UVS39"/>
    <mergeCell ref="UOJ39:UOY39"/>
    <mergeCell ref="UOZ39:UPO39"/>
    <mergeCell ref="UPP39:UQE39"/>
    <mergeCell ref="UQF39:UQU39"/>
    <mergeCell ref="UQV39:URK39"/>
    <mergeCell ref="URL39:USA39"/>
    <mergeCell ref="UKR39:ULG39"/>
    <mergeCell ref="ULH39:ULW39"/>
    <mergeCell ref="ULX39:UMM39"/>
    <mergeCell ref="UMN39:UNC39"/>
    <mergeCell ref="UND39:UNS39"/>
    <mergeCell ref="UNT39:UOI39"/>
    <mergeCell ref="UGZ39:UHO39"/>
    <mergeCell ref="UHP39:UIE39"/>
    <mergeCell ref="UIF39:UIU39"/>
    <mergeCell ref="UIV39:UJK39"/>
    <mergeCell ref="UJL39:UKA39"/>
    <mergeCell ref="UKB39:UKQ39"/>
    <mergeCell ref="UDH39:UDW39"/>
    <mergeCell ref="UDX39:UEM39"/>
    <mergeCell ref="UEN39:UFC39"/>
    <mergeCell ref="UFD39:UFS39"/>
    <mergeCell ref="UFT39:UGI39"/>
    <mergeCell ref="UGJ39:UGY39"/>
    <mergeCell ref="TZP39:UAE39"/>
    <mergeCell ref="UAF39:UAU39"/>
    <mergeCell ref="UAV39:UBK39"/>
    <mergeCell ref="UBL39:UCA39"/>
    <mergeCell ref="UCB39:UCQ39"/>
    <mergeCell ref="UCR39:UDG39"/>
    <mergeCell ref="TVX39:TWM39"/>
    <mergeCell ref="TWN39:TXC39"/>
    <mergeCell ref="TXD39:TXS39"/>
    <mergeCell ref="TXT39:TYI39"/>
    <mergeCell ref="TYJ39:TYY39"/>
    <mergeCell ref="TYZ39:TZO39"/>
    <mergeCell ref="TSF39:TSU39"/>
    <mergeCell ref="TSV39:TTK39"/>
    <mergeCell ref="TTL39:TUA39"/>
    <mergeCell ref="TUB39:TUQ39"/>
    <mergeCell ref="TUR39:TVG39"/>
    <mergeCell ref="TVH39:TVW39"/>
    <mergeCell ref="TON39:TPC39"/>
    <mergeCell ref="TPD39:TPS39"/>
    <mergeCell ref="TPT39:TQI39"/>
    <mergeCell ref="TQJ39:TQY39"/>
    <mergeCell ref="TQZ39:TRO39"/>
    <mergeCell ref="TRP39:TSE39"/>
    <mergeCell ref="TKV39:TLK39"/>
    <mergeCell ref="TLL39:TMA39"/>
    <mergeCell ref="TMB39:TMQ39"/>
    <mergeCell ref="TMR39:TNG39"/>
    <mergeCell ref="TNH39:TNW39"/>
    <mergeCell ref="TNX39:TOM39"/>
    <mergeCell ref="THD39:THS39"/>
    <mergeCell ref="THT39:TII39"/>
    <mergeCell ref="TIJ39:TIY39"/>
    <mergeCell ref="TIZ39:TJO39"/>
    <mergeCell ref="TJP39:TKE39"/>
    <mergeCell ref="TKF39:TKU39"/>
    <mergeCell ref="TDL39:TEA39"/>
    <mergeCell ref="TEB39:TEQ39"/>
    <mergeCell ref="TER39:TFG39"/>
    <mergeCell ref="TFH39:TFW39"/>
    <mergeCell ref="TFX39:TGM39"/>
    <mergeCell ref="TGN39:THC39"/>
    <mergeCell ref="SZT39:TAI39"/>
    <mergeCell ref="TAJ39:TAY39"/>
    <mergeCell ref="TAZ39:TBO39"/>
    <mergeCell ref="TBP39:TCE39"/>
    <mergeCell ref="TCF39:TCU39"/>
    <mergeCell ref="TCV39:TDK39"/>
    <mergeCell ref="SWB39:SWQ39"/>
    <mergeCell ref="SWR39:SXG39"/>
    <mergeCell ref="SXH39:SXW39"/>
    <mergeCell ref="SXX39:SYM39"/>
    <mergeCell ref="SYN39:SZC39"/>
    <mergeCell ref="SZD39:SZS39"/>
    <mergeCell ref="SSJ39:SSY39"/>
    <mergeCell ref="SSZ39:STO39"/>
    <mergeCell ref="STP39:SUE39"/>
    <mergeCell ref="SUF39:SUU39"/>
    <mergeCell ref="SUV39:SVK39"/>
    <mergeCell ref="SVL39:SWA39"/>
    <mergeCell ref="SOR39:SPG39"/>
    <mergeCell ref="SPH39:SPW39"/>
    <mergeCell ref="SPX39:SQM39"/>
    <mergeCell ref="SQN39:SRC39"/>
    <mergeCell ref="SRD39:SRS39"/>
    <mergeCell ref="SRT39:SSI39"/>
    <mergeCell ref="SKZ39:SLO39"/>
    <mergeCell ref="SLP39:SME39"/>
    <mergeCell ref="SMF39:SMU39"/>
    <mergeCell ref="SMV39:SNK39"/>
    <mergeCell ref="SNL39:SOA39"/>
    <mergeCell ref="SOB39:SOQ39"/>
    <mergeCell ref="SHH39:SHW39"/>
    <mergeCell ref="SHX39:SIM39"/>
    <mergeCell ref="SIN39:SJC39"/>
    <mergeCell ref="SJD39:SJS39"/>
    <mergeCell ref="SJT39:SKI39"/>
    <mergeCell ref="SKJ39:SKY39"/>
    <mergeCell ref="SDP39:SEE39"/>
    <mergeCell ref="SEF39:SEU39"/>
    <mergeCell ref="SEV39:SFK39"/>
    <mergeCell ref="SFL39:SGA39"/>
    <mergeCell ref="SGB39:SGQ39"/>
    <mergeCell ref="SGR39:SHG39"/>
    <mergeCell ref="RZX39:SAM39"/>
    <mergeCell ref="SAN39:SBC39"/>
    <mergeCell ref="SBD39:SBS39"/>
    <mergeCell ref="SBT39:SCI39"/>
    <mergeCell ref="SCJ39:SCY39"/>
    <mergeCell ref="SCZ39:SDO39"/>
    <mergeCell ref="RWF39:RWU39"/>
    <mergeCell ref="RWV39:RXK39"/>
    <mergeCell ref="RXL39:RYA39"/>
    <mergeCell ref="RYB39:RYQ39"/>
    <mergeCell ref="RYR39:RZG39"/>
    <mergeCell ref="RZH39:RZW39"/>
    <mergeCell ref="RSN39:RTC39"/>
    <mergeCell ref="RTD39:RTS39"/>
    <mergeCell ref="RTT39:RUI39"/>
    <mergeCell ref="RUJ39:RUY39"/>
    <mergeCell ref="RUZ39:RVO39"/>
    <mergeCell ref="RVP39:RWE39"/>
    <mergeCell ref="ROV39:RPK39"/>
    <mergeCell ref="RPL39:RQA39"/>
    <mergeCell ref="RQB39:RQQ39"/>
    <mergeCell ref="RQR39:RRG39"/>
    <mergeCell ref="RRH39:RRW39"/>
    <mergeCell ref="RRX39:RSM39"/>
    <mergeCell ref="RLD39:RLS39"/>
    <mergeCell ref="RLT39:RMI39"/>
    <mergeCell ref="RMJ39:RMY39"/>
    <mergeCell ref="RMZ39:RNO39"/>
    <mergeCell ref="RNP39:ROE39"/>
    <mergeCell ref="ROF39:ROU39"/>
    <mergeCell ref="RHL39:RIA39"/>
    <mergeCell ref="RIB39:RIQ39"/>
    <mergeCell ref="RIR39:RJG39"/>
    <mergeCell ref="RJH39:RJW39"/>
    <mergeCell ref="RJX39:RKM39"/>
    <mergeCell ref="RKN39:RLC39"/>
    <mergeCell ref="RDT39:REI39"/>
    <mergeCell ref="REJ39:REY39"/>
    <mergeCell ref="REZ39:RFO39"/>
    <mergeCell ref="RFP39:RGE39"/>
    <mergeCell ref="RGF39:RGU39"/>
    <mergeCell ref="RGV39:RHK39"/>
    <mergeCell ref="RAB39:RAQ39"/>
    <mergeCell ref="RAR39:RBG39"/>
    <mergeCell ref="RBH39:RBW39"/>
    <mergeCell ref="RBX39:RCM39"/>
    <mergeCell ref="RCN39:RDC39"/>
    <mergeCell ref="RDD39:RDS39"/>
    <mergeCell ref="QWJ39:QWY39"/>
    <mergeCell ref="QWZ39:QXO39"/>
    <mergeCell ref="QXP39:QYE39"/>
    <mergeCell ref="QYF39:QYU39"/>
    <mergeCell ref="QYV39:QZK39"/>
    <mergeCell ref="QZL39:RAA39"/>
    <mergeCell ref="QSR39:QTG39"/>
    <mergeCell ref="QTH39:QTW39"/>
    <mergeCell ref="QTX39:QUM39"/>
    <mergeCell ref="QUN39:QVC39"/>
    <mergeCell ref="QVD39:QVS39"/>
    <mergeCell ref="QVT39:QWI39"/>
    <mergeCell ref="QOZ39:QPO39"/>
    <mergeCell ref="QPP39:QQE39"/>
    <mergeCell ref="QQF39:QQU39"/>
    <mergeCell ref="QQV39:QRK39"/>
    <mergeCell ref="QRL39:QSA39"/>
    <mergeCell ref="QSB39:QSQ39"/>
    <mergeCell ref="QLH39:QLW39"/>
    <mergeCell ref="QLX39:QMM39"/>
    <mergeCell ref="QMN39:QNC39"/>
    <mergeCell ref="QND39:QNS39"/>
    <mergeCell ref="QNT39:QOI39"/>
    <mergeCell ref="QOJ39:QOY39"/>
    <mergeCell ref="QHP39:QIE39"/>
    <mergeCell ref="QIF39:QIU39"/>
    <mergeCell ref="QIV39:QJK39"/>
    <mergeCell ref="QJL39:QKA39"/>
    <mergeCell ref="QKB39:QKQ39"/>
    <mergeCell ref="QKR39:QLG39"/>
    <mergeCell ref="QDX39:QEM39"/>
    <mergeCell ref="QEN39:QFC39"/>
    <mergeCell ref="QFD39:QFS39"/>
    <mergeCell ref="QFT39:QGI39"/>
    <mergeCell ref="QGJ39:QGY39"/>
    <mergeCell ref="QGZ39:QHO39"/>
    <mergeCell ref="QAF39:QAU39"/>
    <mergeCell ref="QAV39:QBK39"/>
    <mergeCell ref="QBL39:QCA39"/>
    <mergeCell ref="QCB39:QCQ39"/>
    <mergeCell ref="QCR39:QDG39"/>
    <mergeCell ref="QDH39:QDW39"/>
    <mergeCell ref="PWN39:PXC39"/>
    <mergeCell ref="PXD39:PXS39"/>
    <mergeCell ref="PXT39:PYI39"/>
    <mergeCell ref="PYJ39:PYY39"/>
    <mergeCell ref="PYZ39:PZO39"/>
    <mergeCell ref="PZP39:QAE39"/>
    <mergeCell ref="PSV39:PTK39"/>
    <mergeCell ref="PTL39:PUA39"/>
    <mergeCell ref="PUB39:PUQ39"/>
    <mergeCell ref="PUR39:PVG39"/>
    <mergeCell ref="PVH39:PVW39"/>
    <mergeCell ref="PVX39:PWM39"/>
    <mergeCell ref="PPD39:PPS39"/>
    <mergeCell ref="PPT39:PQI39"/>
    <mergeCell ref="PQJ39:PQY39"/>
    <mergeCell ref="PQZ39:PRO39"/>
    <mergeCell ref="PRP39:PSE39"/>
    <mergeCell ref="PSF39:PSU39"/>
    <mergeCell ref="PLL39:PMA39"/>
    <mergeCell ref="PMB39:PMQ39"/>
    <mergeCell ref="PMR39:PNG39"/>
    <mergeCell ref="PNH39:PNW39"/>
    <mergeCell ref="PNX39:POM39"/>
    <mergeCell ref="PON39:PPC39"/>
    <mergeCell ref="PHT39:PII39"/>
    <mergeCell ref="PIJ39:PIY39"/>
    <mergeCell ref="PIZ39:PJO39"/>
    <mergeCell ref="PJP39:PKE39"/>
    <mergeCell ref="PKF39:PKU39"/>
    <mergeCell ref="PKV39:PLK39"/>
    <mergeCell ref="PEB39:PEQ39"/>
    <mergeCell ref="PER39:PFG39"/>
    <mergeCell ref="PFH39:PFW39"/>
    <mergeCell ref="PFX39:PGM39"/>
    <mergeCell ref="PGN39:PHC39"/>
    <mergeCell ref="PHD39:PHS39"/>
    <mergeCell ref="PAJ39:PAY39"/>
    <mergeCell ref="PAZ39:PBO39"/>
    <mergeCell ref="PBP39:PCE39"/>
    <mergeCell ref="PCF39:PCU39"/>
    <mergeCell ref="PCV39:PDK39"/>
    <mergeCell ref="PDL39:PEA39"/>
    <mergeCell ref="OWR39:OXG39"/>
    <mergeCell ref="OXH39:OXW39"/>
    <mergeCell ref="OXX39:OYM39"/>
    <mergeCell ref="OYN39:OZC39"/>
    <mergeCell ref="OZD39:OZS39"/>
    <mergeCell ref="OZT39:PAI39"/>
    <mergeCell ref="OSZ39:OTO39"/>
    <mergeCell ref="OTP39:OUE39"/>
    <mergeCell ref="OUF39:OUU39"/>
    <mergeCell ref="OUV39:OVK39"/>
    <mergeCell ref="OVL39:OWA39"/>
    <mergeCell ref="OWB39:OWQ39"/>
    <mergeCell ref="OPH39:OPW39"/>
    <mergeCell ref="OPX39:OQM39"/>
    <mergeCell ref="OQN39:ORC39"/>
    <mergeCell ref="ORD39:ORS39"/>
    <mergeCell ref="ORT39:OSI39"/>
    <mergeCell ref="OSJ39:OSY39"/>
    <mergeCell ref="OLP39:OME39"/>
    <mergeCell ref="OMF39:OMU39"/>
    <mergeCell ref="OMV39:ONK39"/>
    <mergeCell ref="ONL39:OOA39"/>
    <mergeCell ref="OOB39:OOQ39"/>
    <mergeCell ref="OOR39:OPG39"/>
    <mergeCell ref="OHX39:OIM39"/>
    <mergeCell ref="OIN39:OJC39"/>
    <mergeCell ref="OJD39:OJS39"/>
    <mergeCell ref="OJT39:OKI39"/>
    <mergeCell ref="OKJ39:OKY39"/>
    <mergeCell ref="OKZ39:OLO39"/>
    <mergeCell ref="OEF39:OEU39"/>
    <mergeCell ref="OEV39:OFK39"/>
    <mergeCell ref="OFL39:OGA39"/>
    <mergeCell ref="OGB39:OGQ39"/>
    <mergeCell ref="OGR39:OHG39"/>
    <mergeCell ref="OHH39:OHW39"/>
    <mergeCell ref="OAN39:OBC39"/>
    <mergeCell ref="OBD39:OBS39"/>
    <mergeCell ref="OBT39:OCI39"/>
    <mergeCell ref="OCJ39:OCY39"/>
    <mergeCell ref="OCZ39:ODO39"/>
    <mergeCell ref="ODP39:OEE39"/>
    <mergeCell ref="NWV39:NXK39"/>
    <mergeCell ref="NXL39:NYA39"/>
    <mergeCell ref="NYB39:NYQ39"/>
    <mergeCell ref="NYR39:NZG39"/>
    <mergeCell ref="NZH39:NZW39"/>
    <mergeCell ref="NZX39:OAM39"/>
    <mergeCell ref="NTD39:NTS39"/>
    <mergeCell ref="NTT39:NUI39"/>
    <mergeCell ref="NUJ39:NUY39"/>
    <mergeCell ref="NUZ39:NVO39"/>
    <mergeCell ref="NVP39:NWE39"/>
    <mergeCell ref="NWF39:NWU39"/>
    <mergeCell ref="NPL39:NQA39"/>
    <mergeCell ref="NQB39:NQQ39"/>
    <mergeCell ref="NQR39:NRG39"/>
    <mergeCell ref="NRH39:NRW39"/>
    <mergeCell ref="NRX39:NSM39"/>
    <mergeCell ref="NSN39:NTC39"/>
    <mergeCell ref="NLT39:NMI39"/>
    <mergeCell ref="NMJ39:NMY39"/>
    <mergeCell ref="NMZ39:NNO39"/>
    <mergeCell ref="NNP39:NOE39"/>
    <mergeCell ref="NOF39:NOU39"/>
    <mergeCell ref="NOV39:NPK39"/>
    <mergeCell ref="NIB39:NIQ39"/>
    <mergeCell ref="NIR39:NJG39"/>
    <mergeCell ref="NJH39:NJW39"/>
    <mergeCell ref="NJX39:NKM39"/>
    <mergeCell ref="NKN39:NLC39"/>
    <mergeCell ref="NLD39:NLS39"/>
    <mergeCell ref="NEJ39:NEY39"/>
    <mergeCell ref="NEZ39:NFO39"/>
    <mergeCell ref="NFP39:NGE39"/>
    <mergeCell ref="NGF39:NGU39"/>
    <mergeCell ref="NGV39:NHK39"/>
    <mergeCell ref="NHL39:NIA39"/>
    <mergeCell ref="NAR39:NBG39"/>
    <mergeCell ref="NBH39:NBW39"/>
    <mergeCell ref="NBX39:NCM39"/>
    <mergeCell ref="NCN39:NDC39"/>
    <mergeCell ref="NDD39:NDS39"/>
    <mergeCell ref="NDT39:NEI39"/>
    <mergeCell ref="MWZ39:MXO39"/>
    <mergeCell ref="MXP39:MYE39"/>
    <mergeCell ref="MYF39:MYU39"/>
    <mergeCell ref="MYV39:MZK39"/>
    <mergeCell ref="MZL39:NAA39"/>
    <mergeCell ref="NAB39:NAQ39"/>
    <mergeCell ref="MTH39:MTW39"/>
    <mergeCell ref="MTX39:MUM39"/>
    <mergeCell ref="MUN39:MVC39"/>
    <mergeCell ref="MVD39:MVS39"/>
    <mergeCell ref="MVT39:MWI39"/>
    <mergeCell ref="MWJ39:MWY39"/>
    <mergeCell ref="MPP39:MQE39"/>
    <mergeCell ref="MQF39:MQU39"/>
    <mergeCell ref="MQV39:MRK39"/>
    <mergeCell ref="MRL39:MSA39"/>
    <mergeCell ref="MSB39:MSQ39"/>
    <mergeCell ref="MSR39:MTG39"/>
    <mergeCell ref="MLX39:MMM39"/>
    <mergeCell ref="MMN39:MNC39"/>
    <mergeCell ref="MND39:MNS39"/>
    <mergeCell ref="MNT39:MOI39"/>
    <mergeCell ref="MOJ39:MOY39"/>
    <mergeCell ref="MOZ39:MPO39"/>
    <mergeCell ref="MIF39:MIU39"/>
    <mergeCell ref="MIV39:MJK39"/>
    <mergeCell ref="MJL39:MKA39"/>
    <mergeCell ref="MKB39:MKQ39"/>
    <mergeCell ref="MKR39:MLG39"/>
    <mergeCell ref="MLH39:MLW39"/>
    <mergeCell ref="MEN39:MFC39"/>
    <mergeCell ref="MFD39:MFS39"/>
    <mergeCell ref="MFT39:MGI39"/>
    <mergeCell ref="MGJ39:MGY39"/>
    <mergeCell ref="MGZ39:MHO39"/>
    <mergeCell ref="MHP39:MIE39"/>
    <mergeCell ref="MAV39:MBK39"/>
    <mergeCell ref="MBL39:MCA39"/>
    <mergeCell ref="MCB39:MCQ39"/>
    <mergeCell ref="MCR39:MDG39"/>
    <mergeCell ref="MDH39:MDW39"/>
    <mergeCell ref="MDX39:MEM39"/>
    <mergeCell ref="LXD39:LXS39"/>
    <mergeCell ref="LXT39:LYI39"/>
    <mergeCell ref="LYJ39:LYY39"/>
    <mergeCell ref="LYZ39:LZO39"/>
    <mergeCell ref="LZP39:MAE39"/>
    <mergeCell ref="MAF39:MAU39"/>
    <mergeCell ref="LTL39:LUA39"/>
    <mergeCell ref="LUB39:LUQ39"/>
    <mergeCell ref="LUR39:LVG39"/>
    <mergeCell ref="LVH39:LVW39"/>
    <mergeCell ref="LVX39:LWM39"/>
    <mergeCell ref="LWN39:LXC39"/>
    <mergeCell ref="LPT39:LQI39"/>
    <mergeCell ref="LQJ39:LQY39"/>
    <mergeCell ref="LQZ39:LRO39"/>
    <mergeCell ref="LRP39:LSE39"/>
    <mergeCell ref="LSF39:LSU39"/>
    <mergeCell ref="LSV39:LTK39"/>
    <mergeCell ref="LMB39:LMQ39"/>
    <mergeCell ref="LMR39:LNG39"/>
    <mergeCell ref="LNH39:LNW39"/>
    <mergeCell ref="LNX39:LOM39"/>
    <mergeCell ref="LON39:LPC39"/>
    <mergeCell ref="LPD39:LPS39"/>
    <mergeCell ref="LIJ39:LIY39"/>
    <mergeCell ref="LIZ39:LJO39"/>
    <mergeCell ref="LJP39:LKE39"/>
    <mergeCell ref="LKF39:LKU39"/>
    <mergeCell ref="LKV39:LLK39"/>
    <mergeCell ref="LLL39:LMA39"/>
    <mergeCell ref="LER39:LFG39"/>
    <mergeCell ref="LFH39:LFW39"/>
    <mergeCell ref="LFX39:LGM39"/>
    <mergeCell ref="LGN39:LHC39"/>
    <mergeCell ref="LHD39:LHS39"/>
    <mergeCell ref="LHT39:LII39"/>
    <mergeCell ref="LAZ39:LBO39"/>
    <mergeCell ref="LBP39:LCE39"/>
    <mergeCell ref="LCF39:LCU39"/>
    <mergeCell ref="LCV39:LDK39"/>
    <mergeCell ref="LDL39:LEA39"/>
    <mergeCell ref="LEB39:LEQ39"/>
    <mergeCell ref="KXH39:KXW39"/>
    <mergeCell ref="KXX39:KYM39"/>
    <mergeCell ref="KYN39:KZC39"/>
    <mergeCell ref="KZD39:KZS39"/>
    <mergeCell ref="KZT39:LAI39"/>
    <mergeCell ref="LAJ39:LAY39"/>
    <mergeCell ref="KTP39:KUE39"/>
    <mergeCell ref="KUF39:KUU39"/>
    <mergeCell ref="KUV39:KVK39"/>
    <mergeCell ref="KVL39:KWA39"/>
    <mergeCell ref="KWB39:KWQ39"/>
    <mergeCell ref="KWR39:KXG39"/>
    <mergeCell ref="KPX39:KQM39"/>
    <mergeCell ref="KQN39:KRC39"/>
    <mergeCell ref="KRD39:KRS39"/>
    <mergeCell ref="KRT39:KSI39"/>
    <mergeCell ref="KSJ39:KSY39"/>
    <mergeCell ref="KSZ39:KTO39"/>
    <mergeCell ref="KMF39:KMU39"/>
    <mergeCell ref="KMV39:KNK39"/>
    <mergeCell ref="KNL39:KOA39"/>
    <mergeCell ref="KOB39:KOQ39"/>
    <mergeCell ref="KOR39:KPG39"/>
    <mergeCell ref="KPH39:KPW39"/>
    <mergeCell ref="KIN39:KJC39"/>
    <mergeCell ref="KJD39:KJS39"/>
    <mergeCell ref="KJT39:KKI39"/>
    <mergeCell ref="KKJ39:KKY39"/>
    <mergeCell ref="KKZ39:KLO39"/>
    <mergeCell ref="KLP39:KME39"/>
    <mergeCell ref="KEV39:KFK39"/>
    <mergeCell ref="KFL39:KGA39"/>
    <mergeCell ref="KGB39:KGQ39"/>
    <mergeCell ref="KGR39:KHG39"/>
    <mergeCell ref="KHH39:KHW39"/>
    <mergeCell ref="KHX39:KIM39"/>
    <mergeCell ref="KBD39:KBS39"/>
    <mergeCell ref="KBT39:KCI39"/>
    <mergeCell ref="KCJ39:KCY39"/>
    <mergeCell ref="KCZ39:KDO39"/>
    <mergeCell ref="KDP39:KEE39"/>
    <mergeCell ref="KEF39:KEU39"/>
    <mergeCell ref="JXL39:JYA39"/>
    <mergeCell ref="JYB39:JYQ39"/>
    <mergeCell ref="JYR39:JZG39"/>
    <mergeCell ref="JZH39:JZW39"/>
    <mergeCell ref="JZX39:KAM39"/>
    <mergeCell ref="KAN39:KBC39"/>
    <mergeCell ref="JTT39:JUI39"/>
    <mergeCell ref="JUJ39:JUY39"/>
    <mergeCell ref="JUZ39:JVO39"/>
    <mergeCell ref="JVP39:JWE39"/>
    <mergeCell ref="JWF39:JWU39"/>
    <mergeCell ref="JWV39:JXK39"/>
    <mergeCell ref="JQB39:JQQ39"/>
    <mergeCell ref="JQR39:JRG39"/>
    <mergeCell ref="JRH39:JRW39"/>
    <mergeCell ref="JRX39:JSM39"/>
    <mergeCell ref="JSN39:JTC39"/>
    <mergeCell ref="JTD39:JTS39"/>
    <mergeCell ref="JMJ39:JMY39"/>
    <mergeCell ref="JMZ39:JNO39"/>
    <mergeCell ref="JNP39:JOE39"/>
    <mergeCell ref="JOF39:JOU39"/>
    <mergeCell ref="JOV39:JPK39"/>
    <mergeCell ref="JPL39:JQA39"/>
    <mergeCell ref="JIR39:JJG39"/>
    <mergeCell ref="JJH39:JJW39"/>
    <mergeCell ref="JJX39:JKM39"/>
    <mergeCell ref="JKN39:JLC39"/>
    <mergeCell ref="JLD39:JLS39"/>
    <mergeCell ref="JLT39:JMI39"/>
    <mergeCell ref="JEZ39:JFO39"/>
    <mergeCell ref="JFP39:JGE39"/>
    <mergeCell ref="JGF39:JGU39"/>
    <mergeCell ref="JGV39:JHK39"/>
    <mergeCell ref="JHL39:JIA39"/>
    <mergeCell ref="JIB39:JIQ39"/>
    <mergeCell ref="JBH39:JBW39"/>
    <mergeCell ref="JBX39:JCM39"/>
    <mergeCell ref="JCN39:JDC39"/>
    <mergeCell ref="JDD39:JDS39"/>
    <mergeCell ref="JDT39:JEI39"/>
    <mergeCell ref="JEJ39:JEY39"/>
    <mergeCell ref="IXP39:IYE39"/>
    <mergeCell ref="IYF39:IYU39"/>
    <mergeCell ref="IYV39:IZK39"/>
    <mergeCell ref="IZL39:JAA39"/>
    <mergeCell ref="JAB39:JAQ39"/>
    <mergeCell ref="JAR39:JBG39"/>
    <mergeCell ref="ITX39:IUM39"/>
    <mergeCell ref="IUN39:IVC39"/>
    <mergeCell ref="IVD39:IVS39"/>
    <mergeCell ref="IVT39:IWI39"/>
    <mergeCell ref="IWJ39:IWY39"/>
    <mergeCell ref="IWZ39:IXO39"/>
    <mergeCell ref="IQF39:IQU39"/>
    <mergeCell ref="IQV39:IRK39"/>
    <mergeCell ref="IRL39:ISA39"/>
    <mergeCell ref="ISB39:ISQ39"/>
    <mergeCell ref="ISR39:ITG39"/>
    <mergeCell ref="ITH39:ITW39"/>
    <mergeCell ref="IMN39:INC39"/>
    <mergeCell ref="IND39:INS39"/>
    <mergeCell ref="INT39:IOI39"/>
    <mergeCell ref="IOJ39:IOY39"/>
    <mergeCell ref="IOZ39:IPO39"/>
    <mergeCell ref="IPP39:IQE39"/>
    <mergeCell ref="IIV39:IJK39"/>
    <mergeCell ref="IJL39:IKA39"/>
    <mergeCell ref="IKB39:IKQ39"/>
    <mergeCell ref="IKR39:ILG39"/>
    <mergeCell ref="ILH39:ILW39"/>
    <mergeCell ref="ILX39:IMM39"/>
    <mergeCell ref="IFD39:IFS39"/>
    <mergeCell ref="IFT39:IGI39"/>
    <mergeCell ref="IGJ39:IGY39"/>
    <mergeCell ref="IGZ39:IHO39"/>
    <mergeCell ref="IHP39:IIE39"/>
    <mergeCell ref="IIF39:IIU39"/>
    <mergeCell ref="IBL39:ICA39"/>
    <mergeCell ref="ICB39:ICQ39"/>
    <mergeCell ref="ICR39:IDG39"/>
    <mergeCell ref="IDH39:IDW39"/>
    <mergeCell ref="IDX39:IEM39"/>
    <mergeCell ref="IEN39:IFC39"/>
    <mergeCell ref="HXT39:HYI39"/>
    <mergeCell ref="HYJ39:HYY39"/>
    <mergeCell ref="HYZ39:HZO39"/>
    <mergeCell ref="HZP39:IAE39"/>
    <mergeCell ref="IAF39:IAU39"/>
    <mergeCell ref="IAV39:IBK39"/>
    <mergeCell ref="HUB39:HUQ39"/>
    <mergeCell ref="HUR39:HVG39"/>
    <mergeCell ref="HVH39:HVW39"/>
    <mergeCell ref="HVX39:HWM39"/>
    <mergeCell ref="HWN39:HXC39"/>
    <mergeCell ref="HXD39:HXS39"/>
    <mergeCell ref="HQJ39:HQY39"/>
    <mergeCell ref="HQZ39:HRO39"/>
    <mergeCell ref="HRP39:HSE39"/>
    <mergeCell ref="HSF39:HSU39"/>
    <mergeCell ref="HSV39:HTK39"/>
    <mergeCell ref="HTL39:HUA39"/>
    <mergeCell ref="HMR39:HNG39"/>
    <mergeCell ref="HNH39:HNW39"/>
    <mergeCell ref="HNX39:HOM39"/>
    <mergeCell ref="HON39:HPC39"/>
    <mergeCell ref="HPD39:HPS39"/>
    <mergeCell ref="HPT39:HQI39"/>
    <mergeCell ref="HIZ39:HJO39"/>
    <mergeCell ref="HJP39:HKE39"/>
    <mergeCell ref="HKF39:HKU39"/>
    <mergeCell ref="HKV39:HLK39"/>
    <mergeCell ref="HLL39:HMA39"/>
    <mergeCell ref="HMB39:HMQ39"/>
    <mergeCell ref="HFH39:HFW39"/>
    <mergeCell ref="HFX39:HGM39"/>
    <mergeCell ref="HGN39:HHC39"/>
    <mergeCell ref="HHD39:HHS39"/>
    <mergeCell ref="HHT39:HII39"/>
    <mergeCell ref="HIJ39:HIY39"/>
    <mergeCell ref="HBP39:HCE39"/>
    <mergeCell ref="HCF39:HCU39"/>
    <mergeCell ref="HCV39:HDK39"/>
    <mergeCell ref="HDL39:HEA39"/>
    <mergeCell ref="HEB39:HEQ39"/>
    <mergeCell ref="HER39:HFG39"/>
    <mergeCell ref="GXX39:GYM39"/>
    <mergeCell ref="GYN39:GZC39"/>
    <mergeCell ref="GZD39:GZS39"/>
    <mergeCell ref="GZT39:HAI39"/>
    <mergeCell ref="HAJ39:HAY39"/>
    <mergeCell ref="HAZ39:HBO39"/>
    <mergeCell ref="GUF39:GUU39"/>
    <mergeCell ref="GUV39:GVK39"/>
    <mergeCell ref="GVL39:GWA39"/>
    <mergeCell ref="GWB39:GWQ39"/>
    <mergeCell ref="GWR39:GXG39"/>
    <mergeCell ref="GXH39:GXW39"/>
    <mergeCell ref="GQN39:GRC39"/>
    <mergeCell ref="GRD39:GRS39"/>
    <mergeCell ref="GRT39:GSI39"/>
    <mergeCell ref="GSJ39:GSY39"/>
    <mergeCell ref="GSZ39:GTO39"/>
    <mergeCell ref="GTP39:GUE39"/>
    <mergeCell ref="GMV39:GNK39"/>
    <mergeCell ref="GNL39:GOA39"/>
    <mergeCell ref="GOB39:GOQ39"/>
    <mergeCell ref="GOR39:GPG39"/>
    <mergeCell ref="GPH39:GPW39"/>
    <mergeCell ref="GPX39:GQM39"/>
    <mergeCell ref="GJD39:GJS39"/>
    <mergeCell ref="GJT39:GKI39"/>
    <mergeCell ref="GKJ39:GKY39"/>
    <mergeCell ref="GKZ39:GLO39"/>
    <mergeCell ref="GLP39:GME39"/>
    <mergeCell ref="GMF39:GMU39"/>
    <mergeCell ref="GFL39:GGA39"/>
    <mergeCell ref="GGB39:GGQ39"/>
    <mergeCell ref="GGR39:GHG39"/>
    <mergeCell ref="GHH39:GHW39"/>
    <mergeCell ref="GHX39:GIM39"/>
    <mergeCell ref="GIN39:GJC39"/>
    <mergeCell ref="GBT39:GCI39"/>
    <mergeCell ref="GCJ39:GCY39"/>
    <mergeCell ref="GCZ39:GDO39"/>
    <mergeCell ref="GDP39:GEE39"/>
    <mergeCell ref="GEF39:GEU39"/>
    <mergeCell ref="GEV39:GFK39"/>
    <mergeCell ref="FYB39:FYQ39"/>
    <mergeCell ref="FYR39:FZG39"/>
    <mergeCell ref="FZH39:FZW39"/>
    <mergeCell ref="FZX39:GAM39"/>
    <mergeCell ref="GAN39:GBC39"/>
    <mergeCell ref="GBD39:GBS39"/>
    <mergeCell ref="FUJ39:FUY39"/>
    <mergeCell ref="FUZ39:FVO39"/>
    <mergeCell ref="FVP39:FWE39"/>
    <mergeCell ref="FWF39:FWU39"/>
    <mergeCell ref="FWV39:FXK39"/>
    <mergeCell ref="FXL39:FYA39"/>
    <mergeCell ref="FQR39:FRG39"/>
    <mergeCell ref="FRH39:FRW39"/>
    <mergeCell ref="FRX39:FSM39"/>
    <mergeCell ref="FSN39:FTC39"/>
    <mergeCell ref="FTD39:FTS39"/>
    <mergeCell ref="FTT39:FUI39"/>
    <mergeCell ref="FMZ39:FNO39"/>
    <mergeCell ref="FNP39:FOE39"/>
    <mergeCell ref="FOF39:FOU39"/>
    <mergeCell ref="FOV39:FPK39"/>
    <mergeCell ref="FPL39:FQA39"/>
    <mergeCell ref="FQB39:FQQ39"/>
    <mergeCell ref="FJH39:FJW39"/>
    <mergeCell ref="FJX39:FKM39"/>
    <mergeCell ref="FKN39:FLC39"/>
    <mergeCell ref="FLD39:FLS39"/>
    <mergeCell ref="FLT39:FMI39"/>
    <mergeCell ref="FMJ39:FMY39"/>
    <mergeCell ref="FFP39:FGE39"/>
    <mergeCell ref="FGF39:FGU39"/>
    <mergeCell ref="FGV39:FHK39"/>
    <mergeCell ref="FHL39:FIA39"/>
    <mergeCell ref="FIB39:FIQ39"/>
    <mergeCell ref="FIR39:FJG39"/>
    <mergeCell ref="FBX39:FCM39"/>
    <mergeCell ref="FCN39:FDC39"/>
    <mergeCell ref="FDD39:FDS39"/>
    <mergeCell ref="FDT39:FEI39"/>
    <mergeCell ref="FEJ39:FEY39"/>
    <mergeCell ref="FEZ39:FFO39"/>
    <mergeCell ref="EYF39:EYU39"/>
    <mergeCell ref="EYV39:EZK39"/>
    <mergeCell ref="EZL39:FAA39"/>
    <mergeCell ref="FAB39:FAQ39"/>
    <mergeCell ref="FAR39:FBG39"/>
    <mergeCell ref="FBH39:FBW39"/>
    <mergeCell ref="EUN39:EVC39"/>
    <mergeCell ref="EVD39:EVS39"/>
    <mergeCell ref="EVT39:EWI39"/>
    <mergeCell ref="EWJ39:EWY39"/>
    <mergeCell ref="EWZ39:EXO39"/>
    <mergeCell ref="EXP39:EYE39"/>
    <mergeCell ref="EQV39:ERK39"/>
    <mergeCell ref="ERL39:ESA39"/>
    <mergeCell ref="ESB39:ESQ39"/>
    <mergeCell ref="ESR39:ETG39"/>
    <mergeCell ref="ETH39:ETW39"/>
    <mergeCell ref="ETX39:EUM39"/>
    <mergeCell ref="END39:ENS39"/>
    <mergeCell ref="ENT39:EOI39"/>
    <mergeCell ref="EOJ39:EOY39"/>
    <mergeCell ref="EOZ39:EPO39"/>
    <mergeCell ref="EPP39:EQE39"/>
    <mergeCell ref="EQF39:EQU39"/>
    <mergeCell ref="EJL39:EKA39"/>
    <mergeCell ref="EKB39:EKQ39"/>
    <mergeCell ref="EKR39:ELG39"/>
    <mergeCell ref="ELH39:ELW39"/>
    <mergeCell ref="ELX39:EMM39"/>
    <mergeCell ref="EMN39:ENC39"/>
    <mergeCell ref="EFT39:EGI39"/>
    <mergeCell ref="EGJ39:EGY39"/>
    <mergeCell ref="EGZ39:EHO39"/>
    <mergeCell ref="EHP39:EIE39"/>
    <mergeCell ref="EIF39:EIU39"/>
    <mergeCell ref="EIV39:EJK39"/>
    <mergeCell ref="ECB39:ECQ39"/>
    <mergeCell ref="ECR39:EDG39"/>
    <mergeCell ref="EDH39:EDW39"/>
    <mergeCell ref="EDX39:EEM39"/>
    <mergeCell ref="EEN39:EFC39"/>
    <mergeCell ref="EFD39:EFS39"/>
    <mergeCell ref="DYJ39:DYY39"/>
    <mergeCell ref="DYZ39:DZO39"/>
    <mergeCell ref="DZP39:EAE39"/>
    <mergeCell ref="EAF39:EAU39"/>
    <mergeCell ref="EAV39:EBK39"/>
    <mergeCell ref="EBL39:ECA39"/>
    <mergeCell ref="DUR39:DVG39"/>
    <mergeCell ref="DVH39:DVW39"/>
    <mergeCell ref="DVX39:DWM39"/>
    <mergeCell ref="DWN39:DXC39"/>
    <mergeCell ref="DXD39:DXS39"/>
    <mergeCell ref="DXT39:DYI39"/>
    <mergeCell ref="DQZ39:DRO39"/>
    <mergeCell ref="DRP39:DSE39"/>
    <mergeCell ref="DSF39:DSU39"/>
    <mergeCell ref="DSV39:DTK39"/>
    <mergeCell ref="DTL39:DUA39"/>
    <mergeCell ref="DUB39:DUQ39"/>
    <mergeCell ref="DNH39:DNW39"/>
    <mergeCell ref="DNX39:DOM39"/>
    <mergeCell ref="DON39:DPC39"/>
    <mergeCell ref="DPD39:DPS39"/>
    <mergeCell ref="DPT39:DQI39"/>
    <mergeCell ref="DQJ39:DQY39"/>
    <mergeCell ref="DJP39:DKE39"/>
    <mergeCell ref="DKF39:DKU39"/>
    <mergeCell ref="DKV39:DLK39"/>
    <mergeCell ref="DLL39:DMA39"/>
    <mergeCell ref="DMB39:DMQ39"/>
    <mergeCell ref="DMR39:DNG39"/>
    <mergeCell ref="DFX39:DGM39"/>
    <mergeCell ref="DGN39:DHC39"/>
    <mergeCell ref="DHD39:DHS39"/>
    <mergeCell ref="DHT39:DII39"/>
    <mergeCell ref="DIJ39:DIY39"/>
    <mergeCell ref="DIZ39:DJO39"/>
    <mergeCell ref="DCF39:DCU39"/>
    <mergeCell ref="DCV39:DDK39"/>
    <mergeCell ref="DDL39:DEA39"/>
    <mergeCell ref="DEB39:DEQ39"/>
    <mergeCell ref="DER39:DFG39"/>
    <mergeCell ref="DFH39:DFW39"/>
    <mergeCell ref="CYN39:CZC39"/>
    <mergeCell ref="CZD39:CZS39"/>
    <mergeCell ref="CZT39:DAI39"/>
    <mergeCell ref="DAJ39:DAY39"/>
    <mergeCell ref="DAZ39:DBO39"/>
    <mergeCell ref="DBP39:DCE39"/>
    <mergeCell ref="CUV39:CVK39"/>
    <mergeCell ref="CVL39:CWA39"/>
    <mergeCell ref="CWB39:CWQ39"/>
    <mergeCell ref="CWR39:CXG39"/>
    <mergeCell ref="CXH39:CXW39"/>
    <mergeCell ref="CXX39:CYM39"/>
    <mergeCell ref="CRD39:CRS39"/>
    <mergeCell ref="CRT39:CSI39"/>
    <mergeCell ref="CSJ39:CSY39"/>
    <mergeCell ref="CSZ39:CTO39"/>
    <mergeCell ref="CTP39:CUE39"/>
    <mergeCell ref="CUF39:CUU39"/>
    <mergeCell ref="CNL39:COA39"/>
    <mergeCell ref="COB39:COQ39"/>
    <mergeCell ref="COR39:CPG39"/>
    <mergeCell ref="CPH39:CPW39"/>
    <mergeCell ref="CPX39:CQM39"/>
    <mergeCell ref="CQN39:CRC39"/>
    <mergeCell ref="CJT39:CKI39"/>
    <mergeCell ref="CKJ39:CKY39"/>
    <mergeCell ref="CKZ39:CLO39"/>
    <mergeCell ref="CLP39:CME39"/>
    <mergeCell ref="CMF39:CMU39"/>
    <mergeCell ref="CMV39:CNK39"/>
    <mergeCell ref="CGB39:CGQ39"/>
    <mergeCell ref="CGR39:CHG39"/>
    <mergeCell ref="CHH39:CHW39"/>
    <mergeCell ref="CHX39:CIM39"/>
    <mergeCell ref="CIN39:CJC39"/>
    <mergeCell ref="CJD39:CJS39"/>
    <mergeCell ref="CCJ39:CCY39"/>
    <mergeCell ref="CCZ39:CDO39"/>
    <mergeCell ref="CDP39:CEE39"/>
    <mergeCell ref="CEF39:CEU39"/>
    <mergeCell ref="CEV39:CFK39"/>
    <mergeCell ref="CFL39:CGA39"/>
    <mergeCell ref="BYR39:BZG39"/>
    <mergeCell ref="BZH39:BZW39"/>
    <mergeCell ref="BZX39:CAM39"/>
    <mergeCell ref="CAN39:CBC39"/>
    <mergeCell ref="CBD39:CBS39"/>
    <mergeCell ref="CBT39:CCI39"/>
    <mergeCell ref="BUZ39:BVO39"/>
    <mergeCell ref="BVP39:BWE39"/>
    <mergeCell ref="BWF39:BWU39"/>
    <mergeCell ref="BWV39:BXK39"/>
    <mergeCell ref="BXL39:BYA39"/>
    <mergeCell ref="BYB39:BYQ39"/>
    <mergeCell ref="BRH39:BRW39"/>
    <mergeCell ref="BRX39:BSM39"/>
    <mergeCell ref="BSN39:BTC39"/>
    <mergeCell ref="BTD39:BTS39"/>
    <mergeCell ref="BTT39:BUI39"/>
    <mergeCell ref="BUJ39:BUY39"/>
    <mergeCell ref="BNP39:BOE39"/>
    <mergeCell ref="BOF39:BOU39"/>
    <mergeCell ref="BOV39:BPK39"/>
    <mergeCell ref="BPL39:BQA39"/>
    <mergeCell ref="BQB39:BQQ39"/>
    <mergeCell ref="BQR39:BRG39"/>
    <mergeCell ref="BJX39:BKM39"/>
    <mergeCell ref="BKN39:BLC39"/>
    <mergeCell ref="BLD39:BLS39"/>
    <mergeCell ref="BLT39:BMI39"/>
    <mergeCell ref="BMJ39:BMY39"/>
    <mergeCell ref="BMZ39:BNO39"/>
    <mergeCell ref="BGF39:BGU39"/>
    <mergeCell ref="BGV39:BHK39"/>
    <mergeCell ref="BHL39:BIA39"/>
    <mergeCell ref="BIB39:BIQ39"/>
    <mergeCell ref="BIR39:BJG39"/>
    <mergeCell ref="BJH39:BJW39"/>
    <mergeCell ref="BCN39:BDC39"/>
    <mergeCell ref="BDD39:BDS39"/>
    <mergeCell ref="BDT39:BEI39"/>
    <mergeCell ref="BEJ39:BEY39"/>
    <mergeCell ref="BEZ39:BFO39"/>
    <mergeCell ref="BFP39:BGE39"/>
    <mergeCell ref="AYV39:AZK39"/>
    <mergeCell ref="AZL39:BAA39"/>
    <mergeCell ref="BAB39:BAQ39"/>
    <mergeCell ref="BAR39:BBG39"/>
    <mergeCell ref="BBH39:BBW39"/>
    <mergeCell ref="BBX39:BCM39"/>
    <mergeCell ref="AVD39:AVS39"/>
    <mergeCell ref="AVT39:AWI39"/>
    <mergeCell ref="AWJ39:AWY39"/>
    <mergeCell ref="AWZ39:AXO39"/>
    <mergeCell ref="AXP39:AYE39"/>
    <mergeCell ref="AYF39:AYU39"/>
    <mergeCell ref="ARL39:ASA39"/>
    <mergeCell ref="ASB39:ASQ39"/>
    <mergeCell ref="ASR39:ATG39"/>
    <mergeCell ref="ATH39:ATW39"/>
    <mergeCell ref="ATX39:AUM39"/>
    <mergeCell ref="AUN39:AVC39"/>
    <mergeCell ref="ANT39:AOI39"/>
    <mergeCell ref="AOJ39:AOY39"/>
    <mergeCell ref="AOZ39:APO39"/>
    <mergeCell ref="APP39:AQE39"/>
    <mergeCell ref="AQF39:AQU39"/>
    <mergeCell ref="AQV39:ARK39"/>
    <mergeCell ref="AKB39:AKQ39"/>
    <mergeCell ref="AKR39:ALG39"/>
    <mergeCell ref="ALH39:ALW39"/>
    <mergeCell ref="ALX39:AMM39"/>
    <mergeCell ref="AMN39:ANC39"/>
    <mergeCell ref="AND39:ANS39"/>
    <mergeCell ref="AGJ39:AGY39"/>
    <mergeCell ref="AGZ39:AHO39"/>
    <mergeCell ref="AHP39:AIE39"/>
    <mergeCell ref="AIF39:AIU39"/>
    <mergeCell ref="AIV39:AJK39"/>
    <mergeCell ref="AJL39:AKA39"/>
    <mergeCell ref="ACR39:ADG39"/>
    <mergeCell ref="ADH39:ADW39"/>
    <mergeCell ref="ADX39:AEM39"/>
    <mergeCell ref="AEN39:AFC39"/>
    <mergeCell ref="AFD39:AFS39"/>
    <mergeCell ref="AFT39:AGI39"/>
    <mergeCell ref="YZ39:ZO39"/>
    <mergeCell ref="ZP39:AAE39"/>
    <mergeCell ref="AAF39:AAU39"/>
    <mergeCell ref="AAV39:ABK39"/>
    <mergeCell ref="ABL39:ACA39"/>
    <mergeCell ref="ACB39:ACQ39"/>
    <mergeCell ref="VH39:VW39"/>
    <mergeCell ref="VX39:WM39"/>
    <mergeCell ref="WN39:XC39"/>
    <mergeCell ref="XD39:XS39"/>
    <mergeCell ref="XT39:YI39"/>
    <mergeCell ref="YJ39:YY39"/>
    <mergeCell ref="RP39:SE39"/>
    <mergeCell ref="SF39:SU39"/>
    <mergeCell ref="SV39:TK39"/>
    <mergeCell ref="TL39:UA39"/>
    <mergeCell ref="UB39:UQ39"/>
    <mergeCell ref="UR39:VG39"/>
    <mergeCell ref="NX39:OM39"/>
    <mergeCell ref="ON39:PC39"/>
    <mergeCell ref="PD39:PS39"/>
    <mergeCell ref="PT39:QI39"/>
    <mergeCell ref="QJ39:QY39"/>
    <mergeCell ref="QZ39:RO39"/>
    <mergeCell ref="A1:G1"/>
    <mergeCell ref="A37:G37"/>
    <mergeCell ref="A38:G38"/>
    <mergeCell ref="A39:G39"/>
    <mergeCell ref="KF39:KU39"/>
    <mergeCell ref="KV39:LK39"/>
    <mergeCell ref="LL39:MA39"/>
    <mergeCell ref="MB39:MQ39"/>
    <mergeCell ref="MR39:NG39"/>
    <mergeCell ref="NH39:NW39"/>
    <mergeCell ref="GN39:HC39"/>
    <mergeCell ref="HD39:HS39"/>
    <mergeCell ref="HT39:II39"/>
    <mergeCell ref="IJ39:IY39"/>
    <mergeCell ref="IZ39:JO39"/>
    <mergeCell ref="JP39:KE39"/>
    <mergeCell ref="CV39:DK39"/>
    <mergeCell ref="DL39:EA39"/>
    <mergeCell ref="EB39:EQ39"/>
    <mergeCell ref="ER39:FG39"/>
    <mergeCell ref="FH39:FW39"/>
    <mergeCell ref="FX39:GM39"/>
    <mergeCell ref="A40:G40"/>
    <mergeCell ref="A41:G41"/>
    <mergeCell ref="A42:G42"/>
    <mergeCell ref="A43:G43"/>
    <mergeCell ref="A44:G44"/>
    <mergeCell ref="A45:G45"/>
    <mergeCell ref="T39:AI39"/>
    <mergeCell ref="AJ39:AY39"/>
    <mergeCell ref="AZ39:BO39"/>
    <mergeCell ref="BP39:CE39"/>
    <mergeCell ref="CF39:CU39"/>
    <mergeCell ref="A23:A36"/>
    <mergeCell ref="B23:B29"/>
    <mergeCell ref="B30:B36"/>
    <mergeCell ref="A3:C3"/>
    <mergeCell ref="A4:A15"/>
    <mergeCell ref="B4:B9"/>
    <mergeCell ref="B10:B15"/>
    <mergeCell ref="A16:B2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sheetPr>
  <dimension ref="A1:WWZ64"/>
  <sheetViews>
    <sheetView zoomScale="85" zoomScaleNormal="85" workbookViewId="0">
      <pane xSplit="3" ySplit="3" topLeftCell="Q4" activePane="bottomRight" state="frozen"/>
      <selection activeCell="A23" sqref="A23:D23"/>
      <selection pane="topRight" activeCell="A23" sqref="A23:D23"/>
      <selection pane="bottomLeft" activeCell="A23" sqref="A23:D23"/>
      <selection pane="bottomRight" activeCell="R5" sqref="R5"/>
    </sheetView>
  </sheetViews>
  <sheetFormatPr baseColWidth="10" defaultColWidth="11.42578125" defaultRowHeight="15" x14ac:dyDescent="0.25"/>
  <cols>
    <col min="1" max="2" width="15.7109375" style="34" customWidth="1"/>
    <col min="3" max="3" width="30.7109375" style="34" customWidth="1"/>
    <col min="4" max="24" width="12.7109375" style="34" customWidth="1"/>
    <col min="25" max="25" width="11.42578125" style="45"/>
    <col min="26" max="16384" width="11.42578125" style="34"/>
  </cols>
  <sheetData>
    <row r="1" spans="1:25" x14ac:dyDescent="0.25">
      <c r="A1" s="271" t="s">
        <v>114</v>
      </c>
      <c r="B1" s="271"/>
      <c r="C1" s="271"/>
      <c r="D1" s="271"/>
      <c r="E1" s="271"/>
      <c r="F1" s="271"/>
      <c r="G1" s="271"/>
      <c r="H1" s="271"/>
      <c r="I1" s="271"/>
      <c r="J1" s="271"/>
      <c r="K1" s="271"/>
      <c r="L1" s="271"/>
      <c r="M1" s="271"/>
      <c r="N1" s="271"/>
      <c r="O1" s="271"/>
      <c r="P1" s="271"/>
      <c r="Q1" s="271"/>
      <c r="R1" s="271"/>
      <c r="S1" s="271"/>
      <c r="T1" s="271"/>
      <c r="U1" s="271"/>
      <c r="V1" s="271"/>
      <c r="W1" s="271"/>
      <c r="X1" s="271"/>
      <c r="Y1" s="34"/>
    </row>
    <row r="3" spans="1:25" x14ac:dyDescent="0.25">
      <c r="A3" s="278" t="s">
        <v>147</v>
      </c>
      <c r="B3" s="307"/>
      <c r="C3" s="307"/>
      <c r="D3" s="74">
        <v>2000</v>
      </c>
      <c r="E3" s="74">
        <v>2001</v>
      </c>
      <c r="F3" s="74">
        <v>2002</v>
      </c>
      <c r="G3" s="74">
        <v>2003</v>
      </c>
      <c r="H3" s="74">
        <v>2004</v>
      </c>
      <c r="I3" s="74">
        <v>2005</v>
      </c>
      <c r="J3" s="74">
        <v>2006</v>
      </c>
      <c r="K3" s="74">
        <v>2007</v>
      </c>
      <c r="L3" s="74">
        <v>2008</v>
      </c>
      <c r="M3" s="74">
        <v>2009</v>
      </c>
      <c r="N3" s="74">
        <v>2010</v>
      </c>
      <c r="O3" s="74">
        <v>2011</v>
      </c>
      <c r="P3" s="74">
        <v>2012</v>
      </c>
      <c r="Q3" s="74">
        <v>2013</v>
      </c>
      <c r="R3" s="74">
        <v>2013</v>
      </c>
      <c r="S3" s="74">
        <v>2014</v>
      </c>
      <c r="T3" s="74">
        <v>2015</v>
      </c>
      <c r="U3" s="74">
        <v>2016</v>
      </c>
      <c r="V3" s="74">
        <v>2017</v>
      </c>
      <c r="W3" s="74">
        <v>2018</v>
      </c>
      <c r="X3" s="74">
        <v>2019</v>
      </c>
      <c r="Y3" s="34"/>
    </row>
    <row r="4" spans="1:25" ht="21.75" customHeight="1" x14ac:dyDescent="0.25">
      <c r="A4" s="278" t="s">
        <v>57</v>
      </c>
      <c r="B4" s="278" t="s">
        <v>48</v>
      </c>
      <c r="C4" s="67" t="s">
        <v>37</v>
      </c>
      <c r="D4" s="2"/>
      <c r="E4" s="2"/>
      <c r="F4" s="2"/>
      <c r="G4" s="2"/>
      <c r="H4" s="2"/>
      <c r="I4" s="2"/>
      <c r="J4" s="2"/>
      <c r="K4" s="2"/>
      <c r="L4" s="2"/>
      <c r="M4" s="2"/>
      <c r="N4" s="2"/>
      <c r="O4" s="2"/>
      <c r="P4" s="2"/>
      <c r="Q4" s="2"/>
      <c r="R4" s="2"/>
      <c r="S4" s="2"/>
      <c r="T4" s="2"/>
      <c r="U4" s="2"/>
      <c r="V4" s="2"/>
      <c r="W4" s="2"/>
      <c r="X4" s="2"/>
      <c r="Y4" s="34"/>
    </row>
    <row r="5" spans="1:25" ht="26.25" customHeight="1" x14ac:dyDescent="0.25">
      <c r="A5" s="278"/>
      <c r="B5" s="278"/>
      <c r="C5" s="3" t="s">
        <v>50</v>
      </c>
      <c r="D5" s="4">
        <v>1825.6877355019715</v>
      </c>
      <c r="E5" s="4">
        <v>1855.1303342546337</v>
      </c>
      <c r="F5" s="4">
        <v>1905.25</v>
      </c>
      <c r="G5" s="4">
        <v>1921.6666666666667</v>
      </c>
      <c r="H5" s="4">
        <v>1917.1666666666667</v>
      </c>
      <c r="I5" s="4">
        <v>1949.9166666666667</v>
      </c>
      <c r="J5" s="4">
        <v>1955.75</v>
      </c>
      <c r="K5" s="4">
        <v>2015.53</v>
      </c>
      <c r="L5" s="4">
        <v>2041.6158333333333</v>
      </c>
      <c r="M5" s="4">
        <v>2103</v>
      </c>
      <c r="N5" s="5">
        <v>2135</v>
      </c>
      <c r="O5" s="5">
        <v>2079.4</v>
      </c>
      <c r="P5" s="5">
        <v>2239.8633967999999</v>
      </c>
      <c r="Q5" s="5">
        <v>2212.1505698999999</v>
      </c>
      <c r="R5" s="108">
        <v>2212.1505597615601</v>
      </c>
      <c r="S5" s="108">
        <v>2214.1305608807702</v>
      </c>
      <c r="T5" s="108">
        <v>2218.0199273210201</v>
      </c>
      <c r="U5" s="108">
        <v>2224.3460955574201</v>
      </c>
      <c r="V5" s="108">
        <v>2245.1475740877299</v>
      </c>
      <c r="W5" s="108">
        <v>2223.9453501355501</v>
      </c>
      <c r="X5" s="108">
        <v>2245.0500527518102</v>
      </c>
      <c r="Y5" s="34"/>
    </row>
    <row r="6" spans="1:25" ht="19.5" customHeight="1" x14ac:dyDescent="0.25">
      <c r="A6" s="278"/>
      <c r="B6" s="278"/>
      <c r="C6" s="3" t="s">
        <v>38</v>
      </c>
      <c r="D6" s="6">
        <v>590</v>
      </c>
      <c r="E6" s="6">
        <v>595</v>
      </c>
      <c r="F6" s="6">
        <v>600</v>
      </c>
      <c r="G6" s="6">
        <v>604</v>
      </c>
      <c r="H6" s="6">
        <v>601</v>
      </c>
      <c r="I6" s="6">
        <v>606</v>
      </c>
      <c r="J6" s="6">
        <v>605</v>
      </c>
      <c r="K6" s="6">
        <v>618</v>
      </c>
      <c r="L6" s="4">
        <v>622</v>
      </c>
      <c r="M6" s="4">
        <v>634.68200000000002</v>
      </c>
      <c r="N6" s="5">
        <v>639</v>
      </c>
      <c r="O6" s="5">
        <v>626.79999999999995</v>
      </c>
      <c r="P6" s="5">
        <v>653.69109019999996</v>
      </c>
      <c r="Q6" s="5">
        <v>651.51986250000004</v>
      </c>
      <c r="R6" s="134">
        <v>671.78568602350799</v>
      </c>
      <c r="S6" s="134">
        <v>673.43642595095605</v>
      </c>
      <c r="T6" s="134">
        <v>673.09662170841398</v>
      </c>
      <c r="U6" s="134">
        <v>676.76702855254098</v>
      </c>
      <c r="V6" s="134">
        <v>678.66369115565499</v>
      </c>
      <c r="W6" s="134">
        <v>682.27350675773903</v>
      </c>
      <c r="X6" s="134">
        <v>691.24698840068595</v>
      </c>
      <c r="Y6" s="34"/>
    </row>
    <row r="7" spans="1:25" ht="19.5" customHeight="1" x14ac:dyDescent="0.25">
      <c r="A7" s="278"/>
      <c r="B7" s="278"/>
      <c r="C7" s="3" t="s">
        <v>39</v>
      </c>
      <c r="D7" s="18">
        <v>68.237300000000005</v>
      </c>
      <c r="E7" s="18">
        <v>68.468599999999995</v>
      </c>
      <c r="F7" s="18">
        <v>68.600000000000009</v>
      </c>
      <c r="G7" s="18">
        <v>68.5</v>
      </c>
      <c r="H7" s="18">
        <v>68</v>
      </c>
      <c r="I7" s="18">
        <v>67.800000000000011</v>
      </c>
      <c r="J7" s="18">
        <v>67.5</v>
      </c>
      <c r="K7" s="18">
        <v>67.5</v>
      </c>
      <c r="L7" s="18">
        <v>67.2012</v>
      </c>
      <c r="M7" s="18">
        <v>67.635300000000001</v>
      </c>
      <c r="N7" s="17">
        <v>67.600000000000009</v>
      </c>
      <c r="O7" s="17">
        <v>66.209999999999994</v>
      </c>
      <c r="P7" s="17">
        <v>68.933700000000002</v>
      </c>
      <c r="Q7" s="17">
        <v>68.627290000000002</v>
      </c>
      <c r="R7" s="131">
        <v>70.503536715931602</v>
      </c>
      <c r="S7" s="131">
        <v>70.455001399884196</v>
      </c>
      <c r="T7" s="131">
        <v>70.38529898522799</v>
      </c>
      <c r="U7" s="131">
        <v>69.909320815641593</v>
      </c>
      <c r="V7" s="131">
        <v>69.059875279667608</v>
      </c>
      <c r="W7" s="131">
        <v>68.266553771254195</v>
      </c>
      <c r="X7" s="131">
        <v>67.892130299793891</v>
      </c>
      <c r="Y7" s="34"/>
    </row>
    <row r="8" spans="1:25" ht="21.75" customHeight="1" x14ac:dyDescent="0.25">
      <c r="A8" s="278"/>
      <c r="B8" s="278"/>
      <c r="C8" s="67" t="s">
        <v>40</v>
      </c>
      <c r="D8" s="2"/>
      <c r="E8" s="2"/>
      <c r="F8" s="2"/>
      <c r="G8" s="2"/>
      <c r="H8" s="2"/>
      <c r="I8" s="2"/>
      <c r="J8" s="2"/>
      <c r="K8" s="2"/>
      <c r="L8" s="2"/>
      <c r="M8" s="2"/>
      <c r="N8" s="8"/>
      <c r="O8" s="8"/>
      <c r="P8" s="8"/>
      <c r="Q8" s="8"/>
      <c r="R8" s="8"/>
      <c r="S8" s="8"/>
      <c r="T8" s="153"/>
      <c r="U8" s="8"/>
      <c r="V8" s="8"/>
      <c r="W8" s="8"/>
      <c r="X8" s="8"/>
      <c r="Y8" s="34"/>
    </row>
    <row r="9" spans="1:25" ht="27" customHeight="1" x14ac:dyDescent="0.25">
      <c r="A9" s="278"/>
      <c r="B9" s="278"/>
      <c r="C9" s="3" t="s">
        <v>50</v>
      </c>
      <c r="D9" s="4">
        <v>798.13066943234071</v>
      </c>
      <c r="E9" s="4">
        <v>804.77132927975458</v>
      </c>
      <c r="F9" s="4">
        <v>829.41666666666663</v>
      </c>
      <c r="G9" s="4">
        <v>828.33333333333337</v>
      </c>
      <c r="H9" s="4">
        <v>821.08333333333337</v>
      </c>
      <c r="I9" s="4">
        <v>836.16666666666663</v>
      </c>
      <c r="J9" s="4">
        <v>880</v>
      </c>
      <c r="K9" s="4">
        <v>898.82416666666666</v>
      </c>
      <c r="L9" s="4">
        <v>921.06700000000001</v>
      </c>
      <c r="M9" s="4">
        <v>941</v>
      </c>
      <c r="N9" s="4">
        <v>952</v>
      </c>
      <c r="O9" s="4">
        <v>970</v>
      </c>
      <c r="P9" s="4">
        <v>991.77461389999996</v>
      </c>
      <c r="Q9" s="4">
        <v>1017.0402144</v>
      </c>
      <c r="R9" s="129">
        <v>950.08304947283102</v>
      </c>
      <c r="S9" s="129">
        <v>964.23971568684703</v>
      </c>
      <c r="T9" s="129">
        <v>970.56205977981904</v>
      </c>
      <c r="U9" s="129">
        <v>971.33718113054999</v>
      </c>
      <c r="V9" s="129">
        <v>981.058845767815</v>
      </c>
      <c r="W9" s="129">
        <v>991.11138860103597</v>
      </c>
      <c r="X9" s="129">
        <v>991.12595633546596</v>
      </c>
      <c r="Y9" s="34"/>
    </row>
    <row r="10" spans="1:25" ht="21.75" customHeight="1" x14ac:dyDescent="0.25">
      <c r="A10" s="278"/>
      <c r="B10" s="278" t="s">
        <v>49</v>
      </c>
      <c r="C10" s="67" t="s">
        <v>37</v>
      </c>
      <c r="D10" s="2"/>
      <c r="E10" s="2"/>
      <c r="F10" s="2"/>
      <c r="G10" s="2"/>
      <c r="H10" s="2"/>
      <c r="I10" s="2"/>
      <c r="J10" s="2"/>
      <c r="K10" s="2"/>
      <c r="L10" s="2"/>
      <c r="M10" s="2"/>
      <c r="N10" s="8"/>
      <c r="O10" s="8"/>
      <c r="P10" s="8"/>
      <c r="Q10" s="8"/>
      <c r="R10" s="8"/>
      <c r="S10" s="8"/>
      <c r="T10" s="153"/>
      <c r="U10" s="8"/>
      <c r="V10" s="8"/>
      <c r="W10" s="8"/>
      <c r="X10" s="8"/>
      <c r="Y10" s="34"/>
    </row>
    <row r="11" spans="1:25" ht="31.5" customHeight="1" x14ac:dyDescent="0.25">
      <c r="A11" s="278"/>
      <c r="B11" s="278"/>
      <c r="C11" s="3" t="s">
        <v>50</v>
      </c>
      <c r="D11" s="5">
        <v>1765</v>
      </c>
      <c r="E11" s="5">
        <v>1796</v>
      </c>
      <c r="F11" s="5">
        <v>1839</v>
      </c>
      <c r="G11" s="5">
        <v>1843.14</v>
      </c>
      <c r="H11" s="5">
        <v>1831</v>
      </c>
      <c r="I11" s="5">
        <v>1860</v>
      </c>
      <c r="J11" s="5">
        <v>1880</v>
      </c>
      <c r="K11" s="5">
        <v>1929</v>
      </c>
      <c r="L11" s="5">
        <v>1957</v>
      </c>
      <c r="M11" s="5">
        <v>2006</v>
      </c>
      <c r="N11" s="5">
        <v>2035</v>
      </c>
      <c r="O11" s="5">
        <v>1974.9</v>
      </c>
      <c r="P11" s="5">
        <v>2157.6563430000001</v>
      </c>
      <c r="Q11" s="5">
        <v>2112.9843624</v>
      </c>
      <c r="R11" s="134">
        <v>2112.9843380392599</v>
      </c>
      <c r="S11" s="134">
        <v>2114.71548365749</v>
      </c>
      <c r="T11" s="134">
        <v>2124.6167600015601</v>
      </c>
      <c r="U11" s="134">
        <v>2133.2473931455002</v>
      </c>
      <c r="V11" s="134">
        <v>2156.8224360159302</v>
      </c>
      <c r="W11" s="134">
        <v>2143.52379697792</v>
      </c>
      <c r="X11" s="134">
        <v>2166.6251192397299</v>
      </c>
      <c r="Y11" s="34"/>
    </row>
    <row r="12" spans="1:25" ht="19.5" customHeight="1" x14ac:dyDescent="0.25">
      <c r="A12" s="278"/>
      <c r="B12" s="278"/>
      <c r="C12" s="3" t="s">
        <v>38</v>
      </c>
      <c r="D12" s="9">
        <v>568</v>
      </c>
      <c r="E12" s="9">
        <v>571</v>
      </c>
      <c r="F12" s="9">
        <v>577</v>
      </c>
      <c r="G12" s="9">
        <v>579</v>
      </c>
      <c r="H12" s="9">
        <v>575</v>
      </c>
      <c r="I12" s="9">
        <v>580</v>
      </c>
      <c r="J12" s="9">
        <v>582</v>
      </c>
      <c r="K12" s="9">
        <v>593</v>
      </c>
      <c r="L12" s="9">
        <v>598</v>
      </c>
      <c r="M12" s="9">
        <v>608</v>
      </c>
      <c r="N12" s="9">
        <v>612</v>
      </c>
      <c r="O12" s="10">
        <v>598.9</v>
      </c>
      <c r="P12" s="10">
        <v>633.02376589999994</v>
      </c>
      <c r="Q12" s="10">
        <v>626.29470179999998</v>
      </c>
      <c r="R12" s="130">
        <v>644.78629596275096</v>
      </c>
      <c r="S12" s="130">
        <v>645.60980449945998</v>
      </c>
      <c r="T12" s="130">
        <v>645.45332224186302</v>
      </c>
      <c r="U12" s="130">
        <v>647.70122497759201</v>
      </c>
      <c r="V12" s="130">
        <v>648.96845147872705</v>
      </c>
      <c r="W12" s="130">
        <v>652.65079541045395</v>
      </c>
      <c r="X12" s="130">
        <v>661.02023925964897</v>
      </c>
      <c r="Y12" s="34"/>
    </row>
    <row r="13" spans="1:25" ht="19.5" customHeight="1" x14ac:dyDescent="0.25">
      <c r="A13" s="278"/>
      <c r="B13" s="278"/>
      <c r="C13" s="3" t="s">
        <v>39</v>
      </c>
      <c r="D13" s="17">
        <v>68.100000000000009</v>
      </c>
      <c r="E13" s="17">
        <v>68.300000000000011</v>
      </c>
      <c r="F13" s="17">
        <v>68.5</v>
      </c>
      <c r="G13" s="17">
        <v>68.400000000000006</v>
      </c>
      <c r="H13" s="17">
        <v>67.900000000000006</v>
      </c>
      <c r="I13" s="17">
        <v>67.7</v>
      </c>
      <c r="J13" s="17">
        <v>67.600000000000009</v>
      </c>
      <c r="K13" s="17">
        <v>67.5</v>
      </c>
      <c r="L13" s="17">
        <v>67.100000000000009</v>
      </c>
      <c r="M13" s="17">
        <v>67.5</v>
      </c>
      <c r="N13" s="17">
        <v>67.400000000000006</v>
      </c>
      <c r="O13" s="17">
        <v>65.88</v>
      </c>
      <c r="P13" s="17">
        <v>68.570419999999999</v>
      </c>
      <c r="Q13" s="17">
        <v>68.312779999999989</v>
      </c>
      <c r="R13" s="131">
        <v>70.134244879189097</v>
      </c>
      <c r="S13" s="131">
        <v>70.236290617938906</v>
      </c>
      <c r="T13" s="131">
        <v>70.346173463658104</v>
      </c>
      <c r="U13" s="131">
        <v>70.091540165322201</v>
      </c>
      <c r="V13" s="131">
        <v>69.464763879586897</v>
      </c>
      <c r="W13" s="131">
        <v>68.872844945771703</v>
      </c>
      <c r="X13" s="131">
        <v>68.662655217816607</v>
      </c>
      <c r="Y13" s="34"/>
    </row>
    <row r="14" spans="1:25" ht="20.25" customHeight="1" x14ac:dyDescent="0.25">
      <c r="A14" s="278"/>
      <c r="B14" s="278"/>
      <c r="C14" s="67" t="s">
        <v>40</v>
      </c>
      <c r="D14" s="8"/>
      <c r="E14" s="8"/>
      <c r="F14" s="8"/>
      <c r="G14" s="8"/>
      <c r="H14" s="8"/>
      <c r="I14" s="8"/>
      <c r="J14" s="8"/>
      <c r="K14" s="8"/>
      <c r="L14" s="8"/>
      <c r="M14" s="8"/>
      <c r="N14" s="8"/>
      <c r="O14" s="8"/>
      <c r="P14" s="8"/>
      <c r="Q14" s="8"/>
      <c r="R14" s="8"/>
      <c r="S14" s="8"/>
      <c r="T14" s="8"/>
      <c r="U14" s="8"/>
      <c r="V14" s="8"/>
      <c r="W14" s="8"/>
      <c r="X14" s="8"/>
      <c r="Y14" s="34"/>
    </row>
    <row r="15" spans="1:25" ht="26.25" customHeight="1" x14ac:dyDescent="0.25">
      <c r="A15" s="278"/>
      <c r="B15" s="278"/>
      <c r="C15" s="3" t="s">
        <v>50</v>
      </c>
      <c r="D15" s="4">
        <v>786.58</v>
      </c>
      <c r="E15" s="4">
        <v>796</v>
      </c>
      <c r="F15" s="4">
        <v>814.15</v>
      </c>
      <c r="G15" s="4">
        <v>811.16</v>
      </c>
      <c r="H15" s="4">
        <v>808</v>
      </c>
      <c r="I15" s="4">
        <v>823</v>
      </c>
      <c r="J15" s="4">
        <v>864</v>
      </c>
      <c r="K15" s="4">
        <v>881</v>
      </c>
      <c r="L15" s="4">
        <v>904</v>
      </c>
      <c r="M15" s="4">
        <v>923</v>
      </c>
      <c r="N15" s="4">
        <v>932</v>
      </c>
      <c r="O15" s="4">
        <v>949</v>
      </c>
      <c r="P15" s="4">
        <v>970.99621209999998</v>
      </c>
      <c r="Q15" s="4">
        <v>991.64745400000004</v>
      </c>
      <c r="R15" s="129">
        <v>923.69813925449603</v>
      </c>
      <c r="S15" s="129">
        <v>938.24365924197105</v>
      </c>
      <c r="T15" s="129">
        <v>948.01363191699602</v>
      </c>
      <c r="U15" s="129">
        <v>947.71713567839197</v>
      </c>
      <c r="V15" s="129">
        <v>957.42558961361897</v>
      </c>
      <c r="W15" s="129">
        <v>968.02716525147002</v>
      </c>
      <c r="X15" s="129">
        <v>970.217416196974</v>
      </c>
      <c r="Y15" s="34"/>
    </row>
    <row r="16" spans="1:25" ht="21.75" customHeight="1" x14ac:dyDescent="0.25">
      <c r="A16" s="278"/>
      <c r="B16" s="308" t="s">
        <v>119</v>
      </c>
      <c r="C16" s="67" t="s">
        <v>37</v>
      </c>
      <c r="D16" s="2"/>
      <c r="E16" s="2"/>
      <c r="F16" s="2"/>
      <c r="G16" s="2"/>
      <c r="H16" s="2"/>
      <c r="I16" s="2"/>
      <c r="J16" s="2"/>
      <c r="K16" s="2"/>
      <c r="L16" s="2"/>
      <c r="M16" s="2"/>
      <c r="N16" s="8"/>
      <c r="O16" s="8"/>
      <c r="P16" s="8"/>
      <c r="Q16" s="8"/>
      <c r="R16" s="8"/>
      <c r="S16" s="8"/>
      <c r="T16" s="153"/>
      <c r="U16" s="8"/>
      <c r="V16" s="8"/>
      <c r="W16" s="8"/>
      <c r="X16" s="8"/>
      <c r="Y16" s="34"/>
    </row>
    <row r="17" spans="1:25" ht="26.25" customHeight="1" x14ac:dyDescent="0.25">
      <c r="A17" s="278"/>
      <c r="B17" s="309"/>
      <c r="C17" s="3" t="s">
        <v>50</v>
      </c>
      <c r="D17" s="4">
        <v>1463.7012564593917</v>
      </c>
      <c r="E17" s="4">
        <v>1460.9706408600971</v>
      </c>
      <c r="F17" s="4">
        <v>1503.8333333333333</v>
      </c>
      <c r="G17" s="4">
        <v>1504</v>
      </c>
      <c r="H17" s="4">
        <v>1548</v>
      </c>
      <c r="I17" s="4">
        <v>1579</v>
      </c>
      <c r="J17" s="4">
        <v>1508.9</v>
      </c>
      <c r="K17" s="4">
        <v>1482.7916666666667</v>
      </c>
      <c r="L17" s="4">
        <v>1483.73</v>
      </c>
      <c r="M17" s="4">
        <v>1512</v>
      </c>
      <c r="N17" s="5">
        <v>1555</v>
      </c>
      <c r="O17" s="5">
        <v>1560</v>
      </c>
      <c r="P17" s="5">
        <v>1521.5003849</v>
      </c>
      <c r="Q17" s="5">
        <v>1555.1101716000001</v>
      </c>
      <c r="R17" s="134">
        <v>1562.0435787786801</v>
      </c>
      <c r="S17" s="134">
        <v>1602.4756118748401</v>
      </c>
      <c r="T17" s="134">
        <v>1669.4210030259901</v>
      </c>
      <c r="U17" s="134">
        <v>1638.9712004907101</v>
      </c>
      <c r="V17" s="134">
        <v>1646.52641425006</v>
      </c>
      <c r="W17" s="134">
        <v>1582.43592493298</v>
      </c>
      <c r="X17" s="134">
        <v>1535.81954322877</v>
      </c>
      <c r="Y17" s="34"/>
    </row>
    <row r="18" spans="1:25" ht="19.5" customHeight="1" x14ac:dyDescent="0.25">
      <c r="A18" s="278"/>
      <c r="B18" s="309"/>
      <c r="C18" s="3" t="s">
        <v>38</v>
      </c>
      <c r="D18" s="6">
        <v>480</v>
      </c>
      <c r="E18" s="6">
        <v>479</v>
      </c>
      <c r="F18" s="6">
        <v>483</v>
      </c>
      <c r="G18" s="6">
        <v>482</v>
      </c>
      <c r="H18" s="6">
        <v>489</v>
      </c>
      <c r="I18" s="6">
        <v>492</v>
      </c>
      <c r="J18" s="6">
        <v>482</v>
      </c>
      <c r="K18" s="6">
        <v>477</v>
      </c>
      <c r="L18" s="6">
        <v>478</v>
      </c>
      <c r="M18" s="4">
        <v>481.238</v>
      </c>
      <c r="N18" s="5">
        <v>489</v>
      </c>
      <c r="O18" s="5">
        <v>491</v>
      </c>
      <c r="P18" s="5">
        <v>488.81094610000002</v>
      </c>
      <c r="Q18" s="5">
        <v>498.7142374</v>
      </c>
      <c r="R18" s="134">
        <v>545.19847328244305</v>
      </c>
      <c r="S18" s="134">
        <v>554.80334108691102</v>
      </c>
      <c r="T18" s="134">
        <v>564.98001545765703</v>
      </c>
      <c r="U18" s="134">
        <v>562.41367898510805</v>
      </c>
      <c r="V18" s="134">
        <v>558.97647427854497</v>
      </c>
      <c r="W18" s="134">
        <v>551.25690410679704</v>
      </c>
      <c r="X18" s="134">
        <v>554.61586937840195</v>
      </c>
      <c r="Y18" s="34"/>
    </row>
    <row r="19" spans="1:25" ht="19.5" customHeight="1" x14ac:dyDescent="0.25">
      <c r="A19" s="278"/>
      <c r="B19" s="309"/>
      <c r="C19" s="3" t="s">
        <v>39</v>
      </c>
      <c r="D19" s="18">
        <v>66.900000000000006</v>
      </c>
      <c r="E19" s="18">
        <v>66.5</v>
      </c>
      <c r="F19" s="18">
        <v>66.400000000000006</v>
      </c>
      <c r="G19" s="18">
        <v>66.3</v>
      </c>
      <c r="H19" s="18">
        <v>66.400000000000006</v>
      </c>
      <c r="I19" s="18">
        <v>66.100000000000009</v>
      </c>
      <c r="J19" s="18">
        <v>61.740099999999998</v>
      </c>
      <c r="K19" s="18">
        <v>60.292699999999996</v>
      </c>
      <c r="L19" s="18">
        <v>60.063299999999998</v>
      </c>
      <c r="M19" s="18">
        <v>60.811999999999998</v>
      </c>
      <c r="N19" s="17">
        <v>61.3</v>
      </c>
      <c r="O19" s="17">
        <v>61.044800000000002</v>
      </c>
      <c r="P19" s="17">
        <v>59.003830000000001</v>
      </c>
      <c r="Q19" s="17">
        <v>58.689100000000003</v>
      </c>
      <c r="R19" s="131">
        <v>68.006070422535203</v>
      </c>
      <c r="S19" s="131">
        <v>68.615541975047606</v>
      </c>
      <c r="T19" s="131">
        <v>70.097334437451693</v>
      </c>
      <c r="U19" s="131">
        <v>69.096235190292305</v>
      </c>
      <c r="V19" s="131">
        <v>67.431037536595596</v>
      </c>
      <c r="W19" s="131">
        <v>66.475341893406707</v>
      </c>
      <c r="X19" s="131">
        <v>65.275789172156991</v>
      </c>
      <c r="Y19" s="34"/>
    </row>
    <row r="20" spans="1:25" ht="21.75" customHeight="1" x14ac:dyDescent="0.25">
      <c r="A20" s="278"/>
      <c r="B20" s="309"/>
      <c r="C20" s="67" t="s">
        <v>40</v>
      </c>
      <c r="D20" s="2"/>
      <c r="E20" s="2"/>
      <c r="F20" s="2"/>
      <c r="G20" s="2"/>
      <c r="H20" s="2"/>
      <c r="I20" s="2"/>
      <c r="J20" s="2"/>
      <c r="K20" s="7"/>
      <c r="L20" s="7"/>
      <c r="M20" s="8"/>
      <c r="N20" s="8"/>
      <c r="O20" s="8"/>
      <c r="P20" s="8"/>
      <c r="Q20" s="8"/>
      <c r="R20" s="8"/>
      <c r="S20" s="8"/>
      <c r="T20" s="8"/>
      <c r="U20" s="8"/>
      <c r="V20" s="8"/>
      <c r="W20" s="8"/>
      <c r="X20" s="8"/>
      <c r="Y20" s="34"/>
    </row>
    <row r="21" spans="1:25" ht="29.25" customHeight="1" x14ac:dyDescent="0.25">
      <c r="A21" s="278"/>
      <c r="B21" s="310"/>
      <c r="C21" s="3" t="s">
        <v>50</v>
      </c>
      <c r="D21" s="4">
        <v>719.42480167882559</v>
      </c>
      <c r="E21" s="4">
        <v>734.74986104357436</v>
      </c>
      <c r="F21" s="4">
        <v>744.25</v>
      </c>
      <c r="G21" s="4">
        <v>741.83333333333337</v>
      </c>
      <c r="H21" s="4">
        <v>742.5</v>
      </c>
      <c r="I21" s="4">
        <v>764.58333333333337</v>
      </c>
      <c r="J21" s="4">
        <v>774.92750000000001</v>
      </c>
      <c r="K21" s="4">
        <v>798.2741666666667</v>
      </c>
      <c r="L21" s="4">
        <v>820.42600000000004</v>
      </c>
      <c r="M21" s="4">
        <v>816.34500000000003</v>
      </c>
      <c r="N21" s="4">
        <v>846</v>
      </c>
      <c r="O21" s="4">
        <v>868.94</v>
      </c>
      <c r="P21" s="4">
        <v>891.09058770000001</v>
      </c>
      <c r="Q21" s="4">
        <v>910.08469449999996</v>
      </c>
      <c r="R21" s="129">
        <v>813.06265711280605</v>
      </c>
      <c r="S21" s="129">
        <v>806.14591709563797</v>
      </c>
      <c r="T21" s="129">
        <v>785.92336073868</v>
      </c>
      <c r="U21" s="129">
        <v>754.98272885572101</v>
      </c>
      <c r="V21" s="129">
        <v>755.20002754820905</v>
      </c>
      <c r="W21" s="129">
        <v>796.30099630054895</v>
      </c>
      <c r="X21" s="129">
        <v>772.82638469413905</v>
      </c>
      <c r="Y21" s="34"/>
    </row>
    <row r="22" spans="1:25" ht="21.75" customHeight="1" x14ac:dyDescent="0.25">
      <c r="A22" s="289" t="s">
        <v>146</v>
      </c>
      <c r="B22" s="290"/>
      <c r="C22" s="67" t="s">
        <v>37</v>
      </c>
      <c r="D22" s="11"/>
      <c r="E22" s="11"/>
      <c r="F22" s="11"/>
      <c r="G22" s="11"/>
      <c r="H22" s="11"/>
      <c r="I22" s="11"/>
      <c r="J22" s="2"/>
      <c r="K22" s="2"/>
      <c r="L22" s="2"/>
      <c r="M22" s="2"/>
      <c r="N22" s="2"/>
      <c r="O22" s="2"/>
      <c r="P22" s="2"/>
      <c r="Q22" s="2"/>
      <c r="R22" s="2"/>
      <c r="S22" s="2"/>
      <c r="T22" s="156"/>
      <c r="U22" s="2"/>
      <c r="V22" s="2"/>
      <c r="W22" s="2"/>
      <c r="X22" s="2"/>
      <c r="Y22" s="34"/>
    </row>
    <row r="23" spans="1:25" ht="27" customHeight="1" x14ac:dyDescent="0.25">
      <c r="A23" s="311"/>
      <c r="B23" s="312"/>
      <c r="C23" s="3" t="s">
        <v>50</v>
      </c>
      <c r="D23" s="4">
        <v>1424.6</v>
      </c>
      <c r="E23" s="4">
        <v>1458</v>
      </c>
      <c r="F23" s="4">
        <v>1456</v>
      </c>
      <c r="G23" s="4">
        <v>1502</v>
      </c>
      <c r="H23" s="4">
        <v>1543.5</v>
      </c>
      <c r="I23" s="4">
        <v>1515.5</v>
      </c>
      <c r="J23" s="4">
        <v>1461.1</v>
      </c>
      <c r="K23" s="4">
        <v>1537.4</v>
      </c>
      <c r="L23" s="4">
        <v>1554.5</v>
      </c>
      <c r="M23" s="4">
        <v>1626.7</v>
      </c>
      <c r="N23" s="5">
        <v>1715.4</v>
      </c>
      <c r="O23" s="5">
        <v>1696.1</v>
      </c>
      <c r="P23" s="5">
        <v>1782</v>
      </c>
      <c r="Q23" s="5"/>
      <c r="R23" s="5">
        <v>1710.05</v>
      </c>
      <c r="S23" s="5">
        <v>1925.82</v>
      </c>
      <c r="T23" s="151">
        <v>1955.25</v>
      </c>
      <c r="U23" s="134">
        <v>1869.29</v>
      </c>
      <c r="V23" s="134">
        <v>1727.89</v>
      </c>
      <c r="W23" s="134">
        <v>1956</v>
      </c>
      <c r="X23" s="134">
        <v>2196.61</v>
      </c>
      <c r="Y23" s="34"/>
    </row>
    <row r="24" spans="1:25" ht="23.25" customHeight="1" x14ac:dyDescent="0.25">
      <c r="A24" s="311"/>
      <c r="B24" s="312"/>
      <c r="C24" s="3" t="s">
        <v>167</v>
      </c>
      <c r="D24" s="16" t="s">
        <v>16</v>
      </c>
      <c r="E24" s="16" t="s">
        <v>16</v>
      </c>
      <c r="F24" s="16" t="s">
        <v>16</v>
      </c>
      <c r="G24" s="16" t="s">
        <v>16</v>
      </c>
      <c r="H24" s="16" t="s">
        <v>16</v>
      </c>
      <c r="I24" s="16" t="s">
        <v>16</v>
      </c>
      <c r="J24" s="16" t="s">
        <v>16</v>
      </c>
      <c r="K24" s="16" t="s">
        <v>16</v>
      </c>
      <c r="L24" s="16" t="s">
        <v>16</v>
      </c>
      <c r="M24" s="16" t="s">
        <v>16</v>
      </c>
      <c r="N24" s="16" t="s">
        <v>16</v>
      </c>
      <c r="O24" s="16" t="s">
        <v>16</v>
      </c>
      <c r="P24" s="16" t="s">
        <v>16</v>
      </c>
      <c r="Q24" s="16" t="s">
        <v>16</v>
      </c>
      <c r="R24" s="16" t="s">
        <v>16</v>
      </c>
      <c r="S24" s="16" t="s">
        <v>16</v>
      </c>
      <c r="T24" s="16" t="s">
        <v>16</v>
      </c>
      <c r="U24" s="16" t="s">
        <v>16</v>
      </c>
      <c r="V24" s="16" t="s">
        <v>16</v>
      </c>
      <c r="W24" s="16" t="s">
        <v>16</v>
      </c>
      <c r="X24" s="16" t="s">
        <v>16</v>
      </c>
      <c r="Y24" s="34"/>
    </row>
    <row r="25" spans="1:25" ht="23.25" customHeight="1" x14ac:dyDescent="0.25">
      <c r="A25" s="311"/>
      <c r="B25" s="312"/>
      <c r="C25" s="3" t="s">
        <v>39</v>
      </c>
      <c r="D25" s="12" t="s">
        <v>51</v>
      </c>
      <c r="E25" s="12" t="s">
        <v>51</v>
      </c>
      <c r="F25" s="12" t="s">
        <v>51</v>
      </c>
      <c r="G25" s="12" t="s">
        <v>51</v>
      </c>
      <c r="H25" s="12" t="s">
        <v>51</v>
      </c>
      <c r="I25" s="12" t="s">
        <v>51</v>
      </c>
      <c r="J25" s="27">
        <v>64.8</v>
      </c>
      <c r="K25" s="27">
        <v>61.3</v>
      </c>
      <c r="L25" s="27">
        <v>65.600000000000009</v>
      </c>
      <c r="M25" s="27">
        <v>60.3</v>
      </c>
      <c r="N25" s="27">
        <v>60.6</v>
      </c>
      <c r="O25" s="27">
        <v>62.8</v>
      </c>
      <c r="P25" s="17">
        <v>61.9</v>
      </c>
      <c r="Q25" s="17"/>
      <c r="R25" s="17">
        <v>59.68</v>
      </c>
      <c r="S25" s="17">
        <v>63.29</v>
      </c>
      <c r="T25" s="152">
        <v>63.78</v>
      </c>
      <c r="U25" s="131">
        <v>63.94</v>
      </c>
      <c r="V25" s="131">
        <v>59.64</v>
      </c>
      <c r="W25" s="131">
        <v>62.21</v>
      </c>
      <c r="X25" s="131">
        <v>64.37</v>
      </c>
      <c r="Y25" s="34"/>
    </row>
    <row r="26" spans="1:25" ht="23.25" customHeight="1" x14ac:dyDescent="0.25">
      <c r="A26" s="311"/>
      <c r="B26" s="312"/>
      <c r="C26" s="3" t="s">
        <v>41</v>
      </c>
      <c r="D26" s="18">
        <v>66</v>
      </c>
      <c r="E26" s="18">
        <v>65.2</v>
      </c>
      <c r="F26" s="18">
        <v>64.099999999999994</v>
      </c>
      <c r="G26" s="18">
        <v>63.1</v>
      </c>
      <c r="H26" s="18">
        <v>62.8</v>
      </c>
      <c r="I26" s="18">
        <v>62.6</v>
      </c>
      <c r="J26" s="18">
        <v>61.742182347235698</v>
      </c>
      <c r="K26" s="18">
        <v>61.1</v>
      </c>
      <c r="L26" s="18">
        <v>60.4</v>
      </c>
      <c r="M26" s="17">
        <v>61</v>
      </c>
      <c r="N26" s="17">
        <v>61.199999999999996</v>
      </c>
      <c r="O26" s="17">
        <v>62.2</v>
      </c>
      <c r="P26" s="17">
        <v>61</v>
      </c>
      <c r="Q26" s="17"/>
      <c r="R26" s="17">
        <v>59.47</v>
      </c>
      <c r="S26" s="17">
        <v>63.49</v>
      </c>
      <c r="T26" s="152">
        <v>63.49</v>
      </c>
      <c r="U26" s="131">
        <v>63.78</v>
      </c>
      <c r="V26" s="131">
        <v>59.75</v>
      </c>
      <c r="W26" s="131">
        <v>62.3</v>
      </c>
      <c r="X26" s="131">
        <v>64.36</v>
      </c>
      <c r="Y26" s="34"/>
    </row>
    <row r="27" spans="1:25" ht="21" customHeight="1" x14ac:dyDescent="0.25">
      <c r="A27" s="311"/>
      <c r="B27" s="312"/>
      <c r="C27" s="67" t="s">
        <v>42</v>
      </c>
      <c r="D27" s="13"/>
      <c r="E27" s="13"/>
      <c r="F27" s="13"/>
      <c r="G27" s="13"/>
      <c r="H27" s="13"/>
      <c r="I27" s="13"/>
      <c r="J27" s="13"/>
      <c r="K27" s="13"/>
      <c r="L27" s="13"/>
      <c r="M27" s="14"/>
      <c r="N27" s="14"/>
      <c r="O27" s="14"/>
      <c r="P27" s="14"/>
      <c r="Q27" s="14"/>
      <c r="R27" s="14"/>
      <c r="S27" s="14"/>
      <c r="T27" s="157"/>
      <c r="U27" s="14"/>
      <c r="V27" s="14"/>
      <c r="W27" s="14"/>
      <c r="X27" s="14"/>
      <c r="Y27" s="34"/>
    </row>
    <row r="28" spans="1:25" ht="28.5" customHeight="1" x14ac:dyDescent="0.25">
      <c r="A28" s="291"/>
      <c r="B28" s="292"/>
      <c r="C28" s="3" t="s">
        <v>50</v>
      </c>
      <c r="D28" s="4">
        <v>632.20000000000005</v>
      </c>
      <c r="E28" s="4">
        <v>695</v>
      </c>
      <c r="F28" s="4">
        <v>719</v>
      </c>
      <c r="G28" s="4">
        <v>739</v>
      </c>
      <c r="H28" s="4">
        <v>763.82749362244977</v>
      </c>
      <c r="I28" s="4">
        <v>777.4</v>
      </c>
      <c r="J28" s="4">
        <v>779</v>
      </c>
      <c r="K28" s="4">
        <v>803.1</v>
      </c>
      <c r="L28" s="4">
        <v>811.3</v>
      </c>
      <c r="M28" s="4">
        <v>818.2</v>
      </c>
      <c r="N28" s="4">
        <v>831.7</v>
      </c>
      <c r="O28" s="4">
        <v>848.93228684732185</v>
      </c>
      <c r="P28" s="4">
        <v>865.21</v>
      </c>
      <c r="Q28" s="4"/>
      <c r="R28" s="4">
        <v>886.31</v>
      </c>
      <c r="S28" s="4">
        <v>891.72</v>
      </c>
      <c r="T28" s="154">
        <v>897.07</v>
      </c>
      <c r="U28" s="129">
        <v>901.68</v>
      </c>
      <c r="V28" s="129">
        <v>891.13</v>
      </c>
      <c r="W28" s="129">
        <v>926.54</v>
      </c>
      <c r="X28" s="129">
        <v>922.57</v>
      </c>
      <c r="Y28" s="34"/>
    </row>
    <row r="29" spans="1:25" ht="21.75" customHeight="1" x14ac:dyDescent="0.25">
      <c r="A29" s="278" t="s">
        <v>24</v>
      </c>
      <c r="B29" s="278" t="s">
        <v>26</v>
      </c>
      <c r="C29" s="67" t="s">
        <v>37</v>
      </c>
      <c r="D29" s="2"/>
      <c r="E29" s="2"/>
      <c r="F29" s="2"/>
      <c r="G29" s="2"/>
      <c r="H29" s="2"/>
      <c r="I29" s="2"/>
      <c r="J29" s="2"/>
      <c r="K29" s="2"/>
      <c r="L29" s="2"/>
      <c r="M29" s="2"/>
      <c r="N29" s="2"/>
      <c r="O29" s="2"/>
      <c r="P29" s="2"/>
      <c r="Q29" s="2"/>
      <c r="R29" s="2"/>
      <c r="S29" s="2"/>
      <c r="T29" s="156"/>
      <c r="U29" s="2"/>
      <c r="V29" s="2"/>
      <c r="W29" s="2"/>
      <c r="X29" s="2"/>
      <c r="Y29" s="34"/>
    </row>
    <row r="30" spans="1:25" ht="27.75" customHeight="1" x14ac:dyDescent="0.25">
      <c r="A30" s="278"/>
      <c r="B30" s="278"/>
      <c r="C30" s="3" t="s">
        <v>50</v>
      </c>
      <c r="D30" s="4">
        <v>1049.46</v>
      </c>
      <c r="E30" s="4">
        <v>1094.9000000000001</v>
      </c>
      <c r="F30" s="4">
        <v>1112.9000000000001</v>
      </c>
      <c r="G30" s="4">
        <v>1130.7</v>
      </c>
      <c r="H30" s="4">
        <v>1116.9000000000001</v>
      </c>
      <c r="I30" s="4">
        <v>1129.9000000000001</v>
      </c>
      <c r="J30" s="4">
        <v>1147.3</v>
      </c>
      <c r="K30" s="4">
        <v>1188.9000000000001</v>
      </c>
      <c r="L30" s="4">
        <v>1217.3499999999999</v>
      </c>
      <c r="M30" s="4">
        <v>1233</v>
      </c>
      <c r="N30" s="4">
        <v>1249.81</v>
      </c>
      <c r="O30" s="4">
        <v>1189.0999999999999</v>
      </c>
      <c r="P30" s="4">
        <v>1230.9000000000001</v>
      </c>
      <c r="Q30" s="4"/>
      <c r="R30" s="4">
        <v>1233.3</v>
      </c>
      <c r="S30" s="4">
        <v>1267.2</v>
      </c>
      <c r="T30" s="154">
        <v>1264.6623279941714</v>
      </c>
      <c r="U30" s="129">
        <v>1254.9000000000001</v>
      </c>
      <c r="V30" s="129">
        <v>1288.7</v>
      </c>
      <c r="W30" s="129">
        <v>1272.2</v>
      </c>
      <c r="X30" s="129">
        <v>1289.5</v>
      </c>
      <c r="Y30" s="34"/>
    </row>
    <row r="31" spans="1:25" ht="22.5" customHeight="1" x14ac:dyDescent="0.25">
      <c r="A31" s="278"/>
      <c r="B31" s="278"/>
      <c r="C31" s="3" t="s">
        <v>38</v>
      </c>
      <c r="D31" s="15">
        <v>381</v>
      </c>
      <c r="E31" s="15">
        <v>387</v>
      </c>
      <c r="F31" s="15">
        <v>389</v>
      </c>
      <c r="G31" s="15">
        <v>392</v>
      </c>
      <c r="H31" s="11">
        <v>400</v>
      </c>
      <c r="I31" s="11">
        <v>401</v>
      </c>
      <c r="J31" s="11">
        <v>402</v>
      </c>
      <c r="K31" s="11">
        <v>413</v>
      </c>
      <c r="L31" s="11">
        <v>420</v>
      </c>
      <c r="M31" s="11">
        <v>423</v>
      </c>
      <c r="N31" s="11">
        <v>426</v>
      </c>
      <c r="O31" s="11">
        <v>424.4</v>
      </c>
      <c r="P31" s="11">
        <v>426.3</v>
      </c>
      <c r="Q31" s="11"/>
      <c r="R31" s="11">
        <v>431.3</v>
      </c>
      <c r="S31" s="11">
        <v>438.8</v>
      </c>
      <c r="T31" s="150">
        <v>442.18093285494621</v>
      </c>
      <c r="U31" s="108">
        <v>443.5</v>
      </c>
      <c r="V31" s="108">
        <v>451.1</v>
      </c>
      <c r="W31" s="108">
        <v>452.8</v>
      </c>
      <c r="X31" s="108">
        <v>458.3</v>
      </c>
      <c r="Y31" s="34"/>
    </row>
    <row r="32" spans="1:25" ht="22.5" customHeight="1" x14ac:dyDescent="0.25">
      <c r="A32" s="278"/>
      <c r="B32" s="278"/>
      <c r="C32" s="3" t="s">
        <v>39</v>
      </c>
      <c r="D32" s="12" t="s">
        <v>51</v>
      </c>
      <c r="E32" s="12" t="s">
        <v>51</v>
      </c>
      <c r="F32" s="12" t="s">
        <v>51</v>
      </c>
      <c r="G32" s="12" t="s">
        <v>51</v>
      </c>
      <c r="H32" s="27">
        <v>54.800000000000004</v>
      </c>
      <c r="I32" s="27">
        <v>54.900000000000006</v>
      </c>
      <c r="J32" s="27">
        <v>54.900000000000006</v>
      </c>
      <c r="K32" s="27">
        <v>55.000000000000007</v>
      </c>
      <c r="L32" s="27">
        <v>55.000000000000007</v>
      </c>
      <c r="M32" s="27">
        <v>54.7</v>
      </c>
      <c r="N32" s="27">
        <v>55.2</v>
      </c>
      <c r="O32" s="27">
        <v>52</v>
      </c>
      <c r="P32" s="17">
        <v>53.7</v>
      </c>
      <c r="Q32" s="17"/>
      <c r="R32" s="17">
        <v>53.7</v>
      </c>
      <c r="S32" s="17">
        <v>54.400000000000006</v>
      </c>
      <c r="T32" s="152">
        <v>53.805134570642956</v>
      </c>
      <c r="U32" s="131">
        <v>53.29999999999999</v>
      </c>
      <c r="V32" s="131">
        <v>53.29999999999999</v>
      </c>
      <c r="W32" s="131">
        <v>52.2</v>
      </c>
      <c r="X32" s="131">
        <v>52.300000000000004</v>
      </c>
      <c r="Y32" s="34"/>
    </row>
    <row r="33" spans="1:25" ht="22.5" customHeight="1" x14ac:dyDescent="0.25">
      <c r="A33" s="278"/>
      <c r="B33" s="278"/>
      <c r="C33" s="3" t="s">
        <v>41</v>
      </c>
      <c r="D33" s="18">
        <v>55.2</v>
      </c>
      <c r="E33" s="18">
        <v>55.300000000000004</v>
      </c>
      <c r="F33" s="18">
        <v>55.500000000000007</v>
      </c>
      <c r="G33" s="18">
        <v>55.300000000000004</v>
      </c>
      <c r="H33" s="18">
        <v>54.7</v>
      </c>
      <c r="I33" s="18">
        <v>54.6</v>
      </c>
      <c r="J33" s="18">
        <v>54.6</v>
      </c>
      <c r="K33" s="18">
        <v>54.400000000000006</v>
      </c>
      <c r="L33" s="18">
        <v>54.400000000000006</v>
      </c>
      <c r="M33" s="18">
        <v>53.905170165790175</v>
      </c>
      <c r="N33" s="18">
        <v>54.168298982604938</v>
      </c>
      <c r="O33" s="18">
        <v>50.8</v>
      </c>
      <c r="P33" s="18">
        <v>51.9</v>
      </c>
      <c r="Q33" s="18"/>
      <c r="R33" s="18">
        <v>52.2</v>
      </c>
      <c r="S33" s="18">
        <v>52.6</v>
      </c>
      <c r="T33" s="158">
        <v>52.075547930171737</v>
      </c>
      <c r="U33" s="132">
        <v>51.9</v>
      </c>
      <c r="V33" s="132">
        <v>52.1</v>
      </c>
      <c r="W33" s="132">
        <v>51.1</v>
      </c>
      <c r="X33" s="132">
        <v>51.300000000000004</v>
      </c>
      <c r="Y33" s="34"/>
    </row>
    <row r="34" spans="1:25" ht="21.75" customHeight="1" x14ac:dyDescent="0.25">
      <c r="A34" s="278"/>
      <c r="B34" s="278"/>
      <c r="C34" s="67" t="s">
        <v>42</v>
      </c>
      <c r="D34" s="2"/>
      <c r="E34" s="2"/>
      <c r="F34" s="2"/>
      <c r="G34" s="2"/>
      <c r="H34" s="2"/>
      <c r="I34" s="2"/>
      <c r="J34" s="2"/>
      <c r="K34" s="2"/>
      <c r="L34" s="2"/>
      <c r="M34" s="2"/>
      <c r="N34" s="2"/>
      <c r="O34" s="2"/>
      <c r="P34" s="2"/>
      <c r="Q34" s="2"/>
      <c r="R34" s="2"/>
      <c r="S34" s="2"/>
      <c r="T34" s="156"/>
      <c r="U34" s="2"/>
      <c r="V34" s="2"/>
      <c r="W34" s="2"/>
      <c r="X34" s="2"/>
      <c r="Y34" s="34"/>
    </row>
    <row r="35" spans="1:25" ht="25.5" customHeight="1" x14ac:dyDescent="0.25">
      <c r="A35" s="278"/>
      <c r="B35" s="278"/>
      <c r="C35" s="3" t="s">
        <v>50</v>
      </c>
      <c r="D35" s="4">
        <v>529.76</v>
      </c>
      <c r="E35" s="4">
        <v>552</v>
      </c>
      <c r="F35" s="4">
        <v>552.70000000000005</v>
      </c>
      <c r="G35" s="4">
        <v>546</v>
      </c>
      <c r="H35" s="4">
        <v>552.20000000000005</v>
      </c>
      <c r="I35" s="4">
        <v>562.20000000000005</v>
      </c>
      <c r="J35" s="4">
        <v>570.1</v>
      </c>
      <c r="K35" s="4">
        <v>571.5</v>
      </c>
      <c r="L35" s="4">
        <v>586.54999999999995</v>
      </c>
      <c r="M35" s="4">
        <v>582.36</v>
      </c>
      <c r="N35" s="4">
        <v>582</v>
      </c>
      <c r="O35" s="4">
        <v>595.57773124484208</v>
      </c>
      <c r="P35" s="4">
        <v>614.29999999999995</v>
      </c>
      <c r="Q35" s="4"/>
      <c r="R35" s="4">
        <v>616.24295532646045</v>
      </c>
      <c r="S35" s="4">
        <v>616.79999999999995</v>
      </c>
      <c r="T35" s="154">
        <v>621.5</v>
      </c>
      <c r="U35" s="129">
        <v>621</v>
      </c>
      <c r="V35" s="129">
        <v>629</v>
      </c>
      <c r="W35" s="129">
        <v>629.1</v>
      </c>
      <c r="X35" s="129">
        <v>642.29999999999995</v>
      </c>
      <c r="Y35" s="34"/>
    </row>
    <row r="36" spans="1:25" ht="19.5" customHeight="1" x14ac:dyDescent="0.25">
      <c r="A36" s="278"/>
      <c r="B36" s="278" t="s">
        <v>27</v>
      </c>
      <c r="C36" s="67" t="s">
        <v>37</v>
      </c>
      <c r="D36" s="2"/>
      <c r="E36" s="2"/>
      <c r="F36" s="2"/>
      <c r="G36" s="2"/>
      <c r="H36" s="2"/>
      <c r="I36" s="2"/>
      <c r="J36" s="2"/>
      <c r="K36" s="2"/>
      <c r="L36" s="2"/>
      <c r="M36" s="2"/>
      <c r="N36" s="2"/>
      <c r="O36" s="2"/>
      <c r="P36" s="2"/>
      <c r="Q36" s="2"/>
      <c r="R36" s="2"/>
      <c r="S36" s="2"/>
      <c r="T36" s="156"/>
      <c r="U36" s="2"/>
      <c r="V36" s="2"/>
      <c r="W36" s="2"/>
      <c r="X36" s="2"/>
      <c r="Y36" s="34"/>
    </row>
    <row r="37" spans="1:25" ht="25.5" customHeight="1" x14ac:dyDescent="0.25">
      <c r="A37" s="278"/>
      <c r="B37" s="278"/>
      <c r="C37" s="3" t="s">
        <v>50</v>
      </c>
      <c r="D37" s="4">
        <v>1104.8</v>
      </c>
      <c r="E37" s="4">
        <v>1151.5</v>
      </c>
      <c r="F37" s="4">
        <v>1190.2</v>
      </c>
      <c r="G37" s="4">
        <v>1249</v>
      </c>
      <c r="H37" s="4">
        <v>1242.7</v>
      </c>
      <c r="I37" s="4">
        <v>1270.4000000000001</v>
      </c>
      <c r="J37" s="4">
        <v>1301.4000000000001</v>
      </c>
      <c r="K37" s="4">
        <v>1327.2</v>
      </c>
      <c r="L37" s="4">
        <v>1368.84</v>
      </c>
      <c r="M37" s="4">
        <v>1389.63</v>
      </c>
      <c r="N37" s="4">
        <v>1403.92</v>
      </c>
      <c r="O37" s="4">
        <v>1373.8</v>
      </c>
      <c r="P37" s="4">
        <v>1474.8</v>
      </c>
      <c r="Q37" s="4"/>
      <c r="R37" s="4">
        <v>1480.4</v>
      </c>
      <c r="S37" s="4">
        <v>1488.5</v>
      </c>
      <c r="T37" s="154">
        <v>1498.1806800248587</v>
      </c>
      <c r="U37" s="129">
        <v>1525.8</v>
      </c>
      <c r="V37" s="129">
        <v>1559.5</v>
      </c>
      <c r="W37" s="129">
        <v>1548.8</v>
      </c>
      <c r="X37" s="129">
        <v>1536.9</v>
      </c>
      <c r="Y37" s="34"/>
    </row>
    <row r="38" spans="1:25" ht="21" customHeight="1" x14ac:dyDescent="0.25">
      <c r="A38" s="278"/>
      <c r="B38" s="278"/>
      <c r="C38" s="3" t="s">
        <v>38</v>
      </c>
      <c r="D38" s="15">
        <v>399</v>
      </c>
      <c r="E38" s="15">
        <v>405</v>
      </c>
      <c r="F38" s="15">
        <v>415</v>
      </c>
      <c r="G38" s="15">
        <v>429</v>
      </c>
      <c r="H38" s="11">
        <v>429</v>
      </c>
      <c r="I38" s="11">
        <v>432</v>
      </c>
      <c r="J38" s="11">
        <v>435</v>
      </c>
      <c r="K38" s="11">
        <v>441</v>
      </c>
      <c r="L38" s="11">
        <v>446</v>
      </c>
      <c r="M38" s="11">
        <v>454</v>
      </c>
      <c r="N38" s="11">
        <v>457</v>
      </c>
      <c r="O38" s="11">
        <v>450.1</v>
      </c>
      <c r="P38" s="11">
        <v>465.2</v>
      </c>
      <c r="Q38" s="11"/>
      <c r="R38" s="11">
        <v>468.3</v>
      </c>
      <c r="S38" s="11">
        <v>471.1</v>
      </c>
      <c r="T38" s="150">
        <v>472.2206791591363</v>
      </c>
      <c r="U38" s="108">
        <v>479.4</v>
      </c>
      <c r="V38" s="108">
        <v>485.4</v>
      </c>
      <c r="W38" s="108">
        <v>488.4</v>
      </c>
      <c r="X38" s="108">
        <v>488.8</v>
      </c>
      <c r="Y38" s="34"/>
    </row>
    <row r="39" spans="1:25" ht="21" customHeight="1" x14ac:dyDescent="0.25">
      <c r="A39" s="278"/>
      <c r="B39" s="278"/>
      <c r="C39" s="3" t="s">
        <v>39</v>
      </c>
      <c r="D39" s="12" t="s">
        <v>51</v>
      </c>
      <c r="E39" s="12" t="s">
        <v>51</v>
      </c>
      <c r="F39" s="12" t="s">
        <v>51</v>
      </c>
      <c r="G39" s="12" t="s">
        <v>51</v>
      </c>
      <c r="H39" s="27">
        <v>59.9</v>
      </c>
      <c r="I39" s="27">
        <v>60.3</v>
      </c>
      <c r="J39" s="27">
        <v>59.9</v>
      </c>
      <c r="K39" s="27">
        <v>59.5</v>
      </c>
      <c r="L39" s="27">
        <v>59.9</v>
      </c>
      <c r="M39" s="27">
        <v>59.699999999999996</v>
      </c>
      <c r="N39" s="27">
        <v>59.599999999999994</v>
      </c>
      <c r="O39" s="27">
        <v>57.599999999999994</v>
      </c>
      <c r="P39" s="17">
        <v>61.1</v>
      </c>
      <c r="Q39" s="17"/>
      <c r="R39" s="17">
        <v>61.3</v>
      </c>
      <c r="S39" s="17">
        <v>61.3</v>
      </c>
      <c r="T39" s="152">
        <v>61.395166174653014</v>
      </c>
      <c r="U39" s="131">
        <v>61.5</v>
      </c>
      <c r="V39" s="131">
        <v>61.3</v>
      </c>
      <c r="W39" s="131">
        <v>60.3</v>
      </c>
      <c r="X39" s="131">
        <v>59.20000000000001</v>
      </c>
      <c r="Y39" s="34"/>
    </row>
    <row r="40" spans="1:25" ht="21" customHeight="1" x14ac:dyDescent="0.25">
      <c r="A40" s="278"/>
      <c r="B40" s="278"/>
      <c r="C40" s="3" t="s">
        <v>41</v>
      </c>
      <c r="D40" s="18">
        <v>58.4</v>
      </c>
      <c r="E40" s="18">
        <v>59.3</v>
      </c>
      <c r="F40" s="18">
        <v>59.8</v>
      </c>
      <c r="G40" s="18">
        <v>59.8</v>
      </c>
      <c r="H40" s="18">
        <v>59.9</v>
      </c>
      <c r="I40" s="18">
        <v>60.199999999999996</v>
      </c>
      <c r="J40" s="18">
        <v>59.8</v>
      </c>
      <c r="K40" s="18">
        <v>59.4</v>
      </c>
      <c r="L40" s="18">
        <v>59.699999999999996</v>
      </c>
      <c r="M40" s="26">
        <v>59.565792067836355</v>
      </c>
      <c r="N40" s="26">
        <v>59.438622576410538</v>
      </c>
      <c r="O40" s="26">
        <v>57.499999999999993</v>
      </c>
      <c r="P40" s="26">
        <v>60.5</v>
      </c>
      <c r="Q40" s="26"/>
      <c r="R40" s="26">
        <v>60.8</v>
      </c>
      <c r="S40" s="26">
        <v>60.699999999999996</v>
      </c>
      <c r="T40" s="159">
        <v>60.695764872063208</v>
      </c>
      <c r="U40" s="133">
        <v>60.9</v>
      </c>
      <c r="V40" s="133">
        <v>60.9</v>
      </c>
      <c r="W40" s="133">
        <v>59.9</v>
      </c>
      <c r="X40" s="133">
        <v>58.8</v>
      </c>
      <c r="Y40" s="34"/>
    </row>
    <row r="41" spans="1:25" ht="19.5" customHeight="1" x14ac:dyDescent="0.25">
      <c r="A41" s="278"/>
      <c r="B41" s="278"/>
      <c r="C41" s="67" t="s">
        <v>42</v>
      </c>
      <c r="D41" s="2"/>
      <c r="E41" s="2"/>
      <c r="F41" s="2"/>
      <c r="G41" s="2"/>
      <c r="H41" s="2"/>
      <c r="I41" s="2"/>
      <c r="J41" s="2"/>
      <c r="K41" s="2"/>
      <c r="L41" s="2"/>
      <c r="M41" s="8"/>
      <c r="N41" s="8"/>
      <c r="O41" s="8"/>
      <c r="P41" s="8"/>
      <c r="Q41" s="8"/>
      <c r="R41" s="8"/>
      <c r="S41" s="8"/>
      <c r="T41" s="153"/>
      <c r="U41" s="8"/>
      <c r="V41" s="8"/>
      <c r="W41" s="8"/>
      <c r="X41" s="8"/>
      <c r="Y41" s="34"/>
    </row>
    <row r="42" spans="1:25" ht="26.25" customHeight="1" x14ac:dyDescent="0.25">
      <c r="A42" s="278"/>
      <c r="B42" s="278"/>
      <c r="C42" s="3" t="s">
        <v>50</v>
      </c>
      <c r="D42" s="4">
        <v>534.17999999999995</v>
      </c>
      <c r="E42" s="4">
        <v>540.9</v>
      </c>
      <c r="F42" s="4">
        <v>552.5</v>
      </c>
      <c r="G42" s="4">
        <v>548.1</v>
      </c>
      <c r="H42" s="4">
        <v>565.29999999999995</v>
      </c>
      <c r="I42" s="4">
        <v>576.6</v>
      </c>
      <c r="J42" s="4">
        <v>584</v>
      </c>
      <c r="K42" s="4">
        <v>594.4</v>
      </c>
      <c r="L42" s="4">
        <v>603.16</v>
      </c>
      <c r="M42" s="4">
        <v>604.25</v>
      </c>
      <c r="N42" s="4">
        <v>609.66999999999996</v>
      </c>
      <c r="O42" s="4">
        <v>634.78592651250915</v>
      </c>
      <c r="P42" s="4">
        <v>647.6</v>
      </c>
      <c r="Q42" s="4"/>
      <c r="R42" s="4">
        <v>657.8515042117931</v>
      </c>
      <c r="S42" s="4">
        <v>660.4</v>
      </c>
      <c r="T42" s="154">
        <v>661.1</v>
      </c>
      <c r="U42" s="129">
        <v>671</v>
      </c>
      <c r="V42" s="129">
        <v>678</v>
      </c>
      <c r="W42" s="129">
        <v>680.6</v>
      </c>
      <c r="X42" s="129">
        <v>681.9</v>
      </c>
      <c r="Y42" s="34"/>
    </row>
    <row r="43" spans="1:25" ht="22.5" customHeight="1" x14ac:dyDescent="0.25">
      <c r="A43" s="278"/>
      <c r="B43" s="278" t="s">
        <v>28</v>
      </c>
      <c r="C43" s="67" t="s">
        <v>37</v>
      </c>
      <c r="D43" s="2"/>
      <c r="E43" s="2"/>
      <c r="F43" s="2"/>
      <c r="G43" s="2"/>
      <c r="H43" s="2"/>
      <c r="I43" s="2"/>
      <c r="J43" s="2"/>
      <c r="K43" s="2"/>
      <c r="L43" s="2"/>
      <c r="M43" s="2"/>
      <c r="N43" s="2"/>
      <c r="O43" s="2"/>
      <c r="P43" s="2"/>
      <c r="Q43" s="2"/>
      <c r="R43" s="2"/>
      <c r="S43" s="2"/>
      <c r="T43" s="156"/>
      <c r="U43" s="2"/>
      <c r="V43" s="2"/>
      <c r="W43" s="2"/>
      <c r="X43" s="2"/>
      <c r="Y43" s="34"/>
    </row>
    <row r="44" spans="1:25" ht="27.75" customHeight="1" x14ac:dyDescent="0.25">
      <c r="A44" s="278"/>
      <c r="B44" s="278"/>
      <c r="C44" s="3" t="s">
        <v>50</v>
      </c>
      <c r="D44" s="4">
        <v>1076.06</v>
      </c>
      <c r="E44" s="4">
        <v>1123.5</v>
      </c>
      <c r="F44" s="4">
        <v>1152.0999999999999</v>
      </c>
      <c r="G44" s="4">
        <v>1194.1600000000001</v>
      </c>
      <c r="H44" s="4">
        <v>1178.49</v>
      </c>
      <c r="I44" s="4">
        <v>1200.92</v>
      </c>
      <c r="J44" s="4">
        <v>1216.71</v>
      </c>
      <c r="K44" s="4">
        <v>1253.52</v>
      </c>
      <c r="L44" s="4">
        <v>1289.76</v>
      </c>
      <c r="M44" s="4">
        <v>1305.8399999999999</v>
      </c>
      <c r="N44" s="4">
        <v>1321.62</v>
      </c>
      <c r="O44" s="4">
        <v>1276.8</v>
      </c>
      <c r="P44" s="4">
        <v>1332</v>
      </c>
      <c r="Q44" s="4"/>
      <c r="R44" s="4">
        <v>1332.3</v>
      </c>
      <c r="S44" s="4">
        <v>1355.5</v>
      </c>
      <c r="T44" s="154">
        <v>1355.299956937349</v>
      </c>
      <c r="U44" s="129">
        <v>1359.4</v>
      </c>
      <c r="V44" s="129">
        <v>1392.9</v>
      </c>
      <c r="W44" s="129">
        <v>1376.4</v>
      </c>
      <c r="X44" s="129">
        <v>1379</v>
      </c>
      <c r="Y44" s="34"/>
    </row>
    <row r="45" spans="1:25" ht="23.25" customHeight="1" x14ac:dyDescent="0.25">
      <c r="A45" s="278"/>
      <c r="B45" s="278"/>
      <c r="C45" s="3" t="s">
        <v>38</v>
      </c>
      <c r="D45" s="15">
        <v>389</v>
      </c>
      <c r="E45" s="15">
        <v>396</v>
      </c>
      <c r="F45" s="15">
        <v>404</v>
      </c>
      <c r="G45" s="15">
        <v>412</v>
      </c>
      <c r="H45" s="11">
        <v>415</v>
      </c>
      <c r="I45" s="11">
        <v>417</v>
      </c>
      <c r="J45" s="11">
        <v>417</v>
      </c>
      <c r="K45" s="11">
        <v>426</v>
      </c>
      <c r="L45" s="11">
        <v>432</v>
      </c>
      <c r="M45" s="9">
        <v>438</v>
      </c>
      <c r="N45" s="9">
        <v>440</v>
      </c>
      <c r="O45" s="10">
        <v>437.2</v>
      </c>
      <c r="P45" s="10">
        <v>442.5</v>
      </c>
      <c r="Q45" s="10"/>
      <c r="R45" s="10">
        <v>446.1</v>
      </c>
      <c r="S45" s="10">
        <v>451.7</v>
      </c>
      <c r="T45" s="155">
        <v>453.83586441053274</v>
      </c>
      <c r="U45" s="130">
        <v>457.4</v>
      </c>
      <c r="V45" s="130">
        <v>464.3</v>
      </c>
      <c r="W45" s="130">
        <v>466.2</v>
      </c>
      <c r="X45" s="130">
        <v>469.3</v>
      </c>
      <c r="Y45" s="34"/>
    </row>
    <row r="46" spans="1:25" ht="23.25" customHeight="1" x14ac:dyDescent="0.25">
      <c r="A46" s="278"/>
      <c r="B46" s="278"/>
      <c r="C46" s="3" t="s">
        <v>39</v>
      </c>
      <c r="D46" s="12" t="s">
        <v>51</v>
      </c>
      <c r="E46" s="12" t="s">
        <v>51</v>
      </c>
      <c r="F46" s="12" t="s">
        <v>51</v>
      </c>
      <c r="G46" s="12" t="s">
        <v>51</v>
      </c>
      <c r="H46" s="27">
        <v>57.4</v>
      </c>
      <c r="I46" s="27">
        <v>57.599999999999994</v>
      </c>
      <c r="J46" s="27">
        <v>57.199999999999996</v>
      </c>
      <c r="K46" s="27">
        <v>57.099999999999994</v>
      </c>
      <c r="L46" s="27">
        <v>57.3</v>
      </c>
      <c r="M46" s="27">
        <v>57.099999999999994</v>
      </c>
      <c r="N46" s="26">
        <v>57.199999999999996</v>
      </c>
      <c r="O46" s="26">
        <v>54.6</v>
      </c>
      <c r="P46" s="17">
        <v>56.8</v>
      </c>
      <c r="Q46" s="17"/>
      <c r="R46" s="17">
        <v>56.8</v>
      </c>
      <c r="S46" s="17">
        <v>57.100000000000009</v>
      </c>
      <c r="T46" s="152">
        <v>56.749943023873364</v>
      </c>
      <c r="U46" s="131">
        <v>56.499999999999993</v>
      </c>
      <c r="V46" s="131">
        <v>56.399999999999991</v>
      </c>
      <c r="W46" s="131">
        <v>55.3</v>
      </c>
      <c r="X46" s="131">
        <v>54.79999999999999</v>
      </c>
      <c r="Y46" s="34"/>
    </row>
    <row r="47" spans="1:25" ht="23.25" customHeight="1" x14ac:dyDescent="0.25">
      <c r="A47" s="278"/>
      <c r="B47" s="278"/>
      <c r="C47" s="3" t="s">
        <v>41</v>
      </c>
      <c r="D47" s="18">
        <v>56.699999999999996</v>
      </c>
      <c r="E47" s="18">
        <v>57.4</v>
      </c>
      <c r="F47" s="18">
        <v>57.699999999999996</v>
      </c>
      <c r="G47" s="18">
        <v>57.699999999999996</v>
      </c>
      <c r="H47" s="18">
        <v>57.3</v>
      </c>
      <c r="I47" s="18">
        <v>57.4</v>
      </c>
      <c r="J47" s="18">
        <v>56.899999999999991</v>
      </c>
      <c r="K47" s="18">
        <v>56.699999999999996</v>
      </c>
      <c r="L47" s="18">
        <v>56.899999999999991</v>
      </c>
      <c r="M47" s="18">
        <v>56.599999999999994</v>
      </c>
      <c r="N47" s="18">
        <v>56.599999999999994</v>
      </c>
      <c r="O47" s="18">
        <v>54</v>
      </c>
      <c r="P47" s="18">
        <v>55.400000000000006</v>
      </c>
      <c r="Q47" s="18"/>
      <c r="R47" s="18">
        <v>55.600000000000009</v>
      </c>
      <c r="S47" s="18">
        <v>55.8</v>
      </c>
      <c r="T47" s="158">
        <v>55.420051490044976</v>
      </c>
      <c r="U47" s="132">
        <v>55.3</v>
      </c>
      <c r="V47" s="132">
        <v>55.500000000000007</v>
      </c>
      <c r="W47" s="132">
        <v>54.400000000000006</v>
      </c>
      <c r="X47" s="132">
        <v>54</v>
      </c>
      <c r="Y47" s="34"/>
    </row>
    <row r="48" spans="1:25" ht="20.25" customHeight="1" x14ac:dyDescent="0.25">
      <c r="A48" s="278"/>
      <c r="B48" s="278"/>
      <c r="C48" s="67" t="s">
        <v>42</v>
      </c>
      <c r="D48" s="2"/>
      <c r="E48" s="2"/>
      <c r="F48" s="2"/>
      <c r="G48" s="2"/>
      <c r="H48" s="2"/>
      <c r="I48" s="2"/>
      <c r="J48" s="2"/>
      <c r="K48" s="2"/>
      <c r="L48" s="2"/>
      <c r="M48" s="8"/>
      <c r="N48" s="8"/>
      <c r="O48" s="8"/>
      <c r="P48" s="8"/>
      <c r="Q48" s="8"/>
      <c r="R48" s="8"/>
      <c r="S48" s="8"/>
      <c r="T48" s="153"/>
      <c r="U48" s="8"/>
      <c r="V48" s="8"/>
      <c r="W48" s="8"/>
      <c r="X48" s="8"/>
      <c r="Y48" s="34"/>
    </row>
    <row r="49" spans="1:16172" ht="25.5" customHeight="1" x14ac:dyDescent="0.25">
      <c r="A49" s="278"/>
      <c r="B49" s="278"/>
      <c r="C49" s="3" t="s">
        <v>50</v>
      </c>
      <c r="D49" s="4">
        <v>531.1</v>
      </c>
      <c r="E49" s="4">
        <v>548.5</v>
      </c>
      <c r="F49" s="4">
        <v>552.63</v>
      </c>
      <c r="G49" s="4">
        <v>546.67999999999995</v>
      </c>
      <c r="H49" s="4">
        <v>556.66999999999996</v>
      </c>
      <c r="I49" s="4">
        <v>567.15</v>
      </c>
      <c r="J49" s="4">
        <v>574.91</v>
      </c>
      <c r="K49" s="4">
        <v>579.38</v>
      </c>
      <c r="L49" s="4">
        <v>592.66</v>
      </c>
      <c r="M49" s="4">
        <v>589.75</v>
      </c>
      <c r="N49" s="4">
        <v>591.61</v>
      </c>
      <c r="O49" s="4">
        <v>609.0000119279938</v>
      </c>
      <c r="P49" s="4">
        <v>625.79999999999995</v>
      </c>
      <c r="Q49" s="4"/>
      <c r="R49" s="4">
        <v>630.50900678593462</v>
      </c>
      <c r="S49" s="4">
        <v>631.5</v>
      </c>
      <c r="T49" s="154">
        <v>634.9</v>
      </c>
      <c r="U49" s="129">
        <v>639</v>
      </c>
      <c r="V49" s="129">
        <v>646</v>
      </c>
      <c r="W49" s="129">
        <v>646.9</v>
      </c>
      <c r="X49" s="129">
        <v>656.2</v>
      </c>
      <c r="Y49" s="34"/>
    </row>
    <row r="50" spans="1:16172" ht="24" customHeight="1" x14ac:dyDescent="0.25">
      <c r="A50" s="313" t="s">
        <v>43</v>
      </c>
      <c r="B50" s="307"/>
      <c r="C50" s="307"/>
      <c r="D50" s="79">
        <v>50.96</v>
      </c>
      <c r="E50" s="79">
        <v>51.43</v>
      </c>
      <c r="F50" s="79">
        <v>52.11</v>
      </c>
      <c r="G50" s="79">
        <v>52.49</v>
      </c>
      <c r="H50" s="79">
        <v>52.76</v>
      </c>
      <c r="I50" s="79">
        <v>53.2</v>
      </c>
      <c r="J50" s="79">
        <v>53.85</v>
      </c>
      <c r="K50" s="79">
        <v>54.38</v>
      </c>
      <c r="L50" s="79">
        <v>54.68</v>
      </c>
      <c r="M50" s="79">
        <v>55.03</v>
      </c>
      <c r="N50" s="79">
        <v>55.4</v>
      </c>
      <c r="O50" s="79">
        <v>55.563499999999998</v>
      </c>
      <c r="P50" s="79">
        <v>55.563499999999998</v>
      </c>
      <c r="Q50" s="79"/>
      <c r="R50" s="79">
        <v>55.563499999999998</v>
      </c>
      <c r="S50" s="79">
        <v>55.563499999999998</v>
      </c>
      <c r="T50" s="160">
        <v>55.563499999999998</v>
      </c>
      <c r="U50" s="161">
        <v>55.9</v>
      </c>
      <c r="V50" s="161">
        <v>55.897199999999998</v>
      </c>
      <c r="W50" s="161">
        <v>55.897199999999998</v>
      </c>
      <c r="X50" s="161">
        <v>55.897199999999998</v>
      </c>
    </row>
    <row r="51" spans="1:16172" ht="15" customHeight="1" x14ac:dyDescent="0.25">
      <c r="A51" s="304" t="str">
        <f>'5.3-1 source'!A18:M18</f>
        <v>Sources : DGFiP - SRE, CNRACL et FSPOEIE.</v>
      </c>
      <c r="B51" s="305"/>
      <c r="C51" s="305"/>
      <c r="D51" s="305"/>
      <c r="E51" s="305"/>
      <c r="F51" s="305"/>
      <c r="G51" s="305"/>
      <c r="H51" s="305"/>
      <c r="I51" s="305"/>
      <c r="J51" s="305"/>
      <c r="K51" s="305"/>
      <c r="L51" s="305"/>
      <c r="M51" s="305"/>
      <c r="N51" s="305"/>
      <c r="O51" s="305"/>
      <c r="P51" s="305"/>
      <c r="Q51" s="305"/>
      <c r="R51" s="305"/>
      <c r="S51" s="305"/>
      <c r="T51" s="305"/>
      <c r="U51" s="305"/>
      <c r="V51" s="305"/>
      <c r="W51" s="305"/>
      <c r="X51" s="305"/>
    </row>
    <row r="52" spans="1:16172" ht="41.25" customHeight="1" x14ac:dyDescent="0.25">
      <c r="A52" s="306" t="s">
        <v>187</v>
      </c>
      <c r="B52" s="275"/>
      <c r="C52" s="275"/>
      <c r="D52" s="275"/>
      <c r="E52" s="275"/>
      <c r="F52" s="275"/>
      <c r="G52" s="275"/>
      <c r="H52" s="275"/>
      <c r="I52" s="275"/>
      <c r="J52" s="275"/>
      <c r="K52" s="275"/>
      <c r="L52" s="275"/>
      <c r="M52" s="275"/>
      <c r="N52" s="275"/>
      <c r="O52" s="275"/>
      <c r="P52" s="275"/>
      <c r="Q52" s="275"/>
      <c r="R52" s="275"/>
      <c r="S52" s="275"/>
      <c r="T52" s="275"/>
      <c r="U52" s="275"/>
      <c r="V52" s="275"/>
      <c r="W52" s="275"/>
      <c r="X52" s="275"/>
    </row>
    <row r="53" spans="1:16172" ht="15" customHeight="1" x14ac:dyDescent="0.25">
      <c r="A53" s="300" t="s">
        <v>47</v>
      </c>
      <c r="B53" s="275"/>
      <c r="C53" s="275"/>
      <c r="D53" s="275"/>
      <c r="E53" s="275"/>
      <c r="F53" s="275"/>
      <c r="G53" s="275"/>
      <c r="H53" s="275"/>
      <c r="I53" s="275"/>
      <c r="J53" s="275"/>
      <c r="K53" s="275"/>
      <c r="L53" s="275"/>
      <c r="M53" s="275"/>
      <c r="N53" s="275"/>
      <c r="O53" s="275"/>
      <c r="P53" s="275"/>
      <c r="Q53" s="275"/>
      <c r="R53" s="275"/>
      <c r="S53" s="275"/>
      <c r="T53" s="275"/>
      <c r="U53" s="275"/>
      <c r="V53" s="275"/>
      <c r="W53" s="275"/>
      <c r="X53" s="275"/>
      <c r="Y53" s="37"/>
      <c r="Z53" s="37"/>
      <c r="AA53" s="37"/>
      <c r="AB53" s="37"/>
      <c r="AC53" s="37"/>
      <c r="AD53" s="37"/>
      <c r="AE53" s="37"/>
      <c r="AF53" s="37"/>
      <c r="AG53" s="37"/>
      <c r="AH53" s="37"/>
      <c r="AI53" s="37"/>
      <c r="AJ53" s="296"/>
      <c r="AK53" s="296"/>
      <c r="AL53" s="296"/>
      <c r="AM53" s="296"/>
      <c r="AN53" s="296"/>
      <c r="AO53" s="296"/>
      <c r="AP53" s="296"/>
      <c r="AQ53" s="296"/>
      <c r="AR53" s="296"/>
      <c r="AS53" s="296"/>
      <c r="AT53" s="296"/>
      <c r="AU53" s="296"/>
      <c r="AV53" s="296"/>
      <c r="AW53" s="296"/>
      <c r="AX53" s="296"/>
      <c r="AY53" s="296"/>
      <c r="AZ53" s="296"/>
      <c r="BA53" s="296"/>
      <c r="BB53" s="296"/>
      <c r="BC53" s="296"/>
      <c r="BD53" s="296"/>
      <c r="BE53" s="296"/>
      <c r="BF53" s="296"/>
      <c r="BG53" s="296"/>
      <c r="BH53" s="296"/>
      <c r="BI53" s="296"/>
      <c r="BJ53" s="296"/>
      <c r="BK53" s="296"/>
      <c r="BL53" s="296"/>
      <c r="BM53" s="296"/>
      <c r="BN53" s="296"/>
      <c r="BO53" s="296"/>
      <c r="BP53" s="296"/>
      <c r="BQ53" s="296"/>
      <c r="BR53" s="296"/>
      <c r="BS53" s="296"/>
      <c r="BT53" s="296"/>
      <c r="BU53" s="296"/>
      <c r="BV53" s="296"/>
      <c r="BW53" s="296"/>
      <c r="BX53" s="296"/>
      <c r="BY53" s="296"/>
      <c r="BZ53" s="296"/>
      <c r="CA53" s="296"/>
      <c r="CB53" s="296"/>
      <c r="CC53" s="296"/>
      <c r="CD53" s="296"/>
      <c r="CE53" s="296"/>
      <c r="CF53" s="296"/>
      <c r="CG53" s="296"/>
      <c r="CH53" s="296"/>
      <c r="CI53" s="296"/>
      <c r="CJ53" s="296"/>
      <c r="CK53" s="296"/>
      <c r="CL53" s="296"/>
      <c r="CM53" s="296"/>
      <c r="CN53" s="296"/>
      <c r="CO53" s="296"/>
      <c r="CP53" s="296"/>
      <c r="CQ53" s="296"/>
      <c r="CR53" s="296"/>
      <c r="CS53" s="296"/>
      <c r="CT53" s="296"/>
      <c r="CU53" s="296"/>
      <c r="CV53" s="296"/>
      <c r="CW53" s="296"/>
      <c r="CX53" s="296"/>
      <c r="CY53" s="296"/>
      <c r="CZ53" s="296"/>
      <c r="DA53" s="296"/>
      <c r="DB53" s="296"/>
      <c r="DC53" s="296"/>
      <c r="DD53" s="296"/>
      <c r="DE53" s="296"/>
      <c r="DF53" s="296"/>
      <c r="DG53" s="296"/>
      <c r="DH53" s="296"/>
      <c r="DI53" s="296"/>
      <c r="DJ53" s="296"/>
      <c r="DK53" s="296"/>
      <c r="DL53" s="296"/>
      <c r="DM53" s="296"/>
      <c r="DN53" s="296"/>
      <c r="DO53" s="296"/>
      <c r="DP53" s="296"/>
      <c r="DQ53" s="296"/>
      <c r="DR53" s="296"/>
      <c r="DS53" s="296"/>
      <c r="DT53" s="296"/>
      <c r="DU53" s="296"/>
      <c r="DV53" s="296"/>
      <c r="DW53" s="296"/>
      <c r="DX53" s="296"/>
      <c r="DY53" s="296"/>
      <c r="DZ53" s="296"/>
      <c r="EA53" s="296"/>
      <c r="EB53" s="296"/>
      <c r="EC53" s="296"/>
      <c r="ED53" s="296"/>
      <c r="EE53" s="296"/>
      <c r="EF53" s="296"/>
      <c r="EG53" s="296"/>
      <c r="EH53" s="296"/>
      <c r="EI53" s="296"/>
      <c r="EJ53" s="296"/>
      <c r="EK53" s="296"/>
      <c r="EL53" s="296"/>
      <c r="EM53" s="296"/>
      <c r="EN53" s="296"/>
      <c r="EO53" s="296"/>
      <c r="EP53" s="296"/>
      <c r="EQ53" s="296"/>
      <c r="ER53" s="296"/>
      <c r="ES53" s="296"/>
      <c r="ET53" s="296"/>
      <c r="EU53" s="296"/>
      <c r="EV53" s="296"/>
      <c r="EW53" s="296"/>
      <c r="EX53" s="296"/>
      <c r="EY53" s="296"/>
      <c r="EZ53" s="296"/>
      <c r="FA53" s="296"/>
      <c r="FB53" s="296"/>
      <c r="FC53" s="296"/>
      <c r="FD53" s="296"/>
      <c r="FE53" s="296"/>
      <c r="FF53" s="296"/>
      <c r="FG53" s="296"/>
      <c r="FH53" s="296"/>
      <c r="FI53" s="296"/>
      <c r="FJ53" s="296"/>
      <c r="FK53" s="296"/>
      <c r="FL53" s="296"/>
      <c r="FM53" s="296"/>
      <c r="FN53" s="296"/>
      <c r="FO53" s="296"/>
      <c r="FP53" s="296"/>
      <c r="FQ53" s="296"/>
      <c r="FR53" s="296"/>
      <c r="FS53" s="296"/>
      <c r="FT53" s="296"/>
      <c r="FU53" s="296"/>
      <c r="FV53" s="296"/>
      <c r="FW53" s="296"/>
      <c r="FX53" s="296"/>
      <c r="FY53" s="296"/>
      <c r="FZ53" s="296"/>
      <c r="GA53" s="296"/>
      <c r="GB53" s="296"/>
      <c r="GC53" s="296"/>
      <c r="GD53" s="296"/>
      <c r="GE53" s="296"/>
      <c r="GF53" s="296"/>
      <c r="GG53" s="296"/>
      <c r="GH53" s="296"/>
      <c r="GI53" s="296"/>
      <c r="GJ53" s="296"/>
      <c r="GK53" s="296"/>
      <c r="GL53" s="296"/>
      <c r="GM53" s="296"/>
      <c r="GN53" s="296"/>
      <c r="GO53" s="296"/>
      <c r="GP53" s="296"/>
      <c r="GQ53" s="296"/>
      <c r="GR53" s="296"/>
      <c r="GS53" s="296"/>
      <c r="GT53" s="296"/>
      <c r="GU53" s="296"/>
      <c r="GV53" s="296"/>
      <c r="GW53" s="296"/>
      <c r="GX53" s="296"/>
      <c r="GY53" s="296"/>
      <c r="GZ53" s="296"/>
      <c r="HA53" s="296"/>
      <c r="HB53" s="296"/>
      <c r="HC53" s="296"/>
      <c r="HD53" s="296"/>
      <c r="HE53" s="296"/>
      <c r="HF53" s="296"/>
      <c r="HG53" s="296"/>
      <c r="HH53" s="296"/>
      <c r="HI53" s="296"/>
      <c r="HJ53" s="296"/>
      <c r="HK53" s="296"/>
      <c r="HL53" s="296"/>
      <c r="HM53" s="296"/>
      <c r="HN53" s="296"/>
      <c r="HO53" s="296"/>
      <c r="HP53" s="296"/>
      <c r="HQ53" s="296"/>
      <c r="HR53" s="296"/>
      <c r="HS53" s="296"/>
      <c r="HT53" s="296"/>
      <c r="HU53" s="296"/>
      <c r="HV53" s="296"/>
      <c r="HW53" s="296"/>
      <c r="HX53" s="296"/>
      <c r="HY53" s="296"/>
      <c r="HZ53" s="296"/>
      <c r="IA53" s="296"/>
      <c r="IB53" s="296"/>
      <c r="IC53" s="296"/>
      <c r="ID53" s="296"/>
      <c r="IE53" s="296"/>
      <c r="IF53" s="296"/>
      <c r="IG53" s="296"/>
      <c r="IH53" s="296"/>
      <c r="II53" s="296"/>
      <c r="IJ53" s="296"/>
      <c r="IK53" s="296"/>
      <c r="IL53" s="296"/>
      <c r="IM53" s="296"/>
      <c r="IN53" s="296"/>
      <c r="IO53" s="296"/>
      <c r="IP53" s="296"/>
      <c r="IQ53" s="296"/>
      <c r="IR53" s="296"/>
      <c r="IS53" s="296"/>
      <c r="IT53" s="296"/>
      <c r="IU53" s="296"/>
      <c r="IV53" s="296"/>
      <c r="IW53" s="296"/>
      <c r="IX53" s="296"/>
      <c r="IY53" s="296"/>
      <c r="IZ53" s="296"/>
      <c r="JA53" s="296"/>
      <c r="JB53" s="296"/>
      <c r="JC53" s="296"/>
      <c r="JD53" s="296"/>
      <c r="JE53" s="296"/>
      <c r="JF53" s="296"/>
      <c r="JG53" s="296"/>
      <c r="JH53" s="296"/>
      <c r="JI53" s="296"/>
      <c r="JJ53" s="296"/>
      <c r="JK53" s="296"/>
      <c r="JL53" s="296"/>
      <c r="JM53" s="296"/>
      <c r="JN53" s="296"/>
      <c r="JO53" s="296"/>
      <c r="JP53" s="296"/>
      <c r="JQ53" s="296"/>
      <c r="JR53" s="296"/>
      <c r="JS53" s="296"/>
      <c r="JT53" s="296"/>
      <c r="JU53" s="296"/>
      <c r="JV53" s="296"/>
      <c r="JW53" s="296"/>
      <c r="JX53" s="296"/>
      <c r="JY53" s="296"/>
      <c r="JZ53" s="296"/>
      <c r="KA53" s="296"/>
      <c r="KB53" s="296"/>
      <c r="KC53" s="296"/>
      <c r="KD53" s="296"/>
      <c r="KE53" s="296"/>
      <c r="KF53" s="296"/>
      <c r="KG53" s="296"/>
      <c r="KH53" s="296"/>
      <c r="KI53" s="296"/>
      <c r="KJ53" s="296"/>
      <c r="KK53" s="296"/>
      <c r="KL53" s="296"/>
      <c r="KM53" s="296"/>
      <c r="KN53" s="296"/>
      <c r="KO53" s="296"/>
      <c r="KP53" s="296"/>
      <c r="KQ53" s="296"/>
      <c r="KR53" s="296"/>
      <c r="KS53" s="296"/>
      <c r="KT53" s="296"/>
      <c r="KU53" s="296"/>
      <c r="KV53" s="296"/>
      <c r="KW53" s="296"/>
      <c r="KX53" s="296"/>
      <c r="KY53" s="296"/>
      <c r="KZ53" s="296"/>
      <c r="LA53" s="296"/>
      <c r="LB53" s="296"/>
      <c r="LC53" s="296"/>
      <c r="LD53" s="296"/>
      <c r="LE53" s="296"/>
      <c r="LF53" s="296"/>
      <c r="LG53" s="296"/>
      <c r="LH53" s="296"/>
      <c r="LI53" s="296"/>
      <c r="LJ53" s="296"/>
      <c r="LK53" s="296"/>
      <c r="LL53" s="296"/>
      <c r="LM53" s="296"/>
      <c r="LN53" s="296"/>
      <c r="LO53" s="296"/>
      <c r="LP53" s="296"/>
      <c r="LQ53" s="296"/>
      <c r="LR53" s="296"/>
      <c r="LS53" s="296"/>
      <c r="LT53" s="296"/>
      <c r="LU53" s="296"/>
      <c r="LV53" s="296"/>
      <c r="LW53" s="296"/>
      <c r="LX53" s="296"/>
      <c r="LY53" s="296"/>
      <c r="LZ53" s="296"/>
      <c r="MA53" s="296"/>
      <c r="MB53" s="296"/>
      <c r="MC53" s="296"/>
      <c r="MD53" s="296"/>
      <c r="ME53" s="296"/>
      <c r="MF53" s="296"/>
      <c r="MG53" s="296"/>
      <c r="MH53" s="296"/>
      <c r="MI53" s="296"/>
      <c r="MJ53" s="296"/>
      <c r="MK53" s="296"/>
      <c r="ML53" s="296"/>
      <c r="MM53" s="296"/>
      <c r="MN53" s="296"/>
      <c r="MO53" s="296"/>
      <c r="MP53" s="296"/>
      <c r="MQ53" s="296"/>
      <c r="MR53" s="296"/>
      <c r="MS53" s="296"/>
      <c r="MT53" s="296"/>
      <c r="MU53" s="296"/>
      <c r="MV53" s="296"/>
      <c r="MW53" s="296"/>
      <c r="MX53" s="296"/>
      <c r="MY53" s="296"/>
      <c r="MZ53" s="296"/>
      <c r="NA53" s="296"/>
      <c r="NB53" s="296"/>
      <c r="NC53" s="296"/>
      <c r="ND53" s="296"/>
      <c r="NE53" s="296"/>
      <c r="NF53" s="296"/>
      <c r="NG53" s="296"/>
      <c r="NH53" s="296"/>
      <c r="NI53" s="296"/>
      <c r="NJ53" s="296"/>
      <c r="NK53" s="296"/>
      <c r="NL53" s="296"/>
      <c r="NM53" s="296"/>
      <c r="NN53" s="296"/>
      <c r="NO53" s="296"/>
      <c r="NP53" s="296"/>
      <c r="NQ53" s="296"/>
      <c r="NR53" s="296"/>
      <c r="NS53" s="296"/>
      <c r="NT53" s="296"/>
      <c r="NU53" s="296"/>
      <c r="NV53" s="296"/>
      <c r="NW53" s="296"/>
      <c r="NX53" s="296"/>
      <c r="NY53" s="296"/>
      <c r="NZ53" s="296"/>
      <c r="OA53" s="296"/>
      <c r="OB53" s="296"/>
      <c r="OC53" s="296"/>
      <c r="OD53" s="296"/>
      <c r="OE53" s="296"/>
      <c r="OF53" s="296"/>
      <c r="OG53" s="296"/>
      <c r="OH53" s="296"/>
      <c r="OI53" s="296"/>
      <c r="OJ53" s="296"/>
      <c r="OK53" s="296"/>
      <c r="OL53" s="296"/>
      <c r="OM53" s="296"/>
      <c r="ON53" s="296"/>
      <c r="OO53" s="296"/>
      <c r="OP53" s="296"/>
      <c r="OQ53" s="296"/>
      <c r="OR53" s="296"/>
      <c r="OS53" s="296"/>
      <c r="OT53" s="296"/>
      <c r="OU53" s="296"/>
      <c r="OV53" s="296"/>
      <c r="OW53" s="296"/>
      <c r="OX53" s="296"/>
      <c r="OY53" s="296"/>
      <c r="OZ53" s="296"/>
      <c r="PA53" s="296"/>
      <c r="PB53" s="296"/>
      <c r="PC53" s="296"/>
      <c r="PD53" s="296"/>
      <c r="PE53" s="296"/>
      <c r="PF53" s="296"/>
      <c r="PG53" s="296"/>
      <c r="PH53" s="296"/>
      <c r="PI53" s="296"/>
      <c r="PJ53" s="296"/>
      <c r="PK53" s="296"/>
      <c r="PL53" s="296"/>
      <c r="PM53" s="296"/>
      <c r="PN53" s="296"/>
      <c r="PO53" s="296"/>
      <c r="PP53" s="296"/>
      <c r="PQ53" s="296"/>
      <c r="PR53" s="296"/>
      <c r="PS53" s="296"/>
      <c r="PT53" s="296"/>
      <c r="PU53" s="296"/>
      <c r="PV53" s="296"/>
      <c r="PW53" s="296"/>
      <c r="PX53" s="296"/>
      <c r="PY53" s="296"/>
      <c r="PZ53" s="296"/>
      <c r="QA53" s="296"/>
      <c r="QB53" s="296"/>
      <c r="QC53" s="296"/>
      <c r="QD53" s="296"/>
      <c r="QE53" s="296"/>
      <c r="QF53" s="296"/>
      <c r="QG53" s="296"/>
      <c r="QH53" s="296"/>
      <c r="QI53" s="296"/>
      <c r="QJ53" s="296"/>
      <c r="QK53" s="296"/>
      <c r="QL53" s="296"/>
      <c r="QM53" s="296"/>
      <c r="QN53" s="296"/>
      <c r="QO53" s="296"/>
      <c r="QP53" s="296"/>
      <c r="QQ53" s="296"/>
      <c r="QR53" s="296"/>
      <c r="QS53" s="296"/>
      <c r="QT53" s="296"/>
      <c r="QU53" s="296"/>
      <c r="QV53" s="296"/>
      <c r="QW53" s="296"/>
      <c r="QX53" s="296"/>
      <c r="QY53" s="296"/>
      <c r="QZ53" s="296"/>
      <c r="RA53" s="296"/>
      <c r="RB53" s="296"/>
      <c r="RC53" s="296"/>
      <c r="RD53" s="296"/>
      <c r="RE53" s="296"/>
      <c r="RF53" s="296"/>
      <c r="RG53" s="296"/>
      <c r="RH53" s="296"/>
      <c r="RI53" s="296"/>
      <c r="RJ53" s="296"/>
      <c r="RK53" s="296"/>
      <c r="RL53" s="296"/>
      <c r="RM53" s="296"/>
      <c r="RN53" s="296"/>
      <c r="RO53" s="296"/>
      <c r="RP53" s="296"/>
      <c r="RQ53" s="296"/>
      <c r="RR53" s="296"/>
      <c r="RS53" s="296"/>
      <c r="RT53" s="296"/>
      <c r="RU53" s="296"/>
      <c r="RV53" s="296"/>
      <c r="RW53" s="296"/>
      <c r="RX53" s="296"/>
      <c r="RY53" s="296"/>
      <c r="RZ53" s="296"/>
      <c r="SA53" s="296"/>
      <c r="SB53" s="296"/>
      <c r="SC53" s="296"/>
      <c r="SD53" s="296"/>
      <c r="SE53" s="296"/>
      <c r="SF53" s="296"/>
      <c r="SG53" s="296"/>
      <c r="SH53" s="296"/>
      <c r="SI53" s="296"/>
      <c r="SJ53" s="296"/>
      <c r="SK53" s="296"/>
      <c r="SL53" s="296"/>
      <c r="SM53" s="296"/>
      <c r="SN53" s="296"/>
      <c r="SO53" s="296"/>
      <c r="SP53" s="296"/>
      <c r="SQ53" s="296"/>
      <c r="SR53" s="296"/>
      <c r="SS53" s="296"/>
      <c r="ST53" s="296"/>
      <c r="SU53" s="296"/>
      <c r="SV53" s="296"/>
      <c r="SW53" s="296"/>
      <c r="SX53" s="296"/>
      <c r="SY53" s="296"/>
      <c r="SZ53" s="296"/>
      <c r="TA53" s="296"/>
      <c r="TB53" s="296"/>
      <c r="TC53" s="296"/>
      <c r="TD53" s="296"/>
      <c r="TE53" s="296"/>
      <c r="TF53" s="296"/>
      <c r="TG53" s="296"/>
      <c r="TH53" s="296"/>
      <c r="TI53" s="296"/>
      <c r="TJ53" s="296"/>
      <c r="TK53" s="296"/>
      <c r="TL53" s="296"/>
      <c r="TM53" s="296"/>
      <c r="TN53" s="296"/>
      <c r="TO53" s="296"/>
      <c r="TP53" s="296"/>
      <c r="TQ53" s="296"/>
      <c r="TR53" s="296"/>
      <c r="TS53" s="296"/>
      <c r="TT53" s="296"/>
      <c r="TU53" s="296"/>
      <c r="TV53" s="296"/>
      <c r="TW53" s="296"/>
      <c r="TX53" s="296"/>
      <c r="TY53" s="296"/>
      <c r="TZ53" s="296"/>
      <c r="UA53" s="296"/>
      <c r="UB53" s="296"/>
      <c r="UC53" s="296"/>
      <c r="UD53" s="296"/>
      <c r="UE53" s="296"/>
      <c r="UF53" s="296"/>
      <c r="UG53" s="296"/>
      <c r="UH53" s="296"/>
      <c r="UI53" s="296"/>
      <c r="UJ53" s="296"/>
      <c r="UK53" s="296"/>
      <c r="UL53" s="296"/>
      <c r="UM53" s="296"/>
      <c r="UN53" s="296"/>
      <c r="UO53" s="296"/>
      <c r="UP53" s="296"/>
      <c r="UQ53" s="296"/>
      <c r="UR53" s="296"/>
      <c r="US53" s="296"/>
      <c r="UT53" s="296"/>
      <c r="UU53" s="296"/>
      <c r="UV53" s="296"/>
      <c r="UW53" s="296"/>
      <c r="UX53" s="296"/>
      <c r="UY53" s="296"/>
      <c r="UZ53" s="296"/>
      <c r="VA53" s="296"/>
      <c r="VB53" s="296"/>
      <c r="VC53" s="296"/>
      <c r="VD53" s="296"/>
      <c r="VE53" s="296"/>
      <c r="VF53" s="296"/>
      <c r="VG53" s="296"/>
      <c r="VH53" s="296"/>
      <c r="VI53" s="296"/>
      <c r="VJ53" s="296"/>
      <c r="VK53" s="296"/>
      <c r="VL53" s="296"/>
      <c r="VM53" s="296"/>
      <c r="VN53" s="296"/>
      <c r="VO53" s="296"/>
      <c r="VP53" s="296"/>
      <c r="VQ53" s="296"/>
      <c r="VR53" s="296"/>
      <c r="VS53" s="296"/>
      <c r="VT53" s="296"/>
      <c r="VU53" s="296"/>
      <c r="VV53" s="296"/>
      <c r="VW53" s="296"/>
      <c r="VX53" s="296"/>
      <c r="VY53" s="296"/>
      <c r="VZ53" s="296"/>
      <c r="WA53" s="296"/>
      <c r="WB53" s="296"/>
      <c r="WC53" s="296"/>
      <c r="WD53" s="296"/>
      <c r="WE53" s="296"/>
      <c r="WF53" s="296"/>
      <c r="WG53" s="296"/>
      <c r="WH53" s="296"/>
      <c r="WI53" s="296"/>
      <c r="WJ53" s="296"/>
      <c r="WK53" s="296"/>
      <c r="WL53" s="296"/>
      <c r="WM53" s="296"/>
      <c r="WN53" s="296"/>
      <c r="WO53" s="296"/>
      <c r="WP53" s="296"/>
      <c r="WQ53" s="296"/>
      <c r="WR53" s="296"/>
      <c r="WS53" s="296"/>
      <c r="WT53" s="296"/>
      <c r="WU53" s="296"/>
      <c r="WV53" s="296"/>
      <c r="WW53" s="296"/>
      <c r="WX53" s="296"/>
      <c r="WY53" s="296"/>
      <c r="WZ53" s="296"/>
      <c r="XA53" s="296"/>
      <c r="XB53" s="296"/>
      <c r="XC53" s="296"/>
      <c r="XD53" s="296"/>
      <c r="XE53" s="296"/>
      <c r="XF53" s="296"/>
      <c r="XG53" s="296"/>
      <c r="XH53" s="296"/>
      <c r="XI53" s="296"/>
      <c r="XJ53" s="296"/>
      <c r="XK53" s="296"/>
      <c r="XL53" s="296"/>
      <c r="XM53" s="296"/>
      <c r="XN53" s="296"/>
      <c r="XO53" s="296"/>
      <c r="XP53" s="296"/>
      <c r="XQ53" s="296"/>
      <c r="XR53" s="296"/>
      <c r="XS53" s="296"/>
      <c r="XT53" s="296"/>
      <c r="XU53" s="296"/>
      <c r="XV53" s="296"/>
      <c r="XW53" s="296"/>
      <c r="XX53" s="296"/>
      <c r="XY53" s="296"/>
      <c r="XZ53" s="296"/>
      <c r="YA53" s="296"/>
      <c r="YB53" s="296"/>
      <c r="YC53" s="296"/>
      <c r="YD53" s="296"/>
      <c r="YE53" s="296"/>
      <c r="YF53" s="296"/>
      <c r="YG53" s="296"/>
      <c r="YH53" s="296"/>
      <c r="YI53" s="296"/>
      <c r="YJ53" s="296"/>
      <c r="YK53" s="296"/>
      <c r="YL53" s="296"/>
      <c r="YM53" s="296"/>
      <c r="YN53" s="296"/>
      <c r="YO53" s="296"/>
      <c r="YP53" s="296"/>
      <c r="YQ53" s="296"/>
      <c r="YR53" s="296"/>
      <c r="YS53" s="296"/>
      <c r="YT53" s="296"/>
      <c r="YU53" s="296"/>
      <c r="YV53" s="296"/>
      <c r="YW53" s="296"/>
      <c r="YX53" s="296"/>
      <c r="YY53" s="296"/>
      <c r="YZ53" s="296"/>
      <c r="ZA53" s="296"/>
      <c r="ZB53" s="296"/>
      <c r="ZC53" s="296"/>
      <c r="ZD53" s="296"/>
      <c r="ZE53" s="296"/>
      <c r="ZF53" s="296"/>
      <c r="ZG53" s="296"/>
      <c r="ZH53" s="296"/>
      <c r="ZI53" s="296"/>
      <c r="ZJ53" s="296"/>
      <c r="ZK53" s="296"/>
      <c r="ZL53" s="296"/>
      <c r="ZM53" s="296"/>
      <c r="ZN53" s="296"/>
      <c r="ZO53" s="296"/>
      <c r="ZP53" s="296"/>
      <c r="ZQ53" s="296"/>
      <c r="ZR53" s="296"/>
      <c r="ZS53" s="296"/>
      <c r="ZT53" s="296"/>
      <c r="ZU53" s="296"/>
      <c r="ZV53" s="296"/>
      <c r="ZW53" s="296"/>
      <c r="ZX53" s="296"/>
      <c r="ZY53" s="296"/>
      <c r="ZZ53" s="296"/>
      <c r="AAA53" s="296"/>
      <c r="AAB53" s="296"/>
      <c r="AAC53" s="296"/>
      <c r="AAD53" s="296"/>
      <c r="AAE53" s="296"/>
      <c r="AAF53" s="296"/>
      <c r="AAG53" s="296"/>
      <c r="AAH53" s="296"/>
      <c r="AAI53" s="296"/>
      <c r="AAJ53" s="296"/>
      <c r="AAK53" s="296"/>
      <c r="AAL53" s="296"/>
      <c r="AAM53" s="296"/>
      <c r="AAN53" s="296"/>
      <c r="AAO53" s="296"/>
      <c r="AAP53" s="296"/>
      <c r="AAQ53" s="296"/>
      <c r="AAR53" s="296"/>
      <c r="AAS53" s="296"/>
      <c r="AAT53" s="296"/>
      <c r="AAU53" s="296"/>
      <c r="AAV53" s="296"/>
      <c r="AAW53" s="296"/>
      <c r="AAX53" s="296"/>
      <c r="AAY53" s="296"/>
      <c r="AAZ53" s="296"/>
      <c r="ABA53" s="296"/>
      <c r="ABB53" s="296"/>
      <c r="ABC53" s="296"/>
      <c r="ABD53" s="296"/>
      <c r="ABE53" s="296"/>
      <c r="ABF53" s="296"/>
      <c r="ABG53" s="296"/>
      <c r="ABH53" s="296"/>
      <c r="ABI53" s="296"/>
      <c r="ABJ53" s="296"/>
      <c r="ABK53" s="296"/>
      <c r="ABL53" s="296"/>
      <c r="ABM53" s="296"/>
      <c r="ABN53" s="296"/>
      <c r="ABO53" s="296"/>
      <c r="ABP53" s="296"/>
      <c r="ABQ53" s="296"/>
      <c r="ABR53" s="296"/>
      <c r="ABS53" s="296"/>
      <c r="ABT53" s="296"/>
      <c r="ABU53" s="296"/>
      <c r="ABV53" s="296"/>
      <c r="ABW53" s="296"/>
      <c r="ABX53" s="296"/>
      <c r="ABY53" s="296"/>
      <c r="ABZ53" s="296"/>
      <c r="ACA53" s="296"/>
      <c r="ACB53" s="296"/>
      <c r="ACC53" s="296"/>
      <c r="ACD53" s="296"/>
      <c r="ACE53" s="296"/>
      <c r="ACF53" s="296"/>
      <c r="ACG53" s="296"/>
      <c r="ACH53" s="296"/>
      <c r="ACI53" s="296"/>
      <c r="ACJ53" s="296"/>
      <c r="ACK53" s="296"/>
      <c r="ACL53" s="296"/>
      <c r="ACM53" s="296"/>
      <c r="ACN53" s="296"/>
      <c r="ACO53" s="296"/>
      <c r="ACP53" s="296"/>
      <c r="ACQ53" s="296"/>
      <c r="ACR53" s="296"/>
      <c r="ACS53" s="296"/>
      <c r="ACT53" s="296"/>
      <c r="ACU53" s="296"/>
      <c r="ACV53" s="296"/>
      <c r="ACW53" s="296"/>
      <c r="ACX53" s="296"/>
      <c r="ACY53" s="296"/>
      <c r="ACZ53" s="296"/>
      <c r="ADA53" s="296"/>
      <c r="ADB53" s="296"/>
      <c r="ADC53" s="296"/>
      <c r="ADD53" s="296"/>
      <c r="ADE53" s="296"/>
      <c r="ADF53" s="296"/>
      <c r="ADG53" s="296"/>
      <c r="ADH53" s="296"/>
      <c r="ADI53" s="296"/>
      <c r="ADJ53" s="296"/>
      <c r="ADK53" s="296"/>
      <c r="ADL53" s="296"/>
      <c r="ADM53" s="296"/>
      <c r="ADN53" s="296"/>
      <c r="ADO53" s="296"/>
      <c r="ADP53" s="296"/>
      <c r="ADQ53" s="296"/>
      <c r="ADR53" s="296"/>
      <c r="ADS53" s="296"/>
      <c r="ADT53" s="296"/>
      <c r="ADU53" s="296"/>
      <c r="ADV53" s="296"/>
      <c r="ADW53" s="296"/>
      <c r="ADX53" s="296"/>
      <c r="ADY53" s="296"/>
      <c r="ADZ53" s="296"/>
      <c r="AEA53" s="296"/>
      <c r="AEB53" s="296"/>
      <c r="AEC53" s="296"/>
      <c r="AED53" s="296"/>
      <c r="AEE53" s="296"/>
      <c r="AEF53" s="296"/>
      <c r="AEG53" s="296"/>
      <c r="AEH53" s="296"/>
      <c r="AEI53" s="296"/>
      <c r="AEJ53" s="296"/>
      <c r="AEK53" s="296"/>
      <c r="AEL53" s="296"/>
      <c r="AEM53" s="296"/>
      <c r="AEN53" s="296"/>
      <c r="AEO53" s="296"/>
      <c r="AEP53" s="296"/>
      <c r="AEQ53" s="296"/>
      <c r="AER53" s="296"/>
      <c r="AES53" s="296"/>
      <c r="AET53" s="296"/>
      <c r="AEU53" s="296"/>
      <c r="AEV53" s="296"/>
      <c r="AEW53" s="296"/>
      <c r="AEX53" s="296"/>
      <c r="AEY53" s="296"/>
      <c r="AEZ53" s="296"/>
      <c r="AFA53" s="296"/>
      <c r="AFB53" s="296"/>
      <c r="AFC53" s="296"/>
      <c r="AFD53" s="296"/>
      <c r="AFE53" s="296"/>
      <c r="AFF53" s="296"/>
      <c r="AFG53" s="296"/>
      <c r="AFH53" s="296"/>
      <c r="AFI53" s="296"/>
      <c r="AFJ53" s="296"/>
      <c r="AFK53" s="296"/>
      <c r="AFL53" s="296"/>
      <c r="AFM53" s="296"/>
      <c r="AFN53" s="296"/>
      <c r="AFO53" s="296"/>
      <c r="AFP53" s="296"/>
      <c r="AFQ53" s="296"/>
      <c r="AFR53" s="296"/>
      <c r="AFS53" s="296"/>
      <c r="AFT53" s="296"/>
      <c r="AFU53" s="296"/>
      <c r="AFV53" s="296"/>
      <c r="AFW53" s="296"/>
      <c r="AFX53" s="296"/>
      <c r="AFY53" s="296"/>
      <c r="AFZ53" s="296"/>
      <c r="AGA53" s="296"/>
      <c r="AGB53" s="296"/>
      <c r="AGC53" s="296"/>
      <c r="AGD53" s="296"/>
      <c r="AGE53" s="296"/>
      <c r="AGF53" s="296"/>
      <c r="AGG53" s="296"/>
      <c r="AGH53" s="296"/>
      <c r="AGI53" s="296"/>
      <c r="AGJ53" s="296"/>
      <c r="AGK53" s="296"/>
      <c r="AGL53" s="296"/>
      <c r="AGM53" s="296"/>
      <c r="AGN53" s="296"/>
      <c r="AGO53" s="296"/>
      <c r="AGP53" s="296"/>
      <c r="AGQ53" s="296"/>
      <c r="AGR53" s="296"/>
      <c r="AGS53" s="296"/>
      <c r="AGT53" s="296"/>
      <c r="AGU53" s="296"/>
      <c r="AGV53" s="296"/>
      <c r="AGW53" s="296"/>
      <c r="AGX53" s="296"/>
      <c r="AGY53" s="296"/>
      <c r="AGZ53" s="296"/>
      <c r="AHA53" s="296"/>
      <c r="AHB53" s="296"/>
      <c r="AHC53" s="296"/>
      <c r="AHD53" s="296"/>
      <c r="AHE53" s="296"/>
      <c r="AHF53" s="296"/>
      <c r="AHG53" s="296"/>
      <c r="AHH53" s="296"/>
      <c r="AHI53" s="296"/>
      <c r="AHJ53" s="296"/>
      <c r="AHK53" s="296"/>
      <c r="AHL53" s="296"/>
      <c r="AHM53" s="296"/>
      <c r="AHN53" s="296"/>
      <c r="AHO53" s="296"/>
      <c r="AHP53" s="296"/>
      <c r="AHQ53" s="296"/>
      <c r="AHR53" s="296"/>
      <c r="AHS53" s="296"/>
      <c r="AHT53" s="296"/>
      <c r="AHU53" s="296"/>
      <c r="AHV53" s="296"/>
      <c r="AHW53" s="296"/>
      <c r="AHX53" s="296"/>
      <c r="AHY53" s="296"/>
      <c r="AHZ53" s="296"/>
      <c r="AIA53" s="296"/>
      <c r="AIB53" s="296"/>
      <c r="AIC53" s="296"/>
      <c r="AID53" s="296"/>
      <c r="AIE53" s="296"/>
      <c r="AIF53" s="296"/>
      <c r="AIG53" s="296"/>
      <c r="AIH53" s="296"/>
      <c r="AII53" s="296"/>
      <c r="AIJ53" s="296"/>
      <c r="AIK53" s="296"/>
      <c r="AIL53" s="296"/>
      <c r="AIM53" s="296"/>
      <c r="AIN53" s="296"/>
      <c r="AIO53" s="296"/>
      <c r="AIP53" s="296"/>
      <c r="AIQ53" s="296"/>
      <c r="AIR53" s="296"/>
      <c r="AIS53" s="296"/>
      <c r="AIT53" s="296"/>
      <c r="AIU53" s="296"/>
      <c r="AIV53" s="296"/>
      <c r="AIW53" s="296"/>
      <c r="AIX53" s="296"/>
      <c r="AIY53" s="296"/>
      <c r="AIZ53" s="296"/>
      <c r="AJA53" s="296"/>
      <c r="AJB53" s="296"/>
      <c r="AJC53" s="296"/>
      <c r="AJD53" s="296"/>
      <c r="AJE53" s="296"/>
      <c r="AJF53" s="296"/>
      <c r="AJG53" s="296"/>
      <c r="AJH53" s="296"/>
      <c r="AJI53" s="296"/>
      <c r="AJJ53" s="296"/>
      <c r="AJK53" s="296"/>
      <c r="AJL53" s="296"/>
      <c r="AJM53" s="296"/>
      <c r="AJN53" s="296"/>
      <c r="AJO53" s="296"/>
      <c r="AJP53" s="296"/>
      <c r="AJQ53" s="296"/>
      <c r="AJR53" s="296"/>
      <c r="AJS53" s="296"/>
      <c r="AJT53" s="296"/>
      <c r="AJU53" s="296"/>
      <c r="AJV53" s="296"/>
      <c r="AJW53" s="296"/>
      <c r="AJX53" s="296"/>
      <c r="AJY53" s="296"/>
      <c r="AJZ53" s="296"/>
      <c r="AKA53" s="296"/>
      <c r="AKB53" s="296"/>
      <c r="AKC53" s="296"/>
      <c r="AKD53" s="296"/>
      <c r="AKE53" s="296"/>
      <c r="AKF53" s="296"/>
      <c r="AKG53" s="296"/>
      <c r="AKH53" s="296"/>
      <c r="AKI53" s="296"/>
      <c r="AKJ53" s="296"/>
      <c r="AKK53" s="296"/>
      <c r="AKL53" s="296"/>
      <c r="AKM53" s="296"/>
      <c r="AKN53" s="296"/>
      <c r="AKO53" s="296"/>
      <c r="AKP53" s="296"/>
      <c r="AKQ53" s="296"/>
      <c r="AKR53" s="296"/>
      <c r="AKS53" s="296"/>
      <c r="AKT53" s="296"/>
      <c r="AKU53" s="296"/>
      <c r="AKV53" s="296"/>
      <c r="AKW53" s="296"/>
      <c r="AKX53" s="296"/>
      <c r="AKY53" s="296"/>
      <c r="AKZ53" s="296"/>
      <c r="ALA53" s="296"/>
      <c r="ALB53" s="296"/>
      <c r="ALC53" s="296"/>
      <c r="ALD53" s="296"/>
      <c r="ALE53" s="296"/>
      <c r="ALF53" s="296"/>
      <c r="ALG53" s="296"/>
      <c r="ALH53" s="296"/>
      <c r="ALI53" s="296"/>
      <c r="ALJ53" s="296"/>
      <c r="ALK53" s="296"/>
      <c r="ALL53" s="296"/>
      <c r="ALM53" s="296"/>
      <c r="ALN53" s="296"/>
      <c r="ALO53" s="296"/>
      <c r="ALP53" s="296"/>
      <c r="ALQ53" s="296"/>
      <c r="ALR53" s="296"/>
      <c r="ALS53" s="296"/>
      <c r="ALT53" s="296"/>
      <c r="ALU53" s="296"/>
      <c r="ALV53" s="296"/>
      <c r="ALW53" s="296"/>
      <c r="ALX53" s="296"/>
      <c r="ALY53" s="296"/>
      <c r="ALZ53" s="296"/>
      <c r="AMA53" s="296"/>
      <c r="AMB53" s="296"/>
      <c r="AMC53" s="296"/>
      <c r="AMD53" s="296"/>
      <c r="AME53" s="296"/>
      <c r="AMF53" s="296"/>
      <c r="AMG53" s="296"/>
      <c r="AMH53" s="296"/>
      <c r="AMI53" s="296"/>
      <c r="AMJ53" s="296"/>
      <c r="AMK53" s="296"/>
      <c r="AML53" s="296"/>
      <c r="AMM53" s="296"/>
      <c r="AMN53" s="296"/>
      <c r="AMO53" s="296"/>
      <c r="AMP53" s="296"/>
      <c r="AMQ53" s="296"/>
      <c r="AMR53" s="296"/>
      <c r="AMS53" s="296"/>
      <c r="AMT53" s="296"/>
      <c r="AMU53" s="296"/>
      <c r="AMV53" s="296"/>
      <c r="AMW53" s="296"/>
      <c r="AMX53" s="296"/>
      <c r="AMY53" s="296"/>
      <c r="AMZ53" s="296"/>
      <c r="ANA53" s="296"/>
      <c r="ANB53" s="296"/>
      <c r="ANC53" s="296"/>
      <c r="AND53" s="296"/>
      <c r="ANE53" s="296"/>
      <c r="ANF53" s="296"/>
      <c r="ANG53" s="296"/>
      <c r="ANH53" s="296"/>
      <c r="ANI53" s="296"/>
      <c r="ANJ53" s="296"/>
      <c r="ANK53" s="296"/>
      <c r="ANL53" s="296"/>
      <c r="ANM53" s="296"/>
      <c r="ANN53" s="296"/>
      <c r="ANO53" s="296"/>
      <c r="ANP53" s="296"/>
      <c r="ANQ53" s="296"/>
      <c r="ANR53" s="296"/>
      <c r="ANS53" s="296"/>
      <c r="ANT53" s="296"/>
      <c r="ANU53" s="296"/>
      <c r="ANV53" s="296"/>
      <c r="ANW53" s="296"/>
      <c r="ANX53" s="296"/>
      <c r="ANY53" s="296"/>
      <c r="ANZ53" s="296"/>
      <c r="AOA53" s="296"/>
      <c r="AOB53" s="296"/>
      <c r="AOC53" s="296"/>
      <c r="AOD53" s="296"/>
      <c r="AOE53" s="296"/>
      <c r="AOF53" s="296"/>
      <c r="AOG53" s="296"/>
      <c r="AOH53" s="296"/>
      <c r="AOI53" s="296"/>
      <c r="AOJ53" s="296"/>
      <c r="AOK53" s="296"/>
      <c r="AOL53" s="296"/>
      <c r="AOM53" s="296"/>
      <c r="AON53" s="296"/>
      <c r="AOO53" s="296"/>
      <c r="AOP53" s="296"/>
      <c r="AOQ53" s="296"/>
      <c r="AOR53" s="296"/>
      <c r="AOS53" s="296"/>
      <c r="AOT53" s="296"/>
      <c r="AOU53" s="296"/>
      <c r="AOV53" s="296"/>
      <c r="AOW53" s="296"/>
      <c r="AOX53" s="296"/>
      <c r="AOY53" s="296"/>
      <c r="AOZ53" s="296"/>
      <c r="APA53" s="296"/>
      <c r="APB53" s="296"/>
      <c r="APC53" s="296"/>
      <c r="APD53" s="296"/>
      <c r="APE53" s="296"/>
      <c r="APF53" s="296"/>
      <c r="APG53" s="296"/>
      <c r="APH53" s="296"/>
      <c r="API53" s="296"/>
      <c r="APJ53" s="296"/>
      <c r="APK53" s="296"/>
      <c r="APL53" s="296"/>
      <c r="APM53" s="296"/>
      <c r="APN53" s="296"/>
      <c r="APO53" s="296"/>
      <c r="APP53" s="296"/>
      <c r="APQ53" s="296"/>
      <c r="APR53" s="296"/>
      <c r="APS53" s="296"/>
      <c r="APT53" s="296"/>
      <c r="APU53" s="296"/>
      <c r="APV53" s="296"/>
      <c r="APW53" s="296"/>
      <c r="APX53" s="296"/>
      <c r="APY53" s="296"/>
      <c r="APZ53" s="296"/>
      <c r="AQA53" s="296"/>
      <c r="AQB53" s="296"/>
      <c r="AQC53" s="296"/>
      <c r="AQD53" s="296"/>
      <c r="AQE53" s="296"/>
      <c r="AQF53" s="296"/>
      <c r="AQG53" s="296"/>
      <c r="AQH53" s="296"/>
      <c r="AQI53" s="296"/>
      <c r="AQJ53" s="296"/>
      <c r="AQK53" s="296"/>
      <c r="AQL53" s="296"/>
      <c r="AQM53" s="296"/>
      <c r="AQN53" s="296"/>
      <c r="AQO53" s="296"/>
      <c r="AQP53" s="296"/>
      <c r="AQQ53" s="296"/>
      <c r="AQR53" s="296"/>
      <c r="AQS53" s="296"/>
      <c r="AQT53" s="296"/>
      <c r="AQU53" s="296"/>
      <c r="AQV53" s="296"/>
      <c r="AQW53" s="296"/>
      <c r="AQX53" s="296"/>
      <c r="AQY53" s="296"/>
      <c r="AQZ53" s="296"/>
      <c r="ARA53" s="296"/>
      <c r="ARB53" s="296"/>
      <c r="ARC53" s="296"/>
      <c r="ARD53" s="296"/>
      <c r="ARE53" s="296"/>
      <c r="ARF53" s="296"/>
      <c r="ARG53" s="296"/>
      <c r="ARH53" s="296"/>
      <c r="ARI53" s="296"/>
      <c r="ARJ53" s="296"/>
      <c r="ARK53" s="296"/>
      <c r="ARL53" s="296"/>
      <c r="ARM53" s="296"/>
      <c r="ARN53" s="296"/>
      <c r="ARO53" s="296"/>
      <c r="ARP53" s="296"/>
      <c r="ARQ53" s="296"/>
      <c r="ARR53" s="296"/>
      <c r="ARS53" s="296"/>
      <c r="ART53" s="296"/>
      <c r="ARU53" s="296"/>
      <c r="ARV53" s="296"/>
      <c r="ARW53" s="296"/>
      <c r="ARX53" s="296"/>
      <c r="ARY53" s="296"/>
      <c r="ARZ53" s="296"/>
      <c r="ASA53" s="296"/>
      <c r="ASB53" s="296"/>
      <c r="ASC53" s="296"/>
      <c r="ASD53" s="296"/>
      <c r="ASE53" s="296"/>
      <c r="ASF53" s="296"/>
      <c r="ASG53" s="296"/>
      <c r="ASH53" s="296"/>
      <c r="ASI53" s="296"/>
      <c r="ASJ53" s="296"/>
      <c r="ASK53" s="296"/>
      <c r="ASL53" s="296"/>
      <c r="ASM53" s="296"/>
      <c r="ASN53" s="296"/>
      <c r="ASO53" s="296"/>
      <c r="ASP53" s="296"/>
      <c r="ASQ53" s="296"/>
      <c r="ASR53" s="296"/>
      <c r="ASS53" s="296"/>
      <c r="AST53" s="296"/>
      <c r="ASU53" s="296"/>
      <c r="ASV53" s="296"/>
      <c r="ASW53" s="296"/>
      <c r="ASX53" s="296"/>
      <c r="ASY53" s="296"/>
      <c r="ASZ53" s="296"/>
      <c r="ATA53" s="296"/>
      <c r="ATB53" s="296"/>
      <c r="ATC53" s="296"/>
      <c r="ATD53" s="296"/>
      <c r="ATE53" s="296"/>
      <c r="ATF53" s="296"/>
      <c r="ATG53" s="296"/>
      <c r="ATH53" s="296"/>
      <c r="ATI53" s="296"/>
      <c r="ATJ53" s="296"/>
      <c r="ATK53" s="296"/>
      <c r="ATL53" s="296"/>
      <c r="ATM53" s="296"/>
      <c r="ATN53" s="296"/>
      <c r="ATO53" s="296"/>
      <c r="ATP53" s="296"/>
      <c r="ATQ53" s="296"/>
      <c r="ATR53" s="296"/>
      <c r="ATS53" s="296"/>
      <c r="ATT53" s="296"/>
      <c r="ATU53" s="296"/>
      <c r="ATV53" s="296"/>
      <c r="ATW53" s="296"/>
      <c r="ATX53" s="296"/>
      <c r="ATY53" s="296"/>
      <c r="ATZ53" s="296"/>
      <c r="AUA53" s="296"/>
      <c r="AUB53" s="296"/>
      <c r="AUC53" s="296"/>
      <c r="AUD53" s="296"/>
      <c r="AUE53" s="296"/>
      <c r="AUF53" s="296"/>
      <c r="AUG53" s="296"/>
      <c r="AUH53" s="296"/>
      <c r="AUI53" s="296"/>
      <c r="AUJ53" s="296"/>
      <c r="AUK53" s="296"/>
      <c r="AUL53" s="296"/>
      <c r="AUM53" s="296"/>
      <c r="AUN53" s="296"/>
      <c r="AUO53" s="296"/>
      <c r="AUP53" s="296"/>
      <c r="AUQ53" s="296"/>
      <c r="AUR53" s="296"/>
      <c r="AUS53" s="296"/>
      <c r="AUT53" s="296"/>
      <c r="AUU53" s="296"/>
      <c r="AUV53" s="296"/>
      <c r="AUW53" s="296"/>
      <c r="AUX53" s="296"/>
      <c r="AUY53" s="296"/>
      <c r="AUZ53" s="296"/>
      <c r="AVA53" s="296"/>
      <c r="AVB53" s="296"/>
      <c r="AVC53" s="296"/>
      <c r="AVD53" s="296"/>
      <c r="AVE53" s="296"/>
      <c r="AVF53" s="296"/>
      <c r="AVG53" s="296"/>
      <c r="AVH53" s="296"/>
      <c r="AVI53" s="296"/>
      <c r="AVJ53" s="296"/>
      <c r="AVK53" s="296"/>
      <c r="AVL53" s="296"/>
      <c r="AVM53" s="296"/>
      <c r="AVN53" s="296"/>
      <c r="AVO53" s="296"/>
      <c r="AVP53" s="296"/>
      <c r="AVQ53" s="296"/>
      <c r="AVR53" s="296"/>
      <c r="AVS53" s="296"/>
      <c r="AVT53" s="296"/>
      <c r="AVU53" s="296"/>
      <c r="AVV53" s="296"/>
      <c r="AVW53" s="296"/>
      <c r="AVX53" s="296"/>
      <c r="AVY53" s="296"/>
      <c r="AVZ53" s="296"/>
      <c r="AWA53" s="296"/>
      <c r="AWB53" s="296"/>
      <c r="AWC53" s="296"/>
      <c r="AWD53" s="296"/>
      <c r="AWE53" s="296"/>
      <c r="AWF53" s="296"/>
      <c r="AWG53" s="296"/>
      <c r="AWH53" s="296"/>
      <c r="AWI53" s="296"/>
      <c r="AWJ53" s="296"/>
      <c r="AWK53" s="296"/>
      <c r="AWL53" s="296"/>
      <c r="AWM53" s="296"/>
      <c r="AWN53" s="296"/>
      <c r="AWO53" s="296"/>
      <c r="AWP53" s="296"/>
      <c r="AWQ53" s="296"/>
      <c r="AWR53" s="296"/>
      <c r="AWS53" s="296"/>
      <c r="AWT53" s="296"/>
      <c r="AWU53" s="296"/>
      <c r="AWV53" s="296"/>
      <c r="AWW53" s="296"/>
      <c r="AWX53" s="296"/>
      <c r="AWY53" s="296"/>
      <c r="AWZ53" s="296"/>
      <c r="AXA53" s="296"/>
      <c r="AXB53" s="296"/>
      <c r="AXC53" s="296"/>
      <c r="AXD53" s="296"/>
      <c r="AXE53" s="296"/>
      <c r="AXF53" s="296"/>
      <c r="AXG53" s="296"/>
      <c r="AXH53" s="296"/>
      <c r="AXI53" s="296"/>
      <c r="AXJ53" s="296"/>
      <c r="AXK53" s="296"/>
      <c r="AXL53" s="296"/>
      <c r="AXM53" s="296"/>
      <c r="AXN53" s="296"/>
      <c r="AXO53" s="296"/>
      <c r="AXP53" s="296"/>
      <c r="AXQ53" s="296"/>
      <c r="AXR53" s="296"/>
      <c r="AXS53" s="296"/>
      <c r="AXT53" s="296"/>
      <c r="AXU53" s="296"/>
      <c r="AXV53" s="296"/>
      <c r="AXW53" s="296"/>
      <c r="AXX53" s="296"/>
      <c r="AXY53" s="296"/>
      <c r="AXZ53" s="296"/>
      <c r="AYA53" s="296"/>
      <c r="AYB53" s="296"/>
      <c r="AYC53" s="296"/>
      <c r="AYD53" s="296"/>
      <c r="AYE53" s="296"/>
      <c r="AYF53" s="296"/>
      <c r="AYG53" s="296"/>
      <c r="AYH53" s="296"/>
      <c r="AYI53" s="296"/>
      <c r="AYJ53" s="296"/>
      <c r="AYK53" s="296"/>
      <c r="AYL53" s="296"/>
      <c r="AYM53" s="296"/>
      <c r="AYN53" s="296"/>
      <c r="AYO53" s="296"/>
      <c r="AYP53" s="296"/>
      <c r="AYQ53" s="296"/>
      <c r="AYR53" s="296"/>
      <c r="AYS53" s="296"/>
      <c r="AYT53" s="296"/>
      <c r="AYU53" s="296"/>
      <c r="AYV53" s="296"/>
      <c r="AYW53" s="296"/>
      <c r="AYX53" s="296"/>
      <c r="AYY53" s="296"/>
      <c r="AYZ53" s="296"/>
      <c r="AZA53" s="296"/>
      <c r="AZB53" s="296"/>
      <c r="AZC53" s="296"/>
      <c r="AZD53" s="296"/>
      <c r="AZE53" s="296"/>
      <c r="AZF53" s="296"/>
      <c r="AZG53" s="296"/>
      <c r="AZH53" s="296"/>
      <c r="AZI53" s="296"/>
      <c r="AZJ53" s="296"/>
      <c r="AZK53" s="296"/>
      <c r="AZL53" s="296"/>
      <c r="AZM53" s="296"/>
      <c r="AZN53" s="296"/>
      <c r="AZO53" s="296"/>
      <c r="AZP53" s="296"/>
      <c r="AZQ53" s="296"/>
      <c r="AZR53" s="296"/>
      <c r="AZS53" s="296"/>
      <c r="AZT53" s="296"/>
      <c r="AZU53" s="296"/>
      <c r="AZV53" s="296"/>
      <c r="AZW53" s="296"/>
      <c r="AZX53" s="296"/>
      <c r="AZY53" s="296"/>
      <c r="AZZ53" s="296"/>
      <c r="BAA53" s="296"/>
      <c r="BAB53" s="296"/>
      <c r="BAC53" s="296"/>
      <c r="BAD53" s="296"/>
      <c r="BAE53" s="296"/>
      <c r="BAF53" s="296"/>
      <c r="BAG53" s="296"/>
      <c r="BAH53" s="296"/>
      <c r="BAI53" s="296"/>
      <c r="BAJ53" s="296"/>
      <c r="BAK53" s="296"/>
      <c r="BAL53" s="296"/>
      <c r="BAM53" s="296"/>
      <c r="BAN53" s="296"/>
      <c r="BAO53" s="296"/>
      <c r="BAP53" s="296"/>
      <c r="BAQ53" s="296"/>
      <c r="BAR53" s="296"/>
      <c r="BAS53" s="296"/>
      <c r="BAT53" s="296"/>
      <c r="BAU53" s="296"/>
      <c r="BAV53" s="296"/>
      <c r="BAW53" s="296"/>
      <c r="BAX53" s="296"/>
      <c r="BAY53" s="296"/>
      <c r="BAZ53" s="296"/>
      <c r="BBA53" s="296"/>
      <c r="BBB53" s="296"/>
      <c r="BBC53" s="296"/>
      <c r="BBD53" s="296"/>
      <c r="BBE53" s="296"/>
      <c r="BBF53" s="296"/>
      <c r="BBG53" s="296"/>
      <c r="BBH53" s="296"/>
      <c r="BBI53" s="296"/>
      <c r="BBJ53" s="296"/>
      <c r="BBK53" s="296"/>
      <c r="BBL53" s="296"/>
      <c r="BBM53" s="296"/>
      <c r="BBN53" s="296"/>
      <c r="BBO53" s="296"/>
      <c r="BBP53" s="296"/>
      <c r="BBQ53" s="296"/>
      <c r="BBR53" s="296"/>
      <c r="BBS53" s="296"/>
      <c r="BBT53" s="296"/>
      <c r="BBU53" s="296"/>
      <c r="BBV53" s="296"/>
      <c r="BBW53" s="296"/>
      <c r="BBX53" s="296"/>
      <c r="BBY53" s="296"/>
      <c r="BBZ53" s="296"/>
      <c r="BCA53" s="296"/>
      <c r="BCB53" s="296"/>
      <c r="BCC53" s="296"/>
      <c r="BCD53" s="296"/>
      <c r="BCE53" s="296"/>
      <c r="BCF53" s="296"/>
      <c r="BCG53" s="296"/>
      <c r="BCH53" s="296"/>
      <c r="BCI53" s="296"/>
      <c r="BCJ53" s="296"/>
      <c r="BCK53" s="296"/>
      <c r="BCL53" s="296"/>
      <c r="BCM53" s="296"/>
      <c r="BCN53" s="296"/>
      <c r="BCO53" s="296"/>
      <c r="BCP53" s="296"/>
      <c r="BCQ53" s="296"/>
      <c r="BCR53" s="296"/>
      <c r="BCS53" s="296"/>
      <c r="BCT53" s="296"/>
      <c r="BCU53" s="296"/>
      <c r="BCV53" s="296"/>
      <c r="BCW53" s="296"/>
      <c r="BCX53" s="296"/>
      <c r="BCY53" s="296"/>
      <c r="BCZ53" s="296"/>
      <c r="BDA53" s="296"/>
      <c r="BDB53" s="296"/>
      <c r="BDC53" s="296"/>
      <c r="BDD53" s="296"/>
      <c r="BDE53" s="296"/>
      <c r="BDF53" s="296"/>
      <c r="BDG53" s="296"/>
      <c r="BDH53" s="296"/>
      <c r="BDI53" s="296"/>
      <c r="BDJ53" s="296"/>
      <c r="BDK53" s="296"/>
      <c r="BDL53" s="296"/>
      <c r="BDM53" s="296"/>
      <c r="BDN53" s="296"/>
      <c r="BDO53" s="296"/>
      <c r="BDP53" s="296"/>
      <c r="BDQ53" s="296"/>
      <c r="BDR53" s="296"/>
      <c r="BDS53" s="296"/>
      <c r="BDT53" s="296"/>
      <c r="BDU53" s="296"/>
      <c r="BDV53" s="296"/>
      <c r="BDW53" s="296"/>
      <c r="BDX53" s="296"/>
      <c r="BDY53" s="296"/>
      <c r="BDZ53" s="296"/>
      <c r="BEA53" s="296"/>
      <c r="BEB53" s="296"/>
      <c r="BEC53" s="296"/>
      <c r="BED53" s="296"/>
      <c r="BEE53" s="296"/>
      <c r="BEF53" s="296"/>
      <c r="BEG53" s="296"/>
      <c r="BEH53" s="296"/>
      <c r="BEI53" s="296"/>
      <c r="BEJ53" s="296"/>
      <c r="BEK53" s="296"/>
      <c r="BEL53" s="296"/>
      <c r="BEM53" s="296"/>
      <c r="BEN53" s="296"/>
      <c r="BEO53" s="296"/>
      <c r="BEP53" s="296"/>
      <c r="BEQ53" s="296"/>
      <c r="BER53" s="296"/>
      <c r="BES53" s="296"/>
      <c r="BET53" s="296"/>
      <c r="BEU53" s="296"/>
      <c r="BEV53" s="296"/>
      <c r="BEW53" s="296"/>
      <c r="BEX53" s="296"/>
      <c r="BEY53" s="296"/>
      <c r="BEZ53" s="296"/>
      <c r="BFA53" s="296"/>
      <c r="BFB53" s="296"/>
      <c r="BFC53" s="296"/>
      <c r="BFD53" s="296"/>
      <c r="BFE53" s="296"/>
      <c r="BFF53" s="296"/>
      <c r="BFG53" s="296"/>
      <c r="BFH53" s="296"/>
      <c r="BFI53" s="296"/>
      <c r="BFJ53" s="296"/>
      <c r="BFK53" s="296"/>
      <c r="BFL53" s="296"/>
      <c r="BFM53" s="296"/>
      <c r="BFN53" s="296"/>
      <c r="BFO53" s="296"/>
      <c r="BFP53" s="296"/>
      <c r="BFQ53" s="296"/>
      <c r="BFR53" s="296"/>
      <c r="BFS53" s="296"/>
      <c r="BFT53" s="296"/>
      <c r="BFU53" s="296"/>
      <c r="BFV53" s="296"/>
      <c r="BFW53" s="296"/>
      <c r="BFX53" s="296"/>
      <c r="BFY53" s="296"/>
      <c r="BFZ53" s="296"/>
      <c r="BGA53" s="296"/>
      <c r="BGB53" s="296"/>
      <c r="BGC53" s="296"/>
      <c r="BGD53" s="296"/>
      <c r="BGE53" s="296"/>
      <c r="BGF53" s="296"/>
      <c r="BGG53" s="296"/>
      <c r="BGH53" s="296"/>
      <c r="BGI53" s="296"/>
      <c r="BGJ53" s="296"/>
      <c r="BGK53" s="296"/>
      <c r="BGL53" s="296"/>
      <c r="BGM53" s="296"/>
      <c r="BGN53" s="296"/>
      <c r="BGO53" s="296"/>
      <c r="BGP53" s="296"/>
      <c r="BGQ53" s="296"/>
      <c r="BGR53" s="296"/>
      <c r="BGS53" s="296"/>
      <c r="BGT53" s="296"/>
      <c r="BGU53" s="296"/>
      <c r="BGV53" s="296"/>
      <c r="BGW53" s="296"/>
      <c r="BGX53" s="296"/>
      <c r="BGY53" s="296"/>
      <c r="BGZ53" s="296"/>
      <c r="BHA53" s="296"/>
      <c r="BHB53" s="296"/>
      <c r="BHC53" s="296"/>
      <c r="BHD53" s="296"/>
      <c r="BHE53" s="296"/>
      <c r="BHF53" s="296"/>
      <c r="BHG53" s="296"/>
      <c r="BHH53" s="296"/>
      <c r="BHI53" s="296"/>
      <c r="BHJ53" s="296"/>
      <c r="BHK53" s="296"/>
      <c r="BHL53" s="296"/>
      <c r="BHM53" s="296"/>
      <c r="BHN53" s="296"/>
      <c r="BHO53" s="296"/>
      <c r="BHP53" s="296"/>
      <c r="BHQ53" s="296"/>
      <c r="BHR53" s="296"/>
      <c r="BHS53" s="296"/>
      <c r="BHT53" s="296"/>
      <c r="BHU53" s="296"/>
      <c r="BHV53" s="296"/>
      <c r="BHW53" s="296"/>
      <c r="BHX53" s="296"/>
      <c r="BHY53" s="296"/>
      <c r="BHZ53" s="296"/>
      <c r="BIA53" s="296"/>
      <c r="BIB53" s="296"/>
      <c r="BIC53" s="296"/>
      <c r="BID53" s="296"/>
      <c r="BIE53" s="296"/>
      <c r="BIF53" s="296"/>
      <c r="BIG53" s="296"/>
      <c r="BIH53" s="296"/>
      <c r="BII53" s="296"/>
      <c r="BIJ53" s="296"/>
      <c r="BIK53" s="296"/>
      <c r="BIL53" s="296"/>
      <c r="BIM53" s="296"/>
      <c r="BIN53" s="296"/>
      <c r="BIO53" s="296"/>
      <c r="BIP53" s="296"/>
      <c r="BIQ53" s="296"/>
      <c r="BIR53" s="296"/>
      <c r="BIS53" s="296"/>
      <c r="BIT53" s="296"/>
      <c r="BIU53" s="296"/>
      <c r="BIV53" s="296"/>
      <c r="BIW53" s="296"/>
      <c r="BIX53" s="296"/>
      <c r="BIY53" s="296"/>
      <c r="BIZ53" s="296"/>
      <c r="BJA53" s="296"/>
      <c r="BJB53" s="296"/>
      <c r="BJC53" s="296"/>
      <c r="BJD53" s="296"/>
      <c r="BJE53" s="296"/>
      <c r="BJF53" s="296"/>
      <c r="BJG53" s="296"/>
      <c r="BJH53" s="296"/>
      <c r="BJI53" s="296"/>
      <c r="BJJ53" s="296"/>
      <c r="BJK53" s="296"/>
      <c r="BJL53" s="296"/>
      <c r="BJM53" s="296"/>
      <c r="BJN53" s="296"/>
      <c r="BJO53" s="296"/>
      <c r="BJP53" s="296"/>
      <c r="BJQ53" s="296"/>
      <c r="BJR53" s="296"/>
      <c r="BJS53" s="296"/>
      <c r="BJT53" s="296"/>
      <c r="BJU53" s="296"/>
      <c r="BJV53" s="296"/>
      <c r="BJW53" s="296"/>
      <c r="BJX53" s="296"/>
      <c r="BJY53" s="296"/>
      <c r="BJZ53" s="296"/>
      <c r="BKA53" s="296"/>
      <c r="BKB53" s="296"/>
      <c r="BKC53" s="296"/>
      <c r="BKD53" s="296"/>
      <c r="BKE53" s="296"/>
      <c r="BKF53" s="296"/>
      <c r="BKG53" s="296"/>
      <c r="BKH53" s="296"/>
      <c r="BKI53" s="296"/>
      <c r="BKJ53" s="296"/>
      <c r="BKK53" s="296"/>
      <c r="BKL53" s="296"/>
      <c r="BKM53" s="296"/>
      <c r="BKN53" s="296"/>
      <c r="BKO53" s="296"/>
      <c r="BKP53" s="296"/>
      <c r="BKQ53" s="296"/>
      <c r="BKR53" s="296"/>
      <c r="BKS53" s="296"/>
      <c r="BKT53" s="296"/>
      <c r="BKU53" s="296"/>
      <c r="BKV53" s="296"/>
      <c r="BKW53" s="296"/>
      <c r="BKX53" s="296"/>
      <c r="BKY53" s="296"/>
      <c r="BKZ53" s="296"/>
      <c r="BLA53" s="296"/>
      <c r="BLB53" s="296"/>
      <c r="BLC53" s="296"/>
      <c r="BLD53" s="296"/>
      <c r="BLE53" s="296"/>
      <c r="BLF53" s="296"/>
      <c r="BLG53" s="296"/>
      <c r="BLH53" s="296"/>
      <c r="BLI53" s="296"/>
      <c r="BLJ53" s="296"/>
      <c r="BLK53" s="296"/>
      <c r="BLL53" s="296"/>
      <c r="BLM53" s="296"/>
      <c r="BLN53" s="296"/>
      <c r="BLO53" s="296"/>
      <c r="BLP53" s="296"/>
      <c r="BLQ53" s="296"/>
      <c r="BLR53" s="296"/>
      <c r="BLS53" s="296"/>
      <c r="BLT53" s="296"/>
      <c r="BLU53" s="296"/>
      <c r="BLV53" s="296"/>
      <c r="BLW53" s="296"/>
      <c r="BLX53" s="296"/>
      <c r="BLY53" s="296"/>
      <c r="BLZ53" s="296"/>
      <c r="BMA53" s="296"/>
      <c r="BMB53" s="296"/>
      <c r="BMC53" s="296"/>
      <c r="BMD53" s="296"/>
      <c r="BME53" s="296"/>
      <c r="BMF53" s="296"/>
      <c r="BMG53" s="296"/>
      <c r="BMH53" s="296"/>
      <c r="BMI53" s="296"/>
      <c r="BMJ53" s="296"/>
      <c r="BMK53" s="296"/>
      <c r="BML53" s="296"/>
      <c r="BMM53" s="296"/>
      <c r="BMN53" s="296"/>
      <c r="BMO53" s="296"/>
      <c r="BMP53" s="296"/>
      <c r="BMQ53" s="296"/>
      <c r="BMR53" s="296"/>
      <c r="BMS53" s="296"/>
      <c r="BMT53" s="296"/>
      <c r="BMU53" s="296"/>
      <c r="BMV53" s="296"/>
      <c r="BMW53" s="296"/>
      <c r="BMX53" s="296"/>
      <c r="BMY53" s="296"/>
      <c r="BMZ53" s="296"/>
      <c r="BNA53" s="296"/>
      <c r="BNB53" s="296"/>
      <c r="BNC53" s="296"/>
      <c r="BND53" s="296"/>
      <c r="BNE53" s="296"/>
      <c r="BNF53" s="296"/>
      <c r="BNG53" s="296"/>
      <c r="BNH53" s="296"/>
      <c r="BNI53" s="296"/>
      <c r="BNJ53" s="296"/>
      <c r="BNK53" s="296"/>
      <c r="BNL53" s="296"/>
      <c r="BNM53" s="296"/>
      <c r="BNN53" s="296"/>
      <c r="BNO53" s="296"/>
      <c r="BNP53" s="296"/>
      <c r="BNQ53" s="296"/>
      <c r="BNR53" s="296"/>
      <c r="BNS53" s="296"/>
      <c r="BNT53" s="296"/>
      <c r="BNU53" s="296"/>
      <c r="BNV53" s="296"/>
      <c r="BNW53" s="296"/>
      <c r="BNX53" s="296"/>
      <c r="BNY53" s="296"/>
      <c r="BNZ53" s="296"/>
      <c r="BOA53" s="296"/>
      <c r="BOB53" s="296"/>
      <c r="BOC53" s="296"/>
      <c r="BOD53" s="296"/>
      <c r="BOE53" s="296"/>
      <c r="BOF53" s="296"/>
      <c r="BOG53" s="296"/>
      <c r="BOH53" s="296"/>
      <c r="BOI53" s="296"/>
      <c r="BOJ53" s="296"/>
      <c r="BOK53" s="296"/>
      <c r="BOL53" s="296"/>
      <c r="BOM53" s="296"/>
      <c r="BON53" s="296"/>
      <c r="BOO53" s="296"/>
      <c r="BOP53" s="296"/>
      <c r="BOQ53" s="296"/>
      <c r="BOR53" s="296"/>
      <c r="BOS53" s="296"/>
      <c r="BOT53" s="296"/>
      <c r="BOU53" s="296"/>
      <c r="BOV53" s="296"/>
      <c r="BOW53" s="296"/>
      <c r="BOX53" s="296"/>
      <c r="BOY53" s="296"/>
      <c r="BOZ53" s="296"/>
      <c r="BPA53" s="296"/>
      <c r="BPB53" s="296"/>
      <c r="BPC53" s="296"/>
      <c r="BPD53" s="296"/>
      <c r="BPE53" s="296"/>
      <c r="BPF53" s="296"/>
      <c r="BPG53" s="296"/>
      <c r="BPH53" s="296"/>
      <c r="BPI53" s="296"/>
      <c r="BPJ53" s="296"/>
      <c r="BPK53" s="296"/>
      <c r="BPL53" s="296"/>
      <c r="BPM53" s="296"/>
      <c r="BPN53" s="296"/>
      <c r="BPO53" s="296"/>
      <c r="BPP53" s="296"/>
      <c r="BPQ53" s="296"/>
      <c r="BPR53" s="296"/>
      <c r="BPS53" s="296"/>
      <c r="BPT53" s="296"/>
      <c r="BPU53" s="296"/>
      <c r="BPV53" s="296"/>
      <c r="BPW53" s="296"/>
      <c r="BPX53" s="296"/>
      <c r="BPY53" s="296"/>
      <c r="BPZ53" s="296"/>
      <c r="BQA53" s="296"/>
      <c r="BQB53" s="296"/>
      <c r="BQC53" s="296"/>
      <c r="BQD53" s="296"/>
      <c r="BQE53" s="296"/>
      <c r="BQF53" s="296"/>
      <c r="BQG53" s="296"/>
      <c r="BQH53" s="296"/>
      <c r="BQI53" s="296"/>
      <c r="BQJ53" s="296"/>
      <c r="BQK53" s="296"/>
      <c r="BQL53" s="296"/>
      <c r="BQM53" s="296"/>
      <c r="BQN53" s="296"/>
      <c r="BQO53" s="296"/>
      <c r="BQP53" s="296"/>
      <c r="BQQ53" s="296"/>
      <c r="BQR53" s="296"/>
      <c r="BQS53" s="296"/>
      <c r="BQT53" s="296"/>
      <c r="BQU53" s="296"/>
      <c r="BQV53" s="296"/>
      <c r="BQW53" s="296"/>
      <c r="BQX53" s="296"/>
      <c r="BQY53" s="296"/>
      <c r="BQZ53" s="296"/>
      <c r="BRA53" s="296"/>
      <c r="BRB53" s="296"/>
      <c r="BRC53" s="296"/>
      <c r="BRD53" s="296"/>
      <c r="BRE53" s="296"/>
      <c r="BRF53" s="296"/>
      <c r="BRG53" s="296"/>
      <c r="BRH53" s="296"/>
      <c r="BRI53" s="296"/>
      <c r="BRJ53" s="296"/>
      <c r="BRK53" s="296"/>
      <c r="BRL53" s="296"/>
      <c r="BRM53" s="296"/>
      <c r="BRN53" s="296"/>
      <c r="BRO53" s="296"/>
      <c r="BRP53" s="296"/>
      <c r="BRQ53" s="296"/>
      <c r="BRR53" s="296"/>
      <c r="BRS53" s="296"/>
      <c r="BRT53" s="296"/>
      <c r="BRU53" s="296"/>
      <c r="BRV53" s="296"/>
      <c r="BRW53" s="296"/>
      <c r="BRX53" s="296"/>
      <c r="BRY53" s="296"/>
      <c r="BRZ53" s="296"/>
      <c r="BSA53" s="296"/>
      <c r="BSB53" s="296"/>
      <c r="BSC53" s="296"/>
      <c r="BSD53" s="296"/>
      <c r="BSE53" s="296"/>
      <c r="BSF53" s="296"/>
      <c r="BSG53" s="296"/>
      <c r="BSH53" s="296"/>
      <c r="BSI53" s="296"/>
      <c r="BSJ53" s="296"/>
      <c r="BSK53" s="296"/>
      <c r="BSL53" s="296"/>
      <c r="BSM53" s="296"/>
      <c r="BSN53" s="296"/>
      <c r="BSO53" s="296"/>
      <c r="BSP53" s="296"/>
      <c r="BSQ53" s="296"/>
      <c r="BSR53" s="296"/>
      <c r="BSS53" s="296"/>
      <c r="BST53" s="296"/>
      <c r="BSU53" s="296"/>
      <c r="BSV53" s="296"/>
      <c r="BSW53" s="296"/>
      <c r="BSX53" s="296"/>
      <c r="BSY53" s="296"/>
      <c r="BSZ53" s="296"/>
      <c r="BTA53" s="296"/>
      <c r="BTB53" s="296"/>
      <c r="BTC53" s="296"/>
      <c r="BTD53" s="296"/>
      <c r="BTE53" s="296"/>
      <c r="BTF53" s="296"/>
      <c r="BTG53" s="296"/>
      <c r="BTH53" s="296"/>
      <c r="BTI53" s="296"/>
      <c r="BTJ53" s="296"/>
      <c r="BTK53" s="296"/>
      <c r="BTL53" s="296"/>
      <c r="BTM53" s="296"/>
      <c r="BTN53" s="296"/>
      <c r="BTO53" s="296"/>
      <c r="BTP53" s="296"/>
      <c r="BTQ53" s="296"/>
      <c r="BTR53" s="296"/>
      <c r="BTS53" s="296"/>
      <c r="BTT53" s="296"/>
      <c r="BTU53" s="296"/>
      <c r="BTV53" s="296"/>
      <c r="BTW53" s="296"/>
      <c r="BTX53" s="296"/>
      <c r="BTY53" s="296"/>
      <c r="BTZ53" s="296"/>
      <c r="BUA53" s="296"/>
      <c r="BUB53" s="296"/>
      <c r="BUC53" s="296"/>
      <c r="BUD53" s="296"/>
      <c r="BUE53" s="296"/>
      <c r="BUF53" s="296"/>
      <c r="BUG53" s="296"/>
      <c r="BUH53" s="296"/>
      <c r="BUI53" s="296"/>
      <c r="BUJ53" s="296"/>
      <c r="BUK53" s="296"/>
      <c r="BUL53" s="296"/>
      <c r="BUM53" s="296"/>
      <c r="BUN53" s="296"/>
      <c r="BUO53" s="296"/>
      <c r="BUP53" s="296"/>
      <c r="BUQ53" s="296"/>
      <c r="BUR53" s="296"/>
      <c r="BUS53" s="296"/>
      <c r="BUT53" s="296"/>
      <c r="BUU53" s="296"/>
      <c r="BUV53" s="296"/>
      <c r="BUW53" s="296"/>
      <c r="BUX53" s="296"/>
      <c r="BUY53" s="296"/>
      <c r="BUZ53" s="296"/>
      <c r="BVA53" s="296"/>
      <c r="BVB53" s="296"/>
      <c r="BVC53" s="296"/>
      <c r="BVD53" s="296"/>
      <c r="BVE53" s="296"/>
      <c r="BVF53" s="296"/>
      <c r="BVG53" s="296"/>
      <c r="BVH53" s="296"/>
      <c r="BVI53" s="296"/>
      <c r="BVJ53" s="296"/>
      <c r="BVK53" s="296"/>
      <c r="BVL53" s="296"/>
      <c r="BVM53" s="296"/>
      <c r="BVN53" s="296"/>
      <c r="BVO53" s="296"/>
      <c r="BVP53" s="296"/>
      <c r="BVQ53" s="296"/>
      <c r="BVR53" s="296"/>
      <c r="BVS53" s="296"/>
      <c r="BVT53" s="296"/>
      <c r="BVU53" s="296"/>
      <c r="BVV53" s="296"/>
      <c r="BVW53" s="296"/>
      <c r="BVX53" s="296"/>
      <c r="BVY53" s="296"/>
      <c r="BVZ53" s="296"/>
      <c r="BWA53" s="296"/>
      <c r="BWB53" s="296"/>
      <c r="BWC53" s="296"/>
      <c r="BWD53" s="296"/>
      <c r="BWE53" s="296"/>
      <c r="BWF53" s="296"/>
      <c r="BWG53" s="296"/>
      <c r="BWH53" s="296"/>
      <c r="BWI53" s="296"/>
      <c r="BWJ53" s="296"/>
      <c r="BWK53" s="296"/>
      <c r="BWL53" s="296"/>
      <c r="BWM53" s="296"/>
      <c r="BWN53" s="296"/>
      <c r="BWO53" s="296"/>
      <c r="BWP53" s="296"/>
      <c r="BWQ53" s="296"/>
      <c r="BWR53" s="296"/>
      <c r="BWS53" s="296"/>
      <c r="BWT53" s="296"/>
      <c r="BWU53" s="296"/>
      <c r="BWV53" s="296"/>
      <c r="BWW53" s="296"/>
      <c r="BWX53" s="296"/>
      <c r="BWY53" s="296"/>
      <c r="BWZ53" s="296"/>
      <c r="BXA53" s="296"/>
      <c r="BXB53" s="296"/>
      <c r="BXC53" s="296"/>
      <c r="BXD53" s="296"/>
      <c r="BXE53" s="296"/>
      <c r="BXF53" s="296"/>
      <c r="BXG53" s="296"/>
      <c r="BXH53" s="296"/>
      <c r="BXI53" s="296"/>
      <c r="BXJ53" s="296"/>
      <c r="BXK53" s="296"/>
      <c r="BXL53" s="296"/>
      <c r="BXM53" s="296"/>
      <c r="BXN53" s="296"/>
      <c r="BXO53" s="296"/>
      <c r="BXP53" s="296"/>
      <c r="BXQ53" s="296"/>
      <c r="BXR53" s="296"/>
      <c r="BXS53" s="296"/>
      <c r="BXT53" s="296"/>
      <c r="BXU53" s="296"/>
      <c r="BXV53" s="296"/>
      <c r="BXW53" s="296"/>
      <c r="BXX53" s="296"/>
      <c r="BXY53" s="296"/>
      <c r="BXZ53" s="296"/>
      <c r="BYA53" s="296"/>
      <c r="BYB53" s="296"/>
      <c r="BYC53" s="296"/>
      <c r="BYD53" s="296"/>
      <c r="BYE53" s="296"/>
      <c r="BYF53" s="296"/>
      <c r="BYG53" s="296"/>
      <c r="BYH53" s="296"/>
      <c r="BYI53" s="296"/>
      <c r="BYJ53" s="296"/>
      <c r="BYK53" s="296"/>
      <c r="BYL53" s="296"/>
      <c r="BYM53" s="296"/>
      <c r="BYN53" s="296"/>
      <c r="BYO53" s="296"/>
      <c r="BYP53" s="296"/>
      <c r="BYQ53" s="296"/>
      <c r="BYR53" s="296"/>
      <c r="BYS53" s="296"/>
      <c r="BYT53" s="296"/>
      <c r="BYU53" s="296"/>
      <c r="BYV53" s="296"/>
      <c r="BYW53" s="296"/>
      <c r="BYX53" s="296"/>
      <c r="BYY53" s="296"/>
      <c r="BYZ53" s="296"/>
      <c r="BZA53" s="296"/>
      <c r="BZB53" s="296"/>
      <c r="BZC53" s="296"/>
      <c r="BZD53" s="296"/>
      <c r="BZE53" s="296"/>
      <c r="BZF53" s="296"/>
      <c r="BZG53" s="296"/>
      <c r="BZH53" s="296"/>
      <c r="BZI53" s="296"/>
      <c r="BZJ53" s="296"/>
      <c r="BZK53" s="296"/>
      <c r="BZL53" s="296"/>
      <c r="BZM53" s="296"/>
      <c r="BZN53" s="296"/>
      <c r="BZO53" s="296"/>
      <c r="BZP53" s="296"/>
      <c r="BZQ53" s="296"/>
      <c r="BZR53" s="296"/>
      <c r="BZS53" s="296"/>
      <c r="BZT53" s="296"/>
      <c r="BZU53" s="296"/>
      <c r="BZV53" s="296"/>
      <c r="BZW53" s="296"/>
      <c r="BZX53" s="296"/>
      <c r="BZY53" s="296"/>
      <c r="BZZ53" s="296"/>
      <c r="CAA53" s="296"/>
      <c r="CAB53" s="296"/>
      <c r="CAC53" s="296"/>
      <c r="CAD53" s="296"/>
      <c r="CAE53" s="296"/>
      <c r="CAF53" s="296"/>
      <c r="CAG53" s="296"/>
      <c r="CAH53" s="296"/>
      <c r="CAI53" s="296"/>
      <c r="CAJ53" s="296"/>
      <c r="CAK53" s="296"/>
      <c r="CAL53" s="296"/>
      <c r="CAM53" s="296"/>
      <c r="CAN53" s="296"/>
      <c r="CAO53" s="296"/>
      <c r="CAP53" s="296"/>
      <c r="CAQ53" s="296"/>
      <c r="CAR53" s="296"/>
      <c r="CAS53" s="296"/>
      <c r="CAT53" s="296"/>
      <c r="CAU53" s="296"/>
      <c r="CAV53" s="296"/>
      <c r="CAW53" s="296"/>
      <c r="CAX53" s="296"/>
      <c r="CAY53" s="296"/>
      <c r="CAZ53" s="296"/>
      <c r="CBA53" s="296"/>
      <c r="CBB53" s="296"/>
      <c r="CBC53" s="296"/>
      <c r="CBD53" s="296"/>
      <c r="CBE53" s="296"/>
      <c r="CBF53" s="296"/>
      <c r="CBG53" s="296"/>
      <c r="CBH53" s="296"/>
      <c r="CBI53" s="296"/>
      <c r="CBJ53" s="296"/>
      <c r="CBK53" s="296"/>
      <c r="CBL53" s="296"/>
      <c r="CBM53" s="296"/>
      <c r="CBN53" s="296"/>
      <c r="CBO53" s="296"/>
      <c r="CBP53" s="296"/>
      <c r="CBQ53" s="296"/>
      <c r="CBR53" s="296"/>
      <c r="CBS53" s="296"/>
      <c r="CBT53" s="296"/>
      <c r="CBU53" s="296"/>
      <c r="CBV53" s="296"/>
      <c r="CBW53" s="296"/>
      <c r="CBX53" s="296"/>
      <c r="CBY53" s="296"/>
      <c r="CBZ53" s="296"/>
      <c r="CCA53" s="296"/>
      <c r="CCB53" s="296"/>
      <c r="CCC53" s="296"/>
      <c r="CCD53" s="296"/>
      <c r="CCE53" s="296"/>
      <c r="CCF53" s="296"/>
      <c r="CCG53" s="296"/>
      <c r="CCH53" s="296"/>
      <c r="CCI53" s="296"/>
      <c r="CCJ53" s="296"/>
      <c r="CCK53" s="296"/>
      <c r="CCL53" s="296"/>
      <c r="CCM53" s="296"/>
      <c r="CCN53" s="296"/>
      <c r="CCO53" s="296"/>
      <c r="CCP53" s="296"/>
      <c r="CCQ53" s="296"/>
      <c r="CCR53" s="296"/>
      <c r="CCS53" s="296"/>
      <c r="CCT53" s="296"/>
      <c r="CCU53" s="296"/>
      <c r="CCV53" s="296"/>
      <c r="CCW53" s="296"/>
      <c r="CCX53" s="296"/>
      <c r="CCY53" s="296"/>
      <c r="CCZ53" s="296"/>
      <c r="CDA53" s="296"/>
      <c r="CDB53" s="296"/>
      <c r="CDC53" s="296"/>
      <c r="CDD53" s="296"/>
      <c r="CDE53" s="296"/>
      <c r="CDF53" s="296"/>
      <c r="CDG53" s="296"/>
      <c r="CDH53" s="296"/>
      <c r="CDI53" s="296"/>
      <c r="CDJ53" s="296"/>
      <c r="CDK53" s="296"/>
      <c r="CDL53" s="296"/>
      <c r="CDM53" s="296"/>
      <c r="CDN53" s="296"/>
      <c r="CDO53" s="296"/>
      <c r="CDP53" s="296"/>
      <c r="CDQ53" s="296"/>
      <c r="CDR53" s="296"/>
      <c r="CDS53" s="296"/>
      <c r="CDT53" s="296"/>
      <c r="CDU53" s="296"/>
      <c r="CDV53" s="296"/>
      <c r="CDW53" s="296"/>
      <c r="CDX53" s="296"/>
      <c r="CDY53" s="296"/>
      <c r="CDZ53" s="296"/>
      <c r="CEA53" s="296"/>
      <c r="CEB53" s="296"/>
      <c r="CEC53" s="296"/>
      <c r="CED53" s="296"/>
      <c r="CEE53" s="296"/>
      <c r="CEF53" s="296"/>
      <c r="CEG53" s="296"/>
      <c r="CEH53" s="296"/>
      <c r="CEI53" s="296"/>
      <c r="CEJ53" s="296"/>
      <c r="CEK53" s="296"/>
      <c r="CEL53" s="296"/>
      <c r="CEM53" s="296"/>
      <c r="CEN53" s="296"/>
      <c r="CEO53" s="296"/>
      <c r="CEP53" s="296"/>
      <c r="CEQ53" s="296"/>
      <c r="CER53" s="296"/>
      <c r="CES53" s="296"/>
      <c r="CET53" s="296"/>
      <c r="CEU53" s="296"/>
      <c r="CEV53" s="296"/>
      <c r="CEW53" s="296"/>
      <c r="CEX53" s="296"/>
      <c r="CEY53" s="296"/>
      <c r="CEZ53" s="296"/>
      <c r="CFA53" s="296"/>
      <c r="CFB53" s="296"/>
      <c r="CFC53" s="296"/>
      <c r="CFD53" s="296"/>
      <c r="CFE53" s="296"/>
      <c r="CFF53" s="296"/>
      <c r="CFG53" s="296"/>
      <c r="CFH53" s="296"/>
      <c r="CFI53" s="296"/>
      <c r="CFJ53" s="296"/>
      <c r="CFK53" s="296"/>
      <c r="CFL53" s="296"/>
      <c r="CFM53" s="296"/>
      <c r="CFN53" s="296"/>
      <c r="CFO53" s="296"/>
      <c r="CFP53" s="296"/>
      <c r="CFQ53" s="296"/>
      <c r="CFR53" s="296"/>
      <c r="CFS53" s="296"/>
      <c r="CFT53" s="296"/>
      <c r="CFU53" s="296"/>
      <c r="CFV53" s="296"/>
      <c r="CFW53" s="296"/>
      <c r="CFX53" s="296"/>
      <c r="CFY53" s="296"/>
      <c r="CFZ53" s="296"/>
      <c r="CGA53" s="296"/>
      <c r="CGB53" s="296"/>
      <c r="CGC53" s="296"/>
      <c r="CGD53" s="296"/>
      <c r="CGE53" s="296"/>
      <c r="CGF53" s="296"/>
      <c r="CGG53" s="296"/>
      <c r="CGH53" s="296"/>
      <c r="CGI53" s="296"/>
      <c r="CGJ53" s="296"/>
      <c r="CGK53" s="296"/>
      <c r="CGL53" s="296"/>
      <c r="CGM53" s="296"/>
      <c r="CGN53" s="296"/>
      <c r="CGO53" s="296"/>
      <c r="CGP53" s="296"/>
      <c r="CGQ53" s="296"/>
      <c r="CGR53" s="296"/>
      <c r="CGS53" s="296"/>
      <c r="CGT53" s="296"/>
      <c r="CGU53" s="296"/>
      <c r="CGV53" s="296"/>
      <c r="CGW53" s="296"/>
      <c r="CGX53" s="296"/>
      <c r="CGY53" s="296"/>
      <c r="CGZ53" s="296"/>
      <c r="CHA53" s="296"/>
      <c r="CHB53" s="296"/>
      <c r="CHC53" s="296"/>
      <c r="CHD53" s="296"/>
      <c r="CHE53" s="296"/>
      <c r="CHF53" s="296"/>
      <c r="CHG53" s="296"/>
      <c r="CHH53" s="296"/>
      <c r="CHI53" s="296"/>
      <c r="CHJ53" s="296"/>
      <c r="CHK53" s="296"/>
      <c r="CHL53" s="296"/>
      <c r="CHM53" s="296"/>
      <c r="CHN53" s="296"/>
      <c r="CHO53" s="296"/>
      <c r="CHP53" s="296"/>
      <c r="CHQ53" s="296"/>
      <c r="CHR53" s="296"/>
      <c r="CHS53" s="296"/>
      <c r="CHT53" s="296"/>
      <c r="CHU53" s="296"/>
      <c r="CHV53" s="296"/>
      <c r="CHW53" s="296"/>
      <c r="CHX53" s="296"/>
      <c r="CHY53" s="296"/>
      <c r="CHZ53" s="296"/>
      <c r="CIA53" s="296"/>
      <c r="CIB53" s="296"/>
      <c r="CIC53" s="296"/>
      <c r="CID53" s="296"/>
      <c r="CIE53" s="296"/>
      <c r="CIF53" s="296"/>
      <c r="CIG53" s="296"/>
      <c r="CIH53" s="296"/>
      <c r="CII53" s="296"/>
      <c r="CIJ53" s="296"/>
      <c r="CIK53" s="296"/>
      <c r="CIL53" s="296"/>
      <c r="CIM53" s="296"/>
      <c r="CIN53" s="296"/>
      <c r="CIO53" s="296"/>
      <c r="CIP53" s="296"/>
      <c r="CIQ53" s="296"/>
      <c r="CIR53" s="296"/>
      <c r="CIS53" s="296"/>
      <c r="CIT53" s="296"/>
      <c r="CIU53" s="296"/>
      <c r="CIV53" s="296"/>
      <c r="CIW53" s="296"/>
      <c r="CIX53" s="296"/>
      <c r="CIY53" s="296"/>
      <c r="CIZ53" s="296"/>
      <c r="CJA53" s="296"/>
      <c r="CJB53" s="296"/>
      <c r="CJC53" s="296"/>
      <c r="CJD53" s="296"/>
      <c r="CJE53" s="296"/>
      <c r="CJF53" s="296"/>
      <c r="CJG53" s="296"/>
      <c r="CJH53" s="296"/>
      <c r="CJI53" s="296"/>
      <c r="CJJ53" s="296"/>
      <c r="CJK53" s="296"/>
      <c r="CJL53" s="296"/>
      <c r="CJM53" s="296"/>
      <c r="CJN53" s="296"/>
      <c r="CJO53" s="296"/>
      <c r="CJP53" s="296"/>
      <c r="CJQ53" s="296"/>
      <c r="CJR53" s="296"/>
      <c r="CJS53" s="296"/>
      <c r="CJT53" s="296"/>
      <c r="CJU53" s="296"/>
      <c r="CJV53" s="296"/>
      <c r="CJW53" s="296"/>
      <c r="CJX53" s="296"/>
      <c r="CJY53" s="296"/>
      <c r="CJZ53" s="296"/>
      <c r="CKA53" s="296"/>
      <c r="CKB53" s="296"/>
      <c r="CKC53" s="296"/>
      <c r="CKD53" s="296"/>
      <c r="CKE53" s="296"/>
      <c r="CKF53" s="296"/>
      <c r="CKG53" s="296"/>
      <c r="CKH53" s="296"/>
      <c r="CKI53" s="296"/>
      <c r="CKJ53" s="296"/>
      <c r="CKK53" s="296"/>
      <c r="CKL53" s="296"/>
      <c r="CKM53" s="296"/>
      <c r="CKN53" s="296"/>
      <c r="CKO53" s="296"/>
      <c r="CKP53" s="296"/>
      <c r="CKQ53" s="296"/>
      <c r="CKR53" s="296"/>
      <c r="CKS53" s="296"/>
      <c r="CKT53" s="296"/>
      <c r="CKU53" s="296"/>
      <c r="CKV53" s="296"/>
      <c r="CKW53" s="296"/>
      <c r="CKX53" s="296"/>
      <c r="CKY53" s="296"/>
      <c r="CKZ53" s="296"/>
      <c r="CLA53" s="296"/>
      <c r="CLB53" s="296"/>
      <c r="CLC53" s="296"/>
      <c r="CLD53" s="296"/>
      <c r="CLE53" s="296"/>
      <c r="CLF53" s="296"/>
      <c r="CLG53" s="296"/>
      <c r="CLH53" s="296"/>
      <c r="CLI53" s="296"/>
      <c r="CLJ53" s="296"/>
      <c r="CLK53" s="296"/>
      <c r="CLL53" s="296"/>
      <c r="CLM53" s="296"/>
      <c r="CLN53" s="296"/>
      <c r="CLO53" s="296"/>
      <c r="CLP53" s="296"/>
      <c r="CLQ53" s="296"/>
      <c r="CLR53" s="296"/>
      <c r="CLS53" s="296"/>
      <c r="CLT53" s="296"/>
      <c r="CLU53" s="296"/>
      <c r="CLV53" s="296"/>
      <c r="CLW53" s="296"/>
      <c r="CLX53" s="296"/>
      <c r="CLY53" s="296"/>
      <c r="CLZ53" s="296"/>
      <c r="CMA53" s="296"/>
      <c r="CMB53" s="296"/>
      <c r="CMC53" s="296"/>
      <c r="CMD53" s="296"/>
      <c r="CME53" s="296"/>
      <c r="CMF53" s="296"/>
      <c r="CMG53" s="296"/>
      <c r="CMH53" s="296"/>
      <c r="CMI53" s="296"/>
      <c r="CMJ53" s="296"/>
      <c r="CMK53" s="296"/>
      <c r="CML53" s="296"/>
      <c r="CMM53" s="296"/>
      <c r="CMN53" s="296"/>
      <c r="CMO53" s="296"/>
      <c r="CMP53" s="296"/>
      <c r="CMQ53" s="296"/>
      <c r="CMR53" s="296"/>
      <c r="CMS53" s="296"/>
      <c r="CMT53" s="296"/>
      <c r="CMU53" s="296"/>
      <c r="CMV53" s="296"/>
      <c r="CMW53" s="296"/>
      <c r="CMX53" s="296"/>
      <c r="CMY53" s="296"/>
      <c r="CMZ53" s="296"/>
      <c r="CNA53" s="296"/>
      <c r="CNB53" s="296"/>
      <c r="CNC53" s="296"/>
      <c r="CND53" s="296"/>
      <c r="CNE53" s="296"/>
      <c r="CNF53" s="296"/>
      <c r="CNG53" s="296"/>
      <c r="CNH53" s="296"/>
      <c r="CNI53" s="296"/>
      <c r="CNJ53" s="296"/>
      <c r="CNK53" s="296"/>
      <c r="CNL53" s="296"/>
      <c r="CNM53" s="296"/>
      <c r="CNN53" s="296"/>
      <c r="CNO53" s="296"/>
      <c r="CNP53" s="296"/>
      <c r="CNQ53" s="296"/>
      <c r="CNR53" s="296"/>
      <c r="CNS53" s="296"/>
      <c r="CNT53" s="296"/>
      <c r="CNU53" s="296"/>
      <c r="CNV53" s="296"/>
      <c r="CNW53" s="296"/>
      <c r="CNX53" s="296"/>
      <c r="CNY53" s="296"/>
      <c r="CNZ53" s="296"/>
      <c r="COA53" s="296"/>
      <c r="COB53" s="296"/>
      <c r="COC53" s="296"/>
      <c r="COD53" s="296"/>
      <c r="COE53" s="296"/>
      <c r="COF53" s="296"/>
      <c r="COG53" s="296"/>
      <c r="COH53" s="296"/>
      <c r="COI53" s="296"/>
      <c r="COJ53" s="296"/>
      <c r="COK53" s="296"/>
      <c r="COL53" s="296"/>
      <c r="COM53" s="296"/>
      <c r="CON53" s="296"/>
      <c r="COO53" s="296"/>
      <c r="COP53" s="296"/>
      <c r="COQ53" s="296"/>
      <c r="COR53" s="296"/>
      <c r="COS53" s="296"/>
      <c r="COT53" s="296"/>
      <c r="COU53" s="296"/>
      <c r="COV53" s="296"/>
      <c r="COW53" s="296"/>
      <c r="COX53" s="296"/>
      <c r="COY53" s="296"/>
      <c r="COZ53" s="296"/>
      <c r="CPA53" s="296"/>
      <c r="CPB53" s="296"/>
      <c r="CPC53" s="296"/>
      <c r="CPD53" s="296"/>
      <c r="CPE53" s="296"/>
      <c r="CPF53" s="296"/>
      <c r="CPG53" s="296"/>
      <c r="CPH53" s="296"/>
      <c r="CPI53" s="296"/>
      <c r="CPJ53" s="296"/>
      <c r="CPK53" s="296"/>
      <c r="CPL53" s="296"/>
      <c r="CPM53" s="296"/>
      <c r="CPN53" s="296"/>
      <c r="CPO53" s="296"/>
      <c r="CPP53" s="296"/>
      <c r="CPQ53" s="296"/>
      <c r="CPR53" s="296"/>
      <c r="CPS53" s="296"/>
      <c r="CPT53" s="296"/>
      <c r="CPU53" s="296"/>
      <c r="CPV53" s="296"/>
      <c r="CPW53" s="296"/>
      <c r="CPX53" s="296"/>
      <c r="CPY53" s="296"/>
      <c r="CPZ53" s="296"/>
      <c r="CQA53" s="296"/>
      <c r="CQB53" s="296"/>
      <c r="CQC53" s="296"/>
      <c r="CQD53" s="296"/>
      <c r="CQE53" s="296"/>
      <c r="CQF53" s="296"/>
      <c r="CQG53" s="296"/>
      <c r="CQH53" s="296"/>
      <c r="CQI53" s="296"/>
      <c r="CQJ53" s="296"/>
      <c r="CQK53" s="296"/>
      <c r="CQL53" s="296"/>
      <c r="CQM53" s="296"/>
      <c r="CQN53" s="296"/>
      <c r="CQO53" s="296"/>
      <c r="CQP53" s="296"/>
      <c r="CQQ53" s="296"/>
      <c r="CQR53" s="296"/>
      <c r="CQS53" s="296"/>
      <c r="CQT53" s="296"/>
      <c r="CQU53" s="296"/>
      <c r="CQV53" s="296"/>
      <c r="CQW53" s="296"/>
      <c r="CQX53" s="296"/>
      <c r="CQY53" s="296"/>
      <c r="CQZ53" s="296"/>
      <c r="CRA53" s="296"/>
      <c r="CRB53" s="296"/>
      <c r="CRC53" s="296"/>
      <c r="CRD53" s="296"/>
      <c r="CRE53" s="296"/>
      <c r="CRF53" s="296"/>
      <c r="CRG53" s="296"/>
      <c r="CRH53" s="296"/>
      <c r="CRI53" s="296"/>
      <c r="CRJ53" s="296"/>
      <c r="CRK53" s="296"/>
      <c r="CRL53" s="296"/>
      <c r="CRM53" s="296"/>
      <c r="CRN53" s="296"/>
      <c r="CRO53" s="296"/>
      <c r="CRP53" s="296"/>
      <c r="CRQ53" s="296"/>
      <c r="CRR53" s="296"/>
      <c r="CRS53" s="296"/>
      <c r="CRT53" s="296"/>
      <c r="CRU53" s="296"/>
      <c r="CRV53" s="296"/>
      <c r="CRW53" s="296"/>
      <c r="CRX53" s="296"/>
      <c r="CRY53" s="296"/>
      <c r="CRZ53" s="296"/>
      <c r="CSA53" s="296"/>
      <c r="CSB53" s="296"/>
      <c r="CSC53" s="296"/>
      <c r="CSD53" s="296"/>
      <c r="CSE53" s="296"/>
      <c r="CSF53" s="296"/>
      <c r="CSG53" s="296"/>
      <c r="CSH53" s="296"/>
      <c r="CSI53" s="296"/>
      <c r="CSJ53" s="296"/>
      <c r="CSK53" s="296"/>
      <c r="CSL53" s="296"/>
      <c r="CSM53" s="296"/>
      <c r="CSN53" s="296"/>
      <c r="CSO53" s="296"/>
      <c r="CSP53" s="296"/>
      <c r="CSQ53" s="296"/>
      <c r="CSR53" s="296"/>
      <c r="CSS53" s="296"/>
      <c r="CST53" s="296"/>
      <c r="CSU53" s="296"/>
      <c r="CSV53" s="296"/>
      <c r="CSW53" s="296"/>
      <c r="CSX53" s="296"/>
      <c r="CSY53" s="296"/>
      <c r="CSZ53" s="296"/>
      <c r="CTA53" s="296"/>
      <c r="CTB53" s="296"/>
      <c r="CTC53" s="296"/>
      <c r="CTD53" s="296"/>
      <c r="CTE53" s="296"/>
      <c r="CTF53" s="296"/>
      <c r="CTG53" s="296"/>
      <c r="CTH53" s="296"/>
      <c r="CTI53" s="296"/>
      <c r="CTJ53" s="296"/>
      <c r="CTK53" s="296"/>
      <c r="CTL53" s="296"/>
      <c r="CTM53" s="296"/>
      <c r="CTN53" s="296"/>
      <c r="CTO53" s="296"/>
      <c r="CTP53" s="296"/>
      <c r="CTQ53" s="296"/>
      <c r="CTR53" s="296"/>
      <c r="CTS53" s="296"/>
      <c r="CTT53" s="296"/>
      <c r="CTU53" s="296"/>
      <c r="CTV53" s="296"/>
      <c r="CTW53" s="296"/>
      <c r="CTX53" s="296"/>
      <c r="CTY53" s="296"/>
      <c r="CTZ53" s="296"/>
      <c r="CUA53" s="296"/>
      <c r="CUB53" s="296"/>
      <c r="CUC53" s="296"/>
      <c r="CUD53" s="296"/>
      <c r="CUE53" s="296"/>
      <c r="CUF53" s="296"/>
      <c r="CUG53" s="296"/>
      <c r="CUH53" s="296"/>
      <c r="CUI53" s="296"/>
      <c r="CUJ53" s="296"/>
      <c r="CUK53" s="296"/>
      <c r="CUL53" s="296"/>
      <c r="CUM53" s="296"/>
      <c r="CUN53" s="296"/>
      <c r="CUO53" s="296"/>
      <c r="CUP53" s="296"/>
      <c r="CUQ53" s="296"/>
      <c r="CUR53" s="296"/>
      <c r="CUS53" s="296"/>
      <c r="CUT53" s="296"/>
      <c r="CUU53" s="296"/>
      <c r="CUV53" s="296"/>
      <c r="CUW53" s="296"/>
      <c r="CUX53" s="296"/>
      <c r="CUY53" s="296"/>
      <c r="CUZ53" s="296"/>
      <c r="CVA53" s="296"/>
      <c r="CVB53" s="296"/>
      <c r="CVC53" s="296"/>
      <c r="CVD53" s="296"/>
      <c r="CVE53" s="296"/>
      <c r="CVF53" s="296"/>
      <c r="CVG53" s="296"/>
      <c r="CVH53" s="296"/>
      <c r="CVI53" s="296"/>
      <c r="CVJ53" s="296"/>
      <c r="CVK53" s="296"/>
      <c r="CVL53" s="296"/>
      <c r="CVM53" s="296"/>
      <c r="CVN53" s="296"/>
      <c r="CVO53" s="296"/>
      <c r="CVP53" s="296"/>
      <c r="CVQ53" s="296"/>
      <c r="CVR53" s="296"/>
      <c r="CVS53" s="296"/>
      <c r="CVT53" s="296"/>
      <c r="CVU53" s="296"/>
      <c r="CVV53" s="296"/>
      <c r="CVW53" s="296"/>
      <c r="CVX53" s="296"/>
      <c r="CVY53" s="296"/>
      <c r="CVZ53" s="296"/>
      <c r="CWA53" s="296"/>
      <c r="CWB53" s="296"/>
      <c r="CWC53" s="296"/>
      <c r="CWD53" s="296"/>
      <c r="CWE53" s="296"/>
      <c r="CWF53" s="296"/>
      <c r="CWG53" s="296"/>
      <c r="CWH53" s="296"/>
      <c r="CWI53" s="296"/>
      <c r="CWJ53" s="296"/>
      <c r="CWK53" s="296"/>
      <c r="CWL53" s="296"/>
      <c r="CWM53" s="296"/>
      <c r="CWN53" s="296"/>
      <c r="CWO53" s="296"/>
      <c r="CWP53" s="296"/>
      <c r="CWQ53" s="296"/>
      <c r="CWR53" s="296"/>
      <c r="CWS53" s="296"/>
      <c r="CWT53" s="296"/>
      <c r="CWU53" s="296"/>
      <c r="CWV53" s="296"/>
      <c r="CWW53" s="296"/>
      <c r="CWX53" s="296"/>
      <c r="CWY53" s="296"/>
      <c r="CWZ53" s="296"/>
      <c r="CXA53" s="296"/>
      <c r="CXB53" s="296"/>
      <c r="CXC53" s="296"/>
      <c r="CXD53" s="296"/>
      <c r="CXE53" s="296"/>
      <c r="CXF53" s="296"/>
      <c r="CXG53" s="296"/>
      <c r="CXH53" s="296"/>
      <c r="CXI53" s="296"/>
      <c r="CXJ53" s="296"/>
      <c r="CXK53" s="296"/>
      <c r="CXL53" s="296"/>
      <c r="CXM53" s="296"/>
      <c r="CXN53" s="296"/>
      <c r="CXO53" s="296"/>
      <c r="CXP53" s="296"/>
      <c r="CXQ53" s="296"/>
      <c r="CXR53" s="296"/>
      <c r="CXS53" s="296"/>
      <c r="CXT53" s="296"/>
      <c r="CXU53" s="296"/>
      <c r="CXV53" s="296"/>
      <c r="CXW53" s="296"/>
      <c r="CXX53" s="296"/>
      <c r="CXY53" s="296"/>
      <c r="CXZ53" s="296"/>
      <c r="CYA53" s="296"/>
      <c r="CYB53" s="296"/>
      <c r="CYC53" s="296"/>
      <c r="CYD53" s="296"/>
      <c r="CYE53" s="296"/>
      <c r="CYF53" s="296"/>
      <c r="CYG53" s="296"/>
      <c r="CYH53" s="296"/>
      <c r="CYI53" s="296"/>
      <c r="CYJ53" s="296"/>
      <c r="CYK53" s="296"/>
      <c r="CYL53" s="296"/>
      <c r="CYM53" s="296"/>
      <c r="CYN53" s="296"/>
      <c r="CYO53" s="296"/>
      <c r="CYP53" s="296"/>
      <c r="CYQ53" s="296"/>
      <c r="CYR53" s="296"/>
      <c r="CYS53" s="296"/>
      <c r="CYT53" s="296"/>
      <c r="CYU53" s="296"/>
      <c r="CYV53" s="296"/>
      <c r="CYW53" s="296"/>
      <c r="CYX53" s="296"/>
      <c r="CYY53" s="296"/>
      <c r="CYZ53" s="296"/>
      <c r="CZA53" s="296"/>
      <c r="CZB53" s="296"/>
      <c r="CZC53" s="296"/>
      <c r="CZD53" s="296"/>
      <c r="CZE53" s="296"/>
      <c r="CZF53" s="296"/>
      <c r="CZG53" s="296"/>
      <c r="CZH53" s="296"/>
      <c r="CZI53" s="296"/>
      <c r="CZJ53" s="296"/>
      <c r="CZK53" s="296"/>
      <c r="CZL53" s="296"/>
      <c r="CZM53" s="296"/>
      <c r="CZN53" s="296"/>
      <c r="CZO53" s="296"/>
      <c r="CZP53" s="296"/>
      <c r="CZQ53" s="296"/>
      <c r="CZR53" s="296"/>
      <c r="CZS53" s="296"/>
      <c r="CZT53" s="296"/>
      <c r="CZU53" s="296"/>
      <c r="CZV53" s="296"/>
      <c r="CZW53" s="296"/>
      <c r="CZX53" s="296"/>
      <c r="CZY53" s="296"/>
      <c r="CZZ53" s="296"/>
      <c r="DAA53" s="296"/>
      <c r="DAB53" s="296"/>
      <c r="DAC53" s="296"/>
      <c r="DAD53" s="296"/>
      <c r="DAE53" s="296"/>
      <c r="DAF53" s="296"/>
      <c r="DAG53" s="296"/>
      <c r="DAH53" s="296"/>
      <c r="DAI53" s="296"/>
      <c r="DAJ53" s="296"/>
      <c r="DAK53" s="296"/>
      <c r="DAL53" s="296"/>
      <c r="DAM53" s="296"/>
      <c r="DAN53" s="296"/>
      <c r="DAO53" s="296"/>
      <c r="DAP53" s="296"/>
      <c r="DAQ53" s="296"/>
      <c r="DAR53" s="296"/>
      <c r="DAS53" s="296"/>
      <c r="DAT53" s="296"/>
      <c r="DAU53" s="296"/>
      <c r="DAV53" s="296"/>
      <c r="DAW53" s="296"/>
      <c r="DAX53" s="296"/>
      <c r="DAY53" s="296"/>
      <c r="DAZ53" s="296"/>
      <c r="DBA53" s="296"/>
      <c r="DBB53" s="296"/>
      <c r="DBC53" s="296"/>
      <c r="DBD53" s="296"/>
      <c r="DBE53" s="296"/>
      <c r="DBF53" s="296"/>
      <c r="DBG53" s="296"/>
      <c r="DBH53" s="296"/>
      <c r="DBI53" s="296"/>
      <c r="DBJ53" s="296"/>
      <c r="DBK53" s="296"/>
      <c r="DBL53" s="296"/>
      <c r="DBM53" s="296"/>
      <c r="DBN53" s="296"/>
      <c r="DBO53" s="296"/>
      <c r="DBP53" s="296"/>
      <c r="DBQ53" s="296"/>
      <c r="DBR53" s="296"/>
      <c r="DBS53" s="296"/>
      <c r="DBT53" s="296"/>
      <c r="DBU53" s="296"/>
      <c r="DBV53" s="296"/>
      <c r="DBW53" s="296"/>
      <c r="DBX53" s="296"/>
      <c r="DBY53" s="296"/>
      <c r="DBZ53" s="296"/>
      <c r="DCA53" s="296"/>
      <c r="DCB53" s="296"/>
      <c r="DCC53" s="296"/>
      <c r="DCD53" s="296"/>
      <c r="DCE53" s="296"/>
      <c r="DCF53" s="296"/>
      <c r="DCG53" s="296"/>
      <c r="DCH53" s="296"/>
      <c r="DCI53" s="296"/>
      <c r="DCJ53" s="296"/>
      <c r="DCK53" s="296"/>
      <c r="DCL53" s="296"/>
      <c r="DCM53" s="296"/>
      <c r="DCN53" s="296"/>
      <c r="DCO53" s="296"/>
      <c r="DCP53" s="296"/>
      <c r="DCQ53" s="296"/>
      <c r="DCR53" s="296"/>
      <c r="DCS53" s="296"/>
      <c r="DCT53" s="296"/>
      <c r="DCU53" s="296"/>
      <c r="DCV53" s="296"/>
      <c r="DCW53" s="296"/>
      <c r="DCX53" s="296"/>
      <c r="DCY53" s="296"/>
      <c r="DCZ53" s="296"/>
      <c r="DDA53" s="296"/>
      <c r="DDB53" s="296"/>
      <c r="DDC53" s="296"/>
      <c r="DDD53" s="296"/>
      <c r="DDE53" s="296"/>
      <c r="DDF53" s="296"/>
      <c r="DDG53" s="296"/>
      <c r="DDH53" s="296"/>
      <c r="DDI53" s="296"/>
      <c r="DDJ53" s="296"/>
      <c r="DDK53" s="296"/>
      <c r="DDL53" s="296"/>
      <c r="DDM53" s="296"/>
      <c r="DDN53" s="296"/>
      <c r="DDO53" s="296"/>
      <c r="DDP53" s="296"/>
      <c r="DDQ53" s="296"/>
      <c r="DDR53" s="296"/>
      <c r="DDS53" s="296"/>
      <c r="DDT53" s="296"/>
      <c r="DDU53" s="296"/>
      <c r="DDV53" s="296"/>
      <c r="DDW53" s="296"/>
      <c r="DDX53" s="296"/>
      <c r="DDY53" s="296"/>
      <c r="DDZ53" s="296"/>
      <c r="DEA53" s="296"/>
      <c r="DEB53" s="296"/>
      <c r="DEC53" s="296"/>
      <c r="DED53" s="296"/>
      <c r="DEE53" s="296"/>
      <c r="DEF53" s="296"/>
      <c r="DEG53" s="296"/>
      <c r="DEH53" s="296"/>
      <c r="DEI53" s="296"/>
      <c r="DEJ53" s="296"/>
      <c r="DEK53" s="296"/>
      <c r="DEL53" s="296"/>
      <c r="DEM53" s="296"/>
      <c r="DEN53" s="296"/>
      <c r="DEO53" s="296"/>
      <c r="DEP53" s="296"/>
      <c r="DEQ53" s="296"/>
      <c r="DER53" s="296"/>
      <c r="DES53" s="296"/>
      <c r="DET53" s="296"/>
      <c r="DEU53" s="296"/>
      <c r="DEV53" s="296"/>
      <c r="DEW53" s="296"/>
      <c r="DEX53" s="296"/>
      <c r="DEY53" s="296"/>
      <c r="DEZ53" s="296"/>
      <c r="DFA53" s="296"/>
      <c r="DFB53" s="296"/>
      <c r="DFC53" s="296"/>
      <c r="DFD53" s="296"/>
      <c r="DFE53" s="296"/>
      <c r="DFF53" s="296"/>
      <c r="DFG53" s="296"/>
      <c r="DFH53" s="296"/>
      <c r="DFI53" s="296"/>
      <c r="DFJ53" s="296"/>
      <c r="DFK53" s="296"/>
      <c r="DFL53" s="296"/>
      <c r="DFM53" s="296"/>
      <c r="DFN53" s="296"/>
      <c r="DFO53" s="296"/>
      <c r="DFP53" s="296"/>
      <c r="DFQ53" s="296"/>
      <c r="DFR53" s="296"/>
      <c r="DFS53" s="296"/>
      <c r="DFT53" s="296"/>
      <c r="DFU53" s="296"/>
      <c r="DFV53" s="296"/>
      <c r="DFW53" s="296"/>
      <c r="DFX53" s="296"/>
      <c r="DFY53" s="296"/>
      <c r="DFZ53" s="296"/>
      <c r="DGA53" s="296"/>
      <c r="DGB53" s="296"/>
      <c r="DGC53" s="296"/>
      <c r="DGD53" s="296"/>
      <c r="DGE53" s="296"/>
      <c r="DGF53" s="296"/>
      <c r="DGG53" s="296"/>
      <c r="DGH53" s="296"/>
      <c r="DGI53" s="296"/>
      <c r="DGJ53" s="296"/>
      <c r="DGK53" s="296"/>
      <c r="DGL53" s="296"/>
      <c r="DGM53" s="296"/>
      <c r="DGN53" s="296"/>
      <c r="DGO53" s="296"/>
      <c r="DGP53" s="296"/>
      <c r="DGQ53" s="296"/>
      <c r="DGR53" s="296"/>
      <c r="DGS53" s="296"/>
      <c r="DGT53" s="296"/>
      <c r="DGU53" s="296"/>
      <c r="DGV53" s="296"/>
      <c r="DGW53" s="296"/>
      <c r="DGX53" s="296"/>
      <c r="DGY53" s="296"/>
      <c r="DGZ53" s="296"/>
      <c r="DHA53" s="296"/>
      <c r="DHB53" s="296"/>
      <c r="DHC53" s="296"/>
      <c r="DHD53" s="296"/>
      <c r="DHE53" s="296"/>
      <c r="DHF53" s="296"/>
      <c r="DHG53" s="296"/>
      <c r="DHH53" s="296"/>
      <c r="DHI53" s="296"/>
      <c r="DHJ53" s="296"/>
      <c r="DHK53" s="296"/>
      <c r="DHL53" s="296"/>
      <c r="DHM53" s="296"/>
      <c r="DHN53" s="296"/>
      <c r="DHO53" s="296"/>
      <c r="DHP53" s="296"/>
      <c r="DHQ53" s="296"/>
      <c r="DHR53" s="296"/>
      <c r="DHS53" s="296"/>
      <c r="DHT53" s="296"/>
      <c r="DHU53" s="296"/>
      <c r="DHV53" s="296"/>
      <c r="DHW53" s="296"/>
      <c r="DHX53" s="296"/>
      <c r="DHY53" s="296"/>
      <c r="DHZ53" s="296"/>
      <c r="DIA53" s="296"/>
      <c r="DIB53" s="296"/>
      <c r="DIC53" s="296"/>
      <c r="DID53" s="296"/>
      <c r="DIE53" s="296"/>
      <c r="DIF53" s="296"/>
      <c r="DIG53" s="296"/>
      <c r="DIH53" s="296"/>
      <c r="DII53" s="296"/>
      <c r="DIJ53" s="296"/>
      <c r="DIK53" s="296"/>
      <c r="DIL53" s="296"/>
      <c r="DIM53" s="296"/>
      <c r="DIN53" s="296"/>
      <c r="DIO53" s="296"/>
      <c r="DIP53" s="296"/>
      <c r="DIQ53" s="296"/>
      <c r="DIR53" s="296"/>
      <c r="DIS53" s="296"/>
      <c r="DIT53" s="296"/>
      <c r="DIU53" s="296"/>
      <c r="DIV53" s="296"/>
      <c r="DIW53" s="296"/>
      <c r="DIX53" s="296"/>
      <c r="DIY53" s="296"/>
      <c r="DIZ53" s="296"/>
      <c r="DJA53" s="296"/>
      <c r="DJB53" s="296"/>
      <c r="DJC53" s="296"/>
      <c r="DJD53" s="296"/>
      <c r="DJE53" s="296"/>
      <c r="DJF53" s="296"/>
      <c r="DJG53" s="296"/>
      <c r="DJH53" s="296"/>
      <c r="DJI53" s="296"/>
      <c r="DJJ53" s="296"/>
      <c r="DJK53" s="296"/>
      <c r="DJL53" s="296"/>
      <c r="DJM53" s="296"/>
      <c r="DJN53" s="296"/>
      <c r="DJO53" s="296"/>
      <c r="DJP53" s="296"/>
      <c r="DJQ53" s="296"/>
      <c r="DJR53" s="296"/>
      <c r="DJS53" s="296"/>
      <c r="DJT53" s="296"/>
      <c r="DJU53" s="296"/>
      <c r="DJV53" s="296"/>
      <c r="DJW53" s="296"/>
      <c r="DJX53" s="296"/>
      <c r="DJY53" s="296"/>
      <c r="DJZ53" s="296"/>
      <c r="DKA53" s="296"/>
      <c r="DKB53" s="296"/>
      <c r="DKC53" s="296"/>
      <c r="DKD53" s="296"/>
      <c r="DKE53" s="296"/>
      <c r="DKF53" s="296"/>
      <c r="DKG53" s="296"/>
      <c r="DKH53" s="296"/>
      <c r="DKI53" s="296"/>
      <c r="DKJ53" s="296"/>
      <c r="DKK53" s="296"/>
      <c r="DKL53" s="296"/>
      <c r="DKM53" s="296"/>
      <c r="DKN53" s="296"/>
      <c r="DKO53" s="296"/>
      <c r="DKP53" s="296"/>
      <c r="DKQ53" s="296"/>
      <c r="DKR53" s="296"/>
      <c r="DKS53" s="296"/>
      <c r="DKT53" s="296"/>
      <c r="DKU53" s="296"/>
      <c r="DKV53" s="296"/>
      <c r="DKW53" s="296"/>
      <c r="DKX53" s="296"/>
      <c r="DKY53" s="296"/>
      <c r="DKZ53" s="296"/>
      <c r="DLA53" s="296"/>
      <c r="DLB53" s="296"/>
      <c r="DLC53" s="296"/>
      <c r="DLD53" s="296"/>
      <c r="DLE53" s="296"/>
      <c r="DLF53" s="296"/>
      <c r="DLG53" s="296"/>
      <c r="DLH53" s="296"/>
      <c r="DLI53" s="296"/>
      <c r="DLJ53" s="296"/>
      <c r="DLK53" s="296"/>
      <c r="DLL53" s="296"/>
      <c r="DLM53" s="296"/>
      <c r="DLN53" s="296"/>
      <c r="DLO53" s="296"/>
      <c r="DLP53" s="296"/>
      <c r="DLQ53" s="296"/>
      <c r="DLR53" s="296"/>
      <c r="DLS53" s="296"/>
      <c r="DLT53" s="296"/>
      <c r="DLU53" s="296"/>
      <c r="DLV53" s="296"/>
      <c r="DLW53" s="296"/>
      <c r="DLX53" s="296"/>
      <c r="DLY53" s="296"/>
      <c r="DLZ53" s="296"/>
      <c r="DMA53" s="296"/>
      <c r="DMB53" s="296"/>
      <c r="DMC53" s="296"/>
      <c r="DMD53" s="296"/>
      <c r="DME53" s="296"/>
      <c r="DMF53" s="296"/>
      <c r="DMG53" s="296"/>
      <c r="DMH53" s="296"/>
      <c r="DMI53" s="296"/>
      <c r="DMJ53" s="296"/>
      <c r="DMK53" s="296"/>
      <c r="DML53" s="296"/>
      <c r="DMM53" s="296"/>
      <c r="DMN53" s="296"/>
      <c r="DMO53" s="296"/>
      <c r="DMP53" s="296"/>
      <c r="DMQ53" s="296"/>
      <c r="DMR53" s="296"/>
      <c r="DMS53" s="296"/>
      <c r="DMT53" s="296"/>
      <c r="DMU53" s="296"/>
      <c r="DMV53" s="296"/>
      <c r="DMW53" s="296"/>
      <c r="DMX53" s="296"/>
      <c r="DMY53" s="296"/>
      <c r="DMZ53" s="296"/>
      <c r="DNA53" s="296"/>
      <c r="DNB53" s="296"/>
      <c r="DNC53" s="296"/>
      <c r="DND53" s="296"/>
      <c r="DNE53" s="296"/>
      <c r="DNF53" s="296"/>
      <c r="DNG53" s="296"/>
      <c r="DNH53" s="296"/>
      <c r="DNI53" s="296"/>
      <c r="DNJ53" s="296"/>
      <c r="DNK53" s="296"/>
      <c r="DNL53" s="296"/>
      <c r="DNM53" s="296"/>
      <c r="DNN53" s="296"/>
      <c r="DNO53" s="296"/>
      <c r="DNP53" s="296"/>
      <c r="DNQ53" s="296"/>
      <c r="DNR53" s="296"/>
      <c r="DNS53" s="296"/>
      <c r="DNT53" s="296"/>
      <c r="DNU53" s="296"/>
      <c r="DNV53" s="296"/>
      <c r="DNW53" s="296"/>
      <c r="DNX53" s="296"/>
      <c r="DNY53" s="296"/>
      <c r="DNZ53" s="296"/>
      <c r="DOA53" s="296"/>
      <c r="DOB53" s="296"/>
      <c r="DOC53" s="296"/>
      <c r="DOD53" s="296"/>
      <c r="DOE53" s="296"/>
      <c r="DOF53" s="296"/>
      <c r="DOG53" s="296"/>
      <c r="DOH53" s="296"/>
      <c r="DOI53" s="296"/>
      <c r="DOJ53" s="296"/>
      <c r="DOK53" s="296"/>
      <c r="DOL53" s="296"/>
      <c r="DOM53" s="296"/>
      <c r="DON53" s="296"/>
      <c r="DOO53" s="296"/>
      <c r="DOP53" s="296"/>
      <c r="DOQ53" s="296"/>
      <c r="DOR53" s="296"/>
      <c r="DOS53" s="296"/>
      <c r="DOT53" s="296"/>
      <c r="DOU53" s="296"/>
      <c r="DOV53" s="296"/>
      <c r="DOW53" s="296"/>
      <c r="DOX53" s="296"/>
      <c r="DOY53" s="296"/>
      <c r="DOZ53" s="296"/>
      <c r="DPA53" s="296"/>
      <c r="DPB53" s="296"/>
      <c r="DPC53" s="296"/>
      <c r="DPD53" s="296"/>
      <c r="DPE53" s="296"/>
      <c r="DPF53" s="296"/>
      <c r="DPG53" s="296"/>
      <c r="DPH53" s="296"/>
      <c r="DPI53" s="296"/>
      <c r="DPJ53" s="296"/>
      <c r="DPK53" s="296"/>
      <c r="DPL53" s="296"/>
      <c r="DPM53" s="296"/>
      <c r="DPN53" s="296"/>
      <c r="DPO53" s="296"/>
      <c r="DPP53" s="296"/>
      <c r="DPQ53" s="296"/>
      <c r="DPR53" s="296"/>
      <c r="DPS53" s="296"/>
      <c r="DPT53" s="296"/>
      <c r="DPU53" s="296"/>
      <c r="DPV53" s="296"/>
      <c r="DPW53" s="296"/>
      <c r="DPX53" s="296"/>
      <c r="DPY53" s="296"/>
      <c r="DPZ53" s="296"/>
      <c r="DQA53" s="296"/>
      <c r="DQB53" s="296"/>
      <c r="DQC53" s="296"/>
      <c r="DQD53" s="296"/>
      <c r="DQE53" s="296"/>
      <c r="DQF53" s="296"/>
      <c r="DQG53" s="296"/>
      <c r="DQH53" s="296"/>
      <c r="DQI53" s="296"/>
      <c r="DQJ53" s="296"/>
      <c r="DQK53" s="296"/>
      <c r="DQL53" s="296"/>
      <c r="DQM53" s="296"/>
      <c r="DQN53" s="296"/>
      <c r="DQO53" s="296"/>
      <c r="DQP53" s="296"/>
      <c r="DQQ53" s="296"/>
      <c r="DQR53" s="296"/>
      <c r="DQS53" s="296"/>
      <c r="DQT53" s="296"/>
      <c r="DQU53" s="296"/>
      <c r="DQV53" s="296"/>
      <c r="DQW53" s="296"/>
      <c r="DQX53" s="296"/>
      <c r="DQY53" s="296"/>
      <c r="DQZ53" s="296"/>
      <c r="DRA53" s="296"/>
      <c r="DRB53" s="296"/>
      <c r="DRC53" s="296"/>
      <c r="DRD53" s="296"/>
      <c r="DRE53" s="296"/>
      <c r="DRF53" s="296"/>
      <c r="DRG53" s="296"/>
      <c r="DRH53" s="296"/>
      <c r="DRI53" s="296"/>
      <c r="DRJ53" s="296"/>
      <c r="DRK53" s="296"/>
      <c r="DRL53" s="296"/>
      <c r="DRM53" s="296"/>
      <c r="DRN53" s="296"/>
      <c r="DRO53" s="296"/>
      <c r="DRP53" s="296"/>
      <c r="DRQ53" s="296"/>
      <c r="DRR53" s="296"/>
      <c r="DRS53" s="296"/>
      <c r="DRT53" s="296"/>
      <c r="DRU53" s="296"/>
      <c r="DRV53" s="296"/>
      <c r="DRW53" s="296"/>
      <c r="DRX53" s="296"/>
      <c r="DRY53" s="296"/>
      <c r="DRZ53" s="296"/>
      <c r="DSA53" s="296"/>
      <c r="DSB53" s="296"/>
      <c r="DSC53" s="296"/>
      <c r="DSD53" s="296"/>
      <c r="DSE53" s="296"/>
      <c r="DSF53" s="296"/>
      <c r="DSG53" s="296"/>
      <c r="DSH53" s="296"/>
      <c r="DSI53" s="296"/>
      <c r="DSJ53" s="296"/>
      <c r="DSK53" s="296"/>
      <c r="DSL53" s="296"/>
      <c r="DSM53" s="296"/>
      <c r="DSN53" s="296"/>
      <c r="DSO53" s="296"/>
      <c r="DSP53" s="296"/>
      <c r="DSQ53" s="296"/>
      <c r="DSR53" s="296"/>
      <c r="DSS53" s="296"/>
      <c r="DST53" s="296"/>
      <c r="DSU53" s="296"/>
      <c r="DSV53" s="296"/>
      <c r="DSW53" s="296"/>
      <c r="DSX53" s="296"/>
      <c r="DSY53" s="296"/>
      <c r="DSZ53" s="296"/>
      <c r="DTA53" s="296"/>
      <c r="DTB53" s="296"/>
      <c r="DTC53" s="296"/>
      <c r="DTD53" s="296"/>
      <c r="DTE53" s="296"/>
      <c r="DTF53" s="296"/>
      <c r="DTG53" s="296"/>
      <c r="DTH53" s="296"/>
      <c r="DTI53" s="296"/>
      <c r="DTJ53" s="296"/>
      <c r="DTK53" s="296"/>
      <c r="DTL53" s="296"/>
      <c r="DTM53" s="296"/>
      <c r="DTN53" s="296"/>
      <c r="DTO53" s="296"/>
      <c r="DTP53" s="296"/>
      <c r="DTQ53" s="296"/>
      <c r="DTR53" s="296"/>
      <c r="DTS53" s="296"/>
      <c r="DTT53" s="296"/>
      <c r="DTU53" s="296"/>
      <c r="DTV53" s="296"/>
      <c r="DTW53" s="296"/>
      <c r="DTX53" s="296"/>
      <c r="DTY53" s="296"/>
      <c r="DTZ53" s="296"/>
      <c r="DUA53" s="296"/>
      <c r="DUB53" s="296"/>
      <c r="DUC53" s="296"/>
      <c r="DUD53" s="296"/>
      <c r="DUE53" s="296"/>
      <c r="DUF53" s="296"/>
      <c r="DUG53" s="296"/>
      <c r="DUH53" s="296"/>
      <c r="DUI53" s="296"/>
      <c r="DUJ53" s="296"/>
      <c r="DUK53" s="296"/>
      <c r="DUL53" s="296"/>
      <c r="DUM53" s="296"/>
      <c r="DUN53" s="296"/>
      <c r="DUO53" s="296"/>
      <c r="DUP53" s="296"/>
      <c r="DUQ53" s="296"/>
      <c r="DUR53" s="296"/>
      <c r="DUS53" s="296"/>
      <c r="DUT53" s="296"/>
      <c r="DUU53" s="296"/>
      <c r="DUV53" s="296"/>
      <c r="DUW53" s="296"/>
      <c r="DUX53" s="296"/>
      <c r="DUY53" s="296"/>
      <c r="DUZ53" s="296"/>
      <c r="DVA53" s="296"/>
      <c r="DVB53" s="296"/>
      <c r="DVC53" s="296"/>
      <c r="DVD53" s="296"/>
      <c r="DVE53" s="296"/>
      <c r="DVF53" s="296"/>
      <c r="DVG53" s="296"/>
      <c r="DVH53" s="296"/>
      <c r="DVI53" s="296"/>
      <c r="DVJ53" s="296"/>
      <c r="DVK53" s="296"/>
      <c r="DVL53" s="296"/>
      <c r="DVM53" s="296"/>
      <c r="DVN53" s="296"/>
      <c r="DVO53" s="296"/>
      <c r="DVP53" s="296"/>
      <c r="DVQ53" s="296"/>
      <c r="DVR53" s="296"/>
      <c r="DVS53" s="296"/>
      <c r="DVT53" s="296"/>
      <c r="DVU53" s="296"/>
      <c r="DVV53" s="296"/>
      <c r="DVW53" s="296"/>
      <c r="DVX53" s="296"/>
      <c r="DVY53" s="296"/>
      <c r="DVZ53" s="296"/>
      <c r="DWA53" s="296"/>
      <c r="DWB53" s="296"/>
      <c r="DWC53" s="296"/>
      <c r="DWD53" s="296"/>
      <c r="DWE53" s="296"/>
      <c r="DWF53" s="296"/>
      <c r="DWG53" s="296"/>
      <c r="DWH53" s="296"/>
      <c r="DWI53" s="296"/>
      <c r="DWJ53" s="296"/>
      <c r="DWK53" s="296"/>
      <c r="DWL53" s="296"/>
      <c r="DWM53" s="296"/>
      <c r="DWN53" s="296"/>
      <c r="DWO53" s="296"/>
      <c r="DWP53" s="296"/>
      <c r="DWQ53" s="296"/>
      <c r="DWR53" s="296"/>
      <c r="DWS53" s="296"/>
      <c r="DWT53" s="296"/>
      <c r="DWU53" s="296"/>
      <c r="DWV53" s="296"/>
      <c r="DWW53" s="296"/>
      <c r="DWX53" s="296"/>
      <c r="DWY53" s="296"/>
      <c r="DWZ53" s="296"/>
      <c r="DXA53" s="296"/>
      <c r="DXB53" s="296"/>
      <c r="DXC53" s="296"/>
      <c r="DXD53" s="296"/>
      <c r="DXE53" s="296"/>
      <c r="DXF53" s="296"/>
      <c r="DXG53" s="296"/>
      <c r="DXH53" s="296"/>
      <c r="DXI53" s="296"/>
      <c r="DXJ53" s="296"/>
      <c r="DXK53" s="296"/>
      <c r="DXL53" s="296"/>
      <c r="DXM53" s="296"/>
      <c r="DXN53" s="296"/>
      <c r="DXO53" s="296"/>
      <c r="DXP53" s="296"/>
      <c r="DXQ53" s="296"/>
      <c r="DXR53" s="296"/>
      <c r="DXS53" s="296"/>
      <c r="DXT53" s="296"/>
      <c r="DXU53" s="296"/>
      <c r="DXV53" s="296"/>
      <c r="DXW53" s="296"/>
      <c r="DXX53" s="296"/>
      <c r="DXY53" s="296"/>
      <c r="DXZ53" s="296"/>
      <c r="DYA53" s="296"/>
      <c r="DYB53" s="296"/>
      <c r="DYC53" s="296"/>
      <c r="DYD53" s="296"/>
      <c r="DYE53" s="296"/>
      <c r="DYF53" s="296"/>
      <c r="DYG53" s="296"/>
      <c r="DYH53" s="296"/>
      <c r="DYI53" s="296"/>
      <c r="DYJ53" s="296"/>
      <c r="DYK53" s="296"/>
      <c r="DYL53" s="296"/>
      <c r="DYM53" s="296"/>
      <c r="DYN53" s="296"/>
      <c r="DYO53" s="296"/>
      <c r="DYP53" s="296"/>
      <c r="DYQ53" s="296"/>
      <c r="DYR53" s="296"/>
      <c r="DYS53" s="296"/>
      <c r="DYT53" s="296"/>
      <c r="DYU53" s="296"/>
      <c r="DYV53" s="296"/>
      <c r="DYW53" s="296"/>
      <c r="DYX53" s="296"/>
      <c r="DYY53" s="296"/>
      <c r="DYZ53" s="296"/>
      <c r="DZA53" s="296"/>
      <c r="DZB53" s="296"/>
      <c r="DZC53" s="296"/>
      <c r="DZD53" s="296"/>
      <c r="DZE53" s="296"/>
      <c r="DZF53" s="296"/>
      <c r="DZG53" s="296"/>
      <c r="DZH53" s="296"/>
      <c r="DZI53" s="296"/>
      <c r="DZJ53" s="296"/>
      <c r="DZK53" s="296"/>
      <c r="DZL53" s="296"/>
      <c r="DZM53" s="296"/>
      <c r="DZN53" s="296"/>
      <c r="DZO53" s="296"/>
      <c r="DZP53" s="296"/>
      <c r="DZQ53" s="296"/>
      <c r="DZR53" s="296"/>
      <c r="DZS53" s="296"/>
      <c r="DZT53" s="296"/>
      <c r="DZU53" s="296"/>
      <c r="DZV53" s="296"/>
      <c r="DZW53" s="296"/>
      <c r="DZX53" s="296"/>
      <c r="DZY53" s="296"/>
      <c r="DZZ53" s="296"/>
      <c r="EAA53" s="296"/>
      <c r="EAB53" s="296"/>
      <c r="EAC53" s="296"/>
      <c r="EAD53" s="296"/>
      <c r="EAE53" s="296"/>
      <c r="EAF53" s="296"/>
      <c r="EAG53" s="296"/>
      <c r="EAH53" s="296"/>
      <c r="EAI53" s="296"/>
      <c r="EAJ53" s="296"/>
      <c r="EAK53" s="296"/>
      <c r="EAL53" s="296"/>
      <c r="EAM53" s="296"/>
      <c r="EAN53" s="296"/>
      <c r="EAO53" s="296"/>
      <c r="EAP53" s="296"/>
      <c r="EAQ53" s="296"/>
      <c r="EAR53" s="296"/>
      <c r="EAS53" s="296"/>
      <c r="EAT53" s="296"/>
      <c r="EAU53" s="296"/>
      <c r="EAV53" s="296"/>
      <c r="EAW53" s="296"/>
      <c r="EAX53" s="296"/>
      <c r="EAY53" s="296"/>
      <c r="EAZ53" s="296"/>
      <c r="EBA53" s="296"/>
      <c r="EBB53" s="296"/>
      <c r="EBC53" s="296"/>
      <c r="EBD53" s="296"/>
      <c r="EBE53" s="296"/>
      <c r="EBF53" s="296"/>
      <c r="EBG53" s="296"/>
      <c r="EBH53" s="296"/>
      <c r="EBI53" s="296"/>
      <c r="EBJ53" s="296"/>
      <c r="EBK53" s="296"/>
      <c r="EBL53" s="296"/>
      <c r="EBM53" s="296"/>
      <c r="EBN53" s="296"/>
      <c r="EBO53" s="296"/>
      <c r="EBP53" s="296"/>
      <c r="EBQ53" s="296"/>
      <c r="EBR53" s="296"/>
      <c r="EBS53" s="296"/>
      <c r="EBT53" s="296"/>
      <c r="EBU53" s="296"/>
      <c r="EBV53" s="296"/>
      <c r="EBW53" s="296"/>
      <c r="EBX53" s="296"/>
      <c r="EBY53" s="296"/>
      <c r="EBZ53" s="296"/>
      <c r="ECA53" s="296"/>
      <c r="ECB53" s="296"/>
      <c r="ECC53" s="296"/>
      <c r="ECD53" s="296"/>
      <c r="ECE53" s="296"/>
      <c r="ECF53" s="296"/>
      <c r="ECG53" s="296"/>
      <c r="ECH53" s="296"/>
      <c r="ECI53" s="296"/>
      <c r="ECJ53" s="296"/>
      <c r="ECK53" s="296"/>
      <c r="ECL53" s="296"/>
      <c r="ECM53" s="296"/>
      <c r="ECN53" s="296"/>
      <c r="ECO53" s="296"/>
      <c r="ECP53" s="296"/>
      <c r="ECQ53" s="296"/>
      <c r="ECR53" s="296"/>
      <c r="ECS53" s="296"/>
      <c r="ECT53" s="296"/>
      <c r="ECU53" s="296"/>
      <c r="ECV53" s="296"/>
      <c r="ECW53" s="296"/>
      <c r="ECX53" s="296"/>
      <c r="ECY53" s="296"/>
      <c r="ECZ53" s="296"/>
      <c r="EDA53" s="296"/>
      <c r="EDB53" s="296"/>
      <c r="EDC53" s="296"/>
      <c r="EDD53" s="296"/>
      <c r="EDE53" s="296"/>
      <c r="EDF53" s="296"/>
      <c r="EDG53" s="296"/>
      <c r="EDH53" s="296"/>
      <c r="EDI53" s="296"/>
      <c r="EDJ53" s="296"/>
      <c r="EDK53" s="296"/>
      <c r="EDL53" s="296"/>
      <c r="EDM53" s="296"/>
      <c r="EDN53" s="296"/>
      <c r="EDO53" s="296"/>
      <c r="EDP53" s="296"/>
      <c r="EDQ53" s="296"/>
      <c r="EDR53" s="296"/>
      <c r="EDS53" s="296"/>
      <c r="EDT53" s="296"/>
      <c r="EDU53" s="296"/>
      <c r="EDV53" s="296"/>
      <c r="EDW53" s="296"/>
      <c r="EDX53" s="296"/>
      <c r="EDY53" s="296"/>
      <c r="EDZ53" s="296"/>
      <c r="EEA53" s="296"/>
      <c r="EEB53" s="296"/>
      <c r="EEC53" s="296"/>
      <c r="EED53" s="296"/>
      <c r="EEE53" s="296"/>
      <c r="EEF53" s="296"/>
      <c r="EEG53" s="296"/>
      <c r="EEH53" s="296"/>
      <c r="EEI53" s="296"/>
      <c r="EEJ53" s="296"/>
      <c r="EEK53" s="296"/>
      <c r="EEL53" s="296"/>
      <c r="EEM53" s="296"/>
      <c r="EEN53" s="296"/>
      <c r="EEO53" s="296"/>
      <c r="EEP53" s="296"/>
      <c r="EEQ53" s="296"/>
      <c r="EER53" s="296"/>
      <c r="EES53" s="296"/>
      <c r="EET53" s="296"/>
      <c r="EEU53" s="296"/>
      <c r="EEV53" s="296"/>
      <c r="EEW53" s="296"/>
      <c r="EEX53" s="296"/>
      <c r="EEY53" s="296"/>
      <c r="EEZ53" s="296"/>
      <c r="EFA53" s="296"/>
      <c r="EFB53" s="296"/>
      <c r="EFC53" s="296"/>
      <c r="EFD53" s="296"/>
      <c r="EFE53" s="296"/>
      <c r="EFF53" s="296"/>
      <c r="EFG53" s="296"/>
      <c r="EFH53" s="296"/>
      <c r="EFI53" s="296"/>
      <c r="EFJ53" s="296"/>
      <c r="EFK53" s="296"/>
      <c r="EFL53" s="296"/>
      <c r="EFM53" s="296"/>
      <c r="EFN53" s="296"/>
      <c r="EFO53" s="296"/>
      <c r="EFP53" s="296"/>
      <c r="EFQ53" s="296"/>
      <c r="EFR53" s="296"/>
      <c r="EFS53" s="296"/>
      <c r="EFT53" s="296"/>
      <c r="EFU53" s="296"/>
      <c r="EFV53" s="296"/>
      <c r="EFW53" s="296"/>
      <c r="EFX53" s="296"/>
      <c r="EFY53" s="296"/>
      <c r="EFZ53" s="296"/>
      <c r="EGA53" s="296"/>
      <c r="EGB53" s="296"/>
      <c r="EGC53" s="296"/>
      <c r="EGD53" s="296"/>
      <c r="EGE53" s="296"/>
      <c r="EGF53" s="296"/>
      <c r="EGG53" s="296"/>
      <c r="EGH53" s="296"/>
      <c r="EGI53" s="296"/>
      <c r="EGJ53" s="296"/>
      <c r="EGK53" s="296"/>
      <c r="EGL53" s="296"/>
      <c r="EGM53" s="296"/>
      <c r="EGN53" s="296"/>
      <c r="EGO53" s="296"/>
      <c r="EGP53" s="296"/>
      <c r="EGQ53" s="296"/>
      <c r="EGR53" s="296"/>
      <c r="EGS53" s="296"/>
      <c r="EGT53" s="296"/>
      <c r="EGU53" s="296"/>
      <c r="EGV53" s="296"/>
      <c r="EGW53" s="296"/>
      <c r="EGX53" s="296"/>
      <c r="EGY53" s="296"/>
      <c r="EGZ53" s="296"/>
      <c r="EHA53" s="296"/>
      <c r="EHB53" s="296"/>
      <c r="EHC53" s="296"/>
      <c r="EHD53" s="296"/>
      <c r="EHE53" s="296"/>
      <c r="EHF53" s="296"/>
      <c r="EHG53" s="296"/>
      <c r="EHH53" s="296"/>
      <c r="EHI53" s="296"/>
      <c r="EHJ53" s="296"/>
      <c r="EHK53" s="296"/>
      <c r="EHL53" s="296"/>
      <c r="EHM53" s="296"/>
      <c r="EHN53" s="296"/>
      <c r="EHO53" s="296"/>
      <c r="EHP53" s="296"/>
      <c r="EHQ53" s="296"/>
      <c r="EHR53" s="296"/>
      <c r="EHS53" s="296"/>
      <c r="EHT53" s="296"/>
      <c r="EHU53" s="296"/>
      <c r="EHV53" s="296"/>
      <c r="EHW53" s="296"/>
      <c r="EHX53" s="296"/>
      <c r="EHY53" s="296"/>
      <c r="EHZ53" s="296"/>
      <c r="EIA53" s="296"/>
      <c r="EIB53" s="296"/>
      <c r="EIC53" s="296"/>
      <c r="EID53" s="296"/>
      <c r="EIE53" s="296"/>
      <c r="EIF53" s="296"/>
      <c r="EIG53" s="296"/>
      <c r="EIH53" s="296"/>
      <c r="EII53" s="296"/>
      <c r="EIJ53" s="296"/>
      <c r="EIK53" s="296"/>
      <c r="EIL53" s="296"/>
      <c r="EIM53" s="296"/>
      <c r="EIN53" s="296"/>
      <c r="EIO53" s="296"/>
      <c r="EIP53" s="296"/>
      <c r="EIQ53" s="296"/>
      <c r="EIR53" s="296"/>
      <c r="EIS53" s="296"/>
      <c r="EIT53" s="296"/>
      <c r="EIU53" s="296"/>
      <c r="EIV53" s="296"/>
      <c r="EIW53" s="296"/>
      <c r="EIX53" s="296"/>
      <c r="EIY53" s="296"/>
      <c r="EIZ53" s="296"/>
      <c r="EJA53" s="296"/>
      <c r="EJB53" s="296"/>
      <c r="EJC53" s="296"/>
      <c r="EJD53" s="296"/>
      <c r="EJE53" s="296"/>
      <c r="EJF53" s="296"/>
      <c r="EJG53" s="296"/>
      <c r="EJH53" s="296"/>
      <c r="EJI53" s="296"/>
      <c r="EJJ53" s="296"/>
      <c r="EJK53" s="296"/>
      <c r="EJL53" s="296"/>
      <c r="EJM53" s="296"/>
      <c r="EJN53" s="296"/>
      <c r="EJO53" s="296"/>
      <c r="EJP53" s="296"/>
      <c r="EJQ53" s="296"/>
      <c r="EJR53" s="296"/>
      <c r="EJS53" s="296"/>
      <c r="EJT53" s="296"/>
      <c r="EJU53" s="296"/>
      <c r="EJV53" s="296"/>
      <c r="EJW53" s="296"/>
      <c r="EJX53" s="296"/>
      <c r="EJY53" s="296"/>
      <c r="EJZ53" s="296"/>
      <c r="EKA53" s="296"/>
      <c r="EKB53" s="296"/>
      <c r="EKC53" s="296"/>
      <c r="EKD53" s="296"/>
      <c r="EKE53" s="296"/>
      <c r="EKF53" s="296"/>
      <c r="EKG53" s="296"/>
      <c r="EKH53" s="296"/>
      <c r="EKI53" s="296"/>
      <c r="EKJ53" s="296"/>
      <c r="EKK53" s="296"/>
      <c r="EKL53" s="296"/>
      <c r="EKM53" s="296"/>
      <c r="EKN53" s="296"/>
      <c r="EKO53" s="296"/>
      <c r="EKP53" s="296"/>
      <c r="EKQ53" s="296"/>
      <c r="EKR53" s="296"/>
      <c r="EKS53" s="296"/>
      <c r="EKT53" s="296"/>
      <c r="EKU53" s="296"/>
      <c r="EKV53" s="296"/>
      <c r="EKW53" s="296"/>
      <c r="EKX53" s="296"/>
      <c r="EKY53" s="296"/>
      <c r="EKZ53" s="296"/>
      <c r="ELA53" s="296"/>
      <c r="ELB53" s="296"/>
      <c r="ELC53" s="296"/>
      <c r="ELD53" s="296"/>
      <c r="ELE53" s="296"/>
      <c r="ELF53" s="296"/>
      <c r="ELG53" s="296"/>
      <c r="ELH53" s="296"/>
      <c r="ELI53" s="296"/>
      <c r="ELJ53" s="296"/>
      <c r="ELK53" s="296"/>
      <c r="ELL53" s="296"/>
      <c r="ELM53" s="296"/>
      <c r="ELN53" s="296"/>
      <c r="ELO53" s="296"/>
      <c r="ELP53" s="296"/>
      <c r="ELQ53" s="296"/>
      <c r="ELR53" s="296"/>
      <c r="ELS53" s="296"/>
      <c r="ELT53" s="296"/>
      <c r="ELU53" s="296"/>
      <c r="ELV53" s="296"/>
      <c r="ELW53" s="296"/>
      <c r="ELX53" s="296"/>
      <c r="ELY53" s="296"/>
      <c r="ELZ53" s="296"/>
      <c r="EMA53" s="296"/>
      <c r="EMB53" s="296"/>
      <c r="EMC53" s="296"/>
      <c r="EMD53" s="296"/>
      <c r="EME53" s="296"/>
      <c r="EMF53" s="296"/>
      <c r="EMG53" s="296"/>
      <c r="EMH53" s="296"/>
      <c r="EMI53" s="296"/>
      <c r="EMJ53" s="296"/>
      <c r="EMK53" s="296"/>
      <c r="EML53" s="296"/>
      <c r="EMM53" s="296"/>
      <c r="EMN53" s="296"/>
      <c r="EMO53" s="296"/>
      <c r="EMP53" s="296"/>
      <c r="EMQ53" s="296"/>
      <c r="EMR53" s="296"/>
      <c r="EMS53" s="296"/>
      <c r="EMT53" s="296"/>
      <c r="EMU53" s="296"/>
      <c r="EMV53" s="296"/>
      <c r="EMW53" s="296"/>
      <c r="EMX53" s="296"/>
      <c r="EMY53" s="296"/>
      <c r="EMZ53" s="296"/>
      <c r="ENA53" s="296"/>
      <c r="ENB53" s="296"/>
      <c r="ENC53" s="296"/>
      <c r="END53" s="296"/>
      <c r="ENE53" s="296"/>
      <c r="ENF53" s="296"/>
      <c r="ENG53" s="296"/>
      <c r="ENH53" s="296"/>
      <c r="ENI53" s="296"/>
      <c r="ENJ53" s="296"/>
      <c r="ENK53" s="296"/>
      <c r="ENL53" s="296"/>
      <c r="ENM53" s="296"/>
      <c r="ENN53" s="296"/>
      <c r="ENO53" s="296"/>
      <c r="ENP53" s="296"/>
      <c r="ENQ53" s="296"/>
      <c r="ENR53" s="296"/>
      <c r="ENS53" s="296"/>
      <c r="ENT53" s="296"/>
      <c r="ENU53" s="296"/>
      <c r="ENV53" s="296"/>
      <c r="ENW53" s="296"/>
      <c r="ENX53" s="296"/>
      <c r="ENY53" s="296"/>
      <c r="ENZ53" s="296"/>
      <c r="EOA53" s="296"/>
      <c r="EOB53" s="296"/>
      <c r="EOC53" s="296"/>
      <c r="EOD53" s="296"/>
      <c r="EOE53" s="296"/>
      <c r="EOF53" s="296"/>
      <c r="EOG53" s="296"/>
      <c r="EOH53" s="296"/>
      <c r="EOI53" s="296"/>
      <c r="EOJ53" s="296"/>
      <c r="EOK53" s="296"/>
      <c r="EOL53" s="296"/>
      <c r="EOM53" s="296"/>
      <c r="EON53" s="296"/>
      <c r="EOO53" s="296"/>
      <c r="EOP53" s="296"/>
      <c r="EOQ53" s="296"/>
      <c r="EOR53" s="296"/>
      <c r="EOS53" s="296"/>
      <c r="EOT53" s="296"/>
      <c r="EOU53" s="296"/>
      <c r="EOV53" s="296"/>
      <c r="EOW53" s="296"/>
      <c r="EOX53" s="296"/>
      <c r="EOY53" s="296"/>
      <c r="EOZ53" s="296"/>
      <c r="EPA53" s="296"/>
      <c r="EPB53" s="296"/>
      <c r="EPC53" s="296"/>
      <c r="EPD53" s="296"/>
      <c r="EPE53" s="296"/>
      <c r="EPF53" s="296"/>
      <c r="EPG53" s="296"/>
      <c r="EPH53" s="296"/>
      <c r="EPI53" s="296"/>
      <c r="EPJ53" s="296"/>
      <c r="EPK53" s="296"/>
      <c r="EPL53" s="296"/>
      <c r="EPM53" s="296"/>
      <c r="EPN53" s="296"/>
      <c r="EPO53" s="296"/>
      <c r="EPP53" s="296"/>
      <c r="EPQ53" s="296"/>
      <c r="EPR53" s="296"/>
      <c r="EPS53" s="296"/>
      <c r="EPT53" s="296"/>
      <c r="EPU53" s="296"/>
      <c r="EPV53" s="296"/>
      <c r="EPW53" s="296"/>
      <c r="EPX53" s="296"/>
      <c r="EPY53" s="296"/>
      <c r="EPZ53" s="296"/>
      <c r="EQA53" s="296"/>
      <c r="EQB53" s="296"/>
      <c r="EQC53" s="296"/>
      <c r="EQD53" s="296"/>
      <c r="EQE53" s="296"/>
      <c r="EQF53" s="296"/>
      <c r="EQG53" s="296"/>
      <c r="EQH53" s="296"/>
      <c r="EQI53" s="296"/>
      <c r="EQJ53" s="296"/>
      <c r="EQK53" s="296"/>
      <c r="EQL53" s="296"/>
      <c r="EQM53" s="296"/>
      <c r="EQN53" s="296"/>
      <c r="EQO53" s="296"/>
      <c r="EQP53" s="296"/>
      <c r="EQQ53" s="296"/>
      <c r="EQR53" s="296"/>
      <c r="EQS53" s="296"/>
      <c r="EQT53" s="296"/>
      <c r="EQU53" s="296"/>
      <c r="EQV53" s="296"/>
      <c r="EQW53" s="296"/>
      <c r="EQX53" s="296"/>
      <c r="EQY53" s="296"/>
      <c r="EQZ53" s="296"/>
      <c r="ERA53" s="296"/>
      <c r="ERB53" s="296"/>
      <c r="ERC53" s="296"/>
      <c r="ERD53" s="296"/>
      <c r="ERE53" s="296"/>
      <c r="ERF53" s="296"/>
      <c r="ERG53" s="296"/>
      <c r="ERH53" s="296"/>
      <c r="ERI53" s="296"/>
      <c r="ERJ53" s="296"/>
      <c r="ERK53" s="296"/>
      <c r="ERL53" s="296"/>
      <c r="ERM53" s="296"/>
      <c r="ERN53" s="296"/>
      <c r="ERO53" s="296"/>
      <c r="ERP53" s="296"/>
      <c r="ERQ53" s="296"/>
      <c r="ERR53" s="296"/>
      <c r="ERS53" s="296"/>
      <c r="ERT53" s="296"/>
      <c r="ERU53" s="296"/>
      <c r="ERV53" s="296"/>
      <c r="ERW53" s="296"/>
      <c r="ERX53" s="296"/>
      <c r="ERY53" s="296"/>
      <c r="ERZ53" s="296"/>
      <c r="ESA53" s="296"/>
      <c r="ESB53" s="296"/>
      <c r="ESC53" s="296"/>
      <c r="ESD53" s="296"/>
      <c r="ESE53" s="296"/>
      <c r="ESF53" s="296"/>
      <c r="ESG53" s="296"/>
      <c r="ESH53" s="296"/>
      <c r="ESI53" s="296"/>
      <c r="ESJ53" s="296"/>
      <c r="ESK53" s="296"/>
      <c r="ESL53" s="296"/>
      <c r="ESM53" s="296"/>
      <c r="ESN53" s="296"/>
      <c r="ESO53" s="296"/>
      <c r="ESP53" s="296"/>
      <c r="ESQ53" s="296"/>
      <c r="ESR53" s="296"/>
      <c r="ESS53" s="296"/>
      <c r="EST53" s="296"/>
      <c r="ESU53" s="296"/>
      <c r="ESV53" s="296"/>
      <c r="ESW53" s="296"/>
      <c r="ESX53" s="296"/>
      <c r="ESY53" s="296"/>
      <c r="ESZ53" s="296"/>
      <c r="ETA53" s="296"/>
      <c r="ETB53" s="296"/>
      <c r="ETC53" s="296"/>
      <c r="ETD53" s="296"/>
      <c r="ETE53" s="296"/>
      <c r="ETF53" s="296"/>
      <c r="ETG53" s="296"/>
      <c r="ETH53" s="296"/>
      <c r="ETI53" s="296"/>
      <c r="ETJ53" s="296"/>
      <c r="ETK53" s="296"/>
      <c r="ETL53" s="296"/>
      <c r="ETM53" s="296"/>
      <c r="ETN53" s="296"/>
      <c r="ETO53" s="296"/>
      <c r="ETP53" s="296"/>
      <c r="ETQ53" s="296"/>
      <c r="ETR53" s="296"/>
      <c r="ETS53" s="296"/>
      <c r="ETT53" s="296"/>
      <c r="ETU53" s="296"/>
      <c r="ETV53" s="296"/>
      <c r="ETW53" s="296"/>
      <c r="ETX53" s="296"/>
      <c r="ETY53" s="296"/>
      <c r="ETZ53" s="296"/>
      <c r="EUA53" s="296"/>
      <c r="EUB53" s="296"/>
      <c r="EUC53" s="296"/>
      <c r="EUD53" s="296"/>
      <c r="EUE53" s="296"/>
      <c r="EUF53" s="296"/>
      <c r="EUG53" s="296"/>
      <c r="EUH53" s="296"/>
      <c r="EUI53" s="296"/>
      <c r="EUJ53" s="296"/>
      <c r="EUK53" s="296"/>
      <c r="EUL53" s="296"/>
      <c r="EUM53" s="296"/>
      <c r="EUN53" s="296"/>
      <c r="EUO53" s="296"/>
      <c r="EUP53" s="296"/>
      <c r="EUQ53" s="296"/>
      <c r="EUR53" s="296"/>
      <c r="EUS53" s="296"/>
      <c r="EUT53" s="296"/>
      <c r="EUU53" s="296"/>
      <c r="EUV53" s="296"/>
      <c r="EUW53" s="296"/>
      <c r="EUX53" s="296"/>
      <c r="EUY53" s="296"/>
      <c r="EUZ53" s="296"/>
      <c r="EVA53" s="296"/>
      <c r="EVB53" s="296"/>
      <c r="EVC53" s="296"/>
      <c r="EVD53" s="296"/>
      <c r="EVE53" s="296"/>
      <c r="EVF53" s="296"/>
      <c r="EVG53" s="296"/>
      <c r="EVH53" s="296"/>
      <c r="EVI53" s="296"/>
      <c r="EVJ53" s="296"/>
      <c r="EVK53" s="296"/>
      <c r="EVL53" s="296"/>
      <c r="EVM53" s="296"/>
      <c r="EVN53" s="296"/>
      <c r="EVO53" s="296"/>
      <c r="EVP53" s="296"/>
      <c r="EVQ53" s="296"/>
      <c r="EVR53" s="296"/>
      <c r="EVS53" s="296"/>
      <c r="EVT53" s="296"/>
      <c r="EVU53" s="296"/>
      <c r="EVV53" s="296"/>
      <c r="EVW53" s="296"/>
      <c r="EVX53" s="296"/>
      <c r="EVY53" s="296"/>
      <c r="EVZ53" s="296"/>
      <c r="EWA53" s="296"/>
      <c r="EWB53" s="296"/>
      <c r="EWC53" s="296"/>
      <c r="EWD53" s="296"/>
      <c r="EWE53" s="296"/>
      <c r="EWF53" s="296"/>
      <c r="EWG53" s="296"/>
      <c r="EWH53" s="296"/>
      <c r="EWI53" s="296"/>
      <c r="EWJ53" s="296"/>
      <c r="EWK53" s="296"/>
      <c r="EWL53" s="296"/>
      <c r="EWM53" s="296"/>
      <c r="EWN53" s="296"/>
      <c r="EWO53" s="296"/>
      <c r="EWP53" s="296"/>
      <c r="EWQ53" s="296"/>
      <c r="EWR53" s="296"/>
      <c r="EWS53" s="296"/>
      <c r="EWT53" s="296"/>
      <c r="EWU53" s="296"/>
      <c r="EWV53" s="296"/>
      <c r="EWW53" s="296"/>
      <c r="EWX53" s="296"/>
      <c r="EWY53" s="296"/>
      <c r="EWZ53" s="296"/>
      <c r="EXA53" s="296"/>
      <c r="EXB53" s="296"/>
      <c r="EXC53" s="296"/>
      <c r="EXD53" s="296"/>
      <c r="EXE53" s="296"/>
      <c r="EXF53" s="296"/>
      <c r="EXG53" s="296"/>
      <c r="EXH53" s="296"/>
      <c r="EXI53" s="296"/>
      <c r="EXJ53" s="296"/>
      <c r="EXK53" s="296"/>
      <c r="EXL53" s="296"/>
      <c r="EXM53" s="296"/>
      <c r="EXN53" s="296"/>
      <c r="EXO53" s="296"/>
      <c r="EXP53" s="296"/>
      <c r="EXQ53" s="296"/>
      <c r="EXR53" s="296"/>
      <c r="EXS53" s="296"/>
      <c r="EXT53" s="296"/>
      <c r="EXU53" s="296"/>
      <c r="EXV53" s="296"/>
      <c r="EXW53" s="296"/>
      <c r="EXX53" s="296"/>
      <c r="EXY53" s="296"/>
      <c r="EXZ53" s="296"/>
      <c r="EYA53" s="296"/>
      <c r="EYB53" s="296"/>
      <c r="EYC53" s="296"/>
      <c r="EYD53" s="296"/>
      <c r="EYE53" s="296"/>
      <c r="EYF53" s="296"/>
      <c r="EYG53" s="296"/>
      <c r="EYH53" s="296"/>
      <c r="EYI53" s="296"/>
      <c r="EYJ53" s="296"/>
      <c r="EYK53" s="296"/>
      <c r="EYL53" s="296"/>
      <c r="EYM53" s="296"/>
      <c r="EYN53" s="296"/>
      <c r="EYO53" s="296"/>
      <c r="EYP53" s="296"/>
      <c r="EYQ53" s="296"/>
      <c r="EYR53" s="296"/>
      <c r="EYS53" s="296"/>
      <c r="EYT53" s="296"/>
      <c r="EYU53" s="296"/>
      <c r="EYV53" s="296"/>
      <c r="EYW53" s="296"/>
      <c r="EYX53" s="296"/>
      <c r="EYY53" s="296"/>
      <c r="EYZ53" s="296"/>
      <c r="EZA53" s="296"/>
      <c r="EZB53" s="296"/>
      <c r="EZC53" s="296"/>
      <c r="EZD53" s="296"/>
      <c r="EZE53" s="296"/>
      <c r="EZF53" s="296"/>
      <c r="EZG53" s="296"/>
      <c r="EZH53" s="296"/>
      <c r="EZI53" s="296"/>
      <c r="EZJ53" s="296"/>
      <c r="EZK53" s="296"/>
      <c r="EZL53" s="296"/>
      <c r="EZM53" s="296"/>
      <c r="EZN53" s="296"/>
      <c r="EZO53" s="296"/>
      <c r="EZP53" s="296"/>
      <c r="EZQ53" s="296"/>
      <c r="EZR53" s="296"/>
      <c r="EZS53" s="296"/>
      <c r="EZT53" s="296"/>
      <c r="EZU53" s="296"/>
      <c r="EZV53" s="296"/>
      <c r="EZW53" s="296"/>
      <c r="EZX53" s="296"/>
      <c r="EZY53" s="296"/>
      <c r="EZZ53" s="296"/>
      <c r="FAA53" s="296"/>
      <c r="FAB53" s="296"/>
      <c r="FAC53" s="296"/>
      <c r="FAD53" s="296"/>
      <c r="FAE53" s="296"/>
      <c r="FAF53" s="296"/>
      <c r="FAG53" s="296"/>
      <c r="FAH53" s="296"/>
      <c r="FAI53" s="296"/>
      <c r="FAJ53" s="296"/>
      <c r="FAK53" s="296"/>
      <c r="FAL53" s="296"/>
      <c r="FAM53" s="296"/>
      <c r="FAN53" s="296"/>
      <c r="FAO53" s="296"/>
      <c r="FAP53" s="296"/>
      <c r="FAQ53" s="296"/>
      <c r="FAR53" s="296"/>
      <c r="FAS53" s="296"/>
      <c r="FAT53" s="296"/>
      <c r="FAU53" s="296"/>
      <c r="FAV53" s="296"/>
      <c r="FAW53" s="296"/>
      <c r="FAX53" s="296"/>
      <c r="FAY53" s="296"/>
      <c r="FAZ53" s="296"/>
      <c r="FBA53" s="296"/>
      <c r="FBB53" s="296"/>
      <c r="FBC53" s="296"/>
      <c r="FBD53" s="296"/>
      <c r="FBE53" s="296"/>
      <c r="FBF53" s="296"/>
      <c r="FBG53" s="296"/>
      <c r="FBH53" s="296"/>
      <c r="FBI53" s="296"/>
      <c r="FBJ53" s="296"/>
      <c r="FBK53" s="296"/>
      <c r="FBL53" s="296"/>
      <c r="FBM53" s="296"/>
      <c r="FBN53" s="296"/>
      <c r="FBO53" s="296"/>
      <c r="FBP53" s="296"/>
      <c r="FBQ53" s="296"/>
      <c r="FBR53" s="296"/>
      <c r="FBS53" s="296"/>
      <c r="FBT53" s="296"/>
      <c r="FBU53" s="296"/>
      <c r="FBV53" s="296"/>
      <c r="FBW53" s="296"/>
      <c r="FBX53" s="296"/>
      <c r="FBY53" s="296"/>
      <c r="FBZ53" s="296"/>
      <c r="FCA53" s="296"/>
      <c r="FCB53" s="296"/>
      <c r="FCC53" s="296"/>
      <c r="FCD53" s="296"/>
      <c r="FCE53" s="296"/>
      <c r="FCF53" s="296"/>
      <c r="FCG53" s="296"/>
      <c r="FCH53" s="296"/>
      <c r="FCI53" s="296"/>
      <c r="FCJ53" s="296"/>
      <c r="FCK53" s="296"/>
      <c r="FCL53" s="296"/>
      <c r="FCM53" s="296"/>
      <c r="FCN53" s="296"/>
      <c r="FCO53" s="296"/>
      <c r="FCP53" s="296"/>
      <c r="FCQ53" s="296"/>
      <c r="FCR53" s="296"/>
      <c r="FCS53" s="296"/>
      <c r="FCT53" s="296"/>
      <c r="FCU53" s="296"/>
      <c r="FCV53" s="296"/>
      <c r="FCW53" s="296"/>
      <c r="FCX53" s="296"/>
      <c r="FCY53" s="296"/>
      <c r="FCZ53" s="296"/>
      <c r="FDA53" s="296"/>
      <c r="FDB53" s="296"/>
      <c r="FDC53" s="296"/>
      <c r="FDD53" s="296"/>
      <c r="FDE53" s="296"/>
      <c r="FDF53" s="296"/>
      <c r="FDG53" s="296"/>
      <c r="FDH53" s="296"/>
      <c r="FDI53" s="296"/>
      <c r="FDJ53" s="296"/>
      <c r="FDK53" s="296"/>
      <c r="FDL53" s="296"/>
      <c r="FDM53" s="296"/>
      <c r="FDN53" s="296"/>
      <c r="FDO53" s="296"/>
      <c r="FDP53" s="296"/>
      <c r="FDQ53" s="296"/>
      <c r="FDR53" s="296"/>
      <c r="FDS53" s="296"/>
      <c r="FDT53" s="296"/>
      <c r="FDU53" s="296"/>
      <c r="FDV53" s="296"/>
      <c r="FDW53" s="296"/>
      <c r="FDX53" s="296"/>
      <c r="FDY53" s="296"/>
      <c r="FDZ53" s="296"/>
      <c r="FEA53" s="296"/>
      <c r="FEB53" s="296"/>
      <c r="FEC53" s="296"/>
      <c r="FED53" s="296"/>
      <c r="FEE53" s="296"/>
      <c r="FEF53" s="296"/>
      <c r="FEG53" s="296"/>
      <c r="FEH53" s="296"/>
      <c r="FEI53" s="296"/>
      <c r="FEJ53" s="296"/>
      <c r="FEK53" s="296"/>
      <c r="FEL53" s="296"/>
      <c r="FEM53" s="296"/>
      <c r="FEN53" s="296"/>
      <c r="FEO53" s="296"/>
      <c r="FEP53" s="296"/>
      <c r="FEQ53" s="296"/>
      <c r="FER53" s="296"/>
      <c r="FES53" s="296"/>
      <c r="FET53" s="296"/>
      <c r="FEU53" s="296"/>
      <c r="FEV53" s="296"/>
      <c r="FEW53" s="296"/>
      <c r="FEX53" s="296"/>
      <c r="FEY53" s="296"/>
      <c r="FEZ53" s="296"/>
      <c r="FFA53" s="296"/>
      <c r="FFB53" s="296"/>
      <c r="FFC53" s="296"/>
      <c r="FFD53" s="296"/>
      <c r="FFE53" s="296"/>
      <c r="FFF53" s="296"/>
      <c r="FFG53" s="296"/>
      <c r="FFH53" s="296"/>
      <c r="FFI53" s="296"/>
      <c r="FFJ53" s="296"/>
      <c r="FFK53" s="296"/>
      <c r="FFL53" s="296"/>
      <c r="FFM53" s="296"/>
      <c r="FFN53" s="296"/>
      <c r="FFO53" s="296"/>
      <c r="FFP53" s="296"/>
      <c r="FFQ53" s="296"/>
      <c r="FFR53" s="296"/>
      <c r="FFS53" s="296"/>
      <c r="FFT53" s="296"/>
      <c r="FFU53" s="296"/>
      <c r="FFV53" s="296"/>
      <c r="FFW53" s="296"/>
      <c r="FFX53" s="296"/>
      <c r="FFY53" s="296"/>
      <c r="FFZ53" s="296"/>
      <c r="FGA53" s="296"/>
      <c r="FGB53" s="296"/>
      <c r="FGC53" s="296"/>
      <c r="FGD53" s="296"/>
      <c r="FGE53" s="296"/>
      <c r="FGF53" s="296"/>
      <c r="FGG53" s="296"/>
      <c r="FGH53" s="296"/>
      <c r="FGI53" s="296"/>
      <c r="FGJ53" s="296"/>
      <c r="FGK53" s="296"/>
      <c r="FGL53" s="296"/>
      <c r="FGM53" s="296"/>
      <c r="FGN53" s="296"/>
      <c r="FGO53" s="296"/>
      <c r="FGP53" s="296"/>
      <c r="FGQ53" s="296"/>
      <c r="FGR53" s="296"/>
      <c r="FGS53" s="296"/>
      <c r="FGT53" s="296"/>
      <c r="FGU53" s="296"/>
      <c r="FGV53" s="296"/>
      <c r="FGW53" s="296"/>
      <c r="FGX53" s="296"/>
      <c r="FGY53" s="296"/>
      <c r="FGZ53" s="296"/>
      <c r="FHA53" s="296"/>
      <c r="FHB53" s="296"/>
      <c r="FHC53" s="296"/>
      <c r="FHD53" s="296"/>
      <c r="FHE53" s="296"/>
      <c r="FHF53" s="296"/>
      <c r="FHG53" s="296"/>
      <c r="FHH53" s="296"/>
      <c r="FHI53" s="296"/>
      <c r="FHJ53" s="296"/>
      <c r="FHK53" s="296"/>
      <c r="FHL53" s="296"/>
      <c r="FHM53" s="296"/>
      <c r="FHN53" s="296"/>
      <c r="FHO53" s="296"/>
      <c r="FHP53" s="296"/>
      <c r="FHQ53" s="296"/>
      <c r="FHR53" s="296"/>
      <c r="FHS53" s="296"/>
      <c r="FHT53" s="296"/>
      <c r="FHU53" s="296"/>
      <c r="FHV53" s="296"/>
      <c r="FHW53" s="296"/>
      <c r="FHX53" s="296"/>
      <c r="FHY53" s="296"/>
      <c r="FHZ53" s="296"/>
      <c r="FIA53" s="296"/>
      <c r="FIB53" s="296"/>
      <c r="FIC53" s="296"/>
      <c r="FID53" s="296"/>
      <c r="FIE53" s="296"/>
      <c r="FIF53" s="296"/>
      <c r="FIG53" s="296"/>
      <c r="FIH53" s="296"/>
      <c r="FII53" s="296"/>
      <c r="FIJ53" s="296"/>
      <c r="FIK53" s="296"/>
      <c r="FIL53" s="296"/>
      <c r="FIM53" s="296"/>
      <c r="FIN53" s="296"/>
      <c r="FIO53" s="296"/>
      <c r="FIP53" s="296"/>
      <c r="FIQ53" s="296"/>
      <c r="FIR53" s="296"/>
      <c r="FIS53" s="296"/>
      <c r="FIT53" s="296"/>
      <c r="FIU53" s="296"/>
      <c r="FIV53" s="296"/>
      <c r="FIW53" s="296"/>
      <c r="FIX53" s="296"/>
      <c r="FIY53" s="296"/>
      <c r="FIZ53" s="296"/>
      <c r="FJA53" s="296"/>
      <c r="FJB53" s="296"/>
      <c r="FJC53" s="296"/>
      <c r="FJD53" s="296"/>
      <c r="FJE53" s="296"/>
      <c r="FJF53" s="296"/>
      <c r="FJG53" s="296"/>
      <c r="FJH53" s="296"/>
      <c r="FJI53" s="296"/>
      <c r="FJJ53" s="296"/>
      <c r="FJK53" s="296"/>
      <c r="FJL53" s="296"/>
      <c r="FJM53" s="296"/>
      <c r="FJN53" s="296"/>
      <c r="FJO53" s="296"/>
      <c r="FJP53" s="296"/>
      <c r="FJQ53" s="296"/>
      <c r="FJR53" s="296"/>
      <c r="FJS53" s="296"/>
      <c r="FJT53" s="296"/>
      <c r="FJU53" s="296"/>
      <c r="FJV53" s="296"/>
      <c r="FJW53" s="296"/>
      <c r="FJX53" s="296"/>
      <c r="FJY53" s="296"/>
      <c r="FJZ53" s="296"/>
      <c r="FKA53" s="296"/>
      <c r="FKB53" s="296"/>
      <c r="FKC53" s="296"/>
      <c r="FKD53" s="296"/>
      <c r="FKE53" s="296"/>
      <c r="FKF53" s="296"/>
      <c r="FKG53" s="296"/>
      <c r="FKH53" s="296"/>
      <c r="FKI53" s="296"/>
      <c r="FKJ53" s="296"/>
      <c r="FKK53" s="296"/>
      <c r="FKL53" s="296"/>
      <c r="FKM53" s="296"/>
      <c r="FKN53" s="296"/>
      <c r="FKO53" s="296"/>
      <c r="FKP53" s="296"/>
      <c r="FKQ53" s="296"/>
      <c r="FKR53" s="296"/>
      <c r="FKS53" s="296"/>
      <c r="FKT53" s="296"/>
      <c r="FKU53" s="296"/>
      <c r="FKV53" s="296"/>
      <c r="FKW53" s="296"/>
      <c r="FKX53" s="296"/>
      <c r="FKY53" s="296"/>
      <c r="FKZ53" s="296"/>
      <c r="FLA53" s="296"/>
      <c r="FLB53" s="296"/>
      <c r="FLC53" s="296"/>
      <c r="FLD53" s="296"/>
      <c r="FLE53" s="296"/>
      <c r="FLF53" s="296"/>
      <c r="FLG53" s="296"/>
      <c r="FLH53" s="296"/>
      <c r="FLI53" s="296"/>
      <c r="FLJ53" s="296"/>
      <c r="FLK53" s="296"/>
      <c r="FLL53" s="296"/>
      <c r="FLM53" s="296"/>
      <c r="FLN53" s="296"/>
      <c r="FLO53" s="296"/>
      <c r="FLP53" s="296"/>
      <c r="FLQ53" s="296"/>
      <c r="FLR53" s="296"/>
      <c r="FLS53" s="296"/>
      <c r="FLT53" s="296"/>
      <c r="FLU53" s="296"/>
      <c r="FLV53" s="296"/>
      <c r="FLW53" s="296"/>
      <c r="FLX53" s="296"/>
      <c r="FLY53" s="296"/>
      <c r="FLZ53" s="296"/>
      <c r="FMA53" s="296"/>
      <c r="FMB53" s="296"/>
      <c r="FMC53" s="296"/>
      <c r="FMD53" s="296"/>
      <c r="FME53" s="296"/>
      <c r="FMF53" s="296"/>
      <c r="FMG53" s="296"/>
      <c r="FMH53" s="296"/>
      <c r="FMI53" s="296"/>
      <c r="FMJ53" s="296"/>
      <c r="FMK53" s="296"/>
      <c r="FML53" s="296"/>
      <c r="FMM53" s="296"/>
      <c r="FMN53" s="296"/>
      <c r="FMO53" s="296"/>
      <c r="FMP53" s="296"/>
      <c r="FMQ53" s="296"/>
      <c r="FMR53" s="296"/>
      <c r="FMS53" s="296"/>
      <c r="FMT53" s="296"/>
      <c r="FMU53" s="296"/>
      <c r="FMV53" s="296"/>
      <c r="FMW53" s="296"/>
      <c r="FMX53" s="296"/>
      <c r="FMY53" s="296"/>
      <c r="FMZ53" s="296"/>
      <c r="FNA53" s="296"/>
      <c r="FNB53" s="296"/>
      <c r="FNC53" s="296"/>
      <c r="FND53" s="296"/>
      <c r="FNE53" s="296"/>
      <c r="FNF53" s="296"/>
      <c r="FNG53" s="296"/>
      <c r="FNH53" s="296"/>
      <c r="FNI53" s="296"/>
      <c r="FNJ53" s="296"/>
      <c r="FNK53" s="296"/>
      <c r="FNL53" s="296"/>
      <c r="FNM53" s="296"/>
      <c r="FNN53" s="296"/>
      <c r="FNO53" s="296"/>
      <c r="FNP53" s="296"/>
      <c r="FNQ53" s="296"/>
      <c r="FNR53" s="296"/>
      <c r="FNS53" s="296"/>
      <c r="FNT53" s="296"/>
      <c r="FNU53" s="296"/>
      <c r="FNV53" s="296"/>
      <c r="FNW53" s="296"/>
      <c r="FNX53" s="296"/>
      <c r="FNY53" s="296"/>
      <c r="FNZ53" s="296"/>
      <c r="FOA53" s="296"/>
      <c r="FOB53" s="296"/>
      <c r="FOC53" s="296"/>
      <c r="FOD53" s="296"/>
      <c r="FOE53" s="296"/>
      <c r="FOF53" s="296"/>
      <c r="FOG53" s="296"/>
      <c r="FOH53" s="296"/>
      <c r="FOI53" s="296"/>
      <c r="FOJ53" s="296"/>
      <c r="FOK53" s="296"/>
      <c r="FOL53" s="296"/>
      <c r="FOM53" s="296"/>
      <c r="FON53" s="296"/>
      <c r="FOO53" s="296"/>
      <c r="FOP53" s="296"/>
      <c r="FOQ53" s="296"/>
      <c r="FOR53" s="296"/>
      <c r="FOS53" s="296"/>
      <c r="FOT53" s="296"/>
      <c r="FOU53" s="296"/>
      <c r="FOV53" s="296"/>
      <c r="FOW53" s="296"/>
      <c r="FOX53" s="296"/>
      <c r="FOY53" s="296"/>
      <c r="FOZ53" s="296"/>
      <c r="FPA53" s="296"/>
      <c r="FPB53" s="296"/>
      <c r="FPC53" s="296"/>
      <c r="FPD53" s="296"/>
      <c r="FPE53" s="296"/>
      <c r="FPF53" s="296"/>
      <c r="FPG53" s="296"/>
      <c r="FPH53" s="296"/>
      <c r="FPI53" s="296"/>
      <c r="FPJ53" s="296"/>
      <c r="FPK53" s="296"/>
      <c r="FPL53" s="296"/>
      <c r="FPM53" s="296"/>
      <c r="FPN53" s="296"/>
      <c r="FPO53" s="296"/>
      <c r="FPP53" s="296"/>
      <c r="FPQ53" s="296"/>
      <c r="FPR53" s="296"/>
      <c r="FPS53" s="296"/>
      <c r="FPT53" s="296"/>
      <c r="FPU53" s="296"/>
      <c r="FPV53" s="296"/>
      <c r="FPW53" s="296"/>
      <c r="FPX53" s="296"/>
      <c r="FPY53" s="296"/>
      <c r="FPZ53" s="296"/>
      <c r="FQA53" s="296"/>
      <c r="FQB53" s="296"/>
      <c r="FQC53" s="296"/>
      <c r="FQD53" s="296"/>
      <c r="FQE53" s="296"/>
      <c r="FQF53" s="296"/>
      <c r="FQG53" s="296"/>
      <c r="FQH53" s="296"/>
      <c r="FQI53" s="296"/>
      <c r="FQJ53" s="296"/>
      <c r="FQK53" s="296"/>
      <c r="FQL53" s="296"/>
      <c r="FQM53" s="296"/>
      <c r="FQN53" s="296"/>
      <c r="FQO53" s="296"/>
      <c r="FQP53" s="296"/>
      <c r="FQQ53" s="296"/>
      <c r="FQR53" s="296"/>
      <c r="FQS53" s="296"/>
      <c r="FQT53" s="296"/>
      <c r="FQU53" s="296"/>
      <c r="FQV53" s="296"/>
      <c r="FQW53" s="296"/>
      <c r="FQX53" s="296"/>
      <c r="FQY53" s="296"/>
      <c r="FQZ53" s="296"/>
      <c r="FRA53" s="296"/>
      <c r="FRB53" s="296"/>
      <c r="FRC53" s="296"/>
      <c r="FRD53" s="296"/>
      <c r="FRE53" s="296"/>
      <c r="FRF53" s="296"/>
      <c r="FRG53" s="296"/>
      <c r="FRH53" s="296"/>
      <c r="FRI53" s="296"/>
      <c r="FRJ53" s="296"/>
      <c r="FRK53" s="296"/>
      <c r="FRL53" s="296"/>
      <c r="FRM53" s="296"/>
      <c r="FRN53" s="296"/>
      <c r="FRO53" s="296"/>
      <c r="FRP53" s="296"/>
      <c r="FRQ53" s="296"/>
      <c r="FRR53" s="296"/>
      <c r="FRS53" s="296"/>
      <c r="FRT53" s="296"/>
      <c r="FRU53" s="296"/>
      <c r="FRV53" s="296"/>
      <c r="FRW53" s="296"/>
      <c r="FRX53" s="296"/>
      <c r="FRY53" s="296"/>
      <c r="FRZ53" s="296"/>
      <c r="FSA53" s="296"/>
      <c r="FSB53" s="296"/>
      <c r="FSC53" s="296"/>
      <c r="FSD53" s="296"/>
      <c r="FSE53" s="296"/>
      <c r="FSF53" s="296"/>
      <c r="FSG53" s="296"/>
      <c r="FSH53" s="296"/>
      <c r="FSI53" s="296"/>
      <c r="FSJ53" s="296"/>
      <c r="FSK53" s="296"/>
      <c r="FSL53" s="296"/>
      <c r="FSM53" s="296"/>
      <c r="FSN53" s="296"/>
      <c r="FSO53" s="296"/>
      <c r="FSP53" s="296"/>
      <c r="FSQ53" s="296"/>
      <c r="FSR53" s="296"/>
      <c r="FSS53" s="296"/>
      <c r="FST53" s="296"/>
      <c r="FSU53" s="296"/>
      <c r="FSV53" s="296"/>
      <c r="FSW53" s="296"/>
      <c r="FSX53" s="296"/>
      <c r="FSY53" s="296"/>
      <c r="FSZ53" s="296"/>
      <c r="FTA53" s="296"/>
      <c r="FTB53" s="296"/>
      <c r="FTC53" s="296"/>
      <c r="FTD53" s="296"/>
      <c r="FTE53" s="296"/>
      <c r="FTF53" s="296"/>
      <c r="FTG53" s="296"/>
      <c r="FTH53" s="296"/>
      <c r="FTI53" s="296"/>
      <c r="FTJ53" s="296"/>
      <c r="FTK53" s="296"/>
      <c r="FTL53" s="296"/>
      <c r="FTM53" s="296"/>
      <c r="FTN53" s="296"/>
      <c r="FTO53" s="296"/>
      <c r="FTP53" s="296"/>
      <c r="FTQ53" s="296"/>
      <c r="FTR53" s="296"/>
      <c r="FTS53" s="296"/>
      <c r="FTT53" s="296"/>
      <c r="FTU53" s="296"/>
      <c r="FTV53" s="296"/>
      <c r="FTW53" s="296"/>
      <c r="FTX53" s="296"/>
      <c r="FTY53" s="296"/>
      <c r="FTZ53" s="296"/>
      <c r="FUA53" s="296"/>
      <c r="FUB53" s="296"/>
      <c r="FUC53" s="296"/>
      <c r="FUD53" s="296"/>
      <c r="FUE53" s="296"/>
      <c r="FUF53" s="296"/>
      <c r="FUG53" s="296"/>
      <c r="FUH53" s="296"/>
      <c r="FUI53" s="296"/>
      <c r="FUJ53" s="296"/>
      <c r="FUK53" s="296"/>
      <c r="FUL53" s="296"/>
      <c r="FUM53" s="296"/>
      <c r="FUN53" s="296"/>
      <c r="FUO53" s="296"/>
      <c r="FUP53" s="296"/>
      <c r="FUQ53" s="296"/>
      <c r="FUR53" s="296"/>
      <c r="FUS53" s="296"/>
      <c r="FUT53" s="296"/>
      <c r="FUU53" s="296"/>
      <c r="FUV53" s="296"/>
      <c r="FUW53" s="296"/>
      <c r="FUX53" s="296"/>
      <c r="FUY53" s="296"/>
      <c r="FUZ53" s="296"/>
      <c r="FVA53" s="296"/>
      <c r="FVB53" s="296"/>
      <c r="FVC53" s="296"/>
      <c r="FVD53" s="296"/>
      <c r="FVE53" s="296"/>
      <c r="FVF53" s="296"/>
      <c r="FVG53" s="296"/>
      <c r="FVH53" s="296"/>
      <c r="FVI53" s="296"/>
      <c r="FVJ53" s="296"/>
      <c r="FVK53" s="296"/>
      <c r="FVL53" s="296"/>
      <c r="FVM53" s="296"/>
      <c r="FVN53" s="296"/>
      <c r="FVO53" s="296"/>
      <c r="FVP53" s="296"/>
      <c r="FVQ53" s="296"/>
      <c r="FVR53" s="296"/>
      <c r="FVS53" s="296"/>
      <c r="FVT53" s="296"/>
      <c r="FVU53" s="296"/>
      <c r="FVV53" s="296"/>
      <c r="FVW53" s="296"/>
      <c r="FVX53" s="296"/>
      <c r="FVY53" s="296"/>
      <c r="FVZ53" s="296"/>
      <c r="FWA53" s="296"/>
      <c r="FWB53" s="296"/>
      <c r="FWC53" s="296"/>
      <c r="FWD53" s="296"/>
      <c r="FWE53" s="296"/>
      <c r="FWF53" s="296"/>
      <c r="FWG53" s="296"/>
      <c r="FWH53" s="296"/>
      <c r="FWI53" s="296"/>
      <c r="FWJ53" s="296"/>
      <c r="FWK53" s="296"/>
      <c r="FWL53" s="296"/>
      <c r="FWM53" s="296"/>
      <c r="FWN53" s="296"/>
      <c r="FWO53" s="296"/>
      <c r="FWP53" s="296"/>
      <c r="FWQ53" s="296"/>
      <c r="FWR53" s="296"/>
      <c r="FWS53" s="296"/>
      <c r="FWT53" s="296"/>
      <c r="FWU53" s="296"/>
      <c r="FWV53" s="296"/>
      <c r="FWW53" s="296"/>
      <c r="FWX53" s="296"/>
      <c r="FWY53" s="296"/>
      <c r="FWZ53" s="296"/>
      <c r="FXA53" s="296"/>
      <c r="FXB53" s="296"/>
      <c r="FXC53" s="296"/>
      <c r="FXD53" s="296"/>
      <c r="FXE53" s="296"/>
      <c r="FXF53" s="296"/>
      <c r="FXG53" s="296"/>
      <c r="FXH53" s="296"/>
      <c r="FXI53" s="296"/>
      <c r="FXJ53" s="296"/>
      <c r="FXK53" s="296"/>
      <c r="FXL53" s="296"/>
      <c r="FXM53" s="296"/>
      <c r="FXN53" s="296"/>
      <c r="FXO53" s="296"/>
      <c r="FXP53" s="296"/>
      <c r="FXQ53" s="296"/>
      <c r="FXR53" s="296"/>
      <c r="FXS53" s="296"/>
      <c r="FXT53" s="296"/>
      <c r="FXU53" s="296"/>
      <c r="FXV53" s="296"/>
      <c r="FXW53" s="296"/>
      <c r="FXX53" s="296"/>
      <c r="FXY53" s="296"/>
      <c r="FXZ53" s="296"/>
      <c r="FYA53" s="296"/>
      <c r="FYB53" s="296"/>
      <c r="FYC53" s="296"/>
      <c r="FYD53" s="296"/>
      <c r="FYE53" s="296"/>
      <c r="FYF53" s="296"/>
      <c r="FYG53" s="296"/>
      <c r="FYH53" s="296"/>
      <c r="FYI53" s="296"/>
      <c r="FYJ53" s="296"/>
      <c r="FYK53" s="296"/>
      <c r="FYL53" s="296"/>
      <c r="FYM53" s="296"/>
      <c r="FYN53" s="296"/>
      <c r="FYO53" s="296"/>
      <c r="FYP53" s="296"/>
      <c r="FYQ53" s="296"/>
      <c r="FYR53" s="296"/>
      <c r="FYS53" s="296"/>
      <c r="FYT53" s="296"/>
      <c r="FYU53" s="296"/>
      <c r="FYV53" s="296"/>
      <c r="FYW53" s="296"/>
      <c r="FYX53" s="296"/>
      <c r="FYY53" s="296"/>
      <c r="FYZ53" s="296"/>
      <c r="FZA53" s="296"/>
      <c r="FZB53" s="296"/>
      <c r="FZC53" s="296"/>
      <c r="FZD53" s="296"/>
      <c r="FZE53" s="296"/>
      <c r="FZF53" s="296"/>
      <c r="FZG53" s="296"/>
      <c r="FZH53" s="296"/>
      <c r="FZI53" s="296"/>
      <c r="FZJ53" s="296"/>
      <c r="FZK53" s="296"/>
      <c r="FZL53" s="296"/>
      <c r="FZM53" s="296"/>
      <c r="FZN53" s="296"/>
      <c r="FZO53" s="296"/>
      <c r="FZP53" s="296"/>
      <c r="FZQ53" s="296"/>
      <c r="FZR53" s="296"/>
      <c r="FZS53" s="296"/>
      <c r="FZT53" s="296"/>
      <c r="FZU53" s="296"/>
      <c r="FZV53" s="296"/>
      <c r="FZW53" s="296"/>
      <c r="FZX53" s="296"/>
      <c r="FZY53" s="296"/>
      <c r="FZZ53" s="296"/>
      <c r="GAA53" s="296"/>
      <c r="GAB53" s="296"/>
      <c r="GAC53" s="296"/>
      <c r="GAD53" s="296"/>
      <c r="GAE53" s="296"/>
      <c r="GAF53" s="296"/>
      <c r="GAG53" s="296"/>
      <c r="GAH53" s="296"/>
      <c r="GAI53" s="296"/>
      <c r="GAJ53" s="296"/>
      <c r="GAK53" s="296"/>
      <c r="GAL53" s="296"/>
      <c r="GAM53" s="296"/>
      <c r="GAN53" s="296"/>
      <c r="GAO53" s="296"/>
      <c r="GAP53" s="296"/>
      <c r="GAQ53" s="296"/>
      <c r="GAR53" s="296"/>
      <c r="GAS53" s="296"/>
      <c r="GAT53" s="296"/>
      <c r="GAU53" s="296"/>
      <c r="GAV53" s="296"/>
      <c r="GAW53" s="296"/>
      <c r="GAX53" s="296"/>
      <c r="GAY53" s="296"/>
      <c r="GAZ53" s="296"/>
      <c r="GBA53" s="296"/>
      <c r="GBB53" s="296"/>
      <c r="GBC53" s="296"/>
      <c r="GBD53" s="296"/>
      <c r="GBE53" s="296"/>
      <c r="GBF53" s="296"/>
      <c r="GBG53" s="296"/>
      <c r="GBH53" s="296"/>
      <c r="GBI53" s="296"/>
      <c r="GBJ53" s="296"/>
      <c r="GBK53" s="296"/>
      <c r="GBL53" s="296"/>
      <c r="GBM53" s="296"/>
      <c r="GBN53" s="296"/>
      <c r="GBO53" s="296"/>
      <c r="GBP53" s="296"/>
      <c r="GBQ53" s="296"/>
      <c r="GBR53" s="296"/>
      <c r="GBS53" s="296"/>
      <c r="GBT53" s="296"/>
      <c r="GBU53" s="296"/>
      <c r="GBV53" s="296"/>
      <c r="GBW53" s="296"/>
      <c r="GBX53" s="296"/>
      <c r="GBY53" s="296"/>
      <c r="GBZ53" s="296"/>
      <c r="GCA53" s="296"/>
      <c r="GCB53" s="296"/>
      <c r="GCC53" s="296"/>
      <c r="GCD53" s="296"/>
      <c r="GCE53" s="296"/>
      <c r="GCF53" s="296"/>
      <c r="GCG53" s="296"/>
      <c r="GCH53" s="296"/>
      <c r="GCI53" s="296"/>
      <c r="GCJ53" s="296"/>
      <c r="GCK53" s="296"/>
      <c r="GCL53" s="296"/>
      <c r="GCM53" s="296"/>
      <c r="GCN53" s="296"/>
      <c r="GCO53" s="296"/>
      <c r="GCP53" s="296"/>
      <c r="GCQ53" s="296"/>
      <c r="GCR53" s="296"/>
      <c r="GCS53" s="296"/>
      <c r="GCT53" s="296"/>
      <c r="GCU53" s="296"/>
      <c r="GCV53" s="296"/>
      <c r="GCW53" s="296"/>
      <c r="GCX53" s="296"/>
      <c r="GCY53" s="296"/>
      <c r="GCZ53" s="296"/>
      <c r="GDA53" s="296"/>
      <c r="GDB53" s="296"/>
      <c r="GDC53" s="296"/>
      <c r="GDD53" s="296"/>
      <c r="GDE53" s="296"/>
      <c r="GDF53" s="296"/>
      <c r="GDG53" s="296"/>
      <c r="GDH53" s="296"/>
      <c r="GDI53" s="296"/>
      <c r="GDJ53" s="296"/>
      <c r="GDK53" s="296"/>
      <c r="GDL53" s="296"/>
      <c r="GDM53" s="296"/>
      <c r="GDN53" s="296"/>
      <c r="GDO53" s="296"/>
      <c r="GDP53" s="296"/>
      <c r="GDQ53" s="296"/>
      <c r="GDR53" s="296"/>
      <c r="GDS53" s="296"/>
      <c r="GDT53" s="296"/>
      <c r="GDU53" s="296"/>
      <c r="GDV53" s="296"/>
      <c r="GDW53" s="296"/>
      <c r="GDX53" s="296"/>
      <c r="GDY53" s="296"/>
      <c r="GDZ53" s="296"/>
      <c r="GEA53" s="296"/>
      <c r="GEB53" s="296"/>
      <c r="GEC53" s="296"/>
      <c r="GED53" s="296"/>
      <c r="GEE53" s="296"/>
      <c r="GEF53" s="296"/>
      <c r="GEG53" s="296"/>
      <c r="GEH53" s="296"/>
      <c r="GEI53" s="296"/>
      <c r="GEJ53" s="296"/>
      <c r="GEK53" s="296"/>
      <c r="GEL53" s="296"/>
      <c r="GEM53" s="296"/>
      <c r="GEN53" s="296"/>
      <c r="GEO53" s="296"/>
      <c r="GEP53" s="296"/>
      <c r="GEQ53" s="296"/>
      <c r="GER53" s="296"/>
      <c r="GES53" s="296"/>
      <c r="GET53" s="296"/>
      <c r="GEU53" s="296"/>
      <c r="GEV53" s="296"/>
      <c r="GEW53" s="296"/>
      <c r="GEX53" s="296"/>
      <c r="GEY53" s="296"/>
      <c r="GEZ53" s="296"/>
      <c r="GFA53" s="296"/>
      <c r="GFB53" s="296"/>
      <c r="GFC53" s="296"/>
      <c r="GFD53" s="296"/>
      <c r="GFE53" s="296"/>
      <c r="GFF53" s="296"/>
      <c r="GFG53" s="296"/>
      <c r="GFH53" s="296"/>
      <c r="GFI53" s="296"/>
      <c r="GFJ53" s="296"/>
      <c r="GFK53" s="296"/>
      <c r="GFL53" s="296"/>
      <c r="GFM53" s="296"/>
      <c r="GFN53" s="296"/>
      <c r="GFO53" s="296"/>
      <c r="GFP53" s="296"/>
      <c r="GFQ53" s="296"/>
      <c r="GFR53" s="296"/>
      <c r="GFS53" s="296"/>
      <c r="GFT53" s="296"/>
      <c r="GFU53" s="296"/>
      <c r="GFV53" s="296"/>
      <c r="GFW53" s="296"/>
      <c r="GFX53" s="296"/>
      <c r="GFY53" s="296"/>
      <c r="GFZ53" s="296"/>
      <c r="GGA53" s="296"/>
      <c r="GGB53" s="296"/>
      <c r="GGC53" s="296"/>
      <c r="GGD53" s="296"/>
      <c r="GGE53" s="296"/>
      <c r="GGF53" s="296"/>
      <c r="GGG53" s="296"/>
      <c r="GGH53" s="296"/>
      <c r="GGI53" s="296"/>
      <c r="GGJ53" s="296"/>
      <c r="GGK53" s="296"/>
      <c r="GGL53" s="296"/>
      <c r="GGM53" s="296"/>
      <c r="GGN53" s="296"/>
      <c r="GGO53" s="296"/>
      <c r="GGP53" s="296"/>
      <c r="GGQ53" s="296"/>
      <c r="GGR53" s="296"/>
      <c r="GGS53" s="296"/>
      <c r="GGT53" s="296"/>
      <c r="GGU53" s="296"/>
      <c r="GGV53" s="296"/>
      <c r="GGW53" s="296"/>
      <c r="GGX53" s="296"/>
      <c r="GGY53" s="296"/>
      <c r="GGZ53" s="296"/>
      <c r="GHA53" s="296"/>
      <c r="GHB53" s="296"/>
      <c r="GHC53" s="296"/>
      <c r="GHD53" s="296"/>
      <c r="GHE53" s="296"/>
      <c r="GHF53" s="296"/>
      <c r="GHG53" s="296"/>
      <c r="GHH53" s="296"/>
      <c r="GHI53" s="296"/>
      <c r="GHJ53" s="296"/>
      <c r="GHK53" s="296"/>
      <c r="GHL53" s="296"/>
      <c r="GHM53" s="296"/>
      <c r="GHN53" s="296"/>
      <c r="GHO53" s="296"/>
      <c r="GHP53" s="296"/>
      <c r="GHQ53" s="296"/>
      <c r="GHR53" s="296"/>
      <c r="GHS53" s="296"/>
      <c r="GHT53" s="296"/>
      <c r="GHU53" s="296"/>
      <c r="GHV53" s="296"/>
      <c r="GHW53" s="296"/>
      <c r="GHX53" s="296"/>
      <c r="GHY53" s="296"/>
      <c r="GHZ53" s="296"/>
      <c r="GIA53" s="296"/>
      <c r="GIB53" s="296"/>
      <c r="GIC53" s="296"/>
      <c r="GID53" s="296"/>
      <c r="GIE53" s="296"/>
      <c r="GIF53" s="296"/>
      <c r="GIG53" s="296"/>
      <c r="GIH53" s="296"/>
      <c r="GII53" s="296"/>
      <c r="GIJ53" s="296"/>
      <c r="GIK53" s="296"/>
      <c r="GIL53" s="296"/>
      <c r="GIM53" s="296"/>
      <c r="GIN53" s="296"/>
      <c r="GIO53" s="296"/>
      <c r="GIP53" s="296"/>
      <c r="GIQ53" s="296"/>
      <c r="GIR53" s="296"/>
      <c r="GIS53" s="296"/>
      <c r="GIT53" s="296"/>
      <c r="GIU53" s="296"/>
      <c r="GIV53" s="296"/>
      <c r="GIW53" s="296"/>
      <c r="GIX53" s="296"/>
      <c r="GIY53" s="296"/>
      <c r="GIZ53" s="296"/>
      <c r="GJA53" s="296"/>
      <c r="GJB53" s="296"/>
      <c r="GJC53" s="296"/>
      <c r="GJD53" s="296"/>
      <c r="GJE53" s="296"/>
      <c r="GJF53" s="296"/>
      <c r="GJG53" s="296"/>
      <c r="GJH53" s="296"/>
      <c r="GJI53" s="296"/>
      <c r="GJJ53" s="296"/>
      <c r="GJK53" s="296"/>
      <c r="GJL53" s="296"/>
      <c r="GJM53" s="296"/>
      <c r="GJN53" s="296"/>
      <c r="GJO53" s="296"/>
      <c r="GJP53" s="296"/>
      <c r="GJQ53" s="296"/>
      <c r="GJR53" s="296"/>
      <c r="GJS53" s="296"/>
      <c r="GJT53" s="296"/>
      <c r="GJU53" s="296"/>
      <c r="GJV53" s="296"/>
      <c r="GJW53" s="296"/>
      <c r="GJX53" s="296"/>
      <c r="GJY53" s="296"/>
      <c r="GJZ53" s="296"/>
      <c r="GKA53" s="296"/>
      <c r="GKB53" s="296"/>
      <c r="GKC53" s="296"/>
      <c r="GKD53" s="296"/>
      <c r="GKE53" s="296"/>
      <c r="GKF53" s="296"/>
      <c r="GKG53" s="296"/>
      <c r="GKH53" s="296"/>
      <c r="GKI53" s="296"/>
      <c r="GKJ53" s="296"/>
      <c r="GKK53" s="296"/>
      <c r="GKL53" s="296"/>
      <c r="GKM53" s="296"/>
      <c r="GKN53" s="296"/>
      <c r="GKO53" s="296"/>
      <c r="GKP53" s="296"/>
      <c r="GKQ53" s="296"/>
      <c r="GKR53" s="296"/>
      <c r="GKS53" s="296"/>
      <c r="GKT53" s="296"/>
      <c r="GKU53" s="296"/>
      <c r="GKV53" s="296"/>
      <c r="GKW53" s="296"/>
      <c r="GKX53" s="296"/>
      <c r="GKY53" s="296"/>
      <c r="GKZ53" s="296"/>
      <c r="GLA53" s="296"/>
      <c r="GLB53" s="296"/>
      <c r="GLC53" s="296"/>
      <c r="GLD53" s="296"/>
      <c r="GLE53" s="296"/>
      <c r="GLF53" s="296"/>
      <c r="GLG53" s="296"/>
      <c r="GLH53" s="296"/>
      <c r="GLI53" s="296"/>
      <c r="GLJ53" s="296"/>
      <c r="GLK53" s="296"/>
      <c r="GLL53" s="296"/>
      <c r="GLM53" s="296"/>
      <c r="GLN53" s="296"/>
      <c r="GLO53" s="296"/>
      <c r="GLP53" s="296"/>
      <c r="GLQ53" s="296"/>
      <c r="GLR53" s="296"/>
      <c r="GLS53" s="296"/>
      <c r="GLT53" s="296"/>
      <c r="GLU53" s="296"/>
      <c r="GLV53" s="296"/>
      <c r="GLW53" s="296"/>
      <c r="GLX53" s="296"/>
      <c r="GLY53" s="296"/>
      <c r="GLZ53" s="296"/>
      <c r="GMA53" s="296"/>
      <c r="GMB53" s="296"/>
      <c r="GMC53" s="296"/>
      <c r="GMD53" s="296"/>
      <c r="GME53" s="296"/>
      <c r="GMF53" s="296"/>
      <c r="GMG53" s="296"/>
      <c r="GMH53" s="296"/>
      <c r="GMI53" s="296"/>
      <c r="GMJ53" s="296"/>
      <c r="GMK53" s="296"/>
      <c r="GML53" s="296"/>
      <c r="GMM53" s="296"/>
      <c r="GMN53" s="296"/>
      <c r="GMO53" s="296"/>
      <c r="GMP53" s="296"/>
      <c r="GMQ53" s="296"/>
      <c r="GMR53" s="296"/>
      <c r="GMS53" s="296"/>
      <c r="GMT53" s="296"/>
      <c r="GMU53" s="296"/>
      <c r="GMV53" s="296"/>
      <c r="GMW53" s="296"/>
      <c r="GMX53" s="296"/>
      <c r="GMY53" s="296"/>
      <c r="GMZ53" s="296"/>
      <c r="GNA53" s="296"/>
      <c r="GNB53" s="296"/>
      <c r="GNC53" s="296"/>
      <c r="GND53" s="296"/>
      <c r="GNE53" s="296"/>
      <c r="GNF53" s="296"/>
      <c r="GNG53" s="296"/>
      <c r="GNH53" s="296"/>
      <c r="GNI53" s="296"/>
      <c r="GNJ53" s="296"/>
      <c r="GNK53" s="296"/>
      <c r="GNL53" s="296"/>
      <c r="GNM53" s="296"/>
      <c r="GNN53" s="296"/>
      <c r="GNO53" s="296"/>
      <c r="GNP53" s="296"/>
      <c r="GNQ53" s="296"/>
      <c r="GNR53" s="296"/>
      <c r="GNS53" s="296"/>
      <c r="GNT53" s="296"/>
      <c r="GNU53" s="296"/>
      <c r="GNV53" s="296"/>
      <c r="GNW53" s="296"/>
      <c r="GNX53" s="296"/>
      <c r="GNY53" s="296"/>
      <c r="GNZ53" s="296"/>
      <c r="GOA53" s="296"/>
      <c r="GOB53" s="296"/>
      <c r="GOC53" s="296"/>
      <c r="GOD53" s="296"/>
      <c r="GOE53" s="296"/>
      <c r="GOF53" s="296"/>
      <c r="GOG53" s="296"/>
      <c r="GOH53" s="296"/>
      <c r="GOI53" s="296"/>
      <c r="GOJ53" s="296"/>
      <c r="GOK53" s="296"/>
      <c r="GOL53" s="296"/>
      <c r="GOM53" s="296"/>
      <c r="GON53" s="296"/>
      <c r="GOO53" s="296"/>
      <c r="GOP53" s="296"/>
      <c r="GOQ53" s="296"/>
      <c r="GOR53" s="296"/>
      <c r="GOS53" s="296"/>
      <c r="GOT53" s="296"/>
      <c r="GOU53" s="296"/>
      <c r="GOV53" s="296"/>
      <c r="GOW53" s="296"/>
      <c r="GOX53" s="296"/>
      <c r="GOY53" s="296"/>
      <c r="GOZ53" s="296"/>
      <c r="GPA53" s="296"/>
      <c r="GPB53" s="296"/>
      <c r="GPC53" s="296"/>
      <c r="GPD53" s="296"/>
      <c r="GPE53" s="296"/>
      <c r="GPF53" s="296"/>
      <c r="GPG53" s="296"/>
      <c r="GPH53" s="296"/>
      <c r="GPI53" s="296"/>
      <c r="GPJ53" s="296"/>
      <c r="GPK53" s="296"/>
      <c r="GPL53" s="296"/>
      <c r="GPM53" s="296"/>
      <c r="GPN53" s="296"/>
      <c r="GPO53" s="296"/>
      <c r="GPP53" s="296"/>
      <c r="GPQ53" s="296"/>
      <c r="GPR53" s="296"/>
      <c r="GPS53" s="296"/>
      <c r="GPT53" s="296"/>
      <c r="GPU53" s="296"/>
      <c r="GPV53" s="296"/>
      <c r="GPW53" s="296"/>
      <c r="GPX53" s="296"/>
      <c r="GPY53" s="296"/>
      <c r="GPZ53" s="296"/>
      <c r="GQA53" s="296"/>
      <c r="GQB53" s="296"/>
      <c r="GQC53" s="296"/>
      <c r="GQD53" s="296"/>
      <c r="GQE53" s="296"/>
      <c r="GQF53" s="296"/>
      <c r="GQG53" s="296"/>
      <c r="GQH53" s="296"/>
      <c r="GQI53" s="296"/>
      <c r="GQJ53" s="296"/>
      <c r="GQK53" s="296"/>
      <c r="GQL53" s="296"/>
      <c r="GQM53" s="296"/>
      <c r="GQN53" s="296"/>
      <c r="GQO53" s="296"/>
      <c r="GQP53" s="296"/>
      <c r="GQQ53" s="296"/>
      <c r="GQR53" s="296"/>
      <c r="GQS53" s="296"/>
      <c r="GQT53" s="296"/>
      <c r="GQU53" s="296"/>
      <c r="GQV53" s="296"/>
      <c r="GQW53" s="296"/>
      <c r="GQX53" s="296"/>
      <c r="GQY53" s="296"/>
      <c r="GQZ53" s="296"/>
      <c r="GRA53" s="296"/>
      <c r="GRB53" s="296"/>
      <c r="GRC53" s="296"/>
      <c r="GRD53" s="296"/>
      <c r="GRE53" s="296"/>
      <c r="GRF53" s="296"/>
      <c r="GRG53" s="296"/>
      <c r="GRH53" s="296"/>
      <c r="GRI53" s="296"/>
      <c r="GRJ53" s="296"/>
      <c r="GRK53" s="296"/>
      <c r="GRL53" s="296"/>
      <c r="GRM53" s="296"/>
      <c r="GRN53" s="296"/>
      <c r="GRO53" s="296"/>
      <c r="GRP53" s="296"/>
      <c r="GRQ53" s="296"/>
      <c r="GRR53" s="296"/>
      <c r="GRS53" s="296"/>
      <c r="GRT53" s="296"/>
      <c r="GRU53" s="296"/>
      <c r="GRV53" s="296"/>
      <c r="GRW53" s="296"/>
      <c r="GRX53" s="296"/>
      <c r="GRY53" s="296"/>
      <c r="GRZ53" s="296"/>
      <c r="GSA53" s="296"/>
      <c r="GSB53" s="296"/>
      <c r="GSC53" s="296"/>
      <c r="GSD53" s="296"/>
      <c r="GSE53" s="296"/>
      <c r="GSF53" s="296"/>
      <c r="GSG53" s="296"/>
      <c r="GSH53" s="296"/>
      <c r="GSI53" s="296"/>
      <c r="GSJ53" s="296"/>
      <c r="GSK53" s="296"/>
      <c r="GSL53" s="296"/>
      <c r="GSM53" s="296"/>
      <c r="GSN53" s="296"/>
      <c r="GSO53" s="296"/>
      <c r="GSP53" s="296"/>
      <c r="GSQ53" s="296"/>
      <c r="GSR53" s="296"/>
      <c r="GSS53" s="296"/>
      <c r="GST53" s="296"/>
      <c r="GSU53" s="296"/>
      <c r="GSV53" s="296"/>
      <c r="GSW53" s="296"/>
      <c r="GSX53" s="296"/>
      <c r="GSY53" s="296"/>
      <c r="GSZ53" s="296"/>
      <c r="GTA53" s="296"/>
      <c r="GTB53" s="296"/>
      <c r="GTC53" s="296"/>
      <c r="GTD53" s="296"/>
      <c r="GTE53" s="296"/>
      <c r="GTF53" s="296"/>
      <c r="GTG53" s="296"/>
      <c r="GTH53" s="296"/>
      <c r="GTI53" s="296"/>
      <c r="GTJ53" s="296"/>
      <c r="GTK53" s="296"/>
      <c r="GTL53" s="296"/>
      <c r="GTM53" s="296"/>
      <c r="GTN53" s="296"/>
      <c r="GTO53" s="296"/>
      <c r="GTP53" s="296"/>
      <c r="GTQ53" s="296"/>
      <c r="GTR53" s="296"/>
      <c r="GTS53" s="296"/>
      <c r="GTT53" s="296"/>
      <c r="GTU53" s="296"/>
      <c r="GTV53" s="296"/>
      <c r="GTW53" s="296"/>
      <c r="GTX53" s="296"/>
      <c r="GTY53" s="296"/>
      <c r="GTZ53" s="296"/>
      <c r="GUA53" s="296"/>
      <c r="GUB53" s="296"/>
      <c r="GUC53" s="296"/>
      <c r="GUD53" s="296"/>
      <c r="GUE53" s="296"/>
      <c r="GUF53" s="296"/>
      <c r="GUG53" s="296"/>
      <c r="GUH53" s="296"/>
      <c r="GUI53" s="296"/>
      <c r="GUJ53" s="296"/>
      <c r="GUK53" s="296"/>
      <c r="GUL53" s="296"/>
      <c r="GUM53" s="296"/>
      <c r="GUN53" s="296"/>
      <c r="GUO53" s="296"/>
      <c r="GUP53" s="296"/>
      <c r="GUQ53" s="296"/>
      <c r="GUR53" s="296"/>
      <c r="GUS53" s="296"/>
      <c r="GUT53" s="296"/>
      <c r="GUU53" s="296"/>
      <c r="GUV53" s="296"/>
      <c r="GUW53" s="296"/>
      <c r="GUX53" s="296"/>
      <c r="GUY53" s="296"/>
      <c r="GUZ53" s="296"/>
      <c r="GVA53" s="296"/>
      <c r="GVB53" s="296"/>
      <c r="GVC53" s="296"/>
      <c r="GVD53" s="296"/>
      <c r="GVE53" s="296"/>
      <c r="GVF53" s="296"/>
      <c r="GVG53" s="296"/>
      <c r="GVH53" s="296"/>
      <c r="GVI53" s="296"/>
      <c r="GVJ53" s="296"/>
      <c r="GVK53" s="296"/>
      <c r="GVL53" s="296"/>
      <c r="GVM53" s="296"/>
      <c r="GVN53" s="296"/>
      <c r="GVO53" s="296"/>
      <c r="GVP53" s="296"/>
      <c r="GVQ53" s="296"/>
      <c r="GVR53" s="296"/>
      <c r="GVS53" s="296"/>
      <c r="GVT53" s="296"/>
      <c r="GVU53" s="296"/>
      <c r="GVV53" s="296"/>
      <c r="GVW53" s="296"/>
      <c r="GVX53" s="296"/>
      <c r="GVY53" s="296"/>
      <c r="GVZ53" s="296"/>
      <c r="GWA53" s="296"/>
      <c r="GWB53" s="296"/>
      <c r="GWC53" s="296"/>
      <c r="GWD53" s="296"/>
      <c r="GWE53" s="296"/>
      <c r="GWF53" s="296"/>
      <c r="GWG53" s="296"/>
      <c r="GWH53" s="296"/>
      <c r="GWI53" s="296"/>
      <c r="GWJ53" s="296"/>
      <c r="GWK53" s="296"/>
      <c r="GWL53" s="296"/>
      <c r="GWM53" s="296"/>
      <c r="GWN53" s="296"/>
      <c r="GWO53" s="296"/>
      <c r="GWP53" s="296"/>
      <c r="GWQ53" s="296"/>
      <c r="GWR53" s="296"/>
      <c r="GWS53" s="296"/>
      <c r="GWT53" s="296"/>
      <c r="GWU53" s="296"/>
      <c r="GWV53" s="296"/>
      <c r="GWW53" s="296"/>
      <c r="GWX53" s="296"/>
      <c r="GWY53" s="296"/>
      <c r="GWZ53" s="296"/>
      <c r="GXA53" s="296"/>
      <c r="GXB53" s="296"/>
      <c r="GXC53" s="296"/>
      <c r="GXD53" s="296"/>
      <c r="GXE53" s="296"/>
      <c r="GXF53" s="296"/>
      <c r="GXG53" s="296"/>
      <c r="GXH53" s="296"/>
      <c r="GXI53" s="296"/>
      <c r="GXJ53" s="296"/>
      <c r="GXK53" s="296"/>
      <c r="GXL53" s="296"/>
      <c r="GXM53" s="296"/>
      <c r="GXN53" s="296"/>
      <c r="GXO53" s="296"/>
      <c r="GXP53" s="296"/>
      <c r="GXQ53" s="296"/>
      <c r="GXR53" s="296"/>
      <c r="GXS53" s="296"/>
      <c r="GXT53" s="296"/>
      <c r="GXU53" s="296"/>
      <c r="GXV53" s="296"/>
      <c r="GXW53" s="296"/>
      <c r="GXX53" s="296"/>
      <c r="GXY53" s="296"/>
      <c r="GXZ53" s="296"/>
      <c r="GYA53" s="296"/>
      <c r="GYB53" s="296"/>
      <c r="GYC53" s="296"/>
      <c r="GYD53" s="296"/>
      <c r="GYE53" s="296"/>
      <c r="GYF53" s="296"/>
      <c r="GYG53" s="296"/>
      <c r="GYH53" s="296"/>
      <c r="GYI53" s="296"/>
      <c r="GYJ53" s="296"/>
      <c r="GYK53" s="296"/>
      <c r="GYL53" s="296"/>
      <c r="GYM53" s="296"/>
      <c r="GYN53" s="296"/>
      <c r="GYO53" s="296"/>
      <c r="GYP53" s="296"/>
      <c r="GYQ53" s="296"/>
      <c r="GYR53" s="296"/>
      <c r="GYS53" s="296"/>
      <c r="GYT53" s="296"/>
      <c r="GYU53" s="296"/>
      <c r="GYV53" s="296"/>
      <c r="GYW53" s="296"/>
      <c r="GYX53" s="296"/>
      <c r="GYY53" s="296"/>
      <c r="GYZ53" s="296"/>
      <c r="GZA53" s="296"/>
      <c r="GZB53" s="296"/>
      <c r="GZC53" s="296"/>
      <c r="GZD53" s="296"/>
      <c r="GZE53" s="296"/>
      <c r="GZF53" s="296"/>
      <c r="GZG53" s="296"/>
      <c r="GZH53" s="296"/>
      <c r="GZI53" s="296"/>
      <c r="GZJ53" s="296"/>
      <c r="GZK53" s="296"/>
      <c r="GZL53" s="296"/>
      <c r="GZM53" s="296"/>
      <c r="GZN53" s="296"/>
      <c r="GZO53" s="296"/>
      <c r="GZP53" s="296"/>
      <c r="GZQ53" s="296"/>
      <c r="GZR53" s="296"/>
      <c r="GZS53" s="296"/>
      <c r="GZT53" s="296"/>
      <c r="GZU53" s="296"/>
      <c r="GZV53" s="296"/>
      <c r="GZW53" s="296"/>
      <c r="GZX53" s="296"/>
      <c r="GZY53" s="296"/>
      <c r="GZZ53" s="296"/>
      <c r="HAA53" s="296"/>
      <c r="HAB53" s="296"/>
      <c r="HAC53" s="296"/>
      <c r="HAD53" s="296"/>
      <c r="HAE53" s="296"/>
      <c r="HAF53" s="296"/>
      <c r="HAG53" s="296"/>
      <c r="HAH53" s="296"/>
      <c r="HAI53" s="296"/>
      <c r="HAJ53" s="296"/>
      <c r="HAK53" s="296"/>
      <c r="HAL53" s="296"/>
      <c r="HAM53" s="296"/>
      <c r="HAN53" s="296"/>
      <c r="HAO53" s="296"/>
      <c r="HAP53" s="296"/>
      <c r="HAQ53" s="296"/>
      <c r="HAR53" s="296"/>
      <c r="HAS53" s="296"/>
      <c r="HAT53" s="296"/>
      <c r="HAU53" s="296"/>
      <c r="HAV53" s="296"/>
      <c r="HAW53" s="296"/>
      <c r="HAX53" s="296"/>
      <c r="HAY53" s="296"/>
      <c r="HAZ53" s="296"/>
      <c r="HBA53" s="296"/>
      <c r="HBB53" s="296"/>
      <c r="HBC53" s="296"/>
      <c r="HBD53" s="296"/>
      <c r="HBE53" s="296"/>
      <c r="HBF53" s="296"/>
      <c r="HBG53" s="296"/>
      <c r="HBH53" s="296"/>
      <c r="HBI53" s="296"/>
      <c r="HBJ53" s="296"/>
      <c r="HBK53" s="296"/>
      <c r="HBL53" s="296"/>
      <c r="HBM53" s="296"/>
      <c r="HBN53" s="296"/>
      <c r="HBO53" s="296"/>
      <c r="HBP53" s="296"/>
      <c r="HBQ53" s="296"/>
      <c r="HBR53" s="296"/>
      <c r="HBS53" s="296"/>
      <c r="HBT53" s="296"/>
      <c r="HBU53" s="296"/>
      <c r="HBV53" s="296"/>
      <c r="HBW53" s="296"/>
      <c r="HBX53" s="296"/>
      <c r="HBY53" s="296"/>
      <c r="HBZ53" s="296"/>
      <c r="HCA53" s="296"/>
      <c r="HCB53" s="296"/>
      <c r="HCC53" s="296"/>
      <c r="HCD53" s="296"/>
      <c r="HCE53" s="296"/>
      <c r="HCF53" s="296"/>
      <c r="HCG53" s="296"/>
      <c r="HCH53" s="296"/>
      <c r="HCI53" s="296"/>
      <c r="HCJ53" s="296"/>
      <c r="HCK53" s="296"/>
      <c r="HCL53" s="296"/>
      <c r="HCM53" s="296"/>
      <c r="HCN53" s="296"/>
      <c r="HCO53" s="296"/>
      <c r="HCP53" s="296"/>
      <c r="HCQ53" s="296"/>
      <c r="HCR53" s="296"/>
      <c r="HCS53" s="296"/>
      <c r="HCT53" s="296"/>
      <c r="HCU53" s="296"/>
      <c r="HCV53" s="296"/>
      <c r="HCW53" s="296"/>
      <c r="HCX53" s="296"/>
      <c r="HCY53" s="296"/>
      <c r="HCZ53" s="296"/>
      <c r="HDA53" s="296"/>
      <c r="HDB53" s="296"/>
      <c r="HDC53" s="296"/>
      <c r="HDD53" s="296"/>
      <c r="HDE53" s="296"/>
      <c r="HDF53" s="296"/>
      <c r="HDG53" s="296"/>
      <c r="HDH53" s="296"/>
      <c r="HDI53" s="296"/>
      <c r="HDJ53" s="296"/>
      <c r="HDK53" s="296"/>
      <c r="HDL53" s="296"/>
      <c r="HDM53" s="296"/>
      <c r="HDN53" s="296"/>
      <c r="HDO53" s="296"/>
      <c r="HDP53" s="296"/>
      <c r="HDQ53" s="296"/>
      <c r="HDR53" s="296"/>
      <c r="HDS53" s="296"/>
      <c r="HDT53" s="296"/>
      <c r="HDU53" s="296"/>
      <c r="HDV53" s="296"/>
      <c r="HDW53" s="296"/>
      <c r="HDX53" s="296"/>
      <c r="HDY53" s="296"/>
      <c r="HDZ53" s="296"/>
      <c r="HEA53" s="296"/>
      <c r="HEB53" s="296"/>
      <c r="HEC53" s="296"/>
      <c r="HED53" s="296"/>
      <c r="HEE53" s="296"/>
      <c r="HEF53" s="296"/>
      <c r="HEG53" s="296"/>
      <c r="HEH53" s="296"/>
      <c r="HEI53" s="296"/>
      <c r="HEJ53" s="296"/>
      <c r="HEK53" s="296"/>
      <c r="HEL53" s="296"/>
      <c r="HEM53" s="296"/>
      <c r="HEN53" s="296"/>
      <c r="HEO53" s="296"/>
      <c r="HEP53" s="296"/>
      <c r="HEQ53" s="296"/>
      <c r="HER53" s="296"/>
      <c r="HES53" s="296"/>
      <c r="HET53" s="296"/>
      <c r="HEU53" s="296"/>
      <c r="HEV53" s="296"/>
      <c r="HEW53" s="296"/>
      <c r="HEX53" s="296"/>
      <c r="HEY53" s="296"/>
      <c r="HEZ53" s="296"/>
      <c r="HFA53" s="296"/>
      <c r="HFB53" s="296"/>
      <c r="HFC53" s="296"/>
      <c r="HFD53" s="296"/>
      <c r="HFE53" s="296"/>
      <c r="HFF53" s="296"/>
      <c r="HFG53" s="296"/>
      <c r="HFH53" s="296"/>
      <c r="HFI53" s="296"/>
      <c r="HFJ53" s="296"/>
      <c r="HFK53" s="296"/>
      <c r="HFL53" s="296"/>
      <c r="HFM53" s="296"/>
      <c r="HFN53" s="296"/>
      <c r="HFO53" s="296"/>
      <c r="HFP53" s="296"/>
      <c r="HFQ53" s="296"/>
      <c r="HFR53" s="296"/>
      <c r="HFS53" s="296"/>
      <c r="HFT53" s="296"/>
      <c r="HFU53" s="296"/>
      <c r="HFV53" s="296"/>
      <c r="HFW53" s="296"/>
      <c r="HFX53" s="296"/>
      <c r="HFY53" s="296"/>
      <c r="HFZ53" s="296"/>
      <c r="HGA53" s="296"/>
      <c r="HGB53" s="296"/>
      <c r="HGC53" s="296"/>
      <c r="HGD53" s="296"/>
      <c r="HGE53" s="296"/>
      <c r="HGF53" s="296"/>
      <c r="HGG53" s="296"/>
      <c r="HGH53" s="296"/>
      <c r="HGI53" s="296"/>
      <c r="HGJ53" s="296"/>
      <c r="HGK53" s="296"/>
      <c r="HGL53" s="296"/>
      <c r="HGM53" s="296"/>
      <c r="HGN53" s="296"/>
      <c r="HGO53" s="296"/>
      <c r="HGP53" s="296"/>
      <c r="HGQ53" s="296"/>
      <c r="HGR53" s="296"/>
      <c r="HGS53" s="296"/>
      <c r="HGT53" s="296"/>
      <c r="HGU53" s="296"/>
      <c r="HGV53" s="296"/>
      <c r="HGW53" s="296"/>
      <c r="HGX53" s="296"/>
      <c r="HGY53" s="296"/>
      <c r="HGZ53" s="296"/>
      <c r="HHA53" s="296"/>
      <c r="HHB53" s="296"/>
      <c r="HHC53" s="296"/>
      <c r="HHD53" s="296"/>
      <c r="HHE53" s="296"/>
      <c r="HHF53" s="296"/>
      <c r="HHG53" s="296"/>
      <c r="HHH53" s="296"/>
      <c r="HHI53" s="296"/>
      <c r="HHJ53" s="296"/>
      <c r="HHK53" s="296"/>
      <c r="HHL53" s="296"/>
      <c r="HHM53" s="296"/>
      <c r="HHN53" s="296"/>
      <c r="HHO53" s="296"/>
      <c r="HHP53" s="296"/>
      <c r="HHQ53" s="296"/>
      <c r="HHR53" s="296"/>
      <c r="HHS53" s="296"/>
      <c r="HHT53" s="296"/>
      <c r="HHU53" s="296"/>
      <c r="HHV53" s="296"/>
      <c r="HHW53" s="296"/>
      <c r="HHX53" s="296"/>
      <c r="HHY53" s="296"/>
      <c r="HHZ53" s="296"/>
      <c r="HIA53" s="296"/>
      <c r="HIB53" s="296"/>
      <c r="HIC53" s="296"/>
      <c r="HID53" s="296"/>
      <c r="HIE53" s="296"/>
      <c r="HIF53" s="296"/>
      <c r="HIG53" s="296"/>
      <c r="HIH53" s="296"/>
      <c r="HII53" s="296"/>
      <c r="HIJ53" s="296"/>
      <c r="HIK53" s="296"/>
      <c r="HIL53" s="296"/>
      <c r="HIM53" s="296"/>
      <c r="HIN53" s="296"/>
      <c r="HIO53" s="296"/>
      <c r="HIP53" s="296"/>
      <c r="HIQ53" s="296"/>
      <c r="HIR53" s="296"/>
      <c r="HIS53" s="296"/>
      <c r="HIT53" s="296"/>
      <c r="HIU53" s="296"/>
      <c r="HIV53" s="296"/>
      <c r="HIW53" s="296"/>
      <c r="HIX53" s="296"/>
      <c r="HIY53" s="296"/>
      <c r="HIZ53" s="296"/>
      <c r="HJA53" s="296"/>
      <c r="HJB53" s="296"/>
      <c r="HJC53" s="296"/>
      <c r="HJD53" s="296"/>
      <c r="HJE53" s="296"/>
      <c r="HJF53" s="296"/>
      <c r="HJG53" s="296"/>
      <c r="HJH53" s="296"/>
      <c r="HJI53" s="296"/>
      <c r="HJJ53" s="296"/>
      <c r="HJK53" s="296"/>
      <c r="HJL53" s="296"/>
      <c r="HJM53" s="296"/>
      <c r="HJN53" s="296"/>
      <c r="HJO53" s="296"/>
      <c r="HJP53" s="296"/>
      <c r="HJQ53" s="296"/>
      <c r="HJR53" s="296"/>
      <c r="HJS53" s="296"/>
      <c r="HJT53" s="296"/>
      <c r="HJU53" s="296"/>
      <c r="HJV53" s="296"/>
      <c r="HJW53" s="296"/>
      <c r="HJX53" s="296"/>
      <c r="HJY53" s="296"/>
      <c r="HJZ53" s="296"/>
      <c r="HKA53" s="296"/>
      <c r="HKB53" s="296"/>
      <c r="HKC53" s="296"/>
      <c r="HKD53" s="296"/>
      <c r="HKE53" s="296"/>
      <c r="HKF53" s="296"/>
      <c r="HKG53" s="296"/>
      <c r="HKH53" s="296"/>
      <c r="HKI53" s="296"/>
      <c r="HKJ53" s="296"/>
      <c r="HKK53" s="296"/>
      <c r="HKL53" s="296"/>
      <c r="HKM53" s="296"/>
      <c r="HKN53" s="296"/>
      <c r="HKO53" s="296"/>
      <c r="HKP53" s="296"/>
      <c r="HKQ53" s="296"/>
      <c r="HKR53" s="296"/>
      <c r="HKS53" s="296"/>
      <c r="HKT53" s="296"/>
      <c r="HKU53" s="296"/>
      <c r="HKV53" s="296"/>
      <c r="HKW53" s="296"/>
      <c r="HKX53" s="296"/>
      <c r="HKY53" s="296"/>
      <c r="HKZ53" s="296"/>
      <c r="HLA53" s="296"/>
      <c r="HLB53" s="296"/>
      <c r="HLC53" s="296"/>
      <c r="HLD53" s="296"/>
      <c r="HLE53" s="296"/>
      <c r="HLF53" s="296"/>
      <c r="HLG53" s="296"/>
      <c r="HLH53" s="296"/>
      <c r="HLI53" s="296"/>
      <c r="HLJ53" s="296"/>
      <c r="HLK53" s="296"/>
      <c r="HLL53" s="296"/>
      <c r="HLM53" s="296"/>
      <c r="HLN53" s="296"/>
      <c r="HLO53" s="296"/>
      <c r="HLP53" s="296"/>
      <c r="HLQ53" s="296"/>
      <c r="HLR53" s="296"/>
      <c r="HLS53" s="296"/>
      <c r="HLT53" s="296"/>
      <c r="HLU53" s="296"/>
      <c r="HLV53" s="296"/>
      <c r="HLW53" s="296"/>
      <c r="HLX53" s="296"/>
      <c r="HLY53" s="296"/>
      <c r="HLZ53" s="296"/>
      <c r="HMA53" s="296"/>
      <c r="HMB53" s="296"/>
      <c r="HMC53" s="296"/>
      <c r="HMD53" s="296"/>
      <c r="HME53" s="296"/>
      <c r="HMF53" s="296"/>
      <c r="HMG53" s="296"/>
      <c r="HMH53" s="296"/>
      <c r="HMI53" s="296"/>
      <c r="HMJ53" s="296"/>
      <c r="HMK53" s="296"/>
      <c r="HML53" s="296"/>
      <c r="HMM53" s="296"/>
      <c r="HMN53" s="296"/>
      <c r="HMO53" s="296"/>
      <c r="HMP53" s="296"/>
      <c r="HMQ53" s="296"/>
      <c r="HMR53" s="296"/>
      <c r="HMS53" s="296"/>
      <c r="HMT53" s="296"/>
      <c r="HMU53" s="296"/>
      <c r="HMV53" s="296"/>
      <c r="HMW53" s="296"/>
      <c r="HMX53" s="296"/>
      <c r="HMY53" s="296"/>
      <c r="HMZ53" s="296"/>
      <c r="HNA53" s="296"/>
      <c r="HNB53" s="296"/>
      <c r="HNC53" s="296"/>
      <c r="HND53" s="296"/>
      <c r="HNE53" s="296"/>
      <c r="HNF53" s="296"/>
      <c r="HNG53" s="296"/>
      <c r="HNH53" s="296"/>
      <c r="HNI53" s="296"/>
      <c r="HNJ53" s="296"/>
      <c r="HNK53" s="296"/>
      <c r="HNL53" s="296"/>
      <c r="HNM53" s="296"/>
      <c r="HNN53" s="296"/>
      <c r="HNO53" s="296"/>
      <c r="HNP53" s="296"/>
      <c r="HNQ53" s="296"/>
      <c r="HNR53" s="296"/>
      <c r="HNS53" s="296"/>
      <c r="HNT53" s="296"/>
      <c r="HNU53" s="296"/>
      <c r="HNV53" s="296"/>
      <c r="HNW53" s="296"/>
      <c r="HNX53" s="296"/>
      <c r="HNY53" s="296"/>
      <c r="HNZ53" s="296"/>
      <c r="HOA53" s="296"/>
      <c r="HOB53" s="296"/>
      <c r="HOC53" s="296"/>
      <c r="HOD53" s="296"/>
      <c r="HOE53" s="296"/>
      <c r="HOF53" s="296"/>
      <c r="HOG53" s="296"/>
      <c r="HOH53" s="296"/>
      <c r="HOI53" s="296"/>
      <c r="HOJ53" s="296"/>
      <c r="HOK53" s="296"/>
      <c r="HOL53" s="296"/>
      <c r="HOM53" s="296"/>
      <c r="HON53" s="296"/>
      <c r="HOO53" s="296"/>
      <c r="HOP53" s="296"/>
      <c r="HOQ53" s="296"/>
      <c r="HOR53" s="296"/>
      <c r="HOS53" s="296"/>
      <c r="HOT53" s="296"/>
      <c r="HOU53" s="296"/>
      <c r="HOV53" s="296"/>
      <c r="HOW53" s="296"/>
      <c r="HOX53" s="296"/>
      <c r="HOY53" s="296"/>
      <c r="HOZ53" s="296"/>
      <c r="HPA53" s="296"/>
      <c r="HPB53" s="296"/>
      <c r="HPC53" s="296"/>
      <c r="HPD53" s="296"/>
      <c r="HPE53" s="296"/>
      <c r="HPF53" s="296"/>
      <c r="HPG53" s="296"/>
      <c r="HPH53" s="296"/>
      <c r="HPI53" s="296"/>
      <c r="HPJ53" s="296"/>
      <c r="HPK53" s="296"/>
      <c r="HPL53" s="296"/>
      <c r="HPM53" s="296"/>
      <c r="HPN53" s="296"/>
      <c r="HPO53" s="296"/>
      <c r="HPP53" s="296"/>
      <c r="HPQ53" s="296"/>
      <c r="HPR53" s="296"/>
      <c r="HPS53" s="296"/>
      <c r="HPT53" s="296"/>
      <c r="HPU53" s="296"/>
      <c r="HPV53" s="296"/>
      <c r="HPW53" s="296"/>
      <c r="HPX53" s="296"/>
      <c r="HPY53" s="296"/>
      <c r="HPZ53" s="296"/>
      <c r="HQA53" s="296"/>
      <c r="HQB53" s="296"/>
      <c r="HQC53" s="296"/>
      <c r="HQD53" s="296"/>
      <c r="HQE53" s="296"/>
      <c r="HQF53" s="296"/>
      <c r="HQG53" s="296"/>
      <c r="HQH53" s="296"/>
      <c r="HQI53" s="296"/>
      <c r="HQJ53" s="296"/>
      <c r="HQK53" s="296"/>
      <c r="HQL53" s="296"/>
      <c r="HQM53" s="296"/>
      <c r="HQN53" s="296"/>
      <c r="HQO53" s="296"/>
      <c r="HQP53" s="296"/>
      <c r="HQQ53" s="296"/>
      <c r="HQR53" s="296"/>
      <c r="HQS53" s="296"/>
      <c r="HQT53" s="296"/>
      <c r="HQU53" s="296"/>
      <c r="HQV53" s="296"/>
      <c r="HQW53" s="296"/>
      <c r="HQX53" s="296"/>
      <c r="HQY53" s="296"/>
      <c r="HQZ53" s="296"/>
      <c r="HRA53" s="296"/>
      <c r="HRB53" s="296"/>
      <c r="HRC53" s="296"/>
      <c r="HRD53" s="296"/>
      <c r="HRE53" s="296"/>
      <c r="HRF53" s="296"/>
      <c r="HRG53" s="296"/>
      <c r="HRH53" s="296"/>
      <c r="HRI53" s="296"/>
      <c r="HRJ53" s="296"/>
      <c r="HRK53" s="296"/>
      <c r="HRL53" s="296"/>
      <c r="HRM53" s="296"/>
      <c r="HRN53" s="296"/>
      <c r="HRO53" s="296"/>
      <c r="HRP53" s="296"/>
      <c r="HRQ53" s="296"/>
      <c r="HRR53" s="296"/>
      <c r="HRS53" s="296"/>
      <c r="HRT53" s="296"/>
      <c r="HRU53" s="296"/>
      <c r="HRV53" s="296"/>
      <c r="HRW53" s="296"/>
      <c r="HRX53" s="296"/>
      <c r="HRY53" s="296"/>
      <c r="HRZ53" s="296"/>
      <c r="HSA53" s="296"/>
      <c r="HSB53" s="296"/>
      <c r="HSC53" s="296"/>
      <c r="HSD53" s="296"/>
      <c r="HSE53" s="296"/>
      <c r="HSF53" s="296"/>
      <c r="HSG53" s="296"/>
      <c r="HSH53" s="296"/>
      <c r="HSI53" s="296"/>
      <c r="HSJ53" s="296"/>
      <c r="HSK53" s="296"/>
      <c r="HSL53" s="296"/>
      <c r="HSM53" s="296"/>
      <c r="HSN53" s="296"/>
      <c r="HSO53" s="296"/>
      <c r="HSP53" s="296"/>
      <c r="HSQ53" s="296"/>
      <c r="HSR53" s="296"/>
      <c r="HSS53" s="296"/>
      <c r="HST53" s="296"/>
      <c r="HSU53" s="296"/>
      <c r="HSV53" s="296"/>
      <c r="HSW53" s="296"/>
      <c r="HSX53" s="296"/>
      <c r="HSY53" s="296"/>
      <c r="HSZ53" s="296"/>
      <c r="HTA53" s="296"/>
      <c r="HTB53" s="296"/>
      <c r="HTC53" s="296"/>
      <c r="HTD53" s="296"/>
      <c r="HTE53" s="296"/>
      <c r="HTF53" s="296"/>
      <c r="HTG53" s="296"/>
      <c r="HTH53" s="296"/>
      <c r="HTI53" s="296"/>
      <c r="HTJ53" s="296"/>
      <c r="HTK53" s="296"/>
      <c r="HTL53" s="296"/>
      <c r="HTM53" s="296"/>
      <c r="HTN53" s="296"/>
      <c r="HTO53" s="296"/>
      <c r="HTP53" s="296"/>
      <c r="HTQ53" s="296"/>
      <c r="HTR53" s="296"/>
      <c r="HTS53" s="296"/>
      <c r="HTT53" s="296"/>
      <c r="HTU53" s="296"/>
      <c r="HTV53" s="296"/>
      <c r="HTW53" s="296"/>
      <c r="HTX53" s="296"/>
      <c r="HTY53" s="296"/>
      <c r="HTZ53" s="296"/>
      <c r="HUA53" s="296"/>
      <c r="HUB53" s="296"/>
      <c r="HUC53" s="296"/>
      <c r="HUD53" s="296"/>
      <c r="HUE53" s="296"/>
      <c r="HUF53" s="296"/>
      <c r="HUG53" s="296"/>
      <c r="HUH53" s="296"/>
      <c r="HUI53" s="296"/>
      <c r="HUJ53" s="296"/>
      <c r="HUK53" s="296"/>
      <c r="HUL53" s="296"/>
      <c r="HUM53" s="296"/>
      <c r="HUN53" s="296"/>
      <c r="HUO53" s="296"/>
      <c r="HUP53" s="296"/>
      <c r="HUQ53" s="296"/>
      <c r="HUR53" s="296"/>
      <c r="HUS53" s="296"/>
      <c r="HUT53" s="296"/>
      <c r="HUU53" s="296"/>
      <c r="HUV53" s="296"/>
      <c r="HUW53" s="296"/>
      <c r="HUX53" s="296"/>
      <c r="HUY53" s="296"/>
      <c r="HUZ53" s="296"/>
      <c r="HVA53" s="296"/>
      <c r="HVB53" s="296"/>
      <c r="HVC53" s="296"/>
      <c r="HVD53" s="296"/>
      <c r="HVE53" s="296"/>
      <c r="HVF53" s="296"/>
      <c r="HVG53" s="296"/>
      <c r="HVH53" s="296"/>
      <c r="HVI53" s="296"/>
      <c r="HVJ53" s="296"/>
      <c r="HVK53" s="296"/>
      <c r="HVL53" s="296"/>
      <c r="HVM53" s="296"/>
      <c r="HVN53" s="296"/>
      <c r="HVO53" s="296"/>
      <c r="HVP53" s="296"/>
      <c r="HVQ53" s="296"/>
      <c r="HVR53" s="296"/>
      <c r="HVS53" s="296"/>
      <c r="HVT53" s="296"/>
      <c r="HVU53" s="296"/>
      <c r="HVV53" s="296"/>
      <c r="HVW53" s="296"/>
      <c r="HVX53" s="296"/>
      <c r="HVY53" s="296"/>
      <c r="HVZ53" s="296"/>
      <c r="HWA53" s="296"/>
      <c r="HWB53" s="296"/>
      <c r="HWC53" s="296"/>
      <c r="HWD53" s="296"/>
      <c r="HWE53" s="296"/>
      <c r="HWF53" s="296"/>
      <c r="HWG53" s="296"/>
      <c r="HWH53" s="296"/>
      <c r="HWI53" s="296"/>
      <c r="HWJ53" s="296"/>
      <c r="HWK53" s="296"/>
      <c r="HWL53" s="296"/>
      <c r="HWM53" s="296"/>
      <c r="HWN53" s="296"/>
      <c r="HWO53" s="296"/>
      <c r="HWP53" s="296"/>
      <c r="HWQ53" s="296"/>
      <c r="HWR53" s="296"/>
      <c r="HWS53" s="296"/>
      <c r="HWT53" s="296"/>
      <c r="HWU53" s="296"/>
      <c r="HWV53" s="296"/>
      <c r="HWW53" s="296"/>
      <c r="HWX53" s="296"/>
      <c r="HWY53" s="296"/>
      <c r="HWZ53" s="296"/>
      <c r="HXA53" s="296"/>
      <c r="HXB53" s="296"/>
      <c r="HXC53" s="296"/>
      <c r="HXD53" s="296"/>
      <c r="HXE53" s="296"/>
      <c r="HXF53" s="296"/>
      <c r="HXG53" s="296"/>
      <c r="HXH53" s="296"/>
      <c r="HXI53" s="296"/>
      <c r="HXJ53" s="296"/>
      <c r="HXK53" s="296"/>
      <c r="HXL53" s="296"/>
      <c r="HXM53" s="296"/>
      <c r="HXN53" s="296"/>
      <c r="HXO53" s="296"/>
      <c r="HXP53" s="296"/>
      <c r="HXQ53" s="296"/>
      <c r="HXR53" s="296"/>
      <c r="HXS53" s="296"/>
      <c r="HXT53" s="296"/>
      <c r="HXU53" s="296"/>
      <c r="HXV53" s="296"/>
      <c r="HXW53" s="296"/>
      <c r="HXX53" s="296"/>
      <c r="HXY53" s="296"/>
      <c r="HXZ53" s="296"/>
      <c r="HYA53" s="296"/>
      <c r="HYB53" s="296"/>
      <c r="HYC53" s="296"/>
      <c r="HYD53" s="296"/>
      <c r="HYE53" s="296"/>
      <c r="HYF53" s="296"/>
      <c r="HYG53" s="296"/>
      <c r="HYH53" s="296"/>
      <c r="HYI53" s="296"/>
      <c r="HYJ53" s="296"/>
      <c r="HYK53" s="296"/>
      <c r="HYL53" s="296"/>
      <c r="HYM53" s="296"/>
      <c r="HYN53" s="296"/>
      <c r="HYO53" s="296"/>
      <c r="HYP53" s="296"/>
      <c r="HYQ53" s="296"/>
      <c r="HYR53" s="296"/>
      <c r="HYS53" s="296"/>
      <c r="HYT53" s="296"/>
      <c r="HYU53" s="296"/>
      <c r="HYV53" s="296"/>
      <c r="HYW53" s="296"/>
      <c r="HYX53" s="296"/>
      <c r="HYY53" s="296"/>
      <c r="HYZ53" s="296"/>
      <c r="HZA53" s="296"/>
      <c r="HZB53" s="296"/>
      <c r="HZC53" s="296"/>
      <c r="HZD53" s="296"/>
      <c r="HZE53" s="296"/>
      <c r="HZF53" s="296"/>
      <c r="HZG53" s="296"/>
      <c r="HZH53" s="296"/>
      <c r="HZI53" s="296"/>
      <c r="HZJ53" s="296"/>
      <c r="HZK53" s="296"/>
      <c r="HZL53" s="296"/>
      <c r="HZM53" s="296"/>
      <c r="HZN53" s="296"/>
      <c r="HZO53" s="296"/>
      <c r="HZP53" s="296"/>
      <c r="HZQ53" s="296"/>
      <c r="HZR53" s="296"/>
      <c r="HZS53" s="296"/>
      <c r="HZT53" s="296"/>
      <c r="HZU53" s="296"/>
      <c r="HZV53" s="296"/>
      <c r="HZW53" s="296"/>
      <c r="HZX53" s="296"/>
      <c r="HZY53" s="296"/>
      <c r="HZZ53" s="296"/>
      <c r="IAA53" s="296"/>
      <c r="IAB53" s="296"/>
      <c r="IAC53" s="296"/>
      <c r="IAD53" s="296"/>
      <c r="IAE53" s="296"/>
      <c r="IAF53" s="296"/>
      <c r="IAG53" s="296"/>
      <c r="IAH53" s="296"/>
      <c r="IAI53" s="296"/>
      <c r="IAJ53" s="296"/>
      <c r="IAK53" s="296"/>
      <c r="IAL53" s="296"/>
      <c r="IAM53" s="296"/>
      <c r="IAN53" s="296"/>
      <c r="IAO53" s="296"/>
      <c r="IAP53" s="296"/>
      <c r="IAQ53" s="296"/>
      <c r="IAR53" s="296"/>
      <c r="IAS53" s="296"/>
      <c r="IAT53" s="296"/>
      <c r="IAU53" s="296"/>
      <c r="IAV53" s="296"/>
      <c r="IAW53" s="296"/>
      <c r="IAX53" s="296"/>
      <c r="IAY53" s="296"/>
      <c r="IAZ53" s="296"/>
      <c r="IBA53" s="296"/>
      <c r="IBB53" s="296"/>
      <c r="IBC53" s="296"/>
      <c r="IBD53" s="296"/>
      <c r="IBE53" s="296"/>
      <c r="IBF53" s="296"/>
      <c r="IBG53" s="296"/>
      <c r="IBH53" s="296"/>
      <c r="IBI53" s="296"/>
      <c r="IBJ53" s="296"/>
      <c r="IBK53" s="296"/>
      <c r="IBL53" s="296"/>
      <c r="IBM53" s="296"/>
      <c r="IBN53" s="296"/>
      <c r="IBO53" s="296"/>
      <c r="IBP53" s="296"/>
      <c r="IBQ53" s="296"/>
      <c r="IBR53" s="296"/>
      <c r="IBS53" s="296"/>
      <c r="IBT53" s="296"/>
      <c r="IBU53" s="296"/>
      <c r="IBV53" s="296"/>
      <c r="IBW53" s="296"/>
      <c r="IBX53" s="296"/>
      <c r="IBY53" s="296"/>
      <c r="IBZ53" s="296"/>
      <c r="ICA53" s="296"/>
      <c r="ICB53" s="296"/>
      <c r="ICC53" s="296"/>
      <c r="ICD53" s="296"/>
      <c r="ICE53" s="296"/>
      <c r="ICF53" s="296"/>
      <c r="ICG53" s="296"/>
      <c r="ICH53" s="296"/>
      <c r="ICI53" s="296"/>
      <c r="ICJ53" s="296"/>
      <c r="ICK53" s="296"/>
      <c r="ICL53" s="296"/>
      <c r="ICM53" s="296"/>
      <c r="ICN53" s="296"/>
      <c r="ICO53" s="296"/>
      <c r="ICP53" s="296"/>
      <c r="ICQ53" s="296"/>
      <c r="ICR53" s="296"/>
      <c r="ICS53" s="296"/>
      <c r="ICT53" s="296"/>
      <c r="ICU53" s="296"/>
      <c r="ICV53" s="296"/>
      <c r="ICW53" s="296"/>
      <c r="ICX53" s="296"/>
      <c r="ICY53" s="296"/>
      <c r="ICZ53" s="296"/>
      <c r="IDA53" s="296"/>
      <c r="IDB53" s="296"/>
      <c r="IDC53" s="296"/>
      <c r="IDD53" s="296"/>
      <c r="IDE53" s="296"/>
      <c r="IDF53" s="296"/>
      <c r="IDG53" s="296"/>
      <c r="IDH53" s="296"/>
      <c r="IDI53" s="296"/>
      <c r="IDJ53" s="296"/>
      <c r="IDK53" s="296"/>
      <c r="IDL53" s="296"/>
      <c r="IDM53" s="296"/>
      <c r="IDN53" s="296"/>
      <c r="IDO53" s="296"/>
      <c r="IDP53" s="296"/>
      <c r="IDQ53" s="296"/>
      <c r="IDR53" s="296"/>
      <c r="IDS53" s="296"/>
      <c r="IDT53" s="296"/>
      <c r="IDU53" s="296"/>
      <c r="IDV53" s="296"/>
      <c r="IDW53" s="296"/>
      <c r="IDX53" s="296"/>
      <c r="IDY53" s="296"/>
      <c r="IDZ53" s="296"/>
      <c r="IEA53" s="296"/>
      <c r="IEB53" s="296"/>
      <c r="IEC53" s="296"/>
      <c r="IED53" s="296"/>
      <c r="IEE53" s="296"/>
      <c r="IEF53" s="296"/>
      <c r="IEG53" s="296"/>
      <c r="IEH53" s="296"/>
      <c r="IEI53" s="296"/>
      <c r="IEJ53" s="296"/>
      <c r="IEK53" s="296"/>
      <c r="IEL53" s="296"/>
      <c r="IEM53" s="296"/>
      <c r="IEN53" s="296"/>
      <c r="IEO53" s="296"/>
      <c r="IEP53" s="296"/>
      <c r="IEQ53" s="296"/>
      <c r="IER53" s="296"/>
      <c r="IES53" s="296"/>
      <c r="IET53" s="296"/>
      <c r="IEU53" s="296"/>
      <c r="IEV53" s="296"/>
      <c r="IEW53" s="296"/>
      <c r="IEX53" s="296"/>
      <c r="IEY53" s="296"/>
      <c r="IEZ53" s="296"/>
      <c r="IFA53" s="296"/>
      <c r="IFB53" s="296"/>
      <c r="IFC53" s="296"/>
      <c r="IFD53" s="296"/>
      <c r="IFE53" s="296"/>
      <c r="IFF53" s="296"/>
      <c r="IFG53" s="296"/>
      <c r="IFH53" s="296"/>
      <c r="IFI53" s="296"/>
      <c r="IFJ53" s="296"/>
      <c r="IFK53" s="296"/>
      <c r="IFL53" s="296"/>
      <c r="IFM53" s="296"/>
      <c r="IFN53" s="296"/>
      <c r="IFO53" s="296"/>
      <c r="IFP53" s="296"/>
      <c r="IFQ53" s="296"/>
      <c r="IFR53" s="296"/>
      <c r="IFS53" s="296"/>
      <c r="IFT53" s="296"/>
      <c r="IFU53" s="296"/>
      <c r="IFV53" s="296"/>
      <c r="IFW53" s="296"/>
      <c r="IFX53" s="296"/>
      <c r="IFY53" s="296"/>
      <c r="IFZ53" s="296"/>
      <c r="IGA53" s="296"/>
      <c r="IGB53" s="296"/>
      <c r="IGC53" s="296"/>
      <c r="IGD53" s="296"/>
      <c r="IGE53" s="296"/>
      <c r="IGF53" s="296"/>
      <c r="IGG53" s="296"/>
      <c r="IGH53" s="296"/>
      <c r="IGI53" s="296"/>
      <c r="IGJ53" s="296"/>
      <c r="IGK53" s="296"/>
      <c r="IGL53" s="296"/>
      <c r="IGM53" s="296"/>
      <c r="IGN53" s="296"/>
      <c r="IGO53" s="296"/>
      <c r="IGP53" s="296"/>
      <c r="IGQ53" s="296"/>
      <c r="IGR53" s="296"/>
      <c r="IGS53" s="296"/>
      <c r="IGT53" s="296"/>
      <c r="IGU53" s="296"/>
      <c r="IGV53" s="296"/>
      <c r="IGW53" s="296"/>
      <c r="IGX53" s="296"/>
      <c r="IGY53" s="296"/>
      <c r="IGZ53" s="296"/>
      <c r="IHA53" s="296"/>
      <c r="IHB53" s="296"/>
      <c r="IHC53" s="296"/>
      <c r="IHD53" s="296"/>
      <c r="IHE53" s="296"/>
      <c r="IHF53" s="296"/>
      <c r="IHG53" s="296"/>
      <c r="IHH53" s="296"/>
      <c r="IHI53" s="296"/>
      <c r="IHJ53" s="296"/>
      <c r="IHK53" s="296"/>
      <c r="IHL53" s="296"/>
      <c r="IHM53" s="296"/>
      <c r="IHN53" s="296"/>
      <c r="IHO53" s="296"/>
      <c r="IHP53" s="296"/>
      <c r="IHQ53" s="296"/>
      <c r="IHR53" s="296"/>
      <c r="IHS53" s="296"/>
      <c r="IHT53" s="296"/>
      <c r="IHU53" s="296"/>
      <c r="IHV53" s="296"/>
      <c r="IHW53" s="296"/>
      <c r="IHX53" s="296"/>
      <c r="IHY53" s="296"/>
      <c r="IHZ53" s="296"/>
      <c r="IIA53" s="296"/>
      <c r="IIB53" s="296"/>
      <c r="IIC53" s="296"/>
      <c r="IID53" s="296"/>
      <c r="IIE53" s="296"/>
      <c r="IIF53" s="296"/>
      <c r="IIG53" s="296"/>
      <c r="IIH53" s="296"/>
      <c r="III53" s="296"/>
      <c r="IIJ53" s="296"/>
      <c r="IIK53" s="296"/>
      <c r="IIL53" s="296"/>
      <c r="IIM53" s="296"/>
      <c r="IIN53" s="296"/>
      <c r="IIO53" s="296"/>
      <c r="IIP53" s="296"/>
      <c r="IIQ53" s="296"/>
      <c r="IIR53" s="296"/>
      <c r="IIS53" s="296"/>
      <c r="IIT53" s="296"/>
      <c r="IIU53" s="296"/>
      <c r="IIV53" s="296"/>
      <c r="IIW53" s="296"/>
      <c r="IIX53" s="296"/>
      <c r="IIY53" s="296"/>
      <c r="IIZ53" s="296"/>
      <c r="IJA53" s="296"/>
      <c r="IJB53" s="296"/>
      <c r="IJC53" s="296"/>
      <c r="IJD53" s="296"/>
      <c r="IJE53" s="296"/>
      <c r="IJF53" s="296"/>
      <c r="IJG53" s="296"/>
      <c r="IJH53" s="296"/>
      <c r="IJI53" s="296"/>
      <c r="IJJ53" s="296"/>
      <c r="IJK53" s="296"/>
      <c r="IJL53" s="296"/>
      <c r="IJM53" s="296"/>
      <c r="IJN53" s="296"/>
      <c r="IJO53" s="296"/>
      <c r="IJP53" s="296"/>
      <c r="IJQ53" s="296"/>
      <c r="IJR53" s="296"/>
      <c r="IJS53" s="296"/>
      <c r="IJT53" s="296"/>
      <c r="IJU53" s="296"/>
      <c r="IJV53" s="296"/>
      <c r="IJW53" s="296"/>
      <c r="IJX53" s="296"/>
      <c r="IJY53" s="296"/>
      <c r="IJZ53" s="296"/>
      <c r="IKA53" s="296"/>
      <c r="IKB53" s="296"/>
      <c r="IKC53" s="296"/>
      <c r="IKD53" s="296"/>
      <c r="IKE53" s="296"/>
      <c r="IKF53" s="296"/>
      <c r="IKG53" s="296"/>
      <c r="IKH53" s="296"/>
      <c r="IKI53" s="296"/>
      <c r="IKJ53" s="296"/>
      <c r="IKK53" s="296"/>
      <c r="IKL53" s="296"/>
      <c r="IKM53" s="296"/>
      <c r="IKN53" s="296"/>
      <c r="IKO53" s="296"/>
      <c r="IKP53" s="296"/>
      <c r="IKQ53" s="296"/>
      <c r="IKR53" s="296"/>
      <c r="IKS53" s="296"/>
      <c r="IKT53" s="296"/>
      <c r="IKU53" s="296"/>
      <c r="IKV53" s="296"/>
      <c r="IKW53" s="296"/>
      <c r="IKX53" s="296"/>
      <c r="IKY53" s="296"/>
      <c r="IKZ53" s="296"/>
      <c r="ILA53" s="296"/>
      <c r="ILB53" s="296"/>
      <c r="ILC53" s="296"/>
      <c r="ILD53" s="296"/>
      <c r="ILE53" s="296"/>
      <c r="ILF53" s="296"/>
      <c r="ILG53" s="296"/>
      <c r="ILH53" s="296"/>
      <c r="ILI53" s="296"/>
      <c r="ILJ53" s="296"/>
      <c r="ILK53" s="296"/>
      <c r="ILL53" s="296"/>
      <c r="ILM53" s="296"/>
      <c r="ILN53" s="296"/>
      <c r="ILO53" s="296"/>
      <c r="ILP53" s="296"/>
      <c r="ILQ53" s="296"/>
      <c r="ILR53" s="296"/>
      <c r="ILS53" s="296"/>
      <c r="ILT53" s="296"/>
      <c r="ILU53" s="296"/>
      <c r="ILV53" s="296"/>
      <c r="ILW53" s="296"/>
      <c r="ILX53" s="296"/>
      <c r="ILY53" s="296"/>
      <c r="ILZ53" s="296"/>
      <c r="IMA53" s="296"/>
      <c r="IMB53" s="296"/>
      <c r="IMC53" s="296"/>
      <c r="IMD53" s="296"/>
      <c r="IME53" s="296"/>
      <c r="IMF53" s="296"/>
      <c r="IMG53" s="296"/>
      <c r="IMH53" s="296"/>
      <c r="IMI53" s="296"/>
      <c r="IMJ53" s="296"/>
      <c r="IMK53" s="296"/>
      <c r="IML53" s="296"/>
      <c r="IMM53" s="296"/>
      <c r="IMN53" s="296"/>
      <c r="IMO53" s="296"/>
      <c r="IMP53" s="296"/>
      <c r="IMQ53" s="296"/>
      <c r="IMR53" s="296"/>
      <c r="IMS53" s="296"/>
      <c r="IMT53" s="296"/>
      <c r="IMU53" s="296"/>
      <c r="IMV53" s="296"/>
      <c r="IMW53" s="296"/>
      <c r="IMX53" s="296"/>
      <c r="IMY53" s="296"/>
      <c r="IMZ53" s="296"/>
      <c r="INA53" s="296"/>
      <c r="INB53" s="296"/>
      <c r="INC53" s="296"/>
      <c r="IND53" s="296"/>
      <c r="INE53" s="296"/>
      <c r="INF53" s="296"/>
      <c r="ING53" s="296"/>
      <c r="INH53" s="296"/>
      <c r="INI53" s="296"/>
      <c r="INJ53" s="296"/>
      <c r="INK53" s="296"/>
      <c r="INL53" s="296"/>
      <c r="INM53" s="296"/>
      <c r="INN53" s="296"/>
      <c r="INO53" s="296"/>
      <c r="INP53" s="296"/>
      <c r="INQ53" s="296"/>
      <c r="INR53" s="296"/>
      <c r="INS53" s="296"/>
      <c r="INT53" s="296"/>
      <c r="INU53" s="296"/>
      <c r="INV53" s="296"/>
      <c r="INW53" s="296"/>
      <c r="INX53" s="296"/>
      <c r="INY53" s="296"/>
      <c r="INZ53" s="296"/>
      <c r="IOA53" s="296"/>
      <c r="IOB53" s="296"/>
      <c r="IOC53" s="296"/>
      <c r="IOD53" s="296"/>
      <c r="IOE53" s="296"/>
      <c r="IOF53" s="296"/>
      <c r="IOG53" s="296"/>
      <c r="IOH53" s="296"/>
      <c r="IOI53" s="296"/>
      <c r="IOJ53" s="296"/>
      <c r="IOK53" s="296"/>
      <c r="IOL53" s="296"/>
      <c r="IOM53" s="296"/>
      <c r="ION53" s="296"/>
      <c r="IOO53" s="296"/>
      <c r="IOP53" s="296"/>
      <c r="IOQ53" s="296"/>
      <c r="IOR53" s="296"/>
      <c r="IOS53" s="296"/>
      <c r="IOT53" s="296"/>
      <c r="IOU53" s="296"/>
      <c r="IOV53" s="296"/>
      <c r="IOW53" s="296"/>
      <c r="IOX53" s="296"/>
      <c r="IOY53" s="296"/>
      <c r="IOZ53" s="296"/>
      <c r="IPA53" s="296"/>
      <c r="IPB53" s="296"/>
      <c r="IPC53" s="296"/>
      <c r="IPD53" s="296"/>
      <c r="IPE53" s="296"/>
      <c r="IPF53" s="296"/>
      <c r="IPG53" s="296"/>
      <c r="IPH53" s="296"/>
      <c r="IPI53" s="296"/>
      <c r="IPJ53" s="296"/>
      <c r="IPK53" s="296"/>
      <c r="IPL53" s="296"/>
      <c r="IPM53" s="296"/>
      <c r="IPN53" s="296"/>
      <c r="IPO53" s="296"/>
      <c r="IPP53" s="296"/>
      <c r="IPQ53" s="296"/>
      <c r="IPR53" s="296"/>
      <c r="IPS53" s="296"/>
      <c r="IPT53" s="296"/>
      <c r="IPU53" s="296"/>
      <c r="IPV53" s="296"/>
      <c r="IPW53" s="296"/>
      <c r="IPX53" s="296"/>
      <c r="IPY53" s="296"/>
      <c r="IPZ53" s="296"/>
      <c r="IQA53" s="296"/>
      <c r="IQB53" s="296"/>
      <c r="IQC53" s="296"/>
      <c r="IQD53" s="296"/>
      <c r="IQE53" s="296"/>
      <c r="IQF53" s="296"/>
      <c r="IQG53" s="296"/>
      <c r="IQH53" s="296"/>
      <c r="IQI53" s="296"/>
      <c r="IQJ53" s="296"/>
      <c r="IQK53" s="296"/>
      <c r="IQL53" s="296"/>
      <c r="IQM53" s="296"/>
      <c r="IQN53" s="296"/>
      <c r="IQO53" s="296"/>
      <c r="IQP53" s="296"/>
      <c r="IQQ53" s="296"/>
      <c r="IQR53" s="296"/>
      <c r="IQS53" s="296"/>
      <c r="IQT53" s="296"/>
      <c r="IQU53" s="296"/>
      <c r="IQV53" s="296"/>
      <c r="IQW53" s="296"/>
      <c r="IQX53" s="296"/>
      <c r="IQY53" s="296"/>
      <c r="IQZ53" s="296"/>
      <c r="IRA53" s="296"/>
      <c r="IRB53" s="296"/>
      <c r="IRC53" s="296"/>
      <c r="IRD53" s="296"/>
      <c r="IRE53" s="296"/>
      <c r="IRF53" s="296"/>
      <c r="IRG53" s="296"/>
      <c r="IRH53" s="296"/>
      <c r="IRI53" s="296"/>
      <c r="IRJ53" s="296"/>
      <c r="IRK53" s="296"/>
      <c r="IRL53" s="296"/>
      <c r="IRM53" s="296"/>
      <c r="IRN53" s="296"/>
      <c r="IRO53" s="296"/>
      <c r="IRP53" s="296"/>
      <c r="IRQ53" s="296"/>
      <c r="IRR53" s="296"/>
      <c r="IRS53" s="296"/>
      <c r="IRT53" s="296"/>
      <c r="IRU53" s="296"/>
      <c r="IRV53" s="296"/>
      <c r="IRW53" s="296"/>
      <c r="IRX53" s="296"/>
      <c r="IRY53" s="296"/>
      <c r="IRZ53" s="296"/>
      <c r="ISA53" s="296"/>
      <c r="ISB53" s="296"/>
      <c r="ISC53" s="296"/>
      <c r="ISD53" s="296"/>
      <c r="ISE53" s="296"/>
      <c r="ISF53" s="296"/>
      <c r="ISG53" s="296"/>
      <c r="ISH53" s="296"/>
      <c r="ISI53" s="296"/>
      <c r="ISJ53" s="296"/>
      <c r="ISK53" s="296"/>
      <c r="ISL53" s="296"/>
      <c r="ISM53" s="296"/>
      <c r="ISN53" s="296"/>
      <c r="ISO53" s="296"/>
      <c r="ISP53" s="296"/>
      <c r="ISQ53" s="296"/>
      <c r="ISR53" s="296"/>
      <c r="ISS53" s="296"/>
      <c r="IST53" s="296"/>
      <c r="ISU53" s="296"/>
      <c r="ISV53" s="296"/>
      <c r="ISW53" s="296"/>
      <c r="ISX53" s="296"/>
      <c r="ISY53" s="296"/>
      <c r="ISZ53" s="296"/>
      <c r="ITA53" s="296"/>
      <c r="ITB53" s="296"/>
      <c r="ITC53" s="296"/>
      <c r="ITD53" s="296"/>
      <c r="ITE53" s="296"/>
      <c r="ITF53" s="296"/>
      <c r="ITG53" s="296"/>
      <c r="ITH53" s="296"/>
      <c r="ITI53" s="296"/>
      <c r="ITJ53" s="296"/>
      <c r="ITK53" s="296"/>
      <c r="ITL53" s="296"/>
      <c r="ITM53" s="296"/>
      <c r="ITN53" s="296"/>
      <c r="ITO53" s="296"/>
      <c r="ITP53" s="296"/>
      <c r="ITQ53" s="296"/>
      <c r="ITR53" s="296"/>
      <c r="ITS53" s="296"/>
      <c r="ITT53" s="296"/>
      <c r="ITU53" s="296"/>
      <c r="ITV53" s="296"/>
      <c r="ITW53" s="296"/>
      <c r="ITX53" s="296"/>
      <c r="ITY53" s="296"/>
      <c r="ITZ53" s="296"/>
      <c r="IUA53" s="296"/>
      <c r="IUB53" s="296"/>
      <c r="IUC53" s="296"/>
      <c r="IUD53" s="296"/>
      <c r="IUE53" s="296"/>
      <c r="IUF53" s="296"/>
      <c r="IUG53" s="296"/>
      <c r="IUH53" s="296"/>
      <c r="IUI53" s="296"/>
      <c r="IUJ53" s="296"/>
      <c r="IUK53" s="296"/>
      <c r="IUL53" s="296"/>
      <c r="IUM53" s="296"/>
      <c r="IUN53" s="296"/>
      <c r="IUO53" s="296"/>
      <c r="IUP53" s="296"/>
      <c r="IUQ53" s="296"/>
      <c r="IUR53" s="296"/>
      <c r="IUS53" s="296"/>
      <c r="IUT53" s="296"/>
      <c r="IUU53" s="296"/>
      <c r="IUV53" s="296"/>
      <c r="IUW53" s="296"/>
      <c r="IUX53" s="296"/>
      <c r="IUY53" s="296"/>
      <c r="IUZ53" s="296"/>
      <c r="IVA53" s="296"/>
      <c r="IVB53" s="296"/>
      <c r="IVC53" s="296"/>
      <c r="IVD53" s="296"/>
      <c r="IVE53" s="296"/>
      <c r="IVF53" s="296"/>
      <c r="IVG53" s="296"/>
      <c r="IVH53" s="296"/>
      <c r="IVI53" s="296"/>
      <c r="IVJ53" s="296"/>
      <c r="IVK53" s="296"/>
      <c r="IVL53" s="296"/>
      <c r="IVM53" s="296"/>
      <c r="IVN53" s="296"/>
      <c r="IVO53" s="296"/>
      <c r="IVP53" s="296"/>
      <c r="IVQ53" s="296"/>
      <c r="IVR53" s="296"/>
      <c r="IVS53" s="296"/>
      <c r="IVT53" s="296"/>
      <c r="IVU53" s="296"/>
      <c r="IVV53" s="296"/>
      <c r="IVW53" s="296"/>
      <c r="IVX53" s="296"/>
      <c r="IVY53" s="296"/>
      <c r="IVZ53" s="296"/>
      <c r="IWA53" s="296"/>
      <c r="IWB53" s="296"/>
      <c r="IWC53" s="296"/>
      <c r="IWD53" s="296"/>
      <c r="IWE53" s="296"/>
      <c r="IWF53" s="296"/>
      <c r="IWG53" s="296"/>
      <c r="IWH53" s="296"/>
      <c r="IWI53" s="296"/>
      <c r="IWJ53" s="296"/>
      <c r="IWK53" s="296"/>
      <c r="IWL53" s="296"/>
      <c r="IWM53" s="296"/>
      <c r="IWN53" s="296"/>
      <c r="IWO53" s="296"/>
      <c r="IWP53" s="296"/>
      <c r="IWQ53" s="296"/>
      <c r="IWR53" s="296"/>
      <c r="IWS53" s="296"/>
      <c r="IWT53" s="296"/>
      <c r="IWU53" s="296"/>
      <c r="IWV53" s="296"/>
      <c r="IWW53" s="296"/>
      <c r="IWX53" s="296"/>
      <c r="IWY53" s="296"/>
      <c r="IWZ53" s="296"/>
      <c r="IXA53" s="296"/>
      <c r="IXB53" s="296"/>
      <c r="IXC53" s="296"/>
      <c r="IXD53" s="296"/>
      <c r="IXE53" s="296"/>
      <c r="IXF53" s="296"/>
      <c r="IXG53" s="296"/>
      <c r="IXH53" s="296"/>
      <c r="IXI53" s="296"/>
      <c r="IXJ53" s="296"/>
      <c r="IXK53" s="296"/>
      <c r="IXL53" s="296"/>
      <c r="IXM53" s="296"/>
      <c r="IXN53" s="296"/>
      <c r="IXO53" s="296"/>
      <c r="IXP53" s="296"/>
      <c r="IXQ53" s="296"/>
      <c r="IXR53" s="296"/>
      <c r="IXS53" s="296"/>
      <c r="IXT53" s="296"/>
      <c r="IXU53" s="296"/>
      <c r="IXV53" s="296"/>
      <c r="IXW53" s="296"/>
      <c r="IXX53" s="296"/>
      <c r="IXY53" s="296"/>
      <c r="IXZ53" s="296"/>
      <c r="IYA53" s="296"/>
      <c r="IYB53" s="296"/>
      <c r="IYC53" s="296"/>
      <c r="IYD53" s="296"/>
      <c r="IYE53" s="296"/>
      <c r="IYF53" s="296"/>
      <c r="IYG53" s="296"/>
      <c r="IYH53" s="296"/>
      <c r="IYI53" s="296"/>
      <c r="IYJ53" s="296"/>
      <c r="IYK53" s="296"/>
      <c r="IYL53" s="296"/>
      <c r="IYM53" s="296"/>
      <c r="IYN53" s="296"/>
      <c r="IYO53" s="296"/>
      <c r="IYP53" s="296"/>
      <c r="IYQ53" s="296"/>
      <c r="IYR53" s="296"/>
      <c r="IYS53" s="296"/>
      <c r="IYT53" s="296"/>
      <c r="IYU53" s="296"/>
      <c r="IYV53" s="296"/>
      <c r="IYW53" s="296"/>
      <c r="IYX53" s="296"/>
      <c r="IYY53" s="296"/>
      <c r="IYZ53" s="296"/>
      <c r="IZA53" s="296"/>
      <c r="IZB53" s="296"/>
      <c r="IZC53" s="296"/>
      <c r="IZD53" s="296"/>
      <c r="IZE53" s="296"/>
      <c r="IZF53" s="296"/>
      <c r="IZG53" s="296"/>
      <c r="IZH53" s="296"/>
      <c r="IZI53" s="296"/>
      <c r="IZJ53" s="296"/>
      <c r="IZK53" s="296"/>
      <c r="IZL53" s="296"/>
      <c r="IZM53" s="296"/>
      <c r="IZN53" s="296"/>
      <c r="IZO53" s="296"/>
      <c r="IZP53" s="296"/>
      <c r="IZQ53" s="296"/>
      <c r="IZR53" s="296"/>
      <c r="IZS53" s="296"/>
      <c r="IZT53" s="296"/>
      <c r="IZU53" s="296"/>
      <c r="IZV53" s="296"/>
      <c r="IZW53" s="296"/>
      <c r="IZX53" s="296"/>
      <c r="IZY53" s="296"/>
      <c r="IZZ53" s="296"/>
      <c r="JAA53" s="296"/>
      <c r="JAB53" s="296"/>
      <c r="JAC53" s="296"/>
      <c r="JAD53" s="296"/>
      <c r="JAE53" s="296"/>
      <c r="JAF53" s="296"/>
      <c r="JAG53" s="296"/>
      <c r="JAH53" s="296"/>
      <c r="JAI53" s="296"/>
      <c r="JAJ53" s="296"/>
      <c r="JAK53" s="296"/>
      <c r="JAL53" s="296"/>
      <c r="JAM53" s="296"/>
      <c r="JAN53" s="296"/>
      <c r="JAO53" s="296"/>
      <c r="JAP53" s="296"/>
      <c r="JAQ53" s="296"/>
      <c r="JAR53" s="296"/>
      <c r="JAS53" s="296"/>
      <c r="JAT53" s="296"/>
      <c r="JAU53" s="296"/>
      <c r="JAV53" s="296"/>
      <c r="JAW53" s="296"/>
      <c r="JAX53" s="296"/>
      <c r="JAY53" s="296"/>
      <c r="JAZ53" s="296"/>
      <c r="JBA53" s="296"/>
      <c r="JBB53" s="296"/>
      <c r="JBC53" s="296"/>
      <c r="JBD53" s="296"/>
      <c r="JBE53" s="296"/>
      <c r="JBF53" s="296"/>
      <c r="JBG53" s="296"/>
      <c r="JBH53" s="296"/>
      <c r="JBI53" s="296"/>
      <c r="JBJ53" s="296"/>
      <c r="JBK53" s="296"/>
      <c r="JBL53" s="296"/>
      <c r="JBM53" s="296"/>
      <c r="JBN53" s="296"/>
      <c r="JBO53" s="296"/>
      <c r="JBP53" s="296"/>
      <c r="JBQ53" s="296"/>
      <c r="JBR53" s="296"/>
      <c r="JBS53" s="296"/>
      <c r="JBT53" s="296"/>
      <c r="JBU53" s="296"/>
      <c r="JBV53" s="296"/>
      <c r="JBW53" s="296"/>
      <c r="JBX53" s="296"/>
      <c r="JBY53" s="296"/>
      <c r="JBZ53" s="296"/>
      <c r="JCA53" s="296"/>
      <c r="JCB53" s="296"/>
      <c r="JCC53" s="296"/>
      <c r="JCD53" s="296"/>
      <c r="JCE53" s="296"/>
      <c r="JCF53" s="296"/>
      <c r="JCG53" s="296"/>
      <c r="JCH53" s="296"/>
      <c r="JCI53" s="296"/>
      <c r="JCJ53" s="296"/>
      <c r="JCK53" s="296"/>
      <c r="JCL53" s="296"/>
      <c r="JCM53" s="296"/>
      <c r="JCN53" s="296"/>
      <c r="JCO53" s="296"/>
      <c r="JCP53" s="296"/>
      <c r="JCQ53" s="296"/>
      <c r="JCR53" s="296"/>
      <c r="JCS53" s="296"/>
      <c r="JCT53" s="296"/>
      <c r="JCU53" s="296"/>
      <c r="JCV53" s="296"/>
      <c r="JCW53" s="296"/>
      <c r="JCX53" s="296"/>
      <c r="JCY53" s="296"/>
      <c r="JCZ53" s="296"/>
      <c r="JDA53" s="296"/>
      <c r="JDB53" s="296"/>
      <c r="JDC53" s="296"/>
      <c r="JDD53" s="296"/>
      <c r="JDE53" s="296"/>
      <c r="JDF53" s="296"/>
      <c r="JDG53" s="296"/>
      <c r="JDH53" s="296"/>
      <c r="JDI53" s="296"/>
      <c r="JDJ53" s="296"/>
      <c r="JDK53" s="296"/>
      <c r="JDL53" s="296"/>
      <c r="JDM53" s="296"/>
      <c r="JDN53" s="296"/>
      <c r="JDO53" s="296"/>
      <c r="JDP53" s="296"/>
      <c r="JDQ53" s="296"/>
      <c r="JDR53" s="296"/>
      <c r="JDS53" s="296"/>
      <c r="JDT53" s="296"/>
      <c r="JDU53" s="296"/>
      <c r="JDV53" s="296"/>
      <c r="JDW53" s="296"/>
      <c r="JDX53" s="296"/>
      <c r="JDY53" s="296"/>
      <c r="JDZ53" s="296"/>
      <c r="JEA53" s="296"/>
      <c r="JEB53" s="296"/>
      <c r="JEC53" s="296"/>
      <c r="JED53" s="296"/>
      <c r="JEE53" s="296"/>
      <c r="JEF53" s="296"/>
      <c r="JEG53" s="296"/>
      <c r="JEH53" s="296"/>
      <c r="JEI53" s="296"/>
      <c r="JEJ53" s="296"/>
      <c r="JEK53" s="296"/>
      <c r="JEL53" s="296"/>
      <c r="JEM53" s="296"/>
      <c r="JEN53" s="296"/>
      <c r="JEO53" s="296"/>
      <c r="JEP53" s="296"/>
      <c r="JEQ53" s="296"/>
      <c r="JER53" s="296"/>
      <c r="JES53" s="296"/>
      <c r="JET53" s="296"/>
      <c r="JEU53" s="296"/>
      <c r="JEV53" s="296"/>
      <c r="JEW53" s="296"/>
      <c r="JEX53" s="296"/>
      <c r="JEY53" s="296"/>
      <c r="JEZ53" s="296"/>
      <c r="JFA53" s="296"/>
      <c r="JFB53" s="296"/>
      <c r="JFC53" s="296"/>
      <c r="JFD53" s="296"/>
      <c r="JFE53" s="296"/>
      <c r="JFF53" s="296"/>
      <c r="JFG53" s="296"/>
      <c r="JFH53" s="296"/>
      <c r="JFI53" s="296"/>
      <c r="JFJ53" s="296"/>
      <c r="JFK53" s="296"/>
      <c r="JFL53" s="296"/>
      <c r="JFM53" s="296"/>
      <c r="JFN53" s="296"/>
      <c r="JFO53" s="296"/>
      <c r="JFP53" s="296"/>
      <c r="JFQ53" s="296"/>
      <c r="JFR53" s="296"/>
      <c r="JFS53" s="296"/>
      <c r="JFT53" s="296"/>
      <c r="JFU53" s="296"/>
      <c r="JFV53" s="296"/>
      <c r="JFW53" s="296"/>
      <c r="JFX53" s="296"/>
      <c r="JFY53" s="296"/>
      <c r="JFZ53" s="296"/>
      <c r="JGA53" s="296"/>
      <c r="JGB53" s="296"/>
      <c r="JGC53" s="296"/>
      <c r="JGD53" s="296"/>
      <c r="JGE53" s="296"/>
      <c r="JGF53" s="296"/>
      <c r="JGG53" s="296"/>
      <c r="JGH53" s="296"/>
      <c r="JGI53" s="296"/>
      <c r="JGJ53" s="296"/>
      <c r="JGK53" s="296"/>
      <c r="JGL53" s="296"/>
      <c r="JGM53" s="296"/>
      <c r="JGN53" s="296"/>
      <c r="JGO53" s="296"/>
      <c r="JGP53" s="296"/>
      <c r="JGQ53" s="296"/>
      <c r="JGR53" s="296"/>
      <c r="JGS53" s="296"/>
      <c r="JGT53" s="296"/>
      <c r="JGU53" s="296"/>
      <c r="JGV53" s="296"/>
      <c r="JGW53" s="296"/>
      <c r="JGX53" s="296"/>
      <c r="JGY53" s="296"/>
      <c r="JGZ53" s="296"/>
      <c r="JHA53" s="296"/>
      <c r="JHB53" s="296"/>
      <c r="JHC53" s="296"/>
      <c r="JHD53" s="296"/>
      <c r="JHE53" s="296"/>
      <c r="JHF53" s="296"/>
      <c r="JHG53" s="296"/>
      <c r="JHH53" s="296"/>
      <c r="JHI53" s="296"/>
      <c r="JHJ53" s="296"/>
      <c r="JHK53" s="296"/>
      <c r="JHL53" s="296"/>
      <c r="JHM53" s="296"/>
      <c r="JHN53" s="296"/>
      <c r="JHO53" s="296"/>
      <c r="JHP53" s="296"/>
      <c r="JHQ53" s="296"/>
      <c r="JHR53" s="296"/>
      <c r="JHS53" s="296"/>
      <c r="JHT53" s="296"/>
      <c r="JHU53" s="296"/>
      <c r="JHV53" s="296"/>
      <c r="JHW53" s="296"/>
      <c r="JHX53" s="296"/>
      <c r="JHY53" s="296"/>
      <c r="JHZ53" s="296"/>
      <c r="JIA53" s="296"/>
      <c r="JIB53" s="296"/>
      <c r="JIC53" s="296"/>
      <c r="JID53" s="296"/>
      <c r="JIE53" s="296"/>
      <c r="JIF53" s="296"/>
      <c r="JIG53" s="296"/>
      <c r="JIH53" s="296"/>
      <c r="JII53" s="296"/>
      <c r="JIJ53" s="296"/>
      <c r="JIK53" s="296"/>
      <c r="JIL53" s="296"/>
      <c r="JIM53" s="296"/>
      <c r="JIN53" s="296"/>
      <c r="JIO53" s="296"/>
      <c r="JIP53" s="296"/>
      <c r="JIQ53" s="296"/>
      <c r="JIR53" s="296"/>
      <c r="JIS53" s="296"/>
      <c r="JIT53" s="296"/>
      <c r="JIU53" s="296"/>
      <c r="JIV53" s="296"/>
      <c r="JIW53" s="296"/>
      <c r="JIX53" s="296"/>
      <c r="JIY53" s="296"/>
      <c r="JIZ53" s="296"/>
      <c r="JJA53" s="296"/>
      <c r="JJB53" s="296"/>
      <c r="JJC53" s="296"/>
      <c r="JJD53" s="296"/>
      <c r="JJE53" s="296"/>
      <c r="JJF53" s="296"/>
      <c r="JJG53" s="296"/>
      <c r="JJH53" s="296"/>
      <c r="JJI53" s="296"/>
      <c r="JJJ53" s="296"/>
      <c r="JJK53" s="296"/>
      <c r="JJL53" s="296"/>
      <c r="JJM53" s="296"/>
      <c r="JJN53" s="296"/>
      <c r="JJO53" s="296"/>
      <c r="JJP53" s="296"/>
      <c r="JJQ53" s="296"/>
      <c r="JJR53" s="296"/>
      <c r="JJS53" s="296"/>
      <c r="JJT53" s="296"/>
      <c r="JJU53" s="296"/>
      <c r="JJV53" s="296"/>
      <c r="JJW53" s="296"/>
      <c r="JJX53" s="296"/>
      <c r="JJY53" s="296"/>
      <c r="JJZ53" s="296"/>
      <c r="JKA53" s="296"/>
      <c r="JKB53" s="296"/>
      <c r="JKC53" s="296"/>
      <c r="JKD53" s="296"/>
      <c r="JKE53" s="296"/>
      <c r="JKF53" s="296"/>
      <c r="JKG53" s="296"/>
      <c r="JKH53" s="296"/>
      <c r="JKI53" s="296"/>
      <c r="JKJ53" s="296"/>
      <c r="JKK53" s="296"/>
      <c r="JKL53" s="296"/>
      <c r="JKM53" s="296"/>
      <c r="JKN53" s="296"/>
      <c r="JKO53" s="296"/>
      <c r="JKP53" s="296"/>
      <c r="JKQ53" s="296"/>
      <c r="JKR53" s="296"/>
      <c r="JKS53" s="296"/>
      <c r="JKT53" s="296"/>
      <c r="JKU53" s="296"/>
      <c r="JKV53" s="296"/>
      <c r="JKW53" s="296"/>
      <c r="JKX53" s="296"/>
      <c r="JKY53" s="296"/>
      <c r="JKZ53" s="296"/>
      <c r="JLA53" s="296"/>
      <c r="JLB53" s="296"/>
      <c r="JLC53" s="296"/>
      <c r="JLD53" s="296"/>
      <c r="JLE53" s="296"/>
      <c r="JLF53" s="296"/>
      <c r="JLG53" s="296"/>
      <c r="JLH53" s="296"/>
      <c r="JLI53" s="296"/>
      <c r="JLJ53" s="296"/>
      <c r="JLK53" s="296"/>
      <c r="JLL53" s="296"/>
      <c r="JLM53" s="296"/>
      <c r="JLN53" s="296"/>
      <c r="JLO53" s="296"/>
      <c r="JLP53" s="296"/>
      <c r="JLQ53" s="296"/>
      <c r="JLR53" s="296"/>
      <c r="JLS53" s="296"/>
      <c r="JLT53" s="296"/>
      <c r="JLU53" s="296"/>
      <c r="JLV53" s="296"/>
      <c r="JLW53" s="296"/>
      <c r="JLX53" s="296"/>
      <c r="JLY53" s="296"/>
      <c r="JLZ53" s="296"/>
      <c r="JMA53" s="296"/>
      <c r="JMB53" s="296"/>
      <c r="JMC53" s="296"/>
      <c r="JMD53" s="296"/>
      <c r="JME53" s="296"/>
      <c r="JMF53" s="296"/>
      <c r="JMG53" s="296"/>
      <c r="JMH53" s="296"/>
      <c r="JMI53" s="296"/>
      <c r="JMJ53" s="296"/>
      <c r="JMK53" s="296"/>
      <c r="JML53" s="296"/>
      <c r="JMM53" s="296"/>
      <c r="JMN53" s="296"/>
      <c r="JMO53" s="296"/>
      <c r="JMP53" s="296"/>
      <c r="JMQ53" s="296"/>
      <c r="JMR53" s="296"/>
      <c r="JMS53" s="296"/>
      <c r="JMT53" s="296"/>
      <c r="JMU53" s="296"/>
      <c r="JMV53" s="296"/>
      <c r="JMW53" s="296"/>
      <c r="JMX53" s="296"/>
      <c r="JMY53" s="296"/>
      <c r="JMZ53" s="296"/>
      <c r="JNA53" s="296"/>
      <c r="JNB53" s="296"/>
      <c r="JNC53" s="296"/>
      <c r="JND53" s="296"/>
      <c r="JNE53" s="296"/>
      <c r="JNF53" s="296"/>
      <c r="JNG53" s="296"/>
      <c r="JNH53" s="296"/>
      <c r="JNI53" s="296"/>
      <c r="JNJ53" s="296"/>
      <c r="JNK53" s="296"/>
      <c r="JNL53" s="296"/>
      <c r="JNM53" s="296"/>
      <c r="JNN53" s="296"/>
      <c r="JNO53" s="296"/>
      <c r="JNP53" s="296"/>
      <c r="JNQ53" s="296"/>
      <c r="JNR53" s="296"/>
      <c r="JNS53" s="296"/>
      <c r="JNT53" s="296"/>
      <c r="JNU53" s="296"/>
      <c r="JNV53" s="296"/>
      <c r="JNW53" s="296"/>
      <c r="JNX53" s="296"/>
      <c r="JNY53" s="296"/>
      <c r="JNZ53" s="296"/>
      <c r="JOA53" s="296"/>
      <c r="JOB53" s="296"/>
      <c r="JOC53" s="296"/>
      <c r="JOD53" s="296"/>
      <c r="JOE53" s="296"/>
      <c r="JOF53" s="296"/>
      <c r="JOG53" s="296"/>
      <c r="JOH53" s="296"/>
      <c r="JOI53" s="296"/>
      <c r="JOJ53" s="296"/>
      <c r="JOK53" s="296"/>
      <c r="JOL53" s="296"/>
      <c r="JOM53" s="296"/>
      <c r="JON53" s="296"/>
      <c r="JOO53" s="296"/>
      <c r="JOP53" s="296"/>
      <c r="JOQ53" s="296"/>
      <c r="JOR53" s="296"/>
      <c r="JOS53" s="296"/>
      <c r="JOT53" s="296"/>
      <c r="JOU53" s="296"/>
      <c r="JOV53" s="296"/>
      <c r="JOW53" s="296"/>
      <c r="JOX53" s="296"/>
      <c r="JOY53" s="296"/>
      <c r="JOZ53" s="296"/>
      <c r="JPA53" s="296"/>
      <c r="JPB53" s="296"/>
      <c r="JPC53" s="296"/>
      <c r="JPD53" s="296"/>
      <c r="JPE53" s="296"/>
      <c r="JPF53" s="296"/>
      <c r="JPG53" s="296"/>
      <c r="JPH53" s="296"/>
      <c r="JPI53" s="296"/>
      <c r="JPJ53" s="296"/>
      <c r="JPK53" s="296"/>
      <c r="JPL53" s="296"/>
      <c r="JPM53" s="296"/>
      <c r="JPN53" s="296"/>
      <c r="JPO53" s="296"/>
      <c r="JPP53" s="296"/>
      <c r="JPQ53" s="296"/>
      <c r="JPR53" s="296"/>
      <c r="JPS53" s="296"/>
      <c r="JPT53" s="296"/>
      <c r="JPU53" s="296"/>
      <c r="JPV53" s="296"/>
      <c r="JPW53" s="296"/>
      <c r="JPX53" s="296"/>
      <c r="JPY53" s="296"/>
      <c r="JPZ53" s="296"/>
      <c r="JQA53" s="296"/>
      <c r="JQB53" s="296"/>
      <c r="JQC53" s="296"/>
      <c r="JQD53" s="296"/>
      <c r="JQE53" s="296"/>
      <c r="JQF53" s="296"/>
      <c r="JQG53" s="296"/>
      <c r="JQH53" s="296"/>
      <c r="JQI53" s="296"/>
      <c r="JQJ53" s="296"/>
      <c r="JQK53" s="296"/>
      <c r="JQL53" s="296"/>
      <c r="JQM53" s="296"/>
      <c r="JQN53" s="296"/>
      <c r="JQO53" s="296"/>
      <c r="JQP53" s="296"/>
      <c r="JQQ53" s="296"/>
      <c r="JQR53" s="296"/>
      <c r="JQS53" s="296"/>
      <c r="JQT53" s="296"/>
      <c r="JQU53" s="296"/>
      <c r="JQV53" s="296"/>
      <c r="JQW53" s="296"/>
      <c r="JQX53" s="296"/>
      <c r="JQY53" s="296"/>
      <c r="JQZ53" s="296"/>
      <c r="JRA53" s="296"/>
      <c r="JRB53" s="296"/>
      <c r="JRC53" s="296"/>
      <c r="JRD53" s="296"/>
      <c r="JRE53" s="296"/>
      <c r="JRF53" s="296"/>
      <c r="JRG53" s="296"/>
      <c r="JRH53" s="296"/>
      <c r="JRI53" s="296"/>
      <c r="JRJ53" s="296"/>
      <c r="JRK53" s="296"/>
      <c r="JRL53" s="296"/>
      <c r="JRM53" s="296"/>
      <c r="JRN53" s="296"/>
      <c r="JRO53" s="296"/>
      <c r="JRP53" s="296"/>
      <c r="JRQ53" s="296"/>
      <c r="JRR53" s="296"/>
      <c r="JRS53" s="296"/>
      <c r="JRT53" s="296"/>
      <c r="JRU53" s="296"/>
      <c r="JRV53" s="296"/>
      <c r="JRW53" s="296"/>
      <c r="JRX53" s="296"/>
      <c r="JRY53" s="296"/>
      <c r="JRZ53" s="296"/>
      <c r="JSA53" s="296"/>
      <c r="JSB53" s="296"/>
      <c r="JSC53" s="296"/>
      <c r="JSD53" s="296"/>
      <c r="JSE53" s="296"/>
      <c r="JSF53" s="296"/>
      <c r="JSG53" s="296"/>
      <c r="JSH53" s="296"/>
      <c r="JSI53" s="296"/>
      <c r="JSJ53" s="296"/>
      <c r="JSK53" s="296"/>
      <c r="JSL53" s="296"/>
      <c r="JSM53" s="296"/>
      <c r="JSN53" s="296"/>
      <c r="JSO53" s="296"/>
      <c r="JSP53" s="296"/>
      <c r="JSQ53" s="296"/>
      <c r="JSR53" s="296"/>
      <c r="JSS53" s="296"/>
      <c r="JST53" s="296"/>
      <c r="JSU53" s="296"/>
      <c r="JSV53" s="296"/>
      <c r="JSW53" s="296"/>
      <c r="JSX53" s="296"/>
      <c r="JSY53" s="296"/>
      <c r="JSZ53" s="296"/>
      <c r="JTA53" s="296"/>
      <c r="JTB53" s="296"/>
      <c r="JTC53" s="296"/>
      <c r="JTD53" s="296"/>
      <c r="JTE53" s="296"/>
      <c r="JTF53" s="296"/>
      <c r="JTG53" s="296"/>
      <c r="JTH53" s="296"/>
      <c r="JTI53" s="296"/>
      <c r="JTJ53" s="296"/>
      <c r="JTK53" s="296"/>
      <c r="JTL53" s="296"/>
      <c r="JTM53" s="296"/>
      <c r="JTN53" s="296"/>
      <c r="JTO53" s="296"/>
      <c r="JTP53" s="296"/>
      <c r="JTQ53" s="296"/>
      <c r="JTR53" s="296"/>
      <c r="JTS53" s="296"/>
      <c r="JTT53" s="296"/>
      <c r="JTU53" s="296"/>
      <c r="JTV53" s="296"/>
      <c r="JTW53" s="296"/>
      <c r="JTX53" s="296"/>
      <c r="JTY53" s="296"/>
      <c r="JTZ53" s="296"/>
      <c r="JUA53" s="296"/>
      <c r="JUB53" s="296"/>
      <c r="JUC53" s="296"/>
      <c r="JUD53" s="296"/>
      <c r="JUE53" s="296"/>
      <c r="JUF53" s="296"/>
      <c r="JUG53" s="296"/>
      <c r="JUH53" s="296"/>
      <c r="JUI53" s="296"/>
      <c r="JUJ53" s="296"/>
      <c r="JUK53" s="296"/>
      <c r="JUL53" s="296"/>
      <c r="JUM53" s="296"/>
      <c r="JUN53" s="296"/>
      <c r="JUO53" s="296"/>
      <c r="JUP53" s="296"/>
      <c r="JUQ53" s="296"/>
      <c r="JUR53" s="296"/>
      <c r="JUS53" s="296"/>
      <c r="JUT53" s="296"/>
      <c r="JUU53" s="296"/>
      <c r="JUV53" s="296"/>
      <c r="JUW53" s="296"/>
      <c r="JUX53" s="296"/>
      <c r="JUY53" s="296"/>
      <c r="JUZ53" s="296"/>
      <c r="JVA53" s="296"/>
      <c r="JVB53" s="296"/>
      <c r="JVC53" s="296"/>
      <c r="JVD53" s="296"/>
      <c r="JVE53" s="296"/>
      <c r="JVF53" s="296"/>
      <c r="JVG53" s="296"/>
      <c r="JVH53" s="296"/>
      <c r="JVI53" s="296"/>
      <c r="JVJ53" s="296"/>
      <c r="JVK53" s="296"/>
      <c r="JVL53" s="296"/>
      <c r="JVM53" s="296"/>
      <c r="JVN53" s="296"/>
      <c r="JVO53" s="296"/>
      <c r="JVP53" s="296"/>
      <c r="JVQ53" s="296"/>
      <c r="JVR53" s="296"/>
      <c r="JVS53" s="296"/>
      <c r="JVT53" s="296"/>
      <c r="JVU53" s="296"/>
      <c r="JVV53" s="296"/>
      <c r="JVW53" s="296"/>
      <c r="JVX53" s="296"/>
      <c r="JVY53" s="296"/>
      <c r="JVZ53" s="296"/>
      <c r="JWA53" s="296"/>
      <c r="JWB53" s="296"/>
      <c r="JWC53" s="296"/>
      <c r="JWD53" s="296"/>
      <c r="JWE53" s="296"/>
      <c r="JWF53" s="296"/>
      <c r="JWG53" s="296"/>
      <c r="JWH53" s="296"/>
      <c r="JWI53" s="296"/>
      <c r="JWJ53" s="296"/>
      <c r="JWK53" s="296"/>
      <c r="JWL53" s="296"/>
      <c r="JWM53" s="296"/>
      <c r="JWN53" s="296"/>
      <c r="JWO53" s="296"/>
      <c r="JWP53" s="296"/>
      <c r="JWQ53" s="296"/>
      <c r="JWR53" s="296"/>
      <c r="JWS53" s="296"/>
      <c r="JWT53" s="296"/>
      <c r="JWU53" s="296"/>
      <c r="JWV53" s="296"/>
      <c r="JWW53" s="296"/>
      <c r="JWX53" s="296"/>
      <c r="JWY53" s="296"/>
      <c r="JWZ53" s="296"/>
      <c r="JXA53" s="296"/>
      <c r="JXB53" s="296"/>
      <c r="JXC53" s="296"/>
      <c r="JXD53" s="296"/>
      <c r="JXE53" s="296"/>
      <c r="JXF53" s="296"/>
      <c r="JXG53" s="296"/>
      <c r="JXH53" s="296"/>
      <c r="JXI53" s="296"/>
      <c r="JXJ53" s="296"/>
      <c r="JXK53" s="296"/>
      <c r="JXL53" s="296"/>
      <c r="JXM53" s="296"/>
      <c r="JXN53" s="296"/>
      <c r="JXO53" s="296"/>
      <c r="JXP53" s="296"/>
      <c r="JXQ53" s="296"/>
      <c r="JXR53" s="296"/>
      <c r="JXS53" s="296"/>
      <c r="JXT53" s="296"/>
      <c r="JXU53" s="296"/>
      <c r="JXV53" s="296"/>
      <c r="JXW53" s="296"/>
      <c r="JXX53" s="296"/>
      <c r="JXY53" s="296"/>
      <c r="JXZ53" s="296"/>
      <c r="JYA53" s="296"/>
      <c r="JYB53" s="296"/>
      <c r="JYC53" s="296"/>
      <c r="JYD53" s="296"/>
      <c r="JYE53" s="296"/>
      <c r="JYF53" s="296"/>
      <c r="JYG53" s="296"/>
      <c r="JYH53" s="296"/>
      <c r="JYI53" s="296"/>
      <c r="JYJ53" s="296"/>
      <c r="JYK53" s="296"/>
      <c r="JYL53" s="296"/>
      <c r="JYM53" s="296"/>
      <c r="JYN53" s="296"/>
      <c r="JYO53" s="296"/>
      <c r="JYP53" s="296"/>
      <c r="JYQ53" s="296"/>
      <c r="JYR53" s="296"/>
      <c r="JYS53" s="296"/>
      <c r="JYT53" s="296"/>
      <c r="JYU53" s="296"/>
      <c r="JYV53" s="296"/>
      <c r="JYW53" s="296"/>
      <c r="JYX53" s="296"/>
      <c r="JYY53" s="296"/>
      <c r="JYZ53" s="296"/>
      <c r="JZA53" s="296"/>
      <c r="JZB53" s="296"/>
      <c r="JZC53" s="296"/>
      <c r="JZD53" s="296"/>
      <c r="JZE53" s="296"/>
      <c r="JZF53" s="296"/>
      <c r="JZG53" s="296"/>
      <c r="JZH53" s="296"/>
      <c r="JZI53" s="296"/>
      <c r="JZJ53" s="296"/>
      <c r="JZK53" s="296"/>
      <c r="JZL53" s="296"/>
      <c r="JZM53" s="296"/>
      <c r="JZN53" s="296"/>
      <c r="JZO53" s="296"/>
      <c r="JZP53" s="296"/>
      <c r="JZQ53" s="296"/>
      <c r="JZR53" s="296"/>
      <c r="JZS53" s="296"/>
      <c r="JZT53" s="296"/>
      <c r="JZU53" s="296"/>
      <c r="JZV53" s="296"/>
      <c r="JZW53" s="296"/>
      <c r="JZX53" s="296"/>
      <c r="JZY53" s="296"/>
      <c r="JZZ53" s="296"/>
      <c r="KAA53" s="296"/>
      <c r="KAB53" s="296"/>
      <c r="KAC53" s="296"/>
      <c r="KAD53" s="296"/>
      <c r="KAE53" s="296"/>
      <c r="KAF53" s="296"/>
      <c r="KAG53" s="296"/>
      <c r="KAH53" s="296"/>
      <c r="KAI53" s="296"/>
      <c r="KAJ53" s="296"/>
      <c r="KAK53" s="296"/>
      <c r="KAL53" s="296"/>
      <c r="KAM53" s="296"/>
      <c r="KAN53" s="296"/>
      <c r="KAO53" s="296"/>
      <c r="KAP53" s="296"/>
      <c r="KAQ53" s="296"/>
      <c r="KAR53" s="296"/>
      <c r="KAS53" s="296"/>
      <c r="KAT53" s="296"/>
      <c r="KAU53" s="296"/>
      <c r="KAV53" s="296"/>
      <c r="KAW53" s="296"/>
      <c r="KAX53" s="296"/>
      <c r="KAY53" s="296"/>
      <c r="KAZ53" s="296"/>
      <c r="KBA53" s="296"/>
      <c r="KBB53" s="296"/>
      <c r="KBC53" s="296"/>
      <c r="KBD53" s="296"/>
      <c r="KBE53" s="296"/>
      <c r="KBF53" s="296"/>
      <c r="KBG53" s="296"/>
      <c r="KBH53" s="296"/>
      <c r="KBI53" s="296"/>
      <c r="KBJ53" s="296"/>
      <c r="KBK53" s="296"/>
      <c r="KBL53" s="296"/>
      <c r="KBM53" s="296"/>
      <c r="KBN53" s="296"/>
      <c r="KBO53" s="296"/>
      <c r="KBP53" s="296"/>
      <c r="KBQ53" s="296"/>
      <c r="KBR53" s="296"/>
      <c r="KBS53" s="296"/>
      <c r="KBT53" s="296"/>
      <c r="KBU53" s="296"/>
      <c r="KBV53" s="296"/>
      <c r="KBW53" s="296"/>
      <c r="KBX53" s="296"/>
      <c r="KBY53" s="296"/>
      <c r="KBZ53" s="296"/>
      <c r="KCA53" s="296"/>
      <c r="KCB53" s="296"/>
      <c r="KCC53" s="296"/>
      <c r="KCD53" s="296"/>
      <c r="KCE53" s="296"/>
      <c r="KCF53" s="296"/>
      <c r="KCG53" s="296"/>
      <c r="KCH53" s="296"/>
      <c r="KCI53" s="296"/>
      <c r="KCJ53" s="296"/>
      <c r="KCK53" s="296"/>
      <c r="KCL53" s="296"/>
      <c r="KCM53" s="296"/>
      <c r="KCN53" s="296"/>
      <c r="KCO53" s="296"/>
      <c r="KCP53" s="296"/>
      <c r="KCQ53" s="296"/>
      <c r="KCR53" s="296"/>
      <c r="KCS53" s="296"/>
      <c r="KCT53" s="296"/>
      <c r="KCU53" s="296"/>
      <c r="KCV53" s="296"/>
      <c r="KCW53" s="296"/>
      <c r="KCX53" s="296"/>
      <c r="KCY53" s="296"/>
      <c r="KCZ53" s="296"/>
      <c r="KDA53" s="296"/>
      <c r="KDB53" s="296"/>
      <c r="KDC53" s="296"/>
      <c r="KDD53" s="296"/>
      <c r="KDE53" s="296"/>
      <c r="KDF53" s="296"/>
      <c r="KDG53" s="296"/>
      <c r="KDH53" s="296"/>
      <c r="KDI53" s="296"/>
      <c r="KDJ53" s="296"/>
      <c r="KDK53" s="296"/>
      <c r="KDL53" s="296"/>
      <c r="KDM53" s="296"/>
      <c r="KDN53" s="296"/>
      <c r="KDO53" s="296"/>
      <c r="KDP53" s="296"/>
      <c r="KDQ53" s="296"/>
      <c r="KDR53" s="296"/>
      <c r="KDS53" s="296"/>
      <c r="KDT53" s="296"/>
      <c r="KDU53" s="296"/>
      <c r="KDV53" s="296"/>
      <c r="KDW53" s="296"/>
      <c r="KDX53" s="296"/>
      <c r="KDY53" s="296"/>
      <c r="KDZ53" s="296"/>
      <c r="KEA53" s="296"/>
      <c r="KEB53" s="296"/>
      <c r="KEC53" s="296"/>
      <c r="KED53" s="296"/>
      <c r="KEE53" s="296"/>
      <c r="KEF53" s="296"/>
      <c r="KEG53" s="296"/>
      <c r="KEH53" s="296"/>
      <c r="KEI53" s="296"/>
      <c r="KEJ53" s="296"/>
      <c r="KEK53" s="296"/>
      <c r="KEL53" s="296"/>
      <c r="KEM53" s="296"/>
      <c r="KEN53" s="296"/>
      <c r="KEO53" s="296"/>
      <c r="KEP53" s="296"/>
      <c r="KEQ53" s="296"/>
      <c r="KER53" s="296"/>
      <c r="KES53" s="296"/>
      <c r="KET53" s="296"/>
      <c r="KEU53" s="296"/>
      <c r="KEV53" s="296"/>
      <c r="KEW53" s="296"/>
      <c r="KEX53" s="296"/>
      <c r="KEY53" s="296"/>
      <c r="KEZ53" s="296"/>
      <c r="KFA53" s="296"/>
      <c r="KFB53" s="296"/>
      <c r="KFC53" s="296"/>
      <c r="KFD53" s="296"/>
      <c r="KFE53" s="296"/>
      <c r="KFF53" s="296"/>
      <c r="KFG53" s="296"/>
      <c r="KFH53" s="296"/>
      <c r="KFI53" s="296"/>
      <c r="KFJ53" s="296"/>
      <c r="KFK53" s="296"/>
      <c r="KFL53" s="296"/>
      <c r="KFM53" s="296"/>
      <c r="KFN53" s="296"/>
      <c r="KFO53" s="296"/>
      <c r="KFP53" s="296"/>
      <c r="KFQ53" s="296"/>
      <c r="KFR53" s="296"/>
      <c r="KFS53" s="296"/>
      <c r="KFT53" s="296"/>
      <c r="KFU53" s="296"/>
      <c r="KFV53" s="296"/>
      <c r="KFW53" s="296"/>
      <c r="KFX53" s="296"/>
      <c r="KFY53" s="296"/>
      <c r="KFZ53" s="296"/>
      <c r="KGA53" s="296"/>
      <c r="KGB53" s="296"/>
      <c r="KGC53" s="296"/>
      <c r="KGD53" s="296"/>
      <c r="KGE53" s="296"/>
      <c r="KGF53" s="296"/>
      <c r="KGG53" s="296"/>
      <c r="KGH53" s="296"/>
      <c r="KGI53" s="296"/>
      <c r="KGJ53" s="296"/>
      <c r="KGK53" s="296"/>
      <c r="KGL53" s="296"/>
      <c r="KGM53" s="296"/>
      <c r="KGN53" s="296"/>
      <c r="KGO53" s="296"/>
      <c r="KGP53" s="296"/>
      <c r="KGQ53" s="296"/>
      <c r="KGR53" s="296"/>
      <c r="KGS53" s="296"/>
      <c r="KGT53" s="296"/>
      <c r="KGU53" s="296"/>
      <c r="KGV53" s="296"/>
      <c r="KGW53" s="296"/>
      <c r="KGX53" s="296"/>
      <c r="KGY53" s="296"/>
      <c r="KGZ53" s="296"/>
      <c r="KHA53" s="296"/>
      <c r="KHB53" s="296"/>
      <c r="KHC53" s="296"/>
      <c r="KHD53" s="296"/>
      <c r="KHE53" s="296"/>
      <c r="KHF53" s="296"/>
      <c r="KHG53" s="296"/>
      <c r="KHH53" s="296"/>
      <c r="KHI53" s="296"/>
      <c r="KHJ53" s="296"/>
      <c r="KHK53" s="296"/>
      <c r="KHL53" s="296"/>
      <c r="KHM53" s="296"/>
      <c r="KHN53" s="296"/>
      <c r="KHO53" s="296"/>
      <c r="KHP53" s="296"/>
      <c r="KHQ53" s="296"/>
      <c r="KHR53" s="296"/>
      <c r="KHS53" s="296"/>
      <c r="KHT53" s="296"/>
      <c r="KHU53" s="296"/>
      <c r="KHV53" s="296"/>
      <c r="KHW53" s="296"/>
      <c r="KHX53" s="296"/>
      <c r="KHY53" s="296"/>
      <c r="KHZ53" s="296"/>
      <c r="KIA53" s="296"/>
      <c r="KIB53" s="296"/>
      <c r="KIC53" s="296"/>
      <c r="KID53" s="296"/>
      <c r="KIE53" s="296"/>
      <c r="KIF53" s="296"/>
      <c r="KIG53" s="296"/>
      <c r="KIH53" s="296"/>
      <c r="KII53" s="296"/>
      <c r="KIJ53" s="296"/>
      <c r="KIK53" s="296"/>
      <c r="KIL53" s="296"/>
      <c r="KIM53" s="296"/>
      <c r="KIN53" s="296"/>
      <c r="KIO53" s="296"/>
      <c r="KIP53" s="296"/>
      <c r="KIQ53" s="296"/>
      <c r="KIR53" s="296"/>
      <c r="KIS53" s="296"/>
      <c r="KIT53" s="296"/>
      <c r="KIU53" s="296"/>
      <c r="KIV53" s="296"/>
      <c r="KIW53" s="296"/>
      <c r="KIX53" s="296"/>
      <c r="KIY53" s="296"/>
      <c r="KIZ53" s="296"/>
      <c r="KJA53" s="296"/>
      <c r="KJB53" s="296"/>
      <c r="KJC53" s="296"/>
      <c r="KJD53" s="296"/>
      <c r="KJE53" s="296"/>
      <c r="KJF53" s="296"/>
      <c r="KJG53" s="296"/>
      <c r="KJH53" s="296"/>
      <c r="KJI53" s="296"/>
      <c r="KJJ53" s="296"/>
      <c r="KJK53" s="296"/>
      <c r="KJL53" s="296"/>
      <c r="KJM53" s="296"/>
      <c r="KJN53" s="296"/>
      <c r="KJO53" s="296"/>
      <c r="KJP53" s="296"/>
      <c r="KJQ53" s="296"/>
      <c r="KJR53" s="296"/>
      <c r="KJS53" s="296"/>
      <c r="KJT53" s="296"/>
      <c r="KJU53" s="296"/>
      <c r="KJV53" s="296"/>
      <c r="KJW53" s="296"/>
      <c r="KJX53" s="296"/>
      <c r="KJY53" s="296"/>
      <c r="KJZ53" s="296"/>
      <c r="KKA53" s="296"/>
      <c r="KKB53" s="296"/>
      <c r="KKC53" s="296"/>
      <c r="KKD53" s="296"/>
      <c r="KKE53" s="296"/>
      <c r="KKF53" s="296"/>
      <c r="KKG53" s="296"/>
      <c r="KKH53" s="296"/>
      <c r="KKI53" s="296"/>
      <c r="KKJ53" s="296"/>
      <c r="KKK53" s="296"/>
      <c r="KKL53" s="296"/>
      <c r="KKM53" s="296"/>
      <c r="KKN53" s="296"/>
      <c r="KKO53" s="296"/>
      <c r="KKP53" s="296"/>
      <c r="KKQ53" s="296"/>
      <c r="KKR53" s="296"/>
      <c r="KKS53" s="296"/>
      <c r="KKT53" s="296"/>
      <c r="KKU53" s="296"/>
      <c r="KKV53" s="296"/>
      <c r="KKW53" s="296"/>
      <c r="KKX53" s="296"/>
      <c r="KKY53" s="296"/>
      <c r="KKZ53" s="296"/>
      <c r="KLA53" s="296"/>
      <c r="KLB53" s="296"/>
      <c r="KLC53" s="296"/>
      <c r="KLD53" s="296"/>
      <c r="KLE53" s="296"/>
      <c r="KLF53" s="296"/>
      <c r="KLG53" s="296"/>
      <c r="KLH53" s="296"/>
      <c r="KLI53" s="296"/>
      <c r="KLJ53" s="296"/>
      <c r="KLK53" s="296"/>
      <c r="KLL53" s="296"/>
      <c r="KLM53" s="296"/>
      <c r="KLN53" s="296"/>
      <c r="KLO53" s="296"/>
      <c r="KLP53" s="296"/>
      <c r="KLQ53" s="296"/>
      <c r="KLR53" s="296"/>
      <c r="KLS53" s="296"/>
      <c r="KLT53" s="296"/>
      <c r="KLU53" s="296"/>
      <c r="KLV53" s="296"/>
      <c r="KLW53" s="296"/>
      <c r="KLX53" s="296"/>
      <c r="KLY53" s="296"/>
      <c r="KLZ53" s="296"/>
      <c r="KMA53" s="296"/>
      <c r="KMB53" s="296"/>
      <c r="KMC53" s="296"/>
      <c r="KMD53" s="296"/>
      <c r="KME53" s="296"/>
      <c r="KMF53" s="296"/>
      <c r="KMG53" s="296"/>
      <c r="KMH53" s="296"/>
      <c r="KMI53" s="296"/>
      <c r="KMJ53" s="296"/>
      <c r="KMK53" s="296"/>
      <c r="KML53" s="296"/>
      <c r="KMM53" s="296"/>
      <c r="KMN53" s="296"/>
      <c r="KMO53" s="296"/>
      <c r="KMP53" s="296"/>
      <c r="KMQ53" s="296"/>
      <c r="KMR53" s="296"/>
      <c r="KMS53" s="296"/>
      <c r="KMT53" s="296"/>
      <c r="KMU53" s="296"/>
      <c r="KMV53" s="296"/>
      <c r="KMW53" s="296"/>
      <c r="KMX53" s="296"/>
      <c r="KMY53" s="296"/>
      <c r="KMZ53" s="296"/>
      <c r="KNA53" s="296"/>
      <c r="KNB53" s="296"/>
      <c r="KNC53" s="296"/>
      <c r="KND53" s="296"/>
      <c r="KNE53" s="296"/>
      <c r="KNF53" s="296"/>
      <c r="KNG53" s="296"/>
      <c r="KNH53" s="296"/>
      <c r="KNI53" s="296"/>
      <c r="KNJ53" s="296"/>
      <c r="KNK53" s="296"/>
      <c r="KNL53" s="296"/>
      <c r="KNM53" s="296"/>
      <c r="KNN53" s="296"/>
      <c r="KNO53" s="296"/>
      <c r="KNP53" s="296"/>
      <c r="KNQ53" s="296"/>
      <c r="KNR53" s="296"/>
      <c r="KNS53" s="296"/>
      <c r="KNT53" s="296"/>
      <c r="KNU53" s="296"/>
      <c r="KNV53" s="296"/>
      <c r="KNW53" s="296"/>
      <c r="KNX53" s="296"/>
      <c r="KNY53" s="296"/>
      <c r="KNZ53" s="296"/>
      <c r="KOA53" s="296"/>
      <c r="KOB53" s="296"/>
      <c r="KOC53" s="296"/>
      <c r="KOD53" s="296"/>
      <c r="KOE53" s="296"/>
      <c r="KOF53" s="296"/>
      <c r="KOG53" s="296"/>
      <c r="KOH53" s="296"/>
      <c r="KOI53" s="296"/>
      <c r="KOJ53" s="296"/>
      <c r="KOK53" s="296"/>
      <c r="KOL53" s="296"/>
      <c r="KOM53" s="296"/>
      <c r="KON53" s="296"/>
      <c r="KOO53" s="296"/>
      <c r="KOP53" s="296"/>
      <c r="KOQ53" s="296"/>
      <c r="KOR53" s="296"/>
      <c r="KOS53" s="296"/>
      <c r="KOT53" s="296"/>
      <c r="KOU53" s="296"/>
      <c r="KOV53" s="296"/>
      <c r="KOW53" s="296"/>
      <c r="KOX53" s="296"/>
      <c r="KOY53" s="296"/>
      <c r="KOZ53" s="296"/>
      <c r="KPA53" s="296"/>
      <c r="KPB53" s="296"/>
      <c r="KPC53" s="296"/>
      <c r="KPD53" s="296"/>
      <c r="KPE53" s="296"/>
      <c r="KPF53" s="296"/>
      <c r="KPG53" s="296"/>
      <c r="KPH53" s="296"/>
      <c r="KPI53" s="296"/>
      <c r="KPJ53" s="296"/>
      <c r="KPK53" s="296"/>
      <c r="KPL53" s="296"/>
      <c r="KPM53" s="296"/>
      <c r="KPN53" s="296"/>
      <c r="KPO53" s="296"/>
      <c r="KPP53" s="296"/>
      <c r="KPQ53" s="296"/>
      <c r="KPR53" s="296"/>
      <c r="KPS53" s="296"/>
      <c r="KPT53" s="296"/>
      <c r="KPU53" s="296"/>
      <c r="KPV53" s="296"/>
      <c r="KPW53" s="296"/>
      <c r="KPX53" s="296"/>
      <c r="KPY53" s="296"/>
      <c r="KPZ53" s="296"/>
      <c r="KQA53" s="296"/>
      <c r="KQB53" s="296"/>
      <c r="KQC53" s="296"/>
      <c r="KQD53" s="296"/>
      <c r="KQE53" s="296"/>
      <c r="KQF53" s="296"/>
      <c r="KQG53" s="296"/>
      <c r="KQH53" s="296"/>
      <c r="KQI53" s="296"/>
      <c r="KQJ53" s="296"/>
      <c r="KQK53" s="296"/>
      <c r="KQL53" s="296"/>
      <c r="KQM53" s="296"/>
      <c r="KQN53" s="296"/>
      <c r="KQO53" s="296"/>
      <c r="KQP53" s="296"/>
      <c r="KQQ53" s="296"/>
      <c r="KQR53" s="296"/>
      <c r="KQS53" s="296"/>
      <c r="KQT53" s="296"/>
      <c r="KQU53" s="296"/>
      <c r="KQV53" s="296"/>
      <c r="KQW53" s="296"/>
      <c r="KQX53" s="296"/>
      <c r="KQY53" s="296"/>
      <c r="KQZ53" s="296"/>
      <c r="KRA53" s="296"/>
      <c r="KRB53" s="296"/>
      <c r="KRC53" s="296"/>
      <c r="KRD53" s="296"/>
      <c r="KRE53" s="296"/>
      <c r="KRF53" s="296"/>
      <c r="KRG53" s="296"/>
      <c r="KRH53" s="296"/>
      <c r="KRI53" s="296"/>
      <c r="KRJ53" s="296"/>
      <c r="KRK53" s="296"/>
      <c r="KRL53" s="296"/>
      <c r="KRM53" s="296"/>
      <c r="KRN53" s="296"/>
      <c r="KRO53" s="296"/>
      <c r="KRP53" s="296"/>
      <c r="KRQ53" s="296"/>
      <c r="KRR53" s="296"/>
      <c r="KRS53" s="296"/>
      <c r="KRT53" s="296"/>
      <c r="KRU53" s="296"/>
      <c r="KRV53" s="296"/>
      <c r="KRW53" s="296"/>
      <c r="KRX53" s="296"/>
      <c r="KRY53" s="296"/>
      <c r="KRZ53" s="296"/>
      <c r="KSA53" s="296"/>
      <c r="KSB53" s="296"/>
      <c r="KSC53" s="296"/>
      <c r="KSD53" s="296"/>
      <c r="KSE53" s="296"/>
      <c r="KSF53" s="296"/>
      <c r="KSG53" s="296"/>
      <c r="KSH53" s="296"/>
      <c r="KSI53" s="296"/>
      <c r="KSJ53" s="296"/>
      <c r="KSK53" s="296"/>
      <c r="KSL53" s="296"/>
      <c r="KSM53" s="296"/>
      <c r="KSN53" s="296"/>
      <c r="KSO53" s="296"/>
      <c r="KSP53" s="296"/>
      <c r="KSQ53" s="296"/>
      <c r="KSR53" s="296"/>
      <c r="KSS53" s="296"/>
      <c r="KST53" s="296"/>
      <c r="KSU53" s="296"/>
      <c r="KSV53" s="296"/>
      <c r="KSW53" s="296"/>
      <c r="KSX53" s="296"/>
      <c r="KSY53" s="296"/>
      <c r="KSZ53" s="296"/>
      <c r="KTA53" s="296"/>
      <c r="KTB53" s="296"/>
      <c r="KTC53" s="296"/>
      <c r="KTD53" s="296"/>
      <c r="KTE53" s="296"/>
      <c r="KTF53" s="296"/>
      <c r="KTG53" s="296"/>
      <c r="KTH53" s="296"/>
      <c r="KTI53" s="296"/>
      <c r="KTJ53" s="296"/>
      <c r="KTK53" s="296"/>
      <c r="KTL53" s="296"/>
      <c r="KTM53" s="296"/>
      <c r="KTN53" s="296"/>
      <c r="KTO53" s="296"/>
      <c r="KTP53" s="296"/>
      <c r="KTQ53" s="296"/>
      <c r="KTR53" s="296"/>
      <c r="KTS53" s="296"/>
      <c r="KTT53" s="296"/>
      <c r="KTU53" s="296"/>
      <c r="KTV53" s="296"/>
      <c r="KTW53" s="296"/>
      <c r="KTX53" s="296"/>
      <c r="KTY53" s="296"/>
      <c r="KTZ53" s="296"/>
      <c r="KUA53" s="296"/>
      <c r="KUB53" s="296"/>
      <c r="KUC53" s="296"/>
      <c r="KUD53" s="296"/>
      <c r="KUE53" s="296"/>
      <c r="KUF53" s="296"/>
      <c r="KUG53" s="296"/>
      <c r="KUH53" s="296"/>
      <c r="KUI53" s="296"/>
      <c r="KUJ53" s="296"/>
      <c r="KUK53" s="296"/>
      <c r="KUL53" s="296"/>
      <c r="KUM53" s="296"/>
      <c r="KUN53" s="296"/>
      <c r="KUO53" s="296"/>
      <c r="KUP53" s="296"/>
      <c r="KUQ53" s="296"/>
      <c r="KUR53" s="296"/>
      <c r="KUS53" s="296"/>
      <c r="KUT53" s="296"/>
      <c r="KUU53" s="296"/>
      <c r="KUV53" s="296"/>
      <c r="KUW53" s="296"/>
      <c r="KUX53" s="296"/>
      <c r="KUY53" s="296"/>
      <c r="KUZ53" s="296"/>
      <c r="KVA53" s="296"/>
      <c r="KVB53" s="296"/>
      <c r="KVC53" s="296"/>
      <c r="KVD53" s="296"/>
      <c r="KVE53" s="296"/>
      <c r="KVF53" s="296"/>
      <c r="KVG53" s="296"/>
      <c r="KVH53" s="296"/>
      <c r="KVI53" s="296"/>
      <c r="KVJ53" s="296"/>
      <c r="KVK53" s="296"/>
      <c r="KVL53" s="296"/>
      <c r="KVM53" s="296"/>
      <c r="KVN53" s="296"/>
      <c r="KVO53" s="296"/>
      <c r="KVP53" s="296"/>
      <c r="KVQ53" s="296"/>
      <c r="KVR53" s="296"/>
      <c r="KVS53" s="296"/>
      <c r="KVT53" s="296"/>
      <c r="KVU53" s="296"/>
      <c r="KVV53" s="296"/>
      <c r="KVW53" s="296"/>
      <c r="KVX53" s="296"/>
      <c r="KVY53" s="296"/>
      <c r="KVZ53" s="296"/>
      <c r="KWA53" s="296"/>
      <c r="KWB53" s="296"/>
      <c r="KWC53" s="296"/>
      <c r="KWD53" s="296"/>
      <c r="KWE53" s="296"/>
      <c r="KWF53" s="296"/>
      <c r="KWG53" s="296"/>
      <c r="KWH53" s="296"/>
      <c r="KWI53" s="296"/>
      <c r="KWJ53" s="296"/>
      <c r="KWK53" s="296"/>
      <c r="KWL53" s="296"/>
      <c r="KWM53" s="296"/>
      <c r="KWN53" s="296"/>
      <c r="KWO53" s="296"/>
      <c r="KWP53" s="296"/>
      <c r="KWQ53" s="296"/>
      <c r="KWR53" s="296"/>
      <c r="KWS53" s="296"/>
      <c r="KWT53" s="296"/>
      <c r="KWU53" s="296"/>
      <c r="KWV53" s="296"/>
      <c r="KWW53" s="296"/>
      <c r="KWX53" s="296"/>
      <c r="KWY53" s="296"/>
      <c r="KWZ53" s="296"/>
      <c r="KXA53" s="296"/>
      <c r="KXB53" s="296"/>
      <c r="KXC53" s="296"/>
      <c r="KXD53" s="296"/>
      <c r="KXE53" s="296"/>
      <c r="KXF53" s="296"/>
      <c r="KXG53" s="296"/>
      <c r="KXH53" s="296"/>
      <c r="KXI53" s="296"/>
      <c r="KXJ53" s="296"/>
      <c r="KXK53" s="296"/>
      <c r="KXL53" s="296"/>
      <c r="KXM53" s="296"/>
      <c r="KXN53" s="296"/>
      <c r="KXO53" s="296"/>
      <c r="KXP53" s="296"/>
      <c r="KXQ53" s="296"/>
      <c r="KXR53" s="296"/>
      <c r="KXS53" s="296"/>
      <c r="KXT53" s="296"/>
      <c r="KXU53" s="296"/>
      <c r="KXV53" s="296"/>
      <c r="KXW53" s="296"/>
      <c r="KXX53" s="296"/>
      <c r="KXY53" s="296"/>
      <c r="KXZ53" s="296"/>
      <c r="KYA53" s="296"/>
      <c r="KYB53" s="296"/>
      <c r="KYC53" s="296"/>
      <c r="KYD53" s="296"/>
      <c r="KYE53" s="296"/>
      <c r="KYF53" s="296"/>
      <c r="KYG53" s="296"/>
      <c r="KYH53" s="296"/>
      <c r="KYI53" s="296"/>
      <c r="KYJ53" s="296"/>
      <c r="KYK53" s="296"/>
      <c r="KYL53" s="296"/>
      <c r="KYM53" s="296"/>
      <c r="KYN53" s="296"/>
      <c r="KYO53" s="296"/>
      <c r="KYP53" s="296"/>
      <c r="KYQ53" s="296"/>
      <c r="KYR53" s="296"/>
      <c r="KYS53" s="296"/>
      <c r="KYT53" s="296"/>
      <c r="KYU53" s="296"/>
      <c r="KYV53" s="296"/>
      <c r="KYW53" s="296"/>
      <c r="KYX53" s="296"/>
      <c r="KYY53" s="296"/>
      <c r="KYZ53" s="296"/>
      <c r="KZA53" s="296"/>
      <c r="KZB53" s="296"/>
      <c r="KZC53" s="296"/>
      <c r="KZD53" s="296"/>
      <c r="KZE53" s="296"/>
      <c r="KZF53" s="296"/>
      <c r="KZG53" s="296"/>
      <c r="KZH53" s="296"/>
      <c r="KZI53" s="296"/>
      <c r="KZJ53" s="296"/>
      <c r="KZK53" s="296"/>
      <c r="KZL53" s="296"/>
      <c r="KZM53" s="296"/>
      <c r="KZN53" s="296"/>
      <c r="KZO53" s="296"/>
      <c r="KZP53" s="296"/>
      <c r="KZQ53" s="296"/>
      <c r="KZR53" s="296"/>
      <c r="KZS53" s="296"/>
      <c r="KZT53" s="296"/>
      <c r="KZU53" s="296"/>
      <c r="KZV53" s="296"/>
      <c r="KZW53" s="296"/>
      <c r="KZX53" s="296"/>
      <c r="KZY53" s="296"/>
      <c r="KZZ53" s="296"/>
      <c r="LAA53" s="296"/>
      <c r="LAB53" s="296"/>
      <c r="LAC53" s="296"/>
      <c r="LAD53" s="296"/>
      <c r="LAE53" s="296"/>
      <c r="LAF53" s="296"/>
      <c r="LAG53" s="296"/>
      <c r="LAH53" s="296"/>
      <c r="LAI53" s="296"/>
      <c r="LAJ53" s="296"/>
      <c r="LAK53" s="296"/>
      <c r="LAL53" s="296"/>
      <c r="LAM53" s="296"/>
      <c r="LAN53" s="296"/>
      <c r="LAO53" s="296"/>
      <c r="LAP53" s="296"/>
      <c r="LAQ53" s="296"/>
      <c r="LAR53" s="296"/>
      <c r="LAS53" s="296"/>
      <c r="LAT53" s="296"/>
      <c r="LAU53" s="296"/>
      <c r="LAV53" s="296"/>
      <c r="LAW53" s="296"/>
      <c r="LAX53" s="296"/>
      <c r="LAY53" s="296"/>
      <c r="LAZ53" s="296"/>
      <c r="LBA53" s="296"/>
      <c r="LBB53" s="296"/>
      <c r="LBC53" s="296"/>
      <c r="LBD53" s="296"/>
      <c r="LBE53" s="296"/>
      <c r="LBF53" s="296"/>
      <c r="LBG53" s="296"/>
      <c r="LBH53" s="296"/>
      <c r="LBI53" s="296"/>
      <c r="LBJ53" s="296"/>
      <c r="LBK53" s="296"/>
      <c r="LBL53" s="296"/>
      <c r="LBM53" s="296"/>
      <c r="LBN53" s="296"/>
      <c r="LBO53" s="296"/>
      <c r="LBP53" s="296"/>
      <c r="LBQ53" s="296"/>
      <c r="LBR53" s="296"/>
      <c r="LBS53" s="296"/>
      <c r="LBT53" s="296"/>
      <c r="LBU53" s="296"/>
      <c r="LBV53" s="296"/>
      <c r="LBW53" s="296"/>
      <c r="LBX53" s="296"/>
      <c r="LBY53" s="296"/>
      <c r="LBZ53" s="296"/>
      <c r="LCA53" s="296"/>
      <c r="LCB53" s="296"/>
      <c r="LCC53" s="296"/>
      <c r="LCD53" s="296"/>
      <c r="LCE53" s="296"/>
      <c r="LCF53" s="296"/>
      <c r="LCG53" s="296"/>
      <c r="LCH53" s="296"/>
      <c r="LCI53" s="296"/>
      <c r="LCJ53" s="296"/>
      <c r="LCK53" s="296"/>
      <c r="LCL53" s="296"/>
      <c r="LCM53" s="296"/>
      <c r="LCN53" s="296"/>
      <c r="LCO53" s="296"/>
      <c r="LCP53" s="296"/>
      <c r="LCQ53" s="296"/>
      <c r="LCR53" s="296"/>
      <c r="LCS53" s="296"/>
      <c r="LCT53" s="296"/>
      <c r="LCU53" s="296"/>
      <c r="LCV53" s="296"/>
      <c r="LCW53" s="296"/>
      <c r="LCX53" s="296"/>
      <c r="LCY53" s="296"/>
      <c r="LCZ53" s="296"/>
      <c r="LDA53" s="296"/>
      <c r="LDB53" s="296"/>
      <c r="LDC53" s="296"/>
      <c r="LDD53" s="296"/>
      <c r="LDE53" s="296"/>
      <c r="LDF53" s="296"/>
      <c r="LDG53" s="296"/>
      <c r="LDH53" s="296"/>
      <c r="LDI53" s="296"/>
      <c r="LDJ53" s="296"/>
      <c r="LDK53" s="296"/>
      <c r="LDL53" s="296"/>
      <c r="LDM53" s="296"/>
      <c r="LDN53" s="296"/>
      <c r="LDO53" s="296"/>
      <c r="LDP53" s="296"/>
      <c r="LDQ53" s="296"/>
      <c r="LDR53" s="296"/>
      <c r="LDS53" s="296"/>
      <c r="LDT53" s="296"/>
      <c r="LDU53" s="296"/>
      <c r="LDV53" s="296"/>
      <c r="LDW53" s="296"/>
      <c r="LDX53" s="296"/>
      <c r="LDY53" s="296"/>
      <c r="LDZ53" s="296"/>
      <c r="LEA53" s="296"/>
      <c r="LEB53" s="296"/>
      <c r="LEC53" s="296"/>
      <c r="LED53" s="296"/>
      <c r="LEE53" s="296"/>
      <c r="LEF53" s="296"/>
      <c r="LEG53" s="296"/>
      <c r="LEH53" s="296"/>
      <c r="LEI53" s="296"/>
      <c r="LEJ53" s="296"/>
      <c r="LEK53" s="296"/>
      <c r="LEL53" s="296"/>
      <c r="LEM53" s="296"/>
      <c r="LEN53" s="296"/>
      <c r="LEO53" s="296"/>
      <c r="LEP53" s="296"/>
      <c r="LEQ53" s="296"/>
      <c r="LER53" s="296"/>
      <c r="LES53" s="296"/>
      <c r="LET53" s="296"/>
      <c r="LEU53" s="296"/>
      <c r="LEV53" s="296"/>
      <c r="LEW53" s="296"/>
      <c r="LEX53" s="296"/>
      <c r="LEY53" s="296"/>
      <c r="LEZ53" s="296"/>
      <c r="LFA53" s="296"/>
      <c r="LFB53" s="296"/>
      <c r="LFC53" s="296"/>
      <c r="LFD53" s="296"/>
      <c r="LFE53" s="296"/>
      <c r="LFF53" s="296"/>
      <c r="LFG53" s="296"/>
      <c r="LFH53" s="296"/>
      <c r="LFI53" s="296"/>
      <c r="LFJ53" s="296"/>
      <c r="LFK53" s="296"/>
      <c r="LFL53" s="296"/>
      <c r="LFM53" s="296"/>
      <c r="LFN53" s="296"/>
      <c r="LFO53" s="296"/>
      <c r="LFP53" s="296"/>
      <c r="LFQ53" s="296"/>
      <c r="LFR53" s="296"/>
      <c r="LFS53" s="296"/>
      <c r="LFT53" s="296"/>
      <c r="LFU53" s="296"/>
      <c r="LFV53" s="296"/>
      <c r="LFW53" s="296"/>
      <c r="LFX53" s="296"/>
      <c r="LFY53" s="296"/>
      <c r="LFZ53" s="296"/>
      <c r="LGA53" s="296"/>
      <c r="LGB53" s="296"/>
      <c r="LGC53" s="296"/>
      <c r="LGD53" s="296"/>
      <c r="LGE53" s="296"/>
      <c r="LGF53" s="296"/>
      <c r="LGG53" s="296"/>
      <c r="LGH53" s="296"/>
      <c r="LGI53" s="296"/>
      <c r="LGJ53" s="296"/>
      <c r="LGK53" s="296"/>
      <c r="LGL53" s="296"/>
      <c r="LGM53" s="296"/>
      <c r="LGN53" s="296"/>
      <c r="LGO53" s="296"/>
      <c r="LGP53" s="296"/>
      <c r="LGQ53" s="296"/>
      <c r="LGR53" s="296"/>
      <c r="LGS53" s="296"/>
      <c r="LGT53" s="296"/>
      <c r="LGU53" s="296"/>
      <c r="LGV53" s="296"/>
      <c r="LGW53" s="296"/>
      <c r="LGX53" s="296"/>
      <c r="LGY53" s="296"/>
      <c r="LGZ53" s="296"/>
      <c r="LHA53" s="296"/>
      <c r="LHB53" s="296"/>
      <c r="LHC53" s="296"/>
      <c r="LHD53" s="296"/>
      <c r="LHE53" s="296"/>
      <c r="LHF53" s="296"/>
      <c r="LHG53" s="296"/>
      <c r="LHH53" s="296"/>
      <c r="LHI53" s="296"/>
      <c r="LHJ53" s="296"/>
      <c r="LHK53" s="296"/>
      <c r="LHL53" s="296"/>
      <c r="LHM53" s="296"/>
      <c r="LHN53" s="296"/>
      <c r="LHO53" s="296"/>
      <c r="LHP53" s="296"/>
      <c r="LHQ53" s="296"/>
      <c r="LHR53" s="296"/>
      <c r="LHS53" s="296"/>
      <c r="LHT53" s="296"/>
      <c r="LHU53" s="296"/>
      <c r="LHV53" s="296"/>
      <c r="LHW53" s="296"/>
      <c r="LHX53" s="296"/>
      <c r="LHY53" s="296"/>
      <c r="LHZ53" s="296"/>
      <c r="LIA53" s="296"/>
      <c r="LIB53" s="296"/>
      <c r="LIC53" s="296"/>
      <c r="LID53" s="296"/>
      <c r="LIE53" s="296"/>
      <c r="LIF53" s="296"/>
      <c r="LIG53" s="296"/>
      <c r="LIH53" s="296"/>
      <c r="LII53" s="296"/>
      <c r="LIJ53" s="296"/>
      <c r="LIK53" s="296"/>
      <c r="LIL53" s="296"/>
      <c r="LIM53" s="296"/>
      <c r="LIN53" s="296"/>
      <c r="LIO53" s="296"/>
      <c r="LIP53" s="296"/>
      <c r="LIQ53" s="296"/>
      <c r="LIR53" s="296"/>
      <c r="LIS53" s="296"/>
      <c r="LIT53" s="296"/>
      <c r="LIU53" s="296"/>
      <c r="LIV53" s="296"/>
      <c r="LIW53" s="296"/>
      <c r="LIX53" s="296"/>
      <c r="LIY53" s="296"/>
      <c r="LIZ53" s="296"/>
      <c r="LJA53" s="296"/>
      <c r="LJB53" s="296"/>
      <c r="LJC53" s="296"/>
      <c r="LJD53" s="296"/>
      <c r="LJE53" s="296"/>
      <c r="LJF53" s="296"/>
      <c r="LJG53" s="296"/>
      <c r="LJH53" s="296"/>
      <c r="LJI53" s="296"/>
      <c r="LJJ53" s="296"/>
      <c r="LJK53" s="296"/>
      <c r="LJL53" s="296"/>
      <c r="LJM53" s="296"/>
      <c r="LJN53" s="296"/>
      <c r="LJO53" s="296"/>
      <c r="LJP53" s="296"/>
      <c r="LJQ53" s="296"/>
      <c r="LJR53" s="296"/>
      <c r="LJS53" s="296"/>
      <c r="LJT53" s="296"/>
      <c r="LJU53" s="296"/>
      <c r="LJV53" s="296"/>
      <c r="LJW53" s="296"/>
      <c r="LJX53" s="296"/>
      <c r="LJY53" s="296"/>
      <c r="LJZ53" s="296"/>
      <c r="LKA53" s="296"/>
      <c r="LKB53" s="296"/>
      <c r="LKC53" s="296"/>
      <c r="LKD53" s="296"/>
      <c r="LKE53" s="296"/>
      <c r="LKF53" s="296"/>
      <c r="LKG53" s="296"/>
      <c r="LKH53" s="296"/>
      <c r="LKI53" s="296"/>
      <c r="LKJ53" s="296"/>
      <c r="LKK53" s="296"/>
      <c r="LKL53" s="296"/>
      <c r="LKM53" s="296"/>
      <c r="LKN53" s="296"/>
      <c r="LKO53" s="296"/>
      <c r="LKP53" s="296"/>
      <c r="LKQ53" s="296"/>
      <c r="LKR53" s="296"/>
      <c r="LKS53" s="296"/>
      <c r="LKT53" s="296"/>
      <c r="LKU53" s="296"/>
      <c r="LKV53" s="296"/>
      <c r="LKW53" s="296"/>
      <c r="LKX53" s="296"/>
      <c r="LKY53" s="296"/>
      <c r="LKZ53" s="296"/>
      <c r="LLA53" s="296"/>
      <c r="LLB53" s="296"/>
      <c r="LLC53" s="296"/>
      <c r="LLD53" s="296"/>
      <c r="LLE53" s="296"/>
      <c r="LLF53" s="296"/>
      <c r="LLG53" s="296"/>
      <c r="LLH53" s="296"/>
      <c r="LLI53" s="296"/>
      <c r="LLJ53" s="296"/>
      <c r="LLK53" s="296"/>
      <c r="LLL53" s="296"/>
      <c r="LLM53" s="296"/>
      <c r="LLN53" s="296"/>
      <c r="LLO53" s="296"/>
      <c r="LLP53" s="296"/>
      <c r="LLQ53" s="296"/>
      <c r="LLR53" s="296"/>
      <c r="LLS53" s="296"/>
      <c r="LLT53" s="296"/>
      <c r="LLU53" s="296"/>
      <c r="LLV53" s="296"/>
      <c r="LLW53" s="296"/>
      <c r="LLX53" s="296"/>
      <c r="LLY53" s="296"/>
      <c r="LLZ53" s="296"/>
      <c r="LMA53" s="296"/>
      <c r="LMB53" s="296"/>
      <c r="LMC53" s="296"/>
      <c r="LMD53" s="296"/>
      <c r="LME53" s="296"/>
      <c r="LMF53" s="296"/>
      <c r="LMG53" s="296"/>
      <c r="LMH53" s="296"/>
      <c r="LMI53" s="296"/>
      <c r="LMJ53" s="296"/>
      <c r="LMK53" s="296"/>
      <c r="LML53" s="296"/>
      <c r="LMM53" s="296"/>
      <c r="LMN53" s="296"/>
      <c r="LMO53" s="296"/>
      <c r="LMP53" s="296"/>
      <c r="LMQ53" s="296"/>
      <c r="LMR53" s="296"/>
      <c r="LMS53" s="296"/>
      <c r="LMT53" s="296"/>
      <c r="LMU53" s="296"/>
      <c r="LMV53" s="296"/>
      <c r="LMW53" s="296"/>
      <c r="LMX53" s="296"/>
      <c r="LMY53" s="296"/>
      <c r="LMZ53" s="296"/>
      <c r="LNA53" s="296"/>
      <c r="LNB53" s="296"/>
      <c r="LNC53" s="296"/>
      <c r="LND53" s="296"/>
      <c r="LNE53" s="296"/>
      <c r="LNF53" s="296"/>
      <c r="LNG53" s="296"/>
      <c r="LNH53" s="296"/>
      <c r="LNI53" s="296"/>
      <c r="LNJ53" s="296"/>
      <c r="LNK53" s="296"/>
      <c r="LNL53" s="296"/>
      <c r="LNM53" s="296"/>
      <c r="LNN53" s="296"/>
      <c r="LNO53" s="296"/>
      <c r="LNP53" s="296"/>
      <c r="LNQ53" s="296"/>
      <c r="LNR53" s="296"/>
      <c r="LNS53" s="296"/>
      <c r="LNT53" s="296"/>
      <c r="LNU53" s="296"/>
      <c r="LNV53" s="296"/>
      <c r="LNW53" s="296"/>
      <c r="LNX53" s="296"/>
      <c r="LNY53" s="296"/>
      <c r="LNZ53" s="296"/>
      <c r="LOA53" s="296"/>
      <c r="LOB53" s="296"/>
      <c r="LOC53" s="296"/>
      <c r="LOD53" s="296"/>
      <c r="LOE53" s="296"/>
      <c r="LOF53" s="296"/>
      <c r="LOG53" s="296"/>
      <c r="LOH53" s="296"/>
      <c r="LOI53" s="296"/>
      <c r="LOJ53" s="296"/>
      <c r="LOK53" s="296"/>
      <c r="LOL53" s="296"/>
      <c r="LOM53" s="296"/>
      <c r="LON53" s="296"/>
      <c r="LOO53" s="296"/>
      <c r="LOP53" s="296"/>
      <c r="LOQ53" s="296"/>
      <c r="LOR53" s="296"/>
      <c r="LOS53" s="296"/>
      <c r="LOT53" s="296"/>
      <c r="LOU53" s="296"/>
      <c r="LOV53" s="296"/>
      <c r="LOW53" s="296"/>
      <c r="LOX53" s="296"/>
      <c r="LOY53" s="296"/>
      <c r="LOZ53" s="296"/>
      <c r="LPA53" s="296"/>
      <c r="LPB53" s="296"/>
      <c r="LPC53" s="296"/>
      <c r="LPD53" s="296"/>
      <c r="LPE53" s="296"/>
      <c r="LPF53" s="296"/>
      <c r="LPG53" s="296"/>
      <c r="LPH53" s="296"/>
      <c r="LPI53" s="296"/>
      <c r="LPJ53" s="296"/>
      <c r="LPK53" s="296"/>
      <c r="LPL53" s="296"/>
      <c r="LPM53" s="296"/>
      <c r="LPN53" s="296"/>
      <c r="LPO53" s="296"/>
      <c r="LPP53" s="296"/>
      <c r="LPQ53" s="296"/>
      <c r="LPR53" s="296"/>
      <c r="LPS53" s="296"/>
      <c r="LPT53" s="296"/>
      <c r="LPU53" s="296"/>
      <c r="LPV53" s="296"/>
      <c r="LPW53" s="296"/>
      <c r="LPX53" s="296"/>
      <c r="LPY53" s="296"/>
      <c r="LPZ53" s="296"/>
      <c r="LQA53" s="296"/>
      <c r="LQB53" s="296"/>
      <c r="LQC53" s="296"/>
      <c r="LQD53" s="296"/>
      <c r="LQE53" s="296"/>
      <c r="LQF53" s="296"/>
      <c r="LQG53" s="296"/>
      <c r="LQH53" s="296"/>
      <c r="LQI53" s="296"/>
      <c r="LQJ53" s="296"/>
      <c r="LQK53" s="296"/>
      <c r="LQL53" s="296"/>
      <c r="LQM53" s="296"/>
      <c r="LQN53" s="296"/>
      <c r="LQO53" s="296"/>
      <c r="LQP53" s="296"/>
      <c r="LQQ53" s="296"/>
      <c r="LQR53" s="296"/>
      <c r="LQS53" s="296"/>
      <c r="LQT53" s="296"/>
      <c r="LQU53" s="296"/>
      <c r="LQV53" s="296"/>
      <c r="LQW53" s="296"/>
      <c r="LQX53" s="296"/>
      <c r="LQY53" s="296"/>
      <c r="LQZ53" s="296"/>
      <c r="LRA53" s="296"/>
      <c r="LRB53" s="296"/>
      <c r="LRC53" s="296"/>
      <c r="LRD53" s="296"/>
      <c r="LRE53" s="296"/>
      <c r="LRF53" s="296"/>
      <c r="LRG53" s="296"/>
      <c r="LRH53" s="296"/>
      <c r="LRI53" s="296"/>
      <c r="LRJ53" s="296"/>
      <c r="LRK53" s="296"/>
      <c r="LRL53" s="296"/>
      <c r="LRM53" s="296"/>
      <c r="LRN53" s="296"/>
      <c r="LRO53" s="296"/>
      <c r="LRP53" s="296"/>
      <c r="LRQ53" s="296"/>
      <c r="LRR53" s="296"/>
      <c r="LRS53" s="296"/>
      <c r="LRT53" s="296"/>
      <c r="LRU53" s="296"/>
      <c r="LRV53" s="296"/>
      <c r="LRW53" s="296"/>
      <c r="LRX53" s="296"/>
      <c r="LRY53" s="296"/>
      <c r="LRZ53" s="296"/>
      <c r="LSA53" s="296"/>
      <c r="LSB53" s="296"/>
      <c r="LSC53" s="296"/>
      <c r="LSD53" s="296"/>
      <c r="LSE53" s="296"/>
      <c r="LSF53" s="296"/>
      <c r="LSG53" s="296"/>
      <c r="LSH53" s="296"/>
      <c r="LSI53" s="296"/>
      <c r="LSJ53" s="296"/>
      <c r="LSK53" s="296"/>
      <c r="LSL53" s="296"/>
      <c r="LSM53" s="296"/>
      <c r="LSN53" s="296"/>
      <c r="LSO53" s="296"/>
      <c r="LSP53" s="296"/>
      <c r="LSQ53" s="296"/>
      <c r="LSR53" s="296"/>
      <c r="LSS53" s="296"/>
      <c r="LST53" s="296"/>
      <c r="LSU53" s="296"/>
      <c r="LSV53" s="296"/>
      <c r="LSW53" s="296"/>
      <c r="LSX53" s="296"/>
      <c r="LSY53" s="296"/>
      <c r="LSZ53" s="296"/>
      <c r="LTA53" s="296"/>
      <c r="LTB53" s="296"/>
      <c r="LTC53" s="296"/>
      <c r="LTD53" s="296"/>
      <c r="LTE53" s="296"/>
      <c r="LTF53" s="296"/>
      <c r="LTG53" s="296"/>
      <c r="LTH53" s="296"/>
      <c r="LTI53" s="296"/>
      <c r="LTJ53" s="296"/>
      <c r="LTK53" s="296"/>
      <c r="LTL53" s="296"/>
      <c r="LTM53" s="296"/>
      <c r="LTN53" s="296"/>
      <c r="LTO53" s="296"/>
      <c r="LTP53" s="296"/>
      <c r="LTQ53" s="296"/>
      <c r="LTR53" s="296"/>
      <c r="LTS53" s="296"/>
      <c r="LTT53" s="296"/>
      <c r="LTU53" s="296"/>
      <c r="LTV53" s="296"/>
      <c r="LTW53" s="296"/>
      <c r="LTX53" s="296"/>
      <c r="LTY53" s="296"/>
      <c r="LTZ53" s="296"/>
      <c r="LUA53" s="296"/>
      <c r="LUB53" s="296"/>
      <c r="LUC53" s="296"/>
      <c r="LUD53" s="296"/>
      <c r="LUE53" s="296"/>
      <c r="LUF53" s="296"/>
      <c r="LUG53" s="296"/>
      <c r="LUH53" s="296"/>
      <c r="LUI53" s="296"/>
      <c r="LUJ53" s="296"/>
      <c r="LUK53" s="296"/>
      <c r="LUL53" s="296"/>
      <c r="LUM53" s="296"/>
      <c r="LUN53" s="296"/>
      <c r="LUO53" s="296"/>
      <c r="LUP53" s="296"/>
      <c r="LUQ53" s="296"/>
      <c r="LUR53" s="296"/>
      <c r="LUS53" s="296"/>
      <c r="LUT53" s="296"/>
      <c r="LUU53" s="296"/>
      <c r="LUV53" s="296"/>
      <c r="LUW53" s="296"/>
      <c r="LUX53" s="296"/>
      <c r="LUY53" s="296"/>
      <c r="LUZ53" s="296"/>
      <c r="LVA53" s="296"/>
      <c r="LVB53" s="296"/>
      <c r="LVC53" s="296"/>
      <c r="LVD53" s="296"/>
      <c r="LVE53" s="296"/>
      <c r="LVF53" s="296"/>
      <c r="LVG53" s="296"/>
      <c r="LVH53" s="296"/>
      <c r="LVI53" s="296"/>
      <c r="LVJ53" s="296"/>
      <c r="LVK53" s="296"/>
      <c r="LVL53" s="296"/>
      <c r="LVM53" s="296"/>
      <c r="LVN53" s="296"/>
      <c r="LVO53" s="296"/>
      <c r="LVP53" s="296"/>
      <c r="LVQ53" s="296"/>
      <c r="LVR53" s="296"/>
      <c r="LVS53" s="296"/>
      <c r="LVT53" s="296"/>
      <c r="LVU53" s="296"/>
      <c r="LVV53" s="296"/>
      <c r="LVW53" s="296"/>
      <c r="LVX53" s="296"/>
      <c r="LVY53" s="296"/>
      <c r="LVZ53" s="296"/>
      <c r="LWA53" s="296"/>
      <c r="LWB53" s="296"/>
      <c r="LWC53" s="296"/>
      <c r="LWD53" s="296"/>
      <c r="LWE53" s="296"/>
      <c r="LWF53" s="296"/>
      <c r="LWG53" s="296"/>
      <c r="LWH53" s="296"/>
      <c r="LWI53" s="296"/>
      <c r="LWJ53" s="296"/>
      <c r="LWK53" s="296"/>
      <c r="LWL53" s="296"/>
      <c r="LWM53" s="296"/>
      <c r="LWN53" s="296"/>
      <c r="LWO53" s="296"/>
      <c r="LWP53" s="296"/>
      <c r="LWQ53" s="296"/>
      <c r="LWR53" s="296"/>
      <c r="LWS53" s="296"/>
      <c r="LWT53" s="296"/>
      <c r="LWU53" s="296"/>
      <c r="LWV53" s="296"/>
      <c r="LWW53" s="296"/>
      <c r="LWX53" s="296"/>
      <c r="LWY53" s="296"/>
      <c r="LWZ53" s="296"/>
      <c r="LXA53" s="296"/>
      <c r="LXB53" s="296"/>
      <c r="LXC53" s="296"/>
      <c r="LXD53" s="296"/>
      <c r="LXE53" s="296"/>
      <c r="LXF53" s="296"/>
      <c r="LXG53" s="296"/>
      <c r="LXH53" s="296"/>
      <c r="LXI53" s="296"/>
      <c r="LXJ53" s="296"/>
      <c r="LXK53" s="296"/>
      <c r="LXL53" s="296"/>
      <c r="LXM53" s="296"/>
      <c r="LXN53" s="296"/>
      <c r="LXO53" s="296"/>
      <c r="LXP53" s="296"/>
      <c r="LXQ53" s="296"/>
      <c r="LXR53" s="296"/>
      <c r="LXS53" s="296"/>
      <c r="LXT53" s="296"/>
      <c r="LXU53" s="296"/>
      <c r="LXV53" s="296"/>
      <c r="LXW53" s="296"/>
      <c r="LXX53" s="296"/>
      <c r="LXY53" s="296"/>
      <c r="LXZ53" s="296"/>
      <c r="LYA53" s="296"/>
      <c r="LYB53" s="296"/>
      <c r="LYC53" s="296"/>
      <c r="LYD53" s="296"/>
      <c r="LYE53" s="296"/>
      <c r="LYF53" s="296"/>
      <c r="LYG53" s="296"/>
      <c r="LYH53" s="296"/>
      <c r="LYI53" s="296"/>
      <c r="LYJ53" s="296"/>
      <c r="LYK53" s="296"/>
      <c r="LYL53" s="296"/>
      <c r="LYM53" s="296"/>
      <c r="LYN53" s="296"/>
      <c r="LYO53" s="296"/>
      <c r="LYP53" s="296"/>
      <c r="LYQ53" s="296"/>
      <c r="LYR53" s="296"/>
      <c r="LYS53" s="296"/>
      <c r="LYT53" s="296"/>
      <c r="LYU53" s="296"/>
      <c r="LYV53" s="296"/>
      <c r="LYW53" s="296"/>
      <c r="LYX53" s="296"/>
      <c r="LYY53" s="296"/>
      <c r="LYZ53" s="296"/>
      <c r="LZA53" s="296"/>
      <c r="LZB53" s="296"/>
      <c r="LZC53" s="296"/>
      <c r="LZD53" s="296"/>
      <c r="LZE53" s="296"/>
      <c r="LZF53" s="296"/>
      <c r="LZG53" s="296"/>
      <c r="LZH53" s="296"/>
      <c r="LZI53" s="296"/>
      <c r="LZJ53" s="296"/>
      <c r="LZK53" s="296"/>
      <c r="LZL53" s="296"/>
      <c r="LZM53" s="296"/>
      <c r="LZN53" s="296"/>
      <c r="LZO53" s="296"/>
      <c r="LZP53" s="296"/>
      <c r="LZQ53" s="296"/>
      <c r="LZR53" s="296"/>
      <c r="LZS53" s="296"/>
      <c r="LZT53" s="296"/>
      <c r="LZU53" s="296"/>
      <c r="LZV53" s="296"/>
      <c r="LZW53" s="296"/>
      <c r="LZX53" s="296"/>
      <c r="LZY53" s="296"/>
      <c r="LZZ53" s="296"/>
      <c r="MAA53" s="296"/>
      <c r="MAB53" s="296"/>
      <c r="MAC53" s="296"/>
      <c r="MAD53" s="296"/>
      <c r="MAE53" s="296"/>
      <c r="MAF53" s="296"/>
      <c r="MAG53" s="296"/>
      <c r="MAH53" s="296"/>
      <c r="MAI53" s="296"/>
      <c r="MAJ53" s="296"/>
      <c r="MAK53" s="296"/>
      <c r="MAL53" s="296"/>
      <c r="MAM53" s="296"/>
      <c r="MAN53" s="296"/>
      <c r="MAO53" s="296"/>
      <c r="MAP53" s="296"/>
      <c r="MAQ53" s="296"/>
      <c r="MAR53" s="296"/>
      <c r="MAS53" s="296"/>
      <c r="MAT53" s="296"/>
      <c r="MAU53" s="296"/>
      <c r="MAV53" s="296"/>
      <c r="MAW53" s="296"/>
      <c r="MAX53" s="296"/>
      <c r="MAY53" s="296"/>
      <c r="MAZ53" s="296"/>
      <c r="MBA53" s="296"/>
      <c r="MBB53" s="296"/>
      <c r="MBC53" s="296"/>
      <c r="MBD53" s="296"/>
      <c r="MBE53" s="296"/>
      <c r="MBF53" s="296"/>
      <c r="MBG53" s="296"/>
      <c r="MBH53" s="296"/>
      <c r="MBI53" s="296"/>
      <c r="MBJ53" s="296"/>
      <c r="MBK53" s="296"/>
      <c r="MBL53" s="296"/>
      <c r="MBM53" s="296"/>
      <c r="MBN53" s="296"/>
      <c r="MBO53" s="296"/>
      <c r="MBP53" s="296"/>
      <c r="MBQ53" s="296"/>
      <c r="MBR53" s="296"/>
      <c r="MBS53" s="296"/>
      <c r="MBT53" s="296"/>
      <c r="MBU53" s="296"/>
      <c r="MBV53" s="296"/>
      <c r="MBW53" s="296"/>
      <c r="MBX53" s="296"/>
      <c r="MBY53" s="296"/>
      <c r="MBZ53" s="296"/>
      <c r="MCA53" s="296"/>
      <c r="MCB53" s="296"/>
      <c r="MCC53" s="296"/>
      <c r="MCD53" s="296"/>
      <c r="MCE53" s="296"/>
      <c r="MCF53" s="296"/>
      <c r="MCG53" s="296"/>
      <c r="MCH53" s="296"/>
      <c r="MCI53" s="296"/>
      <c r="MCJ53" s="296"/>
      <c r="MCK53" s="296"/>
      <c r="MCL53" s="296"/>
      <c r="MCM53" s="296"/>
      <c r="MCN53" s="296"/>
      <c r="MCO53" s="296"/>
      <c r="MCP53" s="296"/>
      <c r="MCQ53" s="296"/>
      <c r="MCR53" s="296"/>
      <c r="MCS53" s="296"/>
      <c r="MCT53" s="296"/>
      <c r="MCU53" s="296"/>
      <c r="MCV53" s="296"/>
      <c r="MCW53" s="296"/>
      <c r="MCX53" s="296"/>
      <c r="MCY53" s="296"/>
      <c r="MCZ53" s="296"/>
      <c r="MDA53" s="296"/>
      <c r="MDB53" s="296"/>
      <c r="MDC53" s="296"/>
      <c r="MDD53" s="296"/>
      <c r="MDE53" s="296"/>
      <c r="MDF53" s="296"/>
      <c r="MDG53" s="296"/>
      <c r="MDH53" s="296"/>
      <c r="MDI53" s="296"/>
      <c r="MDJ53" s="296"/>
      <c r="MDK53" s="296"/>
      <c r="MDL53" s="296"/>
      <c r="MDM53" s="296"/>
      <c r="MDN53" s="296"/>
      <c r="MDO53" s="296"/>
      <c r="MDP53" s="296"/>
      <c r="MDQ53" s="296"/>
      <c r="MDR53" s="296"/>
      <c r="MDS53" s="296"/>
      <c r="MDT53" s="296"/>
      <c r="MDU53" s="296"/>
      <c r="MDV53" s="296"/>
      <c r="MDW53" s="296"/>
      <c r="MDX53" s="296"/>
      <c r="MDY53" s="296"/>
      <c r="MDZ53" s="296"/>
      <c r="MEA53" s="296"/>
      <c r="MEB53" s="296"/>
      <c r="MEC53" s="296"/>
      <c r="MED53" s="296"/>
      <c r="MEE53" s="296"/>
      <c r="MEF53" s="296"/>
      <c r="MEG53" s="296"/>
      <c r="MEH53" s="296"/>
      <c r="MEI53" s="296"/>
      <c r="MEJ53" s="296"/>
      <c r="MEK53" s="296"/>
      <c r="MEL53" s="296"/>
      <c r="MEM53" s="296"/>
      <c r="MEN53" s="296"/>
      <c r="MEO53" s="296"/>
      <c r="MEP53" s="296"/>
      <c r="MEQ53" s="296"/>
      <c r="MER53" s="296"/>
      <c r="MES53" s="296"/>
      <c r="MET53" s="296"/>
      <c r="MEU53" s="296"/>
      <c r="MEV53" s="296"/>
      <c r="MEW53" s="296"/>
      <c r="MEX53" s="296"/>
      <c r="MEY53" s="296"/>
      <c r="MEZ53" s="296"/>
      <c r="MFA53" s="296"/>
      <c r="MFB53" s="296"/>
      <c r="MFC53" s="296"/>
      <c r="MFD53" s="296"/>
      <c r="MFE53" s="296"/>
      <c r="MFF53" s="296"/>
      <c r="MFG53" s="296"/>
      <c r="MFH53" s="296"/>
      <c r="MFI53" s="296"/>
      <c r="MFJ53" s="296"/>
      <c r="MFK53" s="296"/>
      <c r="MFL53" s="296"/>
      <c r="MFM53" s="296"/>
      <c r="MFN53" s="296"/>
      <c r="MFO53" s="296"/>
      <c r="MFP53" s="296"/>
      <c r="MFQ53" s="296"/>
      <c r="MFR53" s="296"/>
      <c r="MFS53" s="296"/>
      <c r="MFT53" s="296"/>
      <c r="MFU53" s="296"/>
      <c r="MFV53" s="296"/>
      <c r="MFW53" s="296"/>
      <c r="MFX53" s="296"/>
      <c r="MFY53" s="296"/>
      <c r="MFZ53" s="296"/>
      <c r="MGA53" s="296"/>
      <c r="MGB53" s="296"/>
      <c r="MGC53" s="296"/>
      <c r="MGD53" s="296"/>
      <c r="MGE53" s="296"/>
      <c r="MGF53" s="296"/>
      <c r="MGG53" s="296"/>
      <c r="MGH53" s="296"/>
      <c r="MGI53" s="296"/>
      <c r="MGJ53" s="296"/>
      <c r="MGK53" s="296"/>
      <c r="MGL53" s="296"/>
      <c r="MGM53" s="296"/>
      <c r="MGN53" s="296"/>
      <c r="MGO53" s="296"/>
      <c r="MGP53" s="296"/>
      <c r="MGQ53" s="296"/>
      <c r="MGR53" s="296"/>
      <c r="MGS53" s="296"/>
      <c r="MGT53" s="296"/>
      <c r="MGU53" s="296"/>
      <c r="MGV53" s="296"/>
      <c r="MGW53" s="296"/>
      <c r="MGX53" s="296"/>
      <c r="MGY53" s="296"/>
      <c r="MGZ53" s="296"/>
      <c r="MHA53" s="296"/>
      <c r="MHB53" s="296"/>
      <c r="MHC53" s="296"/>
      <c r="MHD53" s="296"/>
      <c r="MHE53" s="296"/>
      <c r="MHF53" s="296"/>
      <c r="MHG53" s="296"/>
      <c r="MHH53" s="296"/>
      <c r="MHI53" s="296"/>
      <c r="MHJ53" s="296"/>
      <c r="MHK53" s="296"/>
      <c r="MHL53" s="296"/>
      <c r="MHM53" s="296"/>
      <c r="MHN53" s="296"/>
      <c r="MHO53" s="296"/>
      <c r="MHP53" s="296"/>
      <c r="MHQ53" s="296"/>
      <c r="MHR53" s="296"/>
      <c r="MHS53" s="296"/>
      <c r="MHT53" s="296"/>
      <c r="MHU53" s="296"/>
      <c r="MHV53" s="296"/>
      <c r="MHW53" s="296"/>
      <c r="MHX53" s="296"/>
      <c r="MHY53" s="296"/>
      <c r="MHZ53" s="296"/>
      <c r="MIA53" s="296"/>
      <c r="MIB53" s="296"/>
      <c r="MIC53" s="296"/>
      <c r="MID53" s="296"/>
      <c r="MIE53" s="296"/>
      <c r="MIF53" s="296"/>
      <c r="MIG53" s="296"/>
      <c r="MIH53" s="296"/>
      <c r="MII53" s="296"/>
      <c r="MIJ53" s="296"/>
      <c r="MIK53" s="296"/>
      <c r="MIL53" s="296"/>
      <c r="MIM53" s="296"/>
      <c r="MIN53" s="296"/>
      <c r="MIO53" s="296"/>
      <c r="MIP53" s="296"/>
      <c r="MIQ53" s="296"/>
      <c r="MIR53" s="296"/>
      <c r="MIS53" s="296"/>
      <c r="MIT53" s="296"/>
      <c r="MIU53" s="296"/>
      <c r="MIV53" s="296"/>
      <c r="MIW53" s="296"/>
      <c r="MIX53" s="296"/>
      <c r="MIY53" s="296"/>
      <c r="MIZ53" s="296"/>
      <c r="MJA53" s="296"/>
      <c r="MJB53" s="296"/>
      <c r="MJC53" s="296"/>
      <c r="MJD53" s="296"/>
      <c r="MJE53" s="296"/>
      <c r="MJF53" s="296"/>
      <c r="MJG53" s="296"/>
      <c r="MJH53" s="296"/>
      <c r="MJI53" s="296"/>
      <c r="MJJ53" s="296"/>
      <c r="MJK53" s="296"/>
      <c r="MJL53" s="296"/>
      <c r="MJM53" s="296"/>
      <c r="MJN53" s="296"/>
      <c r="MJO53" s="296"/>
      <c r="MJP53" s="296"/>
      <c r="MJQ53" s="296"/>
      <c r="MJR53" s="296"/>
      <c r="MJS53" s="296"/>
      <c r="MJT53" s="296"/>
      <c r="MJU53" s="296"/>
      <c r="MJV53" s="296"/>
      <c r="MJW53" s="296"/>
      <c r="MJX53" s="296"/>
      <c r="MJY53" s="296"/>
      <c r="MJZ53" s="296"/>
      <c r="MKA53" s="296"/>
      <c r="MKB53" s="296"/>
      <c r="MKC53" s="296"/>
      <c r="MKD53" s="296"/>
      <c r="MKE53" s="296"/>
      <c r="MKF53" s="296"/>
      <c r="MKG53" s="296"/>
      <c r="MKH53" s="296"/>
      <c r="MKI53" s="296"/>
      <c r="MKJ53" s="296"/>
      <c r="MKK53" s="296"/>
      <c r="MKL53" s="296"/>
      <c r="MKM53" s="296"/>
      <c r="MKN53" s="296"/>
      <c r="MKO53" s="296"/>
      <c r="MKP53" s="296"/>
      <c r="MKQ53" s="296"/>
      <c r="MKR53" s="296"/>
      <c r="MKS53" s="296"/>
      <c r="MKT53" s="296"/>
      <c r="MKU53" s="296"/>
      <c r="MKV53" s="296"/>
      <c r="MKW53" s="296"/>
      <c r="MKX53" s="296"/>
      <c r="MKY53" s="296"/>
      <c r="MKZ53" s="296"/>
      <c r="MLA53" s="296"/>
      <c r="MLB53" s="296"/>
      <c r="MLC53" s="296"/>
      <c r="MLD53" s="296"/>
      <c r="MLE53" s="296"/>
      <c r="MLF53" s="296"/>
      <c r="MLG53" s="296"/>
      <c r="MLH53" s="296"/>
      <c r="MLI53" s="296"/>
      <c r="MLJ53" s="296"/>
      <c r="MLK53" s="296"/>
      <c r="MLL53" s="296"/>
      <c r="MLM53" s="296"/>
      <c r="MLN53" s="296"/>
      <c r="MLO53" s="296"/>
      <c r="MLP53" s="296"/>
      <c r="MLQ53" s="296"/>
      <c r="MLR53" s="296"/>
      <c r="MLS53" s="296"/>
      <c r="MLT53" s="296"/>
      <c r="MLU53" s="296"/>
      <c r="MLV53" s="296"/>
      <c r="MLW53" s="296"/>
      <c r="MLX53" s="296"/>
      <c r="MLY53" s="296"/>
      <c r="MLZ53" s="296"/>
      <c r="MMA53" s="296"/>
      <c r="MMB53" s="296"/>
      <c r="MMC53" s="296"/>
      <c r="MMD53" s="296"/>
      <c r="MME53" s="296"/>
      <c r="MMF53" s="296"/>
      <c r="MMG53" s="296"/>
      <c r="MMH53" s="296"/>
      <c r="MMI53" s="296"/>
      <c r="MMJ53" s="296"/>
      <c r="MMK53" s="296"/>
      <c r="MML53" s="296"/>
      <c r="MMM53" s="296"/>
      <c r="MMN53" s="296"/>
      <c r="MMO53" s="296"/>
      <c r="MMP53" s="296"/>
      <c r="MMQ53" s="296"/>
      <c r="MMR53" s="296"/>
      <c r="MMS53" s="296"/>
      <c r="MMT53" s="296"/>
      <c r="MMU53" s="296"/>
      <c r="MMV53" s="296"/>
      <c r="MMW53" s="296"/>
      <c r="MMX53" s="296"/>
      <c r="MMY53" s="296"/>
      <c r="MMZ53" s="296"/>
      <c r="MNA53" s="296"/>
      <c r="MNB53" s="296"/>
      <c r="MNC53" s="296"/>
      <c r="MND53" s="296"/>
      <c r="MNE53" s="296"/>
      <c r="MNF53" s="296"/>
      <c r="MNG53" s="296"/>
      <c r="MNH53" s="296"/>
      <c r="MNI53" s="296"/>
      <c r="MNJ53" s="296"/>
      <c r="MNK53" s="296"/>
      <c r="MNL53" s="296"/>
      <c r="MNM53" s="296"/>
      <c r="MNN53" s="296"/>
      <c r="MNO53" s="296"/>
      <c r="MNP53" s="296"/>
      <c r="MNQ53" s="296"/>
      <c r="MNR53" s="296"/>
      <c r="MNS53" s="296"/>
      <c r="MNT53" s="296"/>
      <c r="MNU53" s="296"/>
      <c r="MNV53" s="296"/>
      <c r="MNW53" s="296"/>
      <c r="MNX53" s="296"/>
      <c r="MNY53" s="296"/>
      <c r="MNZ53" s="296"/>
      <c r="MOA53" s="296"/>
      <c r="MOB53" s="296"/>
      <c r="MOC53" s="296"/>
      <c r="MOD53" s="296"/>
      <c r="MOE53" s="296"/>
      <c r="MOF53" s="296"/>
      <c r="MOG53" s="296"/>
      <c r="MOH53" s="296"/>
      <c r="MOI53" s="296"/>
      <c r="MOJ53" s="296"/>
      <c r="MOK53" s="296"/>
      <c r="MOL53" s="296"/>
      <c r="MOM53" s="296"/>
      <c r="MON53" s="296"/>
      <c r="MOO53" s="296"/>
      <c r="MOP53" s="296"/>
      <c r="MOQ53" s="296"/>
      <c r="MOR53" s="296"/>
      <c r="MOS53" s="296"/>
      <c r="MOT53" s="296"/>
      <c r="MOU53" s="296"/>
      <c r="MOV53" s="296"/>
      <c r="MOW53" s="296"/>
      <c r="MOX53" s="296"/>
      <c r="MOY53" s="296"/>
      <c r="MOZ53" s="296"/>
      <c r="MPA53" s="296"/>
      <c r="MPB53" s="296"/>
      <c r="MPC53" s="296"/>
      <c r="MPD53" s="296"/>
      <c r="MPE53" s="296"/>
      <c r="MPF53" s="296"/>
      <c r="MPG53" s="296"/>
      <c r="MPH53" s="296"/>
      <c r="MPI53" s="296"/>
      <c r="MPJ53" s="296"/>
      <c r="MPK53" s="296"/>
      <c r="MPL53" s="296"/>
      <c r="MPM53" s="296"/>
      <c r="MPN53" s="296"/>
      <c r="MPO53" s="296"/>
      <c r="MPP53" s="296"/>
      <c r="MPQ53" s="296"/>
      <c r="MPR53" s="296"/>
      <c r="MPS53" s="296"/>
      <c r="MPT53" s="296"/>
      <c r="MPU53" s="296"/>
      <c r="MPV53" s="296"/>
      <c r="MPW53" s="296"/>
      <c r="MPX53" s="296"/>
      <c r="MPY53" s="296"/>
      <c r="MPZ53" s="296"/>
      <c r="MQA53" s="296"/>
      <c r="MQB53" s="296"/>
      <c r="MQC53" s="296"/>
      <c r="MQD53" s="296"/>
      <c r="MQE53" s="296"/>
      <c r="MQF53" s="296"/>
      <c r="MQG53" s="296"/>
      <c r="MQH53" s="296"/>
      <c r="MQI53" s="296"/>
      <c r="MQJ53" s="296"/>
      <c r="MQK53" s="296"/>
      <c r="MQL53" s="296"/>
      <c r="MQM53" s="296"/>
      <c r="MQN53" s="296"/>
      <c r="MQO53" s="296"/>
      <c r="MQP53" s="296"/>
      <c r="MQQ53" s="296"/>
      <c r="MQR53" s="296"/>
      <c r="MQS53" s="296"/>
      <c r="MQT53" s="296"/>
      <c r="MQU53" s="296"/>
      <c r="MQV53" s="296"/>
      <c r="MQW53" s="296"/>
      <c r="MQX53" s="296"/>
      <c r="MQY53" s="296"/>
      <c r="MQZ53" s="296"/>
      <c r="MRA53" s="296"/>
      <c r="MRB53" s="296"/>
      <c r="MRC53" s="296"/>
      <c r="MRD53" s="296"/>
      <c r="MRE53" s="296"/>
      <c r="MRF53" s="296"/>
      <c r="MRG53" s="296"/>
      <c r="MRH53" s="296"/>
      <c r="MRI53" s="296"/>
      <c r="MRJ53" s="296"/>
      <c r="MRK53" s="296"/>
      <c r="MRL53" s="296"/>
      <c r="MRM53" s="296"/>
      <c r="MRN53" s="296"/>
      <c r="MRO53" s="296"/>
      <c r="MRP53" s="296"/>
      <c r="MRQ53" s="296"/>
      <c r="MRR53" s="296"/>
      <c r="MRS53" s="296"/>
      <c r="MRT53" s="296"/>
      <c r="MRU53" s="296"/>
      <c r="MRV53" s="296"/>
      <c r="MRW53" s="296"/>
      <c r="MRX53" s="296"/>
      <c r="MRY53" s="296"/>
      <c r="MRZ53" s="296"/>
      <c r="MSA53" s="296"/>
      <c r="MSB53" s="296"/>
      <c r="MSC53" s="296"/>
      <c r="MSD53" s="296"/>
      <c r="MSE53" s="296"/>
      <c r="MSF53" s="296"/>
      <c r="MSG53" s="296"/>
      <c r="MSH53" s="296"/>
      <c r="MSI53" s="296"/>
      <c r="MSJ53" s="296"/>
      <c r="MSK53" s="296"/>
      <c r="MSL53" s="296"/>
      <c r="MSM53" s="296"/>
      <c r="MSN53" s="296"/>
      <c r="MSO53" s="296"/>
      <c r="MSP53" s="296"/>
      <c r="MSQ53" s="296"/>
      <c r="MSR53" s="296"/>
      <c r="MSS53" s="296"/>
      <c r="MST53" s="296"/>
      <c r="MSU53" s="296"/>
      <c r="MSV53" s="296"/>
      <c r="MSW53" s="296"/>
      <c r="MSX53" s="296"/>
      <c r="MSY53" s="296"/>
      <c r="MSZ53" s="296"/>
      <c r="MTA53" s="296"/>
      <c r="MTB53" s="296"/>
      <c r="MTC53" s="296"/>
      <c r="MTD53" s="296"/>
      <c r="MTE53" s="296"/>
      <c r="MTF53" s="296"/>
      <c r="MTG53" s="296"/>
      <c r="MTH53" s="296"/>
      <c r="MTI53" s="296"/>
      <c r="MTJ53" s="296"/>
      <c r="MTK53" s="296"/>
      <c r="MTL53" s="296"/>
      <c r="MTM53" s="296"/>
      <c r="MTN53" s="296"/>
      <c r="MTO53" s="296"/>
      <c r="MTP53" s="296"/>
      <c r="MTQ53" s="296"/>
      <c r="MTR53" s="296"/>
      <c r="MTS53" s="296"/>
      <c r="MTT53" s="296"/>
      <c r="MTU53" s="296"/>
      <c r="MTV53" s="296"/>
      <c r="MTW53" s="296"/>
      <c r="MTX53" s="296"/>
      <c r="MTY53" s="296"/>
      <c r="MTZ53" s="296"/>
      <c r="MUA53" s="296"/>
      <c r="MUB53" s="296"/>
      <c r="MUC53" s="296"/>
      <c r="MUD53" s="296"/>
      <c r="MUE53" s="296"/>
      <c r="MUF53" s="296"/>
      <c r="MUG53" s="296"/>
      <c r="MUH53" s="296"/>
      <c r="MUI53" s="296"/>
      <c r="MUJ53" s="296"/>
      <c r="MUK53" s="296"/>
      <c r="MUL53" s="296"/>
      <c r="MUM53" s="296"/>
      <c r="MUN53" s="296"/>
      <c r="MUO53" s="296"/>
      <c r="MUP53" s="296"/>
      <c r="MUQ53" s="296"/>
      <c r="MUR53" s="296"/>
      <c r="MUS53" s="296"/>
      <c r="MUT53" s="296"/>
      <c r="MUU53" s="296"/>
      <c r="MUV53" s="296"/>
      <c r="MUW53" s="296"/>
      <c r="MUX53" s="296"/>
      <c r="MUY53" s="296"/>
      <c r="MUZ53" s="296"/>
      <c r="MVA53" s="296"/>
      <c r="MVB53" s="296"/>
      <c r="MVC53" s="296"/>
      <c r="MVD53" s="296"/>
      <c r="MVE53" s="296"/>
      <c r="MVF53" s="296"/>
      <c r="MVG53" s="296"/>
      <c r="MVH53" s="296"/>
      <c r="MVI53" s="296"/>
      <c r="MVJ53" s="296"/>
      <c r="MVK53" s="296"/>
      <c r="MVL53" s="296"/>
      <c r="MVM53" s="296"/>
      <c r="MVN53" s="296"/>
      <c r="MVO53" s="296"/>
      <c r="MVP53" s="296"/>
      <c r="MVQ53" s="296"/>
      <c r="MVR53" s="296"/>
      <c r="MVS53" s="296"/>
      <c r="MVT53" s="296"/>
      <c r="MVU53" s="296"/>
      <c r="MVV53" s="296"/>
      <c r="MVW53" s="296"/>
      <c r="MVX53" s="296"/>
      <c r="MVY53" s="296"/>
      <c r="MVZ53" s="296"/>
      <c r="MWA53" s="296"/>
      <c r="MWB53" s="296"/>
      <c r="MWC53" s="296"/>
      <c r="MWD53" s="296"/>
      <c r="MWE53" s="296"/>
      <c r="MWF53" s="296"/>
      <c r="MWG53" s="296"/>
      <c r="MWH53" s="296"/>
      <c r="MWI53" s="296"/>
      <c r="MWJ53" s="296"/>
      <c r="MWK53" s="296"/>
      <c r="MWL53" s="296"/>
      <c r="MWM53" s="296"/>
      <c r="MWN53" s="296"/>
      <c r="MWO53" s="296"/>
      <c r="MWP53" s="296"/>
      <c r="MWQ53" s="296"/>
      <c r="MWR53" s="296"/>
      <c r="MWS53" s="296"/>
      <c r="MWT53" s="296"/>
      <c r="MWU53" s="296"/>
      <c r="MWV53" s="296"/>
      <c r="MWW53" s="296"/>
      <c r="MWX53" s="296"/>
      <c r="MWY53" s="296"/>
      <c r="MWZ53" s="296"/>
      <c r="MXA53" s="296"/>
      <c r="MXB53" s="296"/>
      <c r="MXC53" s="296"/>
      <c r="MXD53" s="296"/>
      <c r="MXE53" s="296"/>
      <c r="MXF53" s="296"/>
      <c r="MXG53" s="296"/>
      <c r="MXH53" s="296"/>
      <c r="MXI53" s="296"/>
      <c r="MXJ53" s="296"/>
      <c r="MXK53" s="296"/>
      <c r="MXL53" s="296"/>
      <c r="MXM53" s="296"/>
      <c r="MXN53" s="296"/>
      <c r="MXO53" s="296"/>
      <c r="MXP53" s="296"/>
      <c r="MXQ53" s="296"/>
      <c r="MXR53" s="296"/>
      <c r="MXS53" s="296"/>
      <c r="MXT53" s="296"/>
      <c r="MXU53" s="296"/>
      <c r="MXV53" s="296"/>
      <c r="MXW53" s="296"/>
      <c r="MXX53" s="296"/>
      <c r="MXY53" s="296"/>
      <c r="MXZ53" s="296"/>
      <c r="MYA53" s="296"/>
      <c r="MYB53" s="296"/>
      <c r="MYC53" s="296"/>
      <c r="MYD53" s="296"/>
      <c r="MYE53" s="296"/>
      <c r="MYF53" s="296"/>
      <c r="MYG53" s="296"/>
      <c r="MYH53" s="296"/>
      <c r="MYI53" s="296"/>
      <c r="MYJ53" s="296"/>
      <c r="MYK53" s="296"/>
      <c r="MYL53" s="296"/>
      <c r="MYM53" s="296"/>
      <c r="MYN53" s="296"/>
      <c r="MYO53" s="296"/>
      <c r="MYP53" s="296"/>
      <c r="MYQ53" s="296"/>
      <c r="MYR53" s="296"/>
      <c r="MYS53" s="296"/>
      <c r="MYT53" s="296"/>
      <c r="MYU53" s="296"/>
      <c r="MYV53" s="296"/>
      <c r="MYW53" s="296"/>
      <c r="MYX53" s="296"/>
      <c r="MYY53" s="296"/>
      <c r="MYZ53" s="296"/>
      <c r="MZA53" s="296"/>
      <c r="MZB53" s="296"/>
      <c r="MZC53" s="296"/>
      <c r="MZD53" s="296"/>
      <c r="MZE53" s="296"/>
      <c r="MZF53" s="296"/>
      <c r="MZG53" s="296"/>
      <c r="MZH53" s="296"/>
      <c r="MZI53" s="296"/>
      <c r="MZJ53" s="296"/>
      <c r="MZK53" s="296"/>
      <c r="MZL53" s="296"/>
      <c r="MZM53" s="296"/>
      <c r="MZN53" s="296"/>
      <c r="MZO53" s="296"/>
      <c r="MZP53" s="296"/>
      <c r="MZQ53" s="296"/>
      <c r="MZR53" s="296"/>
      <c r="MZS53" s="296"/>
      <c r="MZT53" s="296"/>
      <c r="MZU53" s="296"/>
      <c r="MZV53" s="296"/>
      <c r="MZW53" s="296"/>
      <c r="MZX53" s="296"/>
      <c r="MZY53" s="296"/>
      <c r="MZZ53" s="296"/>
      <c r="NAA53" s="296"/>
      <c r="NAB53" s="296"/>
      <c r="NAC53" s="296"/>
      <c r="NAD53" s="296"/>
      <c r="NAE53" s="296"/>
      <c r="NAF53" s="296"/>
      <c r="NAG53" s="296"/>
      <c r="NAH53" s="296"/>
      <c r="NAI53" s="296"/>
      <c r="NAJ53" s="296"/>
      <c r="NAK53" s="296"/>
      <c r="NAL53" s="296"/>
      <c r="NAM53" s="296"/>
      <c r="NAN53" s="296"/>
      <c r="NAO53" s="296"/>
      <c r="NAP53" s="296"/>
      <c r="NAQ53" s="296"/>
      <c r="NAR53" s="296"/>
      <c r="NAS53" s="296"/>
      <c r="NAT53" s="296"/>
      <c r="NAU53" s="296"/>
      <c r="NAV53" s="296"/>
      <c r="NAW53" s="296"/>
      <c r="NAX53" s="296"/>
      <c r="NAY53" s="296"/>
      <c r="NAZ53" s="296"/>
      <c r="NBA53" s="296"/>
      <c r="NBB53" s="296"/>
      <c r="NBC53" s="296"/>
      <c r="NBD53" s="296"/>
      <c r="NBE53" s="296"/>
      <c r="NBF53" s="296"/>
      <c r="NBG53" s="296"/>
      <c r="NBH53" s="296"/>
      <c r="NBI53" s="296"/>
      <c r="NBJ53" s="296"/>
      <c r="NBK53" s="296"/>
      <c r="NBL53" s="296"/>
      <c r="NBM53" s="296"/>
      <c r="NBN53" s="296"/>
      <c r="NBO53" s="296"/>
      <c r="NBP53" s="296"/>
      <c r="NBQ53" s="296"/>
      <c r="NBR53" s="296"/>
      <c r="NBS53" s="296"/>
      <c r="NBT53" s="296"/>
      <c r="NBU53" s="296"/>
      <c r="NBV53" s="296"/>
      <c r="NBW53" s="296"/>
      <c r="NBX53" s="296"/>
      <c r="NBY53" s="296"/>
      <c r="NBZ53" s="296"/>
      <c r="NCA53" s="296"/>
      <c r="NCB53" s="296"/>
      <c r="NCC53" s="296"/>
      <c r="NCD53" s="296"/>
      <c r="NCE53" s="296"/>
      <c r="NCF53" s="296"/>
      <c r="NCG53" s="296"/>
      <c r="NCH53" s="296"/>
      <c r="NCI53" s="296"/>
      <c r="NCJ53" s="296"/>
      <c r="NCK53" s="296"/>
      <c r="NCL53" s="296"/>
      <c r="NCM53" s="296"/>
      <c r="NCN53" s="296"/>
      <c r="NCO53" s="296"/>
      <c r="NCP53" s="296"/>
      <c r="NCQ53" s="296"/>
      <c r="NCR53" s="296"/>
      <c r="NCS53" s="296"/>
      <c r="NCT53" s="296"/>
      <c r="NCU53" s="296"/>
      <c r="NCV53" s="296"/>
      <c r="NCW53" s="296"/>
      <c r="NCX53" s="296"/>
      <c r="NCY53" s="296"/>
      <c r="NCZ53" s="296"/>
      <c r="NDA53" s="296"/>
      <c r="NDB53" s="296"/>
      <c r="NDC53" s="296"/>
      <c r="NDD53" s="296"/>
      <c r="NDE53" s="296"/>
      <c r="NDF53" s="296"/>
      <c r="NDG53" s="296"/>
      <c r="NDH53" s="296"/>
      <c r="NDI53" s="296"/>
      <c r="NDJ53" s="296"/>
      <c r="NDK53" s="296"/>
      <c r="NDL53" s="296"/>
      <c r="NDM53" s="296"/>
      <c r="NDN53" s="296"/>
      <c r="NDO53" s="296"/>
      <c r="NDP53" s="296"/>
      <c r="NDQ53" s="296"/>
      <c r="NDR53" s="296"/>
      <c r="NDS53" s="296"/>
      <c r="NDT53" s="296"/>
      <c r="NDU53" s="296"/>
      <c r="NDV53" s="296"/>
      <c r="NDW53" s="296"/>
      <c r="NDX53" s="296"/>
      <c r="NDY53" s="296"/>
      <c r="NDZ53" s="296"/>
      <c r="NEA53" s="296"/>
      <c r="NEB53" s="296"/>
      <c r="NEC53" s="296"/>
      <c r="NED53" s="296"/>
      <c r="NEE53" s="296"/>
      <c r="NEF53" s="296"/>
      <c r="NEG53" s="296"/>
      <c r="NEH53" s="296"/>
      <c r="NEI53" s="296"/>
      <c r="NEJ53" s="296"/>
      <c r="NEK53" s="296"/>
      <c r="NEL53" s="296"/>
      <c r="NEM53" s="296"/>
      <c r="NEN53" s="296"/>
      <c r="NEO53" s="296"/>
      <c r="NEP53" s="296"/>
      <c r="NEQ53" s="296"/>
      <c r="NER53" s="296"/>
      <c r="NES53" s="296"/>
      <c r="NET53" s="296"/>
      <c r="NEU53" s="296"/>
      <c r="NEV53" s="296"/>
      <c r="NEW53" s="296"/>
      <c r="NEX53" s="296"/>
      <c r="NEY53" s="296"/>
      <c r="NEZ53" s="296"/>
      <c r="NFA53" s="296"/>
      <c r="NFB53" s="296"/>
      <c r="NFC53" s="296"/>
      <c r="NFD53" s="296"/>
      <c r="NFE53" s="296"/>
      <c r="NFF53" s="296"/>
      <c r="NFG53" s="296"/>
      <c r="NFH53" s="296"/>
      <c r="NFI53" s="296"/>
      <c r="NFJ53" s="296"/>
      <c r="NFK53" s="296"/>
      <c r="NFL53" s="296"/>
      <c r="NFM53" s="296"/>
      <c r="NFN53" s="296"/>
      <c r="NFO53" s="296"/>
      <c r="NFP53" s="296"/>
      <c r="NFQ53" s="296"/>
      <c r="NFR53" s="296"/>
      <c r="NFS53" s="296"/>
      <c r="NFT53" s="296"/>
      <c r="NFU53" s="296"/>
      <c r="NFV53" s="296"/>
      <c r="NFW53" s="296"/>
      <c r="NFX53" s="296"/>
      <c r="NFY53" s="296"/>
      <c r="NFZ53" s="296"/>
      <c r="NGA53" s="296"/>
      <c r="NGB53" s="296"/>
      <c r="NGC53" s="296"/>
      <c r="NGD53" s="296"/>
      <c r="NGE53" s="296"/>
      <c r="NGF53" s="296"/>
      <c r="NGG53" s="296"/>
      <c r="NGH53" s="296"/>
      <c r="NGI53" s="296"/>
      <c r="NGJ53" s="296"/>
      <c r="NGK53" s="296"/>
      <c r="NGL53" s="296"/>
      <c r="NGM53" s="296"/>
      <c r="NGN53" s="296"/>
      <c r="NGO53" s="296"/>
      <c r="NGP53" s="296"/>
      <c r="NGQ53" s="296"/>
      <c r="NGR53" s="296"/>
      <c r="NGS53" s="296"/>
      <c r="NGT53" s="296"/>
      <c r="NGU53" s="296"/>
      <c r="NGV53" s="296"/>
      <c r="NGW53" s="296"/>
      <c r="NGX53" s="296"/>
      <c r="NGY53" s="296"/>
      <c r="NGZ53" s="296"/>
      <c r="NHA53" s="296"/>
      <c r="NHB53" s="296"/>
      <c r="NHC53" s="296"/>
      <c r="NHD53" s="296"/>
      <c r="NHE53" s="296"/>
      <c r="NHF53" s="296"/>
      <c r="NHG53" s="296"/>
      <c r="NHH53" s="296"/>
      <c r="NHI53" s="296"/>
      <c r="NHJ53" s="296"/>
      <c r="NHK53" s="296"/>
      <c r="NHL53" s="296"/>
      <c r="NHM53" s="296"/>
      <c r="NHN53" s="296"/>
      <c r="NHO53" s="296"/>
      <c r="NHP53" s="296"/>
      <c r="NHQ53" s="296"/>
      <c r="NHR53" s="296"/>
      <c r="NHS53" s="296"/>
      <c r="NHT53" s="296"/>
      <c r="NHU53" s="296"/>
      <c r="NHV53" s="296"/>
      <c r="NHW53" s="296"/>
      <c r="NHX53" s="296"/>
      <c r="NHY53" s="296"/>
      <c r="NHZ53" s="296"/>
      <c r="NIA53" s="296"/>
      <c r="NIB53" s="296"/>
      <c r="NIC53" s="296"/>
      <c r="NID53" s="296"/>
      <c r="NIE53" s="296"/>
      <c r="NIF53" s="296"/>
      <c r="NIG53" s="296"/>
      <c r="NIH53" s="296"/>
      <c r="NII53" s="296"/>
      <c r="NIJ53" s="296"/>
      <c r="NIK53" s="296"/>
      <c r="NIL53" s="296"/>
      <c r="NIM53" s="296"/>
      <c r="NIN53" s="296"/>
      <c r="NIO53" s="296"/>
      <c r="NIP53" s="296"/>
      <c r="NIQ53" s="296"/>
      <c r="NIR53" s="296"/>
      <c r="NIS53" s="296"/>
      <c r="NIT53" s="296"/>
      <c r="NIU53" s="296"/>
      <c r="NIV53" s="296"/>
      <c r="NIW53" s="296"/>
      <c r="NIX53" s="296"/>
      <c r="NIY53" s="296"/>
      <c r="NIZ53" s="296"/>
      <c r="NJA53" s="296"/>
      <c r="NJB53" s="296"/>
      <c r="NJC53" s="296"/>
      <c r="NJD53" s="296"/>
      <c r="NJE53" s="296"/>
      <c r="NJF53" s="296"/>
      <c r="NJG53" s="296"/>
      <c r="NJH53" s="296"/>
      <c r="NJI53" s="296"/>
      <c r="NJJ53" s="296"/>
      <c r="NJK53" s="296"/>
      <c r="NJL53" s="296"/>
      <c r="NJM53" s="296"/>
      <c r="NJN53" s="296"/>
      <c r="NJO53" s="296"/>
      <c r="NJP53" s="296"/>
      <c r="NJQ53" s="296"/>
      <c r="NJR53" s="296"/>
      <c r="NJS53" s="296"/>
      <c r="NJT53" s="296"/>
      <c r="NJU53" s="296"/>
      <c r="NJV53" s="296"/>
      <c r="NJW53" s="296"/>
      <c r="NJX53" s="296"/>
      <c r="NJY53" s="296"/>
      <c r="NJZ53" s="296"/>
      <c r="NKA53" s="296"/>
      <c r="NKB53" s="296"/>
      <c r="NKC53" s="296"/>
      <c r="NKD53" s="296"/>
      <c r="NKE53" s="296"/>
      <c r="NKF53" s="296"/>
      <c r="NKG53" s="296"/>
      <c r="NKH53" s="296"/>
      <c r="NKI53" s="296"/>
      <c r="NKJ53" s="296"/>
      <c r="NKK53" s="296"/>
      <c r="NKL53" s="296"/>
      <c r="NKM53" s="296"/>
      <c r="NKN53" s="296"/>
      <c r="NKO53" s="296"/>
      <c r="NKP53" s="296"/>
      <c r="NKQ53" s="296"/>
      <c r="NKR53" s="296"/>
      <c r="NKS53" s="296"/>
      <c r="NKT53" s="296"/>
      <c r="NKU53" s="296"/>
      <c r="NKV53" s="296"/>
      <c r="NKW53" s="296"/>
      <c r="NKX53" s="296"/>
      <c r="NKY53" s="296"/>
      <c r="NKZ53" s="296"/>
      <c r="NLA53" s="296"/>
      <c r="NLB53" s="296"/>
      <c r="NLC53" s="296"/>
      <c r="NLD53" s="296"/>
      <c r="NLE53" s="296"/>
      <c r="NLF53" s="296"/>
      <c r="NLG53" s="296"/>
      <c r="NLH53" s="296"/>
      <c r="NLI53" s="296"/>
      <c r="NLJ53" s="296"/>
      <c r="NLK53" s="296"/>
      <c r="NLL53" s="296"/>
      <c r="NLM53" s="296"/>
      <c r="NLN53" s="296"/>
      <c r="NLO53" s="296"/>
      <c r="NLP53" s="296"/>
      <c r="NLQ53" s="296"/>
      <c r="NLR53" s="296"/>
      <c r="NLS53" s="296"/>
      <c r="NLT53" s="296"/>
      <c r="NLU53" s="296"/>
      <c r="NLV53" s="296"/>
      <c r="NLW53" s="296"/>
      <c r="NLX53" s="296"/>
      <c r="NLY53" s="296"/>
      <c r="NLZ53" s="296"/>
      <c r="NMA53" s="296"/>
      <c r="NMB53" s="296"/>
      <c r="NMC53" s="296"/>
      <c r="NMD53" s="296"/>
      <c r="NME53" s="296"/>
      <c r="NMF53" s="296"/>
      <c r="NMG53" s="296"/>
      <c r="NMH53" s="296"/>
      <c r="NMI53" s="296"/>
      <c r="NMJ53" s="296"/>
      <c r="NMK53" s="296"/>
      <c r="NML53" s="296"/>
      <c r="NMM53" s="296"/>
      <c r="NMN53" s="296"/>
      <c r="NMO53" s="296"/>
      <c r="NMP53" s="296"/>
      <c r="NMQ53" s="296"/>
      <c r="NMR53" s="296"/>
      <c r="NMS53" s="296"/>
      <c r="NMT53" s="296"/>
      <c r="NMU53" s="296"/>
      <c r="NMV53" s="296"/>
      <c r="NMW53" s="296"/>
      <c r="NMX53" s="296"/>
      <c r="NMY53" s="296"/>
      <c r="NMZ53" s="296"/>
      <c r="NNA53" s="296"/>
      <c r="NNB53" s="296"/>
      <c r="NNC53" s="296"/>
      <c r="NND53" s="296"/>
      <c r="NNE53" s="296"/>
      <c r="NNF53" s="296"/>
      <c r="NNG53" s="296"/>
      <c r="NNH53" s="296"/>
      <c r="NNI53" s="296"/>
      <c r="NNJ53" s="296"/>
      <c r="NNK53" s="296"/>
      <c r="NNL53" s="296"/>
      <c r="NNM53" s="296"/>
      <c r="NNN53" s="296"/>
      <c r="NNO53" s="296"/>
      <c r="NNP53" s="296"/>
      <c r="NNQ53" s="296"/>
      <c r="NNR53" s="296"/>
      <c r="NNS53" s="296"/>
      <c r="NNT53" s="296"/>
      <c r="NNU53" s="296"/>
      <c r="NNV53" s="296"/>
      <c r="NNW53" s="296"/>
      <c r="NNX53" s="296"/>
      <c r="NNY53" s="296"/>
      <c r="NNZ53" s="296"/>
      <c r="NOA53" s="296"/>
      <c r="NOB53" s="296"/>
      <c r="NOC53" s="296"/>
      <c r="NOD53" s="296"/>
      <c r="NOE53" s="296"/>
      <c r="NOF53" s="296"/>
      <c r="NOG53" s="296"/>
      <c r="NOH53" s="296"/>
      <c r="NOI53" s="296"/>
      <c r="NOJ53" s="296"/>
      <c r="NOK53" s="296"/>
      <c r="NOL53" s="296"/>
      <c r="NOM53" s="296"/>
      <c r="NON53" s="296"/>
      <c r="NOO53" s="296"/>
      <c r="NOP53" s="296"/>
      <c r="NOQ53" s="296"/>
      <c r="NOR53" s="296"/>
      <c r="NOS53" s="296"/>
      <c r="NOT53" s="296"/>
      <c r="NOU53" s="296"/>
      <c r="NOV53" s="296"/>
      <c r="NOW53" s="296"/>
      <c r="NOX53" s="296"/>
      <c r="NOY53" s="296"/>
      <c r="NOZ53" s="296"/>
      <c r="NPA53" s="296"/>
      <c r="NPB53" s="296"/>
      <c r="NPC53" s="296"/>
      <c r="NPD53" s="296"/>
      <c r="NPE53" s="296"/>
      <c r="NPF53" s="296"/>
      <c r="NPG53" s="296"/>
      <c r="NPH53" s="296"/>
      <c r="NPI53" s="296"/>
      <c r="NPJ53" s="296"/>
      <c r="NPK53" s="296"/>
      <c r="NPL53" s="296"/>
      <c r="NPM53" s="296"/>
      <c r="NPN53" s="296"/>
      <c r="NPO53" s="296"/>
      <c r="NPP53" s="296"/>
      <c r="NPQ53" s="296"/>
      <c r="NPR53" s="296"/>
      <c r="NPS53" s="296"/>
      <c r="NPT53" s="296"/>
      <c r="NPU53" s="296"/>
      <c r="NPV53" s="296"/>
      <c r="NPW53" s="296"/>
      <c r="NPX53" s="296"/>
      <c r="NPY53" s="296"/>
      <c r="NPZ53" s="296"/>
      <c r="NQA53" s="296"/>
      <c r="NQB53" s="296"/>
      <c r="NQC53" s="296"/>
      <c r="NQD53" s="296"/>
      <c r="NQE53" s="296"/>
      <c r="NQF53" s="296"/>
      <c r="NQG53" s="296"/>
      <c r="NQH53" s="296"/>
      <c r="NQI53" s="296"/>
      <c r="NQJ53" s="296"/>
      <c r="NQK53" s="296"/>
      <c r="NQL53" s="296"/>
      <c r="NQM53" s="296"/>
      <c r="NQN53" s="296"/>
      <c r="NQO53" s="296"/>
      <c r="NQP53" s="296"/>
      <c r="NQQ53" s="296"/>
      <c r="NQR53" s="296"/>
      <c r="NQS53" s="296"/>
      <c r="NQT53" s="296"/>
      <c r="NQU53" s="296"/>
      <c r="NQV53" s="296"/>
      <c r="NQW53" s="296"/>
      <c r="NQX53" s="296"/>
      <c r="NQY53" s="296"/>
      <c r="NQZ53" s="296"/>
      <c r="NRA53" s="296"/>
      <c r="NRB53" s="296"/>
      <c r="NRC53" s="296"/>
      <c r="NRD53" s="296"/>
      <c r="NRE53" s="296"/>
      <c r="NRF53" s="296"/>
      <c r="NRG53" s="296"/>
      <c r="NRH53" s="296"/>
      <c r="NRI53" s="296"/>
      <c r="NRJ53" s="296"/>
      <c r="NRK53" s="296"/>
      <c r="NRL53" s="296"/>
      <c r="NRM53" s="296"/>
      <c r="NRN53" s="296"/>
      <c r="NRO53" s="296"/>
      <c r="NRP53" s="296"/>
      <c r="NRQ53" s="296"/>
      <c r="NRR53" s="296"/>
      <c r="NRS53" s="296"/>
      <c r="NRT53" s="296"/>
      <c r="NRU53" s="296"/>
      <c r="NRV53" s="296"/>
      <c r="NRW53" s="296"/>
      <c r="NRX53" s="296"/>
      <c r="NRY53" s="296"/>
      <c r="NRZ53" s="296"/>
      <c r="NSA53" s="296"/>
      <c r="NSB53" s="296"/>
      <c r="NSC53" s="296"/>
      <c r="NSD53" s="296"/>
      <c r="NSE53" s="296"/>
      <c r="NSF53" s="296"/>
      <c r="NSG53" s="296"/>
      <c r="NSH53" s="296"/>
      <c r="NSI53" s="296"/>
      <c r="NSJ53" s="296"/>
      <c r="NSK53" s="296"/>
      <c r="NSL53" s="296"/>
      <c r="NSM53" s="296"/>
      <c r="NSN53" s="296"/>
      <c r="NSO53" s="296"/>
      <c r="NSP53" s="296"/>
      <c r="NSQ53" s="296"/>
      <c r="NSR53" s="296"/>
      <c r="NSS53" s="296"/>
      <c r="NST53" s="296"/>
      <c r="NSU53" s="296"/>
      <c r="NSV53" s="296"/>
      <c r="NSW53" s="296"/>
      <c r="NSX53" s="296"/>
      <c r="NSY53" s="296"/>
      <c r="NSZ53" s="296"/>
      <c r="NTA53" s="296"/>
      <c r="NTB53" s="296"/>
      <c r="NTC53" s="296"/>
      <c r="NTD53" s="296"/>
      <c r="NTE53" s="296"/>
      <c r="NTF53" s="296"/>
      <c r="NTG53" s="296"/>
      <c r="NTH53" s="296"/>
      <c r="NTI53" s="296"/>
      <c r="NTJ53" s="296"/>
      <c r="NTK53" s="296"/>
      <c r="NTL53" s="296"/>
      <c r="NTM53" s="296"/>
      <c r="NTN53" s="296"/>
      <c r="NTO53" s="296"/>
      <c r="NTP53" s="296"/>
      <c r="NTQ53" s="296"/>
      <c r="NTR53" s="296"/>
      <c r="NTS53" s="296"/>
      <c r="NTT53" s="296"/>
      <c r="NTU53" s="296"/>
      <c r="NTV53" s="296"/>
      <c r="NTW53" s="296"/>
      <c r="NTX53" s="296"/>
      <c r="NTY53" s="296"/>
      <c r="NTZ53" s="296"/>
      <c r="NUA53" s="296"/>
      <c r="NUB53" s="296"/>
      <c r="NUC53" s="296"/>
      <c r="NUD53" s="296"/>
      <c r="NUE53" s="296"/>
      <c r="NUF53" s="296"/>
      <c r="NUG53" s="296"/>
      <c r="NUH53" s="296"/>
      <c r="NUI53" s="296"/>
      <c r="NUJ53" s="296"/>
      <c r="NUK53" s="296"/>
      <c r="NUL53" s="296"/>
      <c r="NUM53" s="296"/>
      <c r="NUN53" s="296"/>
      <c r="NUO53" s="296"/>
      <c r="NUP53" s="296"/>
      <c r="NUQ53" s="296"/>
      <c r="NUR53" s="296"/>
      <c r="NUS53" s="296"/>
      <c r="NUT53" s="296"/>
      <c r="NUU53" s="296"/>
      <c r="NUV53" s="296"/>
      <c r="NUW53" s="296"/>
      <c r="NUX53" s="296"/>
      <c r="NUY53" s="296"/>
      <c r="NUZ53" s="296"/>
      <c r="NVA53" s="296"/>
      <c r="NVB53" s="296"/>
      <c r="NVC53" s="296"/>
      <c r="NVD53" s="296"/>
      <c r="NVE53" s="296"/>
      <c r="NVF53" s="296"/>
      <c r="NVG53" s="296"/>
      <c r="NVH53" s="296"/>
      <c r="NVI53" s="296"/>
      <c r="NVJ53" s="296"/>
      <c r="NVK53" s="296"/>
      <c r="NVL53" s="296"/>
      <c r="NVM53" s="296"/>
      <c r="NVN53" s="296"/>
      <c r="NVO53" s="296"/>
      <c r="NVP53" s="296"/>
      <c r="NVQ53" s="296"/>
      <c r="NVR53" s="296"/>
      <c r="NVS53" s="296"/>
      <c r="NVT53" s="296"/>
      <c r="NVU53" s="296"/>
      <c r="NVV53" s="296"/>
      <c r="NVW53" s="296"/>
      <c r="NVX53" s="296"/>
      <c r="NVY53" s="296"/>
      <c r="NVZ53" s="296"/>
      <c r="NWA53" s="296"/>
      <c r="NWB53" s="296"/>
      <c r="NWC53" s="296"/>
      <c r="NWD53" s="296"/>
      <c r="NWE53" s="296"/>
      <c r="NWF53" s="296"/>
      <c r="NWG53" s="296"/>
      <c r="NWH53" s="296"/>
      <c r="NWI53" s="296"/>
      <c r="NWJ53" s="296"/>
      <c r="NWK53" s="296"/>
      <c r="NWL53" s="296"/>
      <c r="NWM53" s="296"/>
      <c r="NWN53" s="296"/>
      <c r="NWO53" s="296"/>
      <c r="NWP53" s="296"/>
      <c r="NWQ53" s="296"/>
      <c r="NWR53" s="296"/>
      <c r="NWS53" s="296"/>
      <c r="NWT53" s="296"/>
      <c r="NWU53" s="296"/>
      <c r="NWV53" s="296"/>
      <c r="NWW53" s="296"/>
      <c r="NWX53" s="296"/>
      <c r="NWY53" s="296"/>
      <c r="NWZ53" s="296"/>
      <c r="NXA53" s="296"/>
      <c r="NXB53" s="296"/>
      <c r="NXC53" s="296"/>
      <c r="NXD53" s="296"/>
      <c r="NXE53" s="296"/>
      <c r="NXF53" s="296"/>
      <c r="NXG53" s="296"/>
      <c r="NXH53" s="296"/>
      <c r="NXI53" s="296"/>
      <c r="NXJ53" s="296"/>
      <c r="NXK53" s="296"/>
      <c r="NXL53" s="296"/>
      <c r="NXM53" s="296"/>
      <c r="NXN53" s="296"/>
      <c r="NXO53" s="296"/>
      <c r="NXP53" s="296"/>
      <c r="NXQ53" s="296"/>
      <c r="NXR53" s="296"/>
      <c r="NXS53" s="296"/>
      <c r="NXT53" s="296"/>
      <c r="NXU53" s="296"/>
      <c r="NXV53" s="296"/>
      <c r="NXW53" s="296"/>
      <c r="NXX53" s="296"/>
      <c r="NXY53" s="296"/>
      <c r="NXZ53" s="296"/>
      <c r="NYA53" s="296"/>
      <c r="NYB53" s="296"/>
      <c r="NYC53" s="296"/>
      <c r="NYD53" s="296"/>
      <c r="NYE53" s="296"/>
      <c r="NYF53" s="296"/>
      <c r="NYG53" s="296"/>
      <c r="NYH53" s="296"/>
      <c r="NYI53" s="296"/>
      <c r="NYJ53" s="296"/>
      <c r="NYK53" s="296"/>
      <c r="NYL53" s="296"/>
      <c r="NYM53" s="296"/>
      <c r="NYN53" s="296"/>
      <c r="NYO53" s="296"/>
      <c r="NYP53" s="296"/>
      <c r="NYQ53" s="296"/>
      <c r="NYR53" s="296"/>
      <c r="NYS53" s="296"/>
      <c r="NYT53" s="296"/>
      <c r="NYU53" s="296"/>
      <c r="NYV53" s="296"/>
      <c r="NYW53" s="296"/>
      <c r="NYX53" s="296"/>
      <c r="NYY53" s="296"/>
      <c r="NYZ53" s="296"/>
      <c r="NZA53" s="296"/>
      <c r="NZB53" s="296"/>
      <c r="NZC53" s="296"/>
      <c r="NZD53" s="296"/>
      <c r="NZE53" s="296"/>
      <c r="NZF53" s="296"/>
      <c r="NZG53" s="296"/>
      <c r="NZH53" s="296"/>
      <c r="NZI53" s="296"/>
      <c r="NZJ53" s="296"/>
      <c r="NZK53" s="296"/>
      <c r="NZL53" s="296"/>
      <c r="NZM53" s="296"/>
      <c r="NZN53" s="296"/>
      <c r="NZO53" s="296"/>
      <c r="NZP53" s="296"/>
      <c r="NZQ53" s="296"/>
      <c r="NZR53" s="296"/>
      <c r="NZS53" s="296"/>
      <c r="NZT53" s="296"/>
      <c r="NZU53" s="296"/>
      <c r="NZV53" s="296"/>
      <c r="NZW53" s="296"/>
      <c r="NZX53" s="296"/>
      <c r="NZY53" s="296"/>
      <c r="NZZ53" s="296"/>
      <c r="OAA53" s="296"/>
      <c r="OAB53" s="296"/>
      <c r="OAC53" s="296"/>
      <c r="OAD53" s="296"/>
      <c r="OAE53" s="296"/>
      <c r="OAF53" s="296"/>
      <c r="OAG53" s="296"/>
      <c r="OAH53" s="296"/>
      <c r="OAI53" s="296"/>
      <c r="OAJ53" s="296"/>
      <c r="OAK53" s="296"/>
      <c r="OAL53" s="296"/>
      <c r="OAM53" s="296"/>
      <c r="OAN53" s="296"/>
      <c r="OAO53" s="296"/>
      <c r="OAP53" s="296"/>
      <c r="OAQ53" s="296"/>
      <c r="OAR53" s="296"/>
      <c r="OAS53" s="296"/>
      <c r="OAT53" s="296"/>
      <c r="OAU53" s="296"/>
      <c r="OAV53" s="296"/>
      <c r="OAW53" s="296"/>
      <c r="OAX53" s="296"/>
      <c r="OAY53" s="296"/>
      <c r="OAZ53" s="296"/>
      <c r="OBA53" s="296"/>
      <c r="OBB53" s="296"/>
      <c r="OBC53" s="296"/>
      <c r="OBD53" s="296"/>
      <c r="OBE53" s="296"/>
      <c r="OBF53" s="296"/>
      <c r="OBG53" s="296"/>
      <c r="OBH53" s="296"/>
      <c r="OBI53" s="296"/>
      <c r="OBJ53" s="296"/>
      <c r="OBK53" s="296"/>
      <c r="OBL53" s="296"/>
      <c r="OBM53" s="296"/>
      <c r="OBN53" s="296"/>
      <c r="OBO53" s="296"/>
      <c r="OBP53" s="296"/>
      <c r="OBQ53" s="296"/>
      <c r="OBR53" s="296"/>
      <c r="OBS53" s="296"/>
      <c r="OBT53" s="296"/>
      <c r="OBU53" s="296"/>
      <c r="OBV53" s="296"/>
      <c r="OBW53" s="296"/>
      <c r="OBX53" s="296"/>
      <c r="OBY53" s="296"/>
      <c r="OBZ53" s="296"/>
      <c r="OCA53" s="296"/>
      <c r="OCB53" s="296"/>
      <c r="OCC53" s="296"/>
      <c r="OCD53" s="296"/>
      <c r="OCE53" s="296"/>
      <c r="OCF53" s="296"/>
      <c r="OCG53" s="296"/>
      <c r="OCH53" s="296"/>
      <c r="OCI53" s="296"/>
      <c r="OCJ53" s="296"/>
      <c r="OCK53" s="296"/>
      <c r="OCL53" s="296"/>
      <c r="OCM53" s="296"/>
      <c r="OCN53" s="296"/>
      <c r="OCO53" s="296"/>
      <c r="OCP53" s="296"/>
      <c r="OCQ53" s="296"/>
      <c r="OCR53" s="296"/>
      <c r="OCS53" s="296"/>
      <c r="OCT53" s="296"/>
      <c r="OCU53" s="296"/>
      <c r="OCV53" s="296"/>
      <c r="OCW53" s="296"/>
      <c r="OCX53" s="296"/>
      <c r="OCY53" s="296"/>
      <c r="OCZ53" s="296"/>
      <c r="ODA53" s="296"/>
      <c r="ODB53" s="296"/>
      <c r="ODC53" s="296"/>
      <c r="ODD53" s="296"/>
      <c r="ODE53" s="296"/>
      <c r="ODF53" s="296"/>
      <c r="ODG53" s="296"/>
      <c r="ODH53" s="296"/>
      <c r="ODI53" s="296"/>
      <c r="ODJ53" s="296"/>
      <c r="ODK53" s="296"/>
      <c r="ODL53" s="296"/>
      <c r="ODM53" s="296"/>
      <c r="ODN53" s="296"/>
      <c r="ODO53" s="296"/>
      <c r="ODP53" s="296"/>
      <c r="ODQ53" s="296"/>
      <c r="ODR53" s="296"/>
      <c r="ODS53" s="296"/>
      <c r="ODT53" s="296"/>
      <c r="ODU53" s="296"/>
      <c r="ODV53" s="296"/>
      <c r="ODW53" s="296"/>
      <c r="ODX53" s="296"/>
      <c r="ODY53" s="296"/>
      <c r="ODZ53" s="296"/>
      <c r="OEA53" s="296"/>
      <c r="OEB53" s="296"/>
      <c r="OEC53" s="296"/>
      <c r="OED53" s="296"/>
      <c r="OEE53" s="296"/>
      <c r="OEF53" s="296"/>
      <c r="OEG53" s="296"/>
      <c r="OEH53" s="296"/>
      <c r="OEI53" s="296"/>
      <c r="OEJ53" s="296"/>
      <c r="OEK53" s="296"/>
      <c r="OEL53" s="296"/>
      <c r="OEM53" s="296"/>
      <c r="OEN53" s="296"/>
      <c r="OEO53" s="296"/>
      <c r="OEP53" s="296"/>
      <c r="OEQ53" s="296"/>
      <c r="OER53" s="296"/>
      <c r="OES53" s="296"/>
      <c r="OET53" s="296"/>
      <c r="OEU53" s="296"/>
      <c r="OEV53" s="296"/>
      <c r="OEW53" s="296"/>
      <c r="OEX53" s="296"/>
      <c r="OEY53" s="296"/>
      <c r="OEZ53" s="296"/>
      <c r="OFA53" s="296"/>
      <c r="OFB53" s="296"/>
      <c r="OFC53" s="296"/>
      <c r="OFD53" s="296"/>
      <c r="OFE53" s="296"/>
      <c r="OFF53" s="296"/>
      <c r="OFG53" s="296"/>
      <c r="OFH53" s="296"/>
      <c r="OFI53" s="296"/>
      <c r="OFJ53" s="296"/>
      <c r="OFK53" s="296"/>
      <c r="OFL53" s="296"/>
      <c r="OFM53" s="296"/>
      <c r="OFN53" s="296"/>
      <c r="OFO53" s="296"/>
      <c r="OFP53" s="296"/>
      <c r="OFQ53" s="296"/>
      <c r="OFR53" s="296"/>
      <c r="OFS53" s="296"/>
      <c r="OFT53" s="296"/>
      <c r="OFU53" s="296"/>
      <c r="OFV53" s="296"/>
      <c r="OFW53" s="296"/>
      <c r="OFX53" s="296"/>
      <c r="OFY53" s="296"/>
      <c r="OFZ53" s="296"/>
      <c r="OGA53" s="296"/>
      <c r="OGB53" s="296"/>
      <c r="OGC53" s="296"/>
      <c r="OGD53" s="296"/>
      <c r="OGE53" s="296"/>
      <c r="OGF53" s="296"/>
      <c r="OGG53" s="296"/>
      <c r="OGH53" s="296"/>
      <c r="OGI53" s="296"/>
      <c r="OGJ53" s="296"/>
      <c r="OGK53" s="296"/>
      <c r="OGL53" s="296"/>
      <c r="OGM53" s="296"/>
      <c r="OGN53" s="296"/>
      <c r="OGO53" s="296"/>
      <c r="OGP53" s="296"/>
      <c r="OGQ53" s="296"/>
      <c r="OGR53" s="296"/>
      <c r="OGS53" s="296"/>
      <c r="OGT53" s="296"/>
      <c r="OGU53" s="296"/>
      <c r="OGV53" s="296"/>
      <c r="OGW53" s="296"/>
      <c r="OGX53" s="296"/>
      <c r="OGY53" s="296"/>
      <c r="OGZ53" s="296"/>
      <c r="OHA53" s="296"/>
      <c r="OHB53" s="296"/>
      <c r="OHC53" s="296"/>
      <c r="OHD53" s="296"/>
      <c r="OHE53" s="296"/>
      <c r="OHF53" s="296"/>
      <c r="OHG53" s="296"/>
      <c r="OHH53" s="296"/>
      <c r="OHI53" s="296"/>
      <c r="OHJ53" s="296"/>
      <c r="OHK53" s="296"/>
      <c r="OHL53" s="296"/>
      <c r="OHM53" s="296"/>
      <c r="OHN53" s="296"/>
      <c r="OHO53" s="296"/>
      <c r="OHP53" s="296"/>
      <c r="OHQ53" s="296"/>
      <c r="OHR53" s="296"/>
      <c r="OHS53" s="296"/>
      <c r="OHT53" s="296"/>
      <c r="OHU53" s="296"/>
      <c r="OHV53" s="296"/>
      <c r="OHW53" s="296"/>
      <c r="OHX53" s="296"/>
      <c r="OHY53" s="296"/>
      <c r="OHZ53" s="296"/>
      <c r="OIA53" s="296"/>
      <c r="OIB53" s="296"/>
      <c r="OIC53" s="296"/>
      <c r="OID53" s="296"/>
      <c r="OIE53" s="296"/>
      <c r="OIF53" s="296"/>
      <c r="OIG53" s="296"/>
      <c r="OIH53" s="296"/>
      <c r="OII53" s="296"/>
      <c r="OIJ53" s="296"/>
      <c r="OIK53" s="296"/>
      <c r="OIL53" s="296"/>
      <c r="OIM53" s="296"/>
      <c r="OIN53" s="296"/>
      <c r="OIO53" s="296"/>
      <c r="OIP53" s="296"/>
      <c r="OIQ53" s="296"/>
      <c r="OIR53" s="296"/>
      <c r="OIS53" s="296"/>
      <c r="OIT53" s="296"/>
      <c r="OIU53" s="296"/>
      <c r="OIV53" s="296"/>
      <c r="OIW53" s="296"/>
      <c r="OIX53" s="296"/>
      <c r="OIY53" s="296"/>
      <c r="OIZ53" s="296"/>
      <c r="OJA53" s="296"/>
      <c r="OJB53" s="296"/>
      <c r="OJC53" s="296"/>
      <c r="OJD53" s="296"/>
      <c r="OJE53" s="296"/>
      <c r="OJF53" s="296"/>
      <c r="OJG53" s="296"/>
      <c r="OJH53" s="296"/>
      <c r="OJI53" s="296"/>
      <c r="OJJ53" s="296"/>
      <c r="OJK53" s="296"/>
      <c r="OJL53" s="296"/>
      <c r="OJM53" s="296"/>
      <c r="OJN53" s="296"/>
      <c r="OJO53" s="296"/>
      <c r="OJP53" s="296"/>
      <c r="OJQ53" s="296"/>
      <c r="OJR53" s="296"/>
      <c r="OJS53" s="296"/>
      <c r="OJT53" s="296"/>
      <c r="OJU53" s="296"/>
      <c r="OJV53" s="296"/>
      <c r="OJW53" s="296"/>
      <c r="OJX53" s="296"/>
      <c r="OJY53" s="296"/>
      <c r="OJZ53" s="296"/>
      <c r="OKA53" s="296"/>
      <c r="OKB53" s="296"/>
      <c r="OKC53" s="296"/>
      <c r="OKD53" s="296"/>
      <c r="OKE53" s="296"/>
      <c r="OKF53" s="296"/>
      <c r="OKG53" s="296"/>
      <c r="OKH53" s="296"/>
      <c r="OKI53" s="296"/>
      <c r="OKJ53" s="296"/>
      <c r="OKK53" s="296"/>
      <c r="OKL53" s="296"/>
      <c r="OKM53" s="296"/>
      <c r="OKN53" s="296"/>
      <c r="OKO53" s="296"/>
      <c r="OKP53" s="296"/>
      <c r="OKQ53" s="296"/>
      <c r="OKR53" s="296"/>
      <c r="OKS53" s="296"/>
      <c r="OKT53" s="296"/>
      <c r="OKU53" s="296"/>
      <c r="OKV53" s="296"/>
      <c r="OKW53" s="296"/>
      <c r="OKX53" s="296"/>
      <c r="OKY53" s="296"/>
      <c r="OKZ53" s="296"/>
      <c r="OLA53" s="296"/>
      <c r="OLB53" s="296"/>
      <c r="OLC53" s="296"/>
      <c r="OLD53" s="296"/>
      <c r="OLE53" s="296"/>
      <c r="OLF53" s="296"/>
      <c r="OLG53" s="296"/>
      <c r="OLH53" s="296"/>
      <c r="OLI53" s="296"/>
      <c r="OLJ53" s="296"/>
      <c r="OLK53" s="296"/>
      <c r="OLL53" s="296"/>
      <c r="OLM53" s="296"/>
      <c r="OLN53" s="296"/>
      <c r="OLO53" s="296"/>
      <c r="OLP53" s="296"/>
      <c r="OLQ53" s="296"/>
      <c r="OLR53" s="296"/>
      <c r="OLS53" s="296"/>
      <c r="OLT53" s="296"/>
      <c r="OLU53" s="296"/>
      <c r="OLV53" s="296"/>
      <c r="OLW53" s="296"/>
      <c r="OLX53" s="296"/>
      <c r="OLY53" s="296"/>
      <c r="OLZ53" s="296"/>
      <c r="OMA53" s="296"/>
      <c r="OMB53" s="296"/>
      <c r="OMC53" s="296"/>
      <c r="OMD53" s="296"/>
      <c r="OME53" s="296"/>
      <c r="OMF53" s="296"/>
      <c r="OMG53" s="296"/>
      <c r="OMH53" s="296"/>
      <c r="OMI53" s="296"/>
      <c r="OMJ53" s="296"/>
      <c r="OMK53" s="296"/>
      <c r="OML53" s="296"/>
      <c r="OMM53" s="296"/>
      <c r="OMN53" s="296"/>
      <c r="OMO53" s="296"/>
      <c r="OMP53" s="296"/>
      <c r="OMQ53" s="296"/>
      <c r="OMR53" s="296"/>
      <c r="OMS53" s="296"/>
      <c r="OMT53" s="296"/>
      <c r="OMU53" s="296"/>
      <c r="OMV53" s="296"/>
      <c r="OMW53" s="296"/>
      <c r="OMX53" s="296"/>
      <c r="OMY53" s="296"/>
      <c r="OMZ53" s="296"/>
      <c r="ONA53" s="296"/>
      <c r="ONB53" s="296"/>
      <c r="ONC53" s="296"/>
      <c r="OND53" s="296"/>
      <c r="ONE53" s="296"/>
      <c r="ONF53" s="296"/>
      <c r="ONG53" s="296"/>
      <c r="ONH53" s="296"/>
      <c r="ONI53" s="296"/>
      <c r="ONJ53" s="296"/>
      <c r="ONK53" s="296"/>
      <c r="ONL53" s="296"/>
      <c r="ONM53" s="296"/>
      <c r="ONN53" s="296"/>
      <c r="ONO53" s="296"/>
      <c r="ONP53" s="296"/>
      <c r="ONQ53" s="296"/>
      <c r="ONR53" s="296"/>
      <c r="ONS53" s="296"/>
      <c r="ONT53" s="296"/>
      <c r="ONU53" s="296"/>
      <c r="ONV53" s="296"/>
      <c r="ONW53" s="296"/>
      <c r="ONX53" s="296"/>
      <c r="ONY53" s="296"/>
      <c r="ONZ53" s="296"/>
      <c r="OOA53" s="296"/>
      <c r="OOB53" s="296"/>
      <c r="OOC53" s="296"/>
      <c r="OOD53" s="296"/>
      <c r="OOE53" s="296"/>
      <c r="OOF53" s="296"/>
      <c r="OOG53" s="296"/>
      <c r="OOH53" s="296"/>
      <c r="OOI53" s="296"/>
      <c r="OOJ53" s="296"/>
      <c r="OOK53" s="296"/>
      <c r="OOL53" s="296"/>
      <c r="OOM53" s="296"/>
      <c r="OON53" s="296"/>
      <c r="OOO53" s="296"/>
      <c r="OOP53" s="296"/>
      <c r="OOQ53" s="296"/>
      <c r="OOR53" s="296"/>
      <c r="OOS53" s="296"/>
      <c r="OOT53" s="296"/>
      <c r="OOU53" s="296"/>
      <c r="OOV53" s="296"/>
      <c r="OOW53" s="296"/>
      <c r="OOX53" s="296"/>
      <c r="OOY53" s="296"/>
      <c r="OOZ53" s="296"/>
      <c r="OPA53" s="296"/>
      <c r="OPB53" s="296"/>
      <c r="OPC53" s="296"/>
      <c r="OPD53" s="296"/>
      <c r="OPE53" s="296"/>
      <c r="OPF53" s="296"/>
      <c r="OPG53" s="296"/>
      <c r="OPH53" s="296"/>
      <c r="OPI53" s="296"/>
      <c r="OPJ53" s="296"/>
      <c r="OPK53" s="296"/>
      <c r="OPL53" s="296"/>
      <c r="OPM53" s="296"/>
      <c r="OPN53" s="296"/>
      <c r="OPO53" s="296"/>
      <c r="OPP53" s="296"/>
      <c r="OPQ53" s="296"/>
      <c r="OPR53" s="296"/>
      <c r="OPS53" s="296"/>
      <c r="OPT53" s="296"/>
      <c r="OPU53" s="296"/>
      <c r="OPV53" s="296"/>
      <c r="OPW53" s="296"/>
      <c r="OPX53" s="296"/>
      <c r="OPY53" s="296"/>
      <c r="OPZ53" s="296"/>
      <c r="OQA53" s="296"/>
      <c r="OQB53" s="296"/>
      <c r="OQC53" s="296"/>
      <c r="OQD53" s="296"/>
      <c r="OQE53" s="296"/>
      <c r="OQF53" s="296"/>
      <c r="OQG53" s="296"/>
      <c r="OQH53" s="296"/>
      <c r="OQI53" s="296"/>
      <c r="OQJ53" s="296"/>
      <c r="OQK53" s="296"/>
      <c r="OQL53" s="296"/>
      <c r="OQM53" s="296"/>
      <c r="OQN53" s="296"/>
      <c r="OQO53" s="296"/>
      <c r="OQP53" s="296"/>
      <c r="OQQ53" s="296"/>
      <c r="OQR53" s="296"/>
      <c r="OQS53" s="296"/>
      <c r="OQT53" s="296"/>
      <c r="OQU53" s="296"/>
      <c r="OQV53" s="296"/>
      <c r="OQW53" s="296"/>
      <c r="OQX53" s="296"/>
      <c r="OQY53" s="296"/>
      <c r="OQZ53" s="296"/>
      <c r="ORA53" s="296"/>
      <c r="ORB53" s="296"/>
      <c r="ORC53" s="296"/>
      <c r="ORD53" s="296"/>
      <c r="ORE53" s="296"/>
      <c r="ORF53" s="296"/>
      <c r="ORG53" s="296"/>
      <c r="ORH53" s="296"/>
      <c r="ORI53" s="296"/>
      <c r="ORJ53" s="296"/>
      <c r="ORK53" s="296"/>
      <c r="ORL53" s="296"/>
      <c r="ORM53" s="296"/>
      <c r="ORN53" s="296"/>
      <c r="ORO53" s="296"/>
      <c r="ORP53" s="296"/>
      <c r="ORQ53" s="296"/>
      <c r="ORR53" s="296"/>
      <c r="ORS53" s="296"/>
      <c r="ORT53" s="296"/>
      <c r="ORU53" s="296"/>
      <c r="ORV53" s="296"/>
      <c r="ORW53" s="296"/>
      <c r="ORX53" s="296"/>
      <c r="ORY53" s="296"/>
      <c r="ORZ53" s="296"/>
      <c r="OSA53" s="296"/>
      <c r="OSB53" s="296"/>
      <c r="OSC53" s="296"/>
      <c r="OSD53" s="296"/>
      <c r="OSE53" s="296"/>
      <c r="OSF53" s="296"/>
      <c r="OSG53" s="296"/>
      <c r="OSH53" s="296"/>
      <c r="OSI53" s="296"/>
      <c r="OSJ53" s="296"/>
      <c r="OSK53" s="296"/>
      <c r="OSL53" s="296"/>
      <c r="OSM53" s="296"/>
      <c r="OSN53" s="296"/>
      <c r="OSO53" s="296"/>
      <c r="OSP53" s="296"/>
      <c r="OSQ53" s="296"/>
      <c r="OSR53" s="296"/>
      <c r="OSS53" s="296"/>
      <c r="OST53" s="296"/>
      <c r="OSU53" s="296"/>
      <c r="OSV53" s="296"/>
      <c r="OSW53" s="296"/>
      <c r="OSX53" s="296"/>
      <c r="OSY53" s="296"/>
      <c r="OSZ53" s="296"/>
      <c r="OTA53" s="296"/>
      <c r="OTB53" s="296"/>
      <c r="OTC53" s="296"/>
      <c r="OTD53" s="296"/>
      <c r="OTE53" s="296"/>
      <c r="OTF53" s="296"/>
      <c r="OTG53" s="296"/>
      <c r="OTH53" s="296"/>
      <c r="OTI53" s="296"/>
      <c r="OTJ53" s="296"/>
      <c r="OTK53" s="296"/>
      <c r="OTL53" s="296"/>
      <c r="OTM53" s="296"/>
      <c r="OTN53" s="296"/>
      <c r="OTO53" s="296"/>
      <c r="OTP53" s="296"/>
      <c r="OTQ53" s="296"/>
      <c r="OTR53" s="296"/>
      <c r="OTS53" s="296"/>
      <c r="OTT53" s="296"/>
      <c r="OTU53" s="296"/>
      <c r="OTV53" s="296"/>
      <c r="OTW53" s="296"/>
      <c r="OTX53" s="296"/>
      <c r="OTY53" s="296"/>
      <c r="OTZ53" s="296"/>
      <c r="OUA53" s="296"/>
      <c r="OUB53" s="296"/>
      <c r="OUC53" s="296"/>
      <c r="OUD53" s="296"/>
      <c r="OUE53" s="296"/>
      <c r="OUF53" s="296"/>
      <c r="OUG53" s="296"/>
      <c r="OUH53" s="296"/>
      <c r="OUI53" s="296"/>
      <c r="OUJ53" s="296"/>
      <c r="OUK53" s="296"/>
      <c r="OUL53" s="296"/>
      <c r="OUM53" s="296"/>
      <c r="OUN53" s="296"/>
      <c r="OUO53" s="296"/>
      <c r="OUP53" s="296"/>
      <c r="OUQ53" s="296"/>
      <c r="OUR53" s="296"/>
      <c r="OUS53" s="296"/>
      <c r="OUT53" s="296"/>
      <c r="OUU53" s="296"/>
      <c r="OUV53" s="296"/>
      <c r="OUW53" s="296"/>
      <c r="OUX53" s="296"/>
      <c r="OUY53" s="296"/>
      <c r="OUZ53" s="296"/>
      <c r="OVA53" s="296"/>
      <c r="OVB53" s="296"/>
      <c r="OVC53" s="296"/>
      <c r="OVD53" s="296"/>
      <c r="OVE53" s="296"/>
      <c r="OVF53" s="296"/>
      <c r="OVG53" s="296"/>
      <c r="OVH53" s="296"/>
      <c r="OVI53" s="296"/>
      <c r="OVJ53" s="296"/>
      <c r="OVK53" s="296"/>
      <c r="OVL53" s="296"/>
      <c r="OVM53" s="296"/>
      <c r="OVN53" s="296"/>
      <c r="OVO53" s="296"/>
      <c r="OVP53" s="296"/>
      <c r="OVQ53" s="296"/>
      <c r="OVR53" s="296"/>
      <c r="OVS53" s="296"/>
      <c r="OVT53" s="296"/>
      <c r="OVU53" s="296"/>
      <c r="OVV53" s="296"/>
      <c r="OVW53" s="296"/>
      <c r="OVX53" s="296"/>
      <c r="OVY53" s="296"/>
      <c r="OVZ53" s="296"/>
      <c r="OWA53" s="296"/>
      <c r="OWB53" s="296"/>
      <c r="OWC53" s="296"/>
      <c r="OWD53" s="296"/>
      <c r="OWE53" s="296"/>
      <c r="OWF53" s="296"/>
      <c r="OWG53" s="296"/>
      <c r="OWH53" s="296"/>
      <c r="OWI53" s="296"/>
      <c r="OWJ53" s="296"/>
      <c r="OWK53" s="296"/>
      <c r="OWL53" s="296"/>
      <c r="OWM53" s="296"/>
      <c r="OWN53" s="296"/>
      <c r="OWO53" s="296"/>
      <c r="OWP53" s="296"/>
      <c r="OWQ53" s="296"/>
      <c r="OWR53" s="296"/>
      <c r="OWS53" s="296"/>
      <c r="OWT53" s="296"/>
      <c r="OWU53" s="296"/>
      <c r="OWV53" s="296"/>
      <c r="OWW53" s="296"/>
      <c r="OWX53" s="296"/>
      <c r="OWY53" s="296"/>
      <c r="OWZ53" s="296"/>
      <c r="OXA53" s="296"/>
      <c r="OXB53" s="296"/>
      <c r="OXC53" s="296"/>
      <c r="OXD53" s="296"/>
      <c r="OXE53" s="296"/>
      <c r="OXF53" s="296"/>
      <c r="OXG53" s="296"/>
      <c r="OXH53" s="296"/>
      <c r="OXI53" s="296"/>
      <c r="OXJ53" s="296"/>
      <c r="OXK53" s="296"/>
      <c r="OXL53" s="296"/>
      <c r="OXM53" s="296"/>
      <c r="OXN53" s="296"/>
      <c r="OXO53" s="296"/>
      <c r="OXP53" s="296"/>
      <c r="OXQ53" s="296"/>
      <c r="OXR53" s="296"/>
      <c r="OXS53" s="296"/>
      <c r="OXT53" s="296"/>
      <c r="OXU53" s="296"/>
      <c r="OXV53" s="296"/>
      <c r="OXW53" s="296"/>
      <c r="OXX53" s="296"/>
      <c r="OXY53" s="296"/>
      <c r="OXZ53" s="296"/>
      <c r="OYA53" s="296"/>
      <c r="OYB53" s="296"/>
      <c r="OYC53" s="296"/>
      <c r="OYD53" s="296"/>
      <c r="OYE53" s="296"/>
      <c r="OYF53" s="296"/>
      <c r="OYG53" s="296"/>
      <c r="OYH53" s="296"/>
      <c r="OYI53" s="296"/>
      <c r="OYJ53" s="296"/>
      <c r="OYK53" s="296"/>
      <c r="OYL53" s="296"/>
      <c r="OYM53" s="296"/>
      <c r="OYN53" s="296"/>
      <c r="OYO53" s="296"/>
      <c r="OYP53" s="296"/>
      <c r="OYQ53" s="296"/>
      <c r="OYR53" s="296"/>
      <c r="OYS53" s="296"/>
      <c r="OYT53" s="296"/>
      <c r="OYU53" s="296"/>
      <c r="OYV53" s="296"/>
      <c r="OYW53" s="296"/>
      <c r="OYX53" s="296"/>
      <c r="OYY53" s="296"/>
      <c r="OYZ53" s="296"/>
      <c r="OZA53" s="296"/>
      <c r="OZB53" s="296"/>
      <c r="OZC53" s="296"/>
      <c r="OZD53" s="296"/>
      <c r="OZE53" s="296"/>
      <c r="OZF53" s="296"/>
      <c r="OZG53" s="296"/>
      <c r="OZH53" s="296"/>
      <c r="OZI53" s="296"/>
      <c r="OZJ53" s="296"/>
      <c r="OZK53" s="296"/>
      <c r="OZL53" s="296"/>
      <c r="OZM53" s="296"/>
      <c r="OZN53" s="296"/>
      <c r="OZO53" s="296"/>
      <c r="OZP53" s="296"/>
      <c r="OZQ53" s="296"/>
      <c r="OZR53" s="296"/>
      <c r="OZS53" s="296"/>
      <c r="OZT53" s="296"/>
      <c r="OZU53" s="296"/>
      <c r="OZV53" s="296"/>
      <c r="OZW53" s="296"/>
      <c r="OZX53" s="296"/>
      <c r="OZY53" s="296"/>
      <c r="OZZ53" s="296"/>
      <c r="PAA53" s="296"/>
      <c r="PAB53" s="296"/>
      <c r="PAC53" s="296"/>
      <c r="PAD53" s="296"/>
      <c r="PAE53" s="296"/>
      <c r="PAF53" s="296"/>
      <c r="PAG53" s="296"/>
      <c r="PAH53" s="296"/>
      <c r="PAI53" s="296"/>
      <c r="PAJ53" s="296"/>
      <c r="PAK53" s="296"/>
      <c r="PAL53" s="296"/>
      <c r="PAM53" s="296"/>
      <c r="PAN53" s="296"/>
      <c r="PAO53" s="296"/>
      <c r="PAP53" s="296"/>
      <c r="PAQ53" s="296"/>
      <c r="PAR53" s="296"/>
      <c r="PAS53" s="296"/>
      <c r="PAT53" s="296"/>
      <c r="PAU53" s="296"/>
      <c r="PAV53" s="296"/>
      <c r="PAW53" s="296"/>
      <c r="PAX53" s="296"/>
      <c r="PAY53" s="296"/>
      <c r="PAZ53" s="296"/>
      <c r="PBA53" s="296"/>
      <c r="PBB53" s="296"/>
      <c r="PBC53" s="296"/>
      <c r="PBD53" s="296"/>
      <c r="PBE53" s="296"/>
      <c r="PBF53" s="296"/>
      <c r="PBG53" s="296"/>
      <c r="PBH53" s="296"/>
      <c r="PBI53" s="296"/>
      <c r="PBJ53" s="296"/>
      <c r="PBK53" s="296"/>
      <c r="PBL53" s="296"/>
      <c r="PBM53" s="296"/>
      <c r="PBN53" s="296"/>
      <c r="PBO53" s="296"/>
      <c r="PBP53" s="296"/>
      <c r="PBQ53" s="296"/>
      <c r="PBR53" s="296"/>
      <c r="PBS53" s="296"/>
      <c r="PBT53" s="296"/>
      <c r="PBU53" s="296"/>
      <c r="PBV53" s="296"/>
      <c r="PBW53" s="296"/>
      <c r="PBX53" s="296"/>
      <c r="PBY53" s="296"/>
      <c r="PBZ53" s="296"/>
      <c r="PCA53" s="296"/>
      <c r="PCB53" s="296"/>
      <c r="PCC53" s="296"/>
      <c r="PCD53" s="296"/>
      <c r="PCE53" s="296"/>
      <c r="PCF53" s="296"/>
      <c r="PCG53" s="296"/>
      <c r="PCH53" s="296"/>
      <c r="PCI53" s="296"/>
      <c r="PCJ53" s="296"/>
      <c r="PCK53" s="296"/>
      <c r="PCL53" s="296"/>
      <c r="PCM53" s="296"/>
      <c r="PCN53" s="296"/>
      <c r="PCO53" s="296"/>
      <c r="PCP53" s="296"/>
      <c r="PCQ53" s="296"/>
      <c r="PCR53" s="296"/>
      <c r="PCS53" s="296"/>
      <c r="PCT53" s="296"/>
      <c r="PCU53" s="296"/>
      <c r="PCV53" s="296"/>
      <c r="PCW53" s="296"/>
      <c r="PCX53" s="296"/>
      <c r="PCY53" s="296"/>
      <c r="PCZ53" s="296"/>
      <c r="PDA53" s="296"/>
      <c r="PDB53" s="296"/>
      <c r="PDC53" s="296"/>
      <c r="PDD53" s="296"/>
      <c r="PDE53" s="296"/>
      <c r="PDF53" s="296"/>
      <c r="PDG53" s="296"/>
      <c r="PDH53" s="296"/>
      <c r="PDI53" s="296"/>
      <c r="PDJ53" s="296"/>
      <c r="PDK53" s="296"/>
      <c r="PDL53" s="296"/>
      <c r="PDM53" s="296"/>
      <c r="PDN53" s="296"/>
      <c r="PDO53" s="296"/>
      <c r="PDP53" s="296"/>
      <c r="PDQ53" s="296"/>
      <c r="PDR53" s="296"/>
      <c r="PDS53" s="296"/>
      <c r="PDT53" s="296"/>
      <c r="PDU53" s="296"/>
      <c r="PDV53" s="296"/>
      <c r="PDW53" s="296"/>
      <c r="PDX53" s="296"/>
      <c r="PDY53" s="296"/>
      <c r="PDZ53" s="296"/>
      <c r="PEA53" s="296"/>
      <c r="PEB53" s="296"/>
      <c r="PEC53" s="296"/>
      <c r="PED53" s="296"/>
      <c r="PEE53" s="296"/>
      <c r="PEF53" s="296"/>
      <c r="PEG53" s="296"/>
      <c r="PEH53" s="296"/>
      <c r="PEI53" s="296"/>
      <c r="PEJ53" s="296"/>
      <c r="PEK53" s="296"/>
      <c r="PEL53" s="296"/>
      <c r="PEM53" s="296"/>
      <c r="PEN53" s="296"/>
      <c r="PEO53" s="296"/>
      <c r="PEP53" s="296"/>
      <c r="PEQ53" s="296"/>
      <c r="PER53" s="296"/>
      <c r="PES53" s="296"/>
      <c r="PET53" s="296"/>
      <c r="PEU53" s="296"/>
      <c r="PEV53" s="296"/>
      <c r="PEW53" s="296"/>
      <c r="PEX53" s="296"/>
      <c r="PEY53" s="296"/>
      <c r="PEZ53" s="296"/>
      <c r="PFA53" s="296"/>
      <c r="PFB53" s="296"/>
      <c r="PFC53" s="296"/>
      <c r="PFD53" s="296"/>
      <c r="PFE53" s="296"/>
      <c r="PFF53" s="296"/>
      <c r="PFG53" s="296"/>
      <c r="PFH53" s="296"/>
      <c r="PFI53" s="296"/>
      <c r="PFJ53" s="296"/>
      <c r="PFK53" s="296"/>
      <c r="PFL53" s="296"/>
      <c r="PFM53" s="296"/>
      <c r="PFN53" s="296"/>
      <c r="PFO53" s="296"/>
      <c r="PFP53" s="296"/>
      <c r="PFQ53" s="296"/>
      <c r="PFR53" s="296"/>
      <c r="PFS53" s="296"/>
      <c r="PFT53" s="296"/>
      <c r="PFU53" s="296"/>
      <c r="PFV53" s="296"/>
      <c r="PFW53" s="296"/>
      <c r="PFX53" s="296"/>
      <c r="PFY53" s="296"/>
      <c r="PFZ53" s="296"/>
      <c r="PGA53" s="296"/>
      <c r="PGB53" s="296"/>
      <c r="PGC53" s="296"/>
      <c r="PGD53" s="296"/>
      <c r="PGE53" s="296"/>
      <c r="PGF53" s="296"/>
      <c r="PGG53" s="296"/>
      <c r="PGH53" s="296"/>
      <c r="PGI53" s="296"/>
      <c r="PGJ53" s="296"/>
      <c r="PGK53" s="296"/>
      <c r="PGL53" s="296"/>
      <c r="PGM53" s="296"/>
      <c r="PGN53" s="296"/>
      <c r="PGO53" s="296"/>
      <c r="PGP53" s="296"/>
      <c r="PGQ53" s="296"/>
      <c r="PGR53" s="296"/>
      <c r="PGS53" s="296"/>
      <c r="PGT53" s="296"/>
      <c r="PGU53" s="296"/>
      <c r="PGV53" s="296"/>
      <c r="PGW53" s="296"/>
      <c r="PGX53" s="296"/>
      <c r="PGY53" s="296"/>
      <c r="PGZ53" s="296"/>
      <c r="PHA53" s="296"/>
      <c r="PHB53" s="296"/>
      <c r="PHC53" s="296"/>
      <c r="PHD53" s="296"/>
      <c r="PHE53" s="296"/>
      <c r="PHF53" s="296"/>
      <c r="PHG53" s="296"/>
      <c r="PHH53" s="296"/>
      <c r="PHI53" s="296"/>
      <c r="PHJ53" s="296"/>
      <c r="PHK53" s="296"/>
      <c r="PHL53" s="296"/>
      <c r="PHM53" s="296"/>
      <c r="PHN53" s="296"/>
      <c r="PHO53" s="296"/>
      <c r="PHP53" s="296"/>
      <c r="PHQ53" s="296"/>
      <c r="PHR53" s="296"/>
      <c r="PHS53" s="296"/>
      <c r="PHT53" s="296"/>
      <c r="PHU53" s="296"/>
      <c r="PHV53" s="296"/>
      <c r="PHW53" s="296"/>
      <c r="PHX53" s="296"/>
      <c r="PHY53" s="296"/>
      <c r="PHZ53" s="296"/>
      <c r="PIA53" s="296"/>
      <c r="PIB53" s="296"/>
      <c r="PIC53" s="296"/>
      <c r="PID53" s="296"/>
      <c r="PIE53" s="296"/>
      <c r="PIF53" s="296"/>
      <c r="PIG53" s="296"/>
      <c r="PIH53" s="296"/>
      <c r="PII53" s="296"/>
      <c r="PIJ53" s="296"/>
      <c r="PIK53" s="296"/>
      <c r="PIL53" s="296"/>
      <c r="PIM53" s="296"/>
      <c r="PIN53" s="296"/>
      <c r="PIO53" s="296"/>
      <c r="PIP53" s="296"/>
      <c r="PIQ53" s="296"/>
      <c r="PIR53" s="296"/>
      <c r="PIS53" s="296"/>
      <c r="PIT53" s="296"/>
      <c r="PIU53" s="296"/>
      <c r="PIV53" s="296"/>
      <c r="PIW53" s="296"/>
      <c r="PIX53" s="296"/>
      <c r="PIY53" s="296"/>
      <c r="PIZ53" s="296"/>
      <c r="PJA53" s="296"/>
      <c r="PJB53" s="296"/>
      <c r="PJC53" s="296"/>
      <c r="PJD53" s="296"/>
      <c r="PJE53" s="296"/>
      <c r="PJF53" s="296"/>
      <c r="PJG53" s="296"/>
      <c r="PJH53" s="296"/>
      <c r="PJI53" s="296"/>
      <c r="PJJ53" s="296"/>
      <c r="PJK53" s="296"/>
      <c r="PJL53" s="296"/>
      <c r="PJM53" s="296"/>
      <c r="PJN53" s="296"/>
      <c r="PJO53" s="296"/>
      <c r="PJP53" s="296"/>
      <c r="PJQ53" s="296"/>
      <c r="PJR53" s="296"/>
      <c r="PJS53" s="296"/>
      <c r="PJT53" s="296"/>
      <c r="PJU53" s="296"/>
      <c r="PJV53" s="296"/>
      <c r="PJW53" s="296"/>
      <c r="PJX53" s="296"/>
      <c r="PJY53" s="296"/>
      <c r="PJZ53" s="296"/>
      <c r="PKA53" s="296"/>
      <c r="PKB53" s="296"/>
      <c r="PKC53" s="296"/>
      <c r="PKD53" s="296"/>
      <c r="PKE53" s="296"/>
      <c r="PKF53" s="296"/>
      <c r="PKG53" s="296"/>
      <c r="PKH53" s="296"/>
      <c r="PKI53" s="296"/>
      <c r="PKJ53" s="296"/>
      <c r="PKK53" s="296"/>
      <c r="PKL53" s="296"/>
      <c r="PKM53" s="296"/>
      <c r="PKN53" s="296"/>
      <c r="PKO53" s="296"/>
      <c r="PKP53" s="296"/>
      <c r="PKQ53" s="296"/>
      <c r="PKR53" s="296"/>
      <c r="PKS53" s="296"/>
      <c r="PKT53" s="296"/>
      <c r="PKU53" s="296"/>
      <c r="PKV53" s="296"/>
      <c r="PKW53" s="296"/>
      <c r="PKX53" s="296"/>
      <c r="PKY53" s="296"/>
      <c r="PKZ53" s="296"/>
      <c r="PLA53" s="296"/>
      <c r="PLB53" s="296"/>
      <c r="PLC53" s="296"/>
      <c r="PLD53" s="296"/>
      <c r="PLE53" s="296"/>
      <c r="PLF53" s="296"/>
      <c r="PLG53" s="296"/>
      <c r="PLH53" s="296"/>
      <c r="PLI53" s="296"/>
      <c r="PLJ53" s="296"/>
      <c r="PLK53" s="296"/>
      <c r="PLL53" s="296"/>
      <c r="PLM53" s="296"/>
      <c r="PLN53" s="296"/>
      <c r="PLO53" s="296"/>
      <c r="PLP53" s="296"/>
      <c r="PLQ53" s="296"/>
      <c r="PLR53" s="296"/>
      <c r="PLS53" s="296"/>
      <c r="PLT53" s="296"/>
      <c r="PLU53" s="296"/>
      <c r="PLV53" s="296"/>
      <c r="PLW53" s="296"/>
      <c r="PLX53" s="296"/>
      <c r="PLY53" s="296"/>
      <c r="PLZ53" s="296"/>
      <c r="PMA53" s="296"/>
      <c r="PMB53" s="296"/>
      <c r="PMC53" s="296"/>
      <c r="PMD53" s="296"/>
      <c r="PME53" s="296"/>
      <c r="PMF53" s="296"/>
      <c r="PMG53" s="296"/>
      <c r="PMH53" s="296"/>
      <c r="PMI53" s="296"/>
      <c r="PMJ53" s="296"/>
      <c r="PMK53" s="296"/>
      <c r="PML53" s="296"/>
      <c r="PMM53" s="296"/>
      <c r="PMN53" s="296"/>
      <c r="PMO53" s="296"/>
      <c r="PMP53" s="296"/>
      <c r="PMQ53" s="296"/>
      <c r="PMR53" s="296"/>
      <c r="PMS53" s="296"/>
      <c r="PMT53" s="296"/>
      <c r="PMU53" s="296"/>
      <c r="PMV53" s="296"/>
      <c r="PMW53" s="296"/>
      <c r="PMX53" s="296"/>
      <c r="PMY53" s="296"/>
      <c r="PMZ53" s="296"/>
      <c r="PNA53" s="296"/>
      <c r="PNB53" s="296"/>
      <c r="PNC53" s="296"/>
      <c r="PND53" s="296"/>
      <c r="PNE53" s="296"/>
      <c r="PNF53" s="296"/>
      <c r="PNG53" s="296"/>
      <c r="PNH53" s="296"/>
      <c r="PNI53" s="296"/>
      <c r="PNJ53" s="296"/>
      <c r="PNK53" s="296"/>
      <c r="PNL53" s="296"/>
      <c r="PNM53" s="296"/>
      <c r="PNN53" s="296"/>
      <c r="PNO53" s="296"/>
      <c r="PNP53" s="296"/>
      <c r="PNQ53" s="296"/>
      <c r="PNR53" s="296"/>
      <c r="PNS53" s="296"/>
      <c r="PNT53" s="296"/>
      <c r="PNU53" s="296"/>
      <c r="PNV53" s="296"/>
      <c r="PNW53" s="296"/>
      <c r="PNX53" s="296"/>
      <c r="PNY53" s="296"/>
      <c r="PNZ53" s="296"/>
      <c r="POA53" s="296"/>
      <c r="POB53" s="296"/>
      <c r="POC53" s="296"/>
      <c r="POD53" s="296"/>
      <c r="POE53" s="296"/>
      <c r="POF53" s="296"/>
      <c r="POG53" s="296"/>
      <c r="POH53" s="296"/>
      <c r="POI53" s="296"/>
      <c r="POJ53" s="296"/>
      <c r="POK53" s="296"/>
      <c r="POL53" s="296"/>
      <c r="POM53" s="296"/>
      <c r="PON53" s="296"/>
      <c r="POO53" s="296"/>
      <c r="POP53" s="296"/>
      <c r="POQ53" s="296"/>
      <c r="POR53" s="296"/>
      <c r="POS53" s="296"/>
      <c r="POT53" s="296"/>
      <c r="POU53" s="296"/>
      <c r="POV53" s="296"/>
      <c r="POW53" s="296"/>
      <c r="POX53" s="296"/>
      <c r="POY53" s="296"/>
      <c r="POZ53" s="296"/>
      <c r="PPA53" s="296"/>
      <c r="PPB53" s="296"/>
      <c r="PPC53" s="296"/>
      <c r="PPD53" s="296"/>
      <c r="PPE53" s="296"/>
      <c r="PPF53" s="296"/>
      <c r="PPG53" s="296"/>
      <c r="PPH53" s="296"/>
      <c r="PPI53" s="296"/>
      <c r="PPJ53" s="296"/>
      <c r="PPK53" s="296"/>
      <c r="PPL53" s="296"/>
      <c r="PPM53" s="296"/>
      <c r="PPN53" s="296"/>
      <c r="PPO53" s="296"/>
      <c r="PPP53" s="296"/>
      <c r="PPQ53" s="296"/>
      <c r="PPR53" s="296"/>
      <c r="PPS53" s="296"/>
      <c r="PPT53" s="296"/>
      <c r="PPU53" s="296"/>
      <c r="PPV53" s="296"/>
      <c r="PPW53" s="296"/>
      <c r="PPX53" s="296"/>
      <c r="PPY53" s="296"/>
      <c r="PPZ53" s="296"/>
      <c r="PQA53" s="296"/>
      <c r="PQB53" s="296"/>
      <c r="PQC53" s="296"/>
      <c r="PQD53" s="296"/>
      <c r="PQE53" s="296"/>
      <c r="PQF53" s="296"/>
      <c r="PQG53" s="296"/>
      <c r="PQH53" s="296"/>
      <c r="PQI53" s="296"/>
      <c r="PQJ53" s="296"/>
      <c r="PQK53" s="296"/>
      <c r="PQL53" s="296"/>
      <c r="PQM53" s="296"/>
      <c r="PQN53" s="296"/>
      <c r="PQO53" s="296"/>
      <c r="PQP53" s="296"/>
      <c r="PQQ53" s="296"/>
      <c r="PQR53" s="296"/>
      <c r="PQS53" s="296"/>
      <c r="PQT53" s="296"/>
      <c r="PQU53" s="296"/>
      <c r="PQV53" s="296"/>
      <c r="PQW53" s="296"/>
      <c r="PQX53" s="296"/>
      <c r="PQY53" s="296"/>
      <c r="PQZ53" s="296"/>
      <c r="PRA53" s="296"/>
      <c r="PRB53" s="296"/>
      <c r="PRC53" s="296"/>
      <c r="PRD53" s="296"/>
      <c r="PRE53" s="296"/>
      <c r="PRF53" s="296"/>
      <c r="PRG53" s="296"/>
      <c r="PRH53" s="296"/>
      <c r="PRI53" s="296"/>
      <c r="PRJ53" s="296"/>
      <c r="PRK53" s="296"/>
      <c r="PRL53" s="296"/>
      <c r="PRM53" s="296"/>
      <c r="PRN53" s="296"/>
      <c r="PRO53" s="296"/>
      <c r="PRP53" s="296"/>
      <c r="PRQ53" s="296"/>
      <c r="PRR53" s="296"/>
      <c r="PRS53" s="296"/>
      <c r="PRT53" s="296"/>
      <c r="PRU53" s="296"/>
      <c r="PRV53" s="296"/>
      <c r="PRW53" s="296"/>
      <c r="PRX53" s="296"/>
      <c r="PRY53" s="296"/>
      <c r="PRZ53" s="296"/>
      <c r="PSA53" s="296"/>
      <c r="PSB53" s="296"/>
      <c r="PSC53" s="296"/>
      <c r="PSD53" s="296"/>
      <c r="PSE53" s="296"/>
      <c r="PSF53" s="296"/>
      <c r="PSG53" s="296"/>
      <c r="PSH53" s="296"/>
      <c r="PSI53" s="296"/>
      <c r="PSJ53" s="296"/>
      <c r="PSK53" s="296"/>
      <c r="PSL53" s="296"/>
      <c r="PSM53" s="296"/>
      <c r="PSN53" s="296"/>
      <c r="PSO53" s="296"/>
      <c r="PSP53" s="296"/>
      <c r="PSQ53" s="296"/>
      <c r="PSR53" s="296"/>
      <c r="PSS53" s="296"/>
      <c r="PST53" s="296"/>
      <c r="PSU53" s="296"/>
      <c r="PSV53" s="296"/>
      <c r="PSW53" s="296"/>
      <c r="PSX53" s="296"/>
      <c r="PSY53" s="296"/>
      <c r="PSZ53" s="296"/>
      <c r="PTA53" s="296"/>
      <c r="PTB53" s="296"/>
      <c r="PTC53" s="296"/>
      <c r="PTD53" s="296"/>
      <c r="PTE53" s="296"/>
      <c r="PTF53" s="296"/>
      <c r="PTG53" s="296"/>
      <c r="PTH53" s="296"/>
      <c r="PTI53" s="296"/>
      <c r="PTJ53" s="296"/>
      <c r="PTK53" s="296"/>
      <c r="PTL53" s="296"/>
      <c r="PTM53" s="296"/>
      <c r="PTN53" s="296"/>
      <c r="PTO53" s="296"/>
      <c r="PTP53" s="296"/>
      <c r="PTQ53" s="296"/>
      <c r="PTR53" s="296"/>
      <c r="PTS53" s="296"/>
      <c r="PTT53" s="296"/>
      <c r="PTU53" s="296"/>
      <c r="PTV53" s="296"/>
      <c r="PTW53" s="296"/>
      <c r="PTX53" s="296"/>
      <c r="PTY53" s="296"/>
      <c r="PTZ53" s="296"/>
      <c r="PUA53" s="296"/>
      <c r="PUB53" s="296"/>
      <c r="PUC53" s="296"/>
      <c r="PUD53" s="296"/>
      <c r="PUE53" s="296"/>
      <c r="PUF53" s="296"/>
      <c r="PUG53" s="296"/>
      <c r="PUH53" s="296"/>
      <c r="PUI53" s="296"/>
      <c r="PUJ53" s="296"/>
      <c r="PUK53" s="296"/>
      <c r="PUL53" s="296"/>
      <c r="PUM53" s="296"/>
      <c r="PUN53" s="296"/>
      <c r="PUO53" s="296"/>
      <c r="PUP53" s="296"/>
      <c r="PUQ53" s="296"/>
      <c r="PUR53" s="296"/>
      <c r="PUS53" s="296"/>
      <c r="PUT53" s="296"/>
      <c r="PUU53" s="296"/>
      <c r="PUV53" s="296"/>
      <c r="PUW53" s="296"/>
      <c r="PUX53" s="296"/>
      <c r="PUY53" s="296"/>
      <c r="PUZ53" s="296"/>
      <c r="PVA53" s="296"/>
      <c r="PVB53" s="296"/>
      <c r="PVC53" s="296"/>
      <c r="PVD53" s="296"/>
      <c r="PVE53" s="296"/>
      <c r="PVF53" s="296"/>
      <c r="PVG53" s="296"/>
      <c r="PVH53" s="296"/>
      <c r="PVI53" s="296"/>
      <c r="PVJ53" s="296"/>
      <c r="PVK53" s="296"/>
      <c r="PVL53" s="296"/>
      <c r="PVM53" s="296"/>
      <c r="PVN53" s="296"/>
      <c r="PVO53" s="296"/>
      <c r="PVP53" s="296"/>
      <c r="PVQ53" s="296"/>
      <c r="PVR53" s="296"/>
      <c r="PVS53" s="296"/>
      <c r="PVT53" s="296"/>
      <c r="PVU53" s="296"/>
      <c r="PVV53" s="296"/>
      <c r="PVW53" s="296"/>
      <c r="PVX53" s="296"/>
      <c r="PVY53" s="296"/>
      <c r="PVZ53" s="296"/>
      <c r="PWA53" s="296"/>
      <c r="PWB53" s="296"/>
      <c r="PWC53" s="296"/>
      <c r="PWD53" s="296"/>
      <c r="PWE53" s="296"/>
      <c r="PWF53" s="296"/>
      <c r="PWG53" s="296"/>
      <c r="PWH53" s="296"/>
      <c r="PWI53" s="296"/>
      <c r="PWJ53" s="296"/>
      <c r="PWK53" s="296"/>
      <c r="PWL53" s="296"/>
      <c r="PWM53" s="296"/>
      <c r="PWN53" s="296"/>
      <c r="PWO53" s="296"/>
      <c r="PWP53" s="296"/>
      <c r="PWQ53" s="296"/>
      <c r="PWR53" s="296"/>
      <c r="PWS53" s="296"/>
      <c r="PWT53" s="296"/>
      <c r="PWU53" s="296"/>
      <c r="PWV53" s="296"/>
      <c r="PWW53" s="296"/>
      <c r="PWX53" s="296"/>
      <c r="PWY53" s="296"/>
      <c r="PWZ53" s="296"/>
      <c r="PXA53" s="296"/>
      <c r="PXB53" s="296"/>
      <c r="PXC53" s="296"/>
      <c r="PXD53" s="296"/>
      <c r="PXE53" s="296"/>
      <c r="PXF53" s="296"/>
      <c r="PXG53" s="296"/>
      <c r="PXH53" s="296"/>
      <c r="PXI53" s="296"/>
      <c r="PXJ53" s="296"/>
      <c r="PXK53" s="296"/>
      <c r="PXL53" s="296"/>
      <c r="PXM53" s="296"/>
      <c r="PXN53" s="296"/>
      <c r="PXO53" s="296"/>
      <c r="PXP53" s="296"/>
      <c r="PXQ53" s="296"/>
      <c r="PXR53" s="296"/>
      <c r="PXS53" s="296"/>
      <c r="PXT53" s="296"/>
      <c r="PXU53" s="296"/>
      <c r="PXV53" s="296"/>
      <c r="PXW53" s="296"/>
      <c r="PXX53" s="296"/>
      <c r="PXY53" s="296"/>
      <c r="PXZ53" s="296"/>
      <c r="PYA53" s="296"/>
      <c r="PYB53" s="296"/>
      <c r="PYC53" s="296"/>
      <c r="PYD53" s="296"/>
      <c r="PYE53" s="296"/>
      <c r="PYF53" s="296"/>
      <c r="PYG53" s="296"/>
      <c r="PYH53" s="296"/>
      <c r="PYI53" s="296"/>
      <c r="PYJ53" s="296"/>
      <c r="PYK53" s="296"/>
      <c r="PYL53" s="296"/>
      <c r="PYM53" s="296"/>
      <c r="PYN53" s="296"/>
      <c r="PYO53" s="296"/>
      <c r="PYP53" s="296"/>
      <c r="PYQ53" s="296"/>
      <c r="PYR53" s="296"/>
      <c r="PYS53" s="296"/>
      <c r="PYT53" s="296"/>
      <c r="PYU53" s="296"/>
      <c r="PYV53" s="296"/>
      <c r="PYW53" s="296"/>
      <c r="PYX53" s="296"/>
      <c r="PYY53" s="296"/>
      <c r="PYZ53" s="296"/>
      <c r="PZA53" s="296"/>
      <c r="PZB53" s="296"/>
      <c r="PZC53" s="296"/>
      <c r="PZD53" s="296"/>
      <c r="PZE53" s="296"/>
      <c r="PZF53" s="296"/>
      <c r="PZG53" s="296"/>
      <c r="PZH53" s="296"/>
      <c r="PZI53" s="296"/>
      <c r="PZJ53" s="296"/>
      <c r="PZK53" s="296"/>
      <c r="PZL53" s="296"/>
      <c r="PZM53" s="296"/>
      <c r="PZN53" s="296"/>
      <c r="PZO53" s="296"/>
      <c r="PZP53" s="296"/>
      <c r="PZQ53" s="296"/>
      <c r="PZR53" s="296"/>
      <c r="PZS53" s="296"/>
      <c r="PZT53" s="296"/>
      <c r="PZU53" s="296"/>
      <c r="PZV53" s="296"/>
      <c r="PZW53" s="296"/>
      <c r="PZX53" s="296"/>
      <c r="PZY53" s="296"/>
      <c r="PZZ53" s="296"/>
      <c r="QAA53" s="296"/>
      <c r="QAB53" s="296"/>
      <c r="QAC53" s="296"/>
      <c r="QAD53" s="296"/>
      <c r="QAE53" s="296"/>
      <c r="QAF53" s="296"/>
      <c r="QAG53" s="296"/>
      <c r="QAH53" s="296"/>
      <c r="QAI53" s="296"/>
      <c r="QAJ53" s="296"/>
      <c r="QAK53" s="296"/>
      <c r="QAL53" s="296"/>
      <c r="QAM53" s="296"/>
      <c r="QAN53" s="296"/>
      <c r="QAO53" s="296"/>
      <c r="QAP53" s="296"/>
      <c r="QAQ53" s="296"/>
      <c r="QAR53" s="296"/>
      <c r="QAS53" s="296"/>
      <c r="QAT53" s="296"/>
      <c r="QAU53" s="296"/>
      <c r="QAV53" s="296"/>
      <c r="QAW53" s="296"/>
      <c r="QAX53" s="296"/>
      <c r="QAY53" s="296"/>
      <c r="QAZ53" s="296"/>
      <c r="QBA53" s="296"/>
      <c r="QBB53" s="296"/>
      <c r="QBC53" s="296"/>
      <c r="QBD53" s="296"/>
      <c r="QBE53" s="296"/>
      <c r="QBF53" s="296"/>
      <c r="QBG53" s="296"/>
      <c r="QBH53" s="296"/>
      <c r="QBI53" s="296"/>
      <c r="QBJ53" s="296"/>
      <c r="QBK53" s="296"/>
      <c r="QBL53" s="296"/>
      <c r="QBM53" s="296"/>
      <c r="QBN53" s="296"/>
      <c r="QBO53" s="296"/>
      <c r="QBP53" s="296"/>
      <c r="QBQ53" s="296"/>
      <c r="QBR53" s="296"/>
      <c r="QBS53" s="296"/>
      <c r="QBT53" s="296"/>
      <c r="QBU53" s="296"/>
      <c r="QBV53" s="296"/>
      <c r="QBW53" s="296"/>
      <c r="QBX53" s="296"/>
      <c r="QBY53" s="296"/>
      <c r="QBZ53" s="296"/>
      <c r="QCA53" s="296"/>
      <c r="QCB53" s="296"/>
      <c r="QCC53" s="296"/>
      <c r="QCD53" s="296"/>
      <c r="QCE53" s="296"/>
      <c r="QCF53" s="296"/>
      <c r="QCG53" s="296"/>
      <c r="QCH53" s="296"/>
      <c r="QCI53" s="296"/>
      <c r="QCJ53" s="296"/>
      <c r="QCK53" s="296"/>
      <c r="QCL53" s="296"/>
      <c r="QCM53" s="296"/>
      <c r="QCN53" s="296"/>
      <c r="QCO53" s="296"/>
      <c r="QCP53" s="296"/>
      <c r="QCQ53" s="296"/>
      <c r="QCR53" s="296"/>
      <c r="QCS53" s="296"/>
      <c r="QCT53" s="296"/>
      <c r="QCU53" s="296"/>
      <c r="QCV53" s="296"/>
      <c r="QCW53" s="296"/>
      <c r="QCX53" s="296"/>
      <c r="QCY53" s="296"/>
      <c r="QCZ53" s="296"/>
      <c r="QDA53" s="296"/>
      <c r="QDB53" s="296"/>
      <c r="QDC53" s="296"/>
      <c r="QDD53" s="296"/>
      <c r="QDE53" s="296"/>
      <c r="QDF53" s="296"/>
      <c r="QDG53" s="296"/>
      <c r="QDH53" s="296"/>
      <c r="QDI53" s="296"/>
      <c r="QDJ53" s="296"/>
      <c r="QDK53" s="296"/>
      <c r="QDL53" s="296"/>
      <c r="QDM53" s="296"/>
      <c r="QDN53" s="296"/>
      <c r="QDO53" s="296"/>
      <c r="QDP53" s="296"/>
      <c r="QDQ53" s="296"/>
      <c r="QDR53" s="296"/>
      <c r="QDS53" s="296"/>
      <c r="QDT53" s="296"/>
      <c r="QDU53" s="296"/>
      <c r="QDV53" s="296"/>
      <c r="QDW53" s="296"/>
      <c r="QDX53" s="296"/>
      <c r="QDY53" s="296"/>
      <c r="QDZ53" s="296"/>
      <c r="QEA53" s="296"/>
      <c r="QEB53" s="296"/>
      <c r="QEC53" s="296"/>
      <c r="QED53" s="296"/>
      <c r="QEE53" s="296"/>
      <c r="QEF53" s="296"/>
      <c r="QEG53" s="296"/>
      <c r="QEH53" s="296"/>
      <c r="QEI53" s="296"/>
      <c r="QEJ53" s="296"/>
      <c r="QEK53" s="296"/>
      <c r="QEL53" s="296"/>
      <c r="QEM53" s="296"/>
      <c r="QEN53" s="296"/>
      <c r="QEO53" s="296"/>
      <c r="QEP53" s="296"/>
      <c r="QEQ53" s="296"/>
      <c r="QER53" s="296"/>
      <c r="QES53" s="296"/>
      <c r="QET53" s="296"/>
      <c r="QEU53" s="296"/>
      <c r="QEV53" s="296"/>
      <c r="QEW53" s="296"/>
      <c r="QEX53" s="296"/>
      <c r="QEY53" s="296"/>
      <c r="QEZ53" s="296"/>
      <c r="QFA53" s="296"/>
      <c r="QFB53" s="296"/>
      <c r="QFC53" s="296"/>
      <c r="QFD53" s="296"/>
      <c r="QFE53" s="296"/>
      <c r="QFF53" s="296"/>
      <c r="QFG53" s="296"/>
      <c r="QFH53" s="296"/>
      <c r="QFI53" s="296"/>
      <c r="QFJ53" s="296"/>
      <c r="QFK53" s="296"/>
      <c r="QFL53" s="296"/>
      <c r="QFM53" s="296"/>
      <c r="QFN53" s="296"/>
      <c r="QFO53" s="296"/>
      <c r="QFP53" s="296"/>
      <c r="QFQ53" s="296"/>
      <c r="QFR53" s="296"/>
      <c r="QFS53" s="296"/>
      <c r="QFT53" s="296"/>
      <c r="QFU53" s="296"/>
      <c r="QFV53" s="296"/>
      <c r="QFW53" s="296"/>
      <c r="QFX53" s="296"/>
      <c r="QFY53" s="296"/>
      <c r="QFZ53" s="296"/>
      <c r="QGA53" s="296"/>
      <c r="QGB53" s="296"/>
      <c r="QGC53" s="296"/>
      <c r="QGD53" s="296"/>
      <c r="QGE53" s="296"/>
      <c r="QGF53" s="296"/>
      <c r="QGG53" s="296"/>
      <c r="QGH53" s="296"/>
      <c r="QGI53" s="296"/>
      <c r="QGJ53" s="296"/>
      <c r="QGK53" s="296"/>
      <c r="QGL53" s="296"/>
      <c r="QGM53" s="296"/>
      <c r="QGN53" s="296"/>
      <c r="QGO53" s="296"/>
      <c r="QGP53" s="296"/>
      <c r="QGQ53" s="296"/>
      <c r="QGR53" s="296"/>
      <c r="QGS53" s="296"/>
      <c r="QGT53" s="296"/>
      <c r="QGU53" s="296"/>
      <c r="QGV53" s="296"/>
      <c r="QGW53" s="296"/>
      <c r="QGX53" s="296"/>
      <c r="QGY53" s="296"/>
      <c r="QGZ53" s="296"/>
      <c r="QHA53" s="296"/>
      <c r="QHB53" s="296"/>
      <c r="QHC53" s="296"/>
      <c r="QHD53" s="296"/>
      <c r="QHE53" s="296"/>
      <c r="QHF53" s="296"/>
      <c r="QHG53" s="296"/>
      <c r="QHH53" s="296"/>
      <c r="QHI53" s="296"/>
      <c r="QHJ53" s="296"/>
      <c r="QHK53" s="296"/>
      <c r="QHL53" s="296"/>
      <c r="QHM53" s="296"/>
      <c r="QHN53" s="296"/>
      <c r="QHO53" s="296"/>
      <c r="QHP53" s="296"/>
      <c r="QHQ53" s="296"/>
      <c r="QHR53" s="296"/>
      <c r="QHS53" s="296"/>
      <c r="QHT53" s="296"/>
      <c r="QHU53" s="296"/>
      <c r="QHV53" s="296"/>
      <c r="QHW53" s="296"/>
      <c r="QHX53" s="296"/>
      <c r="QHY53" s="296"/>
      <c r="QHZ53" s="296"/>
      <c r="QIA53" s="296"/>
      <c r="QIB53" s="296"/>
      <c r="QIC53" s="296"/>
      <c r="QID53" s="296"/>
      <c r="QIE53" s="296"/>
      <c r="QIF53" s="296"/>
      <c r="QIG53" s="296"/>
      <c r="QIH53" s="296"/>
      <c r="QII53" s="296"/>
      <c r="QIJ53" s="296"/>
      <c r="QIK53" s="296"/>
      <c r="QIL53" s="296"/>
      <c r="QIM53" s="296"/>
      <c r="QIN53" s="296"/>
      <c r="QIO53" s="296"/>
      <c r="QIP53" s="296"/>
      <c r="QIQ53" s="296"/>
      <c r="QIR53" s="296"/>
      <c r="QIS53" s="296"/>
      <c r="QIT53" s="296"/>
      <c r="QIU53" s="296"/>
      <c r="QIV53" s="296"/>
      <c r="QIW53" s="296"/>
      <c r="QIX53" s="296"/>
      <c r="QIY53" s="296"/>
      <c r="QIZ53" s="296"/>
      <c r="QJA53" s="296"/>
      <c r="QJB53" s="296"/>
      <c r="QJC53" s="296"/>
      <c r="QJD53" s="296"/>
      <c r="QJE53" s="296"/>
      <c r="QJF53" s="296"/>
      <c r="QJG53" s="296"/>
      <c r="QJH53" s="296"/>
      <c r="QJI53" s="296"/>
      <c r="QJJ53" s="296"/>
      <c r="QJK53" s="296"/>
      <c r="QJL53" s="296"/>
      <c r="QJM53" s="296"/>
      <c r="QJN53" s="296"/>
      <c r="QJO53" s="296"/>
      <c r="QJP53" s="296"/>
      <c r="QJQ53" s="296"/>
      <c r="QJR53" s="296"/>
      <c r="QJS53" s="296"/>
      <c r="QJT53" s="296"/>
      <c r="QJU53" s="296"/>
      <c r="QJV53" s="296"/>
      <c r="QJW53" s="296"/>
      <c r="QJX53" s="296"/>
      <c r="QJY53" s="296"/>
      <c r="QJZ53" s="296"/>
      <c r="QKA53" s="296"/>
      <c r="QKB53" s="296"/>
      <c r="QKC53" s="296"/>
      <c r="QKD53" s="296"/>
      <c r="QKE53" s="296"/>
      <c r="QKF53" s="296"/>
      <c r="QKG53" s="296"/>
      <c r="QKH53" s="296"/>
      <c r="QKI53" s="296"/>
      <c r="QKJ53" s="296"/>
      <c r="QKK53" s="296"/>
      <c r="QKL53" s="296"/>
      <c r="QKM53" s="296"/>
      <c r="QKN53" s="296"/>
      <c r="QKO53" s="296"/>
      <c r="QKP53" s="296"/>
      <c r="QKQ53" s="296"/>
      <c r="QKR53" s="296"/>
      <c r="QKS53" s="296"/>
      <c r="QKT53" s="296"/>
      <c r="QKU53" s="296"/>
      <c r="QKV53" s="296"/>
      <c r="QKW53" s="296"/>
      <c r="QKX53" s="296"/>
      <c r="QKY53" s="296"/>
      <c r="QKZ53" s="296"/>
      <c r="QLA53" s="296"/>
      <c r="QLB53" s="296"/>
      <c r="QLC53" s="296"/>
      <c r="QLD53" s="296"/>
      <c r="QLE53" s="296"/>
      <c r="QLF53" s="296"/>
      <c r="QLG53" s="296"/>
      <c r="QLH53" s="296"/>
      <c r="QLI53" s="296"/>
      <c r="QLJ53" s="296"/>
      <c r="QLK53" s="296"/>
      <c r="QLL53" s="296"/>
      <c r="QLM53" s="296"/>
      <c r="QLN53" s="296"/>
      <c r="QLO53" s="296"/>
      <c r="QLP53" s="296"/>
      <c r="QLQ53" s="296"/>
      <c r="QLR53" s="296"/>
      <c r="QLS53" s="296"/>
      <c r="QLT53" s="296"/>
      <c r="QLU53" s="296"/>
      <c r="QLV53" s="296"/>
      <c r="QLW53" s="296"/>
      <c r="QLX53" s="296"/>
      <c r="QLY53" s="296"/>
      <c r="QLZ53" s="296"/>
      <c r="QMA53" s="296"/>
      <c r="QMB53" s="296"/>
      <c r="QMC53" s="296"/>
      <c r="QMD53" s="296"/>
      <c r="QME53" s="296"/>
      <c r="QMF53" s="296"/>
      <c r="QMG53" s="296"/>
      <c r="QMH53" s="296"/>
      <c r="QMI53" s="296"/>
      <c r="QMJ53" s="296"/>
      <c r="QMK53" s="296"/>
      <c r="QML53" s="296"/>
      <c r="QMM53" s="296"/>
      <c r="QMN53" s="296"/>
      <c r="QMO53" s="296"/>
      <c r="QMP53" s="296"/>
      <c r="QMQ53" s="296"/>
      <c r="QMR53" s="296"/>
      <c r="QMS53" s="296"/>
      <c r="QMT53" s="296"/>
      <c r="QMU53" s="296"/>
      <c r="QMV53" s="296"/>
      <c r="QMW53" s="296"/>
      <c r="QMX53" s="296"/>
      <c r="QMY53" s="296"/>
      <c r="QMZ53" s="296"/>
      <c r="QNA53" s="296"/>
      <c r="QNB53" s="296"/>
      <c r="QNC53" s="296"/>
      <c r="QND53" s="296"/>
      <c r="QNE53" s="296"/>
      <c r="QNF53" s="296"/>
      <c r="QNG53" s="296"/>
      <c r="QNH53" s="296"/>
      <c r="QNI53" s="296"/>
      <c r="QNJ53" s="296"/>
      <c r="QNK53" s="296"/>
      <c r="QNL53" s="296"/>
      <c r="QNM53" s="296"/>
      <c r="QNN53" s="296"/>
      <c r="QNO53" s="296"/>
      <c r="QNP53" s="296"/>
      <c r="QNQ53" s="296"/>
      <c r="QNR53" s="296"/>
      <c r="QNS53" s="296"/>
      <c r="QNT53" s="296"/>
      <c r="QNU53" s="296"/>
      <c r="QNV53" s="296"/>
      <c r="QNW53" s="296"/>
      <c r="QNX53" s="296"/>
      <c r="QNY53" s="296"/>
      <c r="QNZ53" s="296"/>
      <c r="QOA53" s="296"/>
      <c r="QOB53" s="296"/>
      <c r="QOC53" s="296"/>
      <c r="QOD53" s="296"/>
      <c r="QOE53" s="296"/>
      <c r="QOF53" s="296"/>
      <c r="QOG53" s="296"/>
      <c r="QOH53" s="296"/>
      <c r="QOI53" s="296"/>
      <c r="QOJ53" s="296"/>
      <c r="QOK53" s="296"/>
      <c r="QOL53" s="296"/>
      <c r="QOM53" s="296"/>
      <c r="QON53" s="296"/>
      <c r="QOO53" s="296"/>
      <c r="QOP53" s="296"/>
      <c r="QOQ53" s="296"/>
      <c r="QOR53" s="296"/>
      <c r="QOS53" s="296"/>
      <c r="QOT53" s="296"/>
      <c r="QOU53" s="296"/>
      <c r="QOV53" s="296"/>
      <c r="QOW53" s="296"/>
      <c r="QOX53" s="296"/>
      <c r="QOY53" s="296"/>
      <c r="QOZ53" s="296"/>
      <c r="QPA53" s="296"/>
      <c r="QPB53" s="296"/>
      <c r="QPC53" s="296"/>
      <c r="QPD53" s="296"/>
      <c r="QPE53" s="296"/>
      <c r="QPF53" s="296"/>
      <c r="QPG53" s="296"/>
      <c r="QPH53" s="296"/>
      <c r="QPI53" s="296"/>
      <c r="QPJ53" s="296"/>
      <c r="QPK53" s="296"/>
      <c r="QPL53" s="296"/>
      <c r="QPM53" s="296"/>
      <c r="QPN53" s="296"/>
      <c r="QPO53" s="296"/>
      <c r="QPP53" s="296"/>
      <c r="QPQ53" s="296"/>
      <c r="QPR53" s="296"/>
      <c r="QPS53" s="296"/>
      <c r="QPT53" s="296"/>
      <c r="QPU53" s="296"/>
      <c r="QPV53" s="296"/>
      <c r="QPW53" s="296"/>
      <c r="QPX53" s="296"/>
      <c r="QPY53" s="296"/>
      <c r="QPZ53" s="296"/>
      <c r="QQA53" s="296"/>
      <c r="QQB53" s="296"/>
      <c r="QQC53" s="296"/>
      <c r="QQD53" s="296"/>
      <c r="QQE53" s="296"/>
      <c r="QQF53" s="296"/>
      <c r="QQG53" s="296"/>
      <c r="QQH53" s="296"/>
      <c r="QQI53" s="296"/>
      <c r="QQJ53" s="296"/>
      <c r="QQK53" s="296"/>
      <c r="QQL53" s="296"/>
      <c r="QQM53" s="296"/>
      <c r="QQN53" s="296"/>
      <c r="QQO53" s="296"/>
      <c r="QQP53" s="296"/>
      <c r="QQQ53" s="296"/>
      <c r="QQR53" s="296"/>
      <c r="QQS53" s="296"/>
      <c r="QQT53" s="296"/>
      <c r="QQU53" s="296"/>
      <c r="QQV53" s="296"/>
      <c r="QQW53" s="296"/>
      <c r="QQX53" s="296"/>
      <c r="QQY53" s="296"/>
      <c r="QQZ53" s="296"/>
      <c r="QRA53" s="296"/>
      <c r="QRB53" s="296"/>
      <c r="QRC53" s="296"/>
      <c r="QRD53" s="296"/>
      <c r="QRE53" s="296"/>
      <c r="QRF53" s="296"/>
      <c r="QRG53" s="296"/>
      <c r="QRH53" s="296"/>
      <c r="QRI53" s="296"/>
      <c r="QRJ53" s="296"/>
      <c r="QRK53" s="296"/>
      <c r="QRL53" s="296"/>
      <c r="QRM53" s="296"/>
      <c r="QRN53" s="296"/>
      <c r="QRO53" s="296"/>
      <c r="QRP53" s="296"/>
      <c r="QRQ53" s="296"/>
      <c r="QRR53" s="296"/>
      <c r="QRS53" s="296"/>
      <c r="QRT53" s="296"/>
      <c r="QRU53" s="296"/>
      <c r="QRV53" s="296"/>
      <c r="QRW53" s="296"/>
      <c r="QRX53" s="296"/>
      <c r="QRY53" s="296"/>
      <c r="QRZ53" s="296"/>
      <c r="QSA53" s="296"/>
      <c r="QSB53" s="296"/>
      <c r="QSC53" s="296"/>
      <c r="QSD53" s="296"/>
      <c r="QSE53" s="296"/>
      <c r="QSF53" s="296"/>
      <c r="QSG53" s="296"/>
      <c r="QSH53" s="296"/>
      <c r="QSI53" s="296"/>
      <c r="QSJ53" s="296"/>
      <c r="QSK53" s="296"/>
      <c r="QSL53" s="296"/>
      <c r="QSM53" s="296"/>
      <c r="QSN53" s="296"/>
      <c r="QSO53" s="296"/>
      <c r="QSP53" s="296"/>
      <c r="QSQ53" s="296"/>
      <c r="QSR53" s="296"/>
      <c r="QSS53" s="296"/>
      <c r="QST53" s="296"/>
      <c r="QSU53" s="296"/>
      <c r="QSV53" s="296"/>
      <c r="QSW53" s="296"/>
      <c r="QSX53" s="296"/>
      <c r="QSY53" s="296"/>
      <c r="QSZ53" s="296"/>
      <c r="QTA53" s="296"/>
      <c r="QTB53" s="296"/>
      <c r="QTC53" s="296"/>
      <c r="QTD53" s="296"/>
      <c r="QTE53" s="296"/>
      <c r="QTF53" s="296"/>
      <c r="QTG53" s="296"/>
      <c r="QTH53" s="296"/>
      <c r="QTI53" s="296"/>
      <c r="QTJ53" s="296"/>
      <c r="QTK53" s="296"/>
      <c r="QTL53" s="296"/>
      <c r="QTM53" s="296"/>
      <c r="QTN53" s="296"/>
      <c r="QTO53" s="296"/>
      <c r="QTP53" s="296"/>
      <c r="QTQ53" s="296"/>
      <c r="QTR53" s="296"/>
      <c r="QTS53" s="296"/>
      <c r="QTT53" s="296"/>
      <c r="QTU53" s="296"/>
      <c r="QTV53" s="296"/>
      <c r="QTW53" s="296"/>
      <c r="QTX53" s="296"/>
      <c r="QTY53" s="296"/>
      <c r="QTZ53" s="296"/>
      <c r="QUA53" s="296"/>
      <c r="QUB53" s="296"/>
      <c r="QUC53" s="296"/>
      <c r="QUD53" s="296"/>
      <c r="QUE53" s="296"/>
      <c r="QUF53" s="296"/>
      <c r="QUG53" s="296"/>
      <c r="QUH53" s="296"/>
      <c r="QUI53" s="296"/>
      <c r="QUJ53" s="296"/>
      <c r="QUK53" s="296"/>
      <c r="QUL53" s="296"/>
      <c r="QUM53" s="296"/>
      <c r="QUN53" s="296"/>
      <c r="QUO53" s="296"/>
      <c r="QUP53" s="296"/>
      <c r="QUQ53" s="296"/>
      <c r="QUR53" s="296"/>
      <c r="QUS53" s="296"/>
      <c r="QUT53" s="296"/>
      <c r="QUU53" s="296"/>
      <c r="QUV53" s="296"/>
      <c r="QUW53" s="296"/>
      <c r="QUX53" s="296"/>
      <c r="QUY53" s="296"/>
      <c r="QUZ53" s="296"/>
      <c r="QVA53" s="296"/>
      <c r="QVB53" s="296"/>
      <c r="QVC53" s="296"/>
      <c r="QVD53" s="296"/>
      <c r="QVE53" s="296"/>
      <c r="QVF53" s="296"/>
      <c r="QVG53" s="296"/>
      <c r="QVH53" s="296"/>
      <c r="QVI53" s="296"/>
      <c r="QVJ53" s="296"/>
      <c r="QVK53" s="296"/>
      <c r="QVL53" s="296"/>
      <c r="QVM53" s="296"/>
      <c r="QVN53" s="296"/>
      <c r="QVO53" s="296"/>
      <c r="QVP53" s="296"/>
      <c r="QVQ53" s="296"/>
      <c r="QVR53" s="296"/>
      <c r="QVS53" s="296"/>
      <c r="QVT53" s="296"/>
      <c r="QVU53" s="296"/>
      <c r="QVV53" s="296"/>
      <c r="QVW53" s="296"/>
      <c r="QVX53" s="296"/>
      <c r="QVY53" s="296"/>
      <c r="QVZ53" s="296"/>
      <c r="QWA53" s="296"/>
      <c r="QWB53" s="296"/>
      <c r="QWC53" s="296"/>
      <c r="QWD53" s="296"/>
      <c r="QWE53" s="296"/>
      <c r="QWF53" s="296"/>
      <c r="QWG53" s="296"/>
      <c r="QWH53" s="296"/>
      <c r="QWI53" s="296"/>
      <c r="QWJ53" s="296"/>
      <c r="QWK53" s="296"/>
      <c r="QWL53" s="296"/>
      <c r="QWM53" s="296"/>
      <c r="QWN53" s="296"/>
      <c r="QWO53" s="296"/>
      <c r="QWP53" s="296"/>
      <c r="QWQ53" s="296"/>
      <c r="QWR53" s="296"/>
      <c r="QWS53" s="296"/>
      <c r="QWT53" s="296"/>
      <c r="QWU53" s="296"/>
      <c r="QWV53" s="296"/>
      <c r="QWW53" s="296"/>
      <c r="QWX53" s="296"/>
      <c r="QWY53" s="296"/>
      <c r="QWZ53" s="296"/>
      <c r="QXA53" s="296"/>
      <c r="QXB53" s="296"/>
      <c r="QXC53" s="296"/>
      <c r="QXD53" s="296"/>
      <c r="QXE53" s="296"/>
      <c r="QXF53" s="296"/>
      <c r="QXG53" s="296"/>
      <c r="QXH53" s="296"/>
      <c r="QXI53" s="296"/>
      <c r="QXJ53" s="296"/>
      <c r="QXK53" s="296"/>
      <c r="QXL53" s="296"/>
      <c r="QXM53" s="296"/>
      <c r="QXN53" s="296"/>
      <c r="QXO53" s="296"/>
      <c r="QXP53" s="296"/>
      <c r="QXQ53" s="296"/>
      <c r="QXR53" s="296"/>
      <c r="QXS53" s="296"/>
      <c r="QXT53" s="296"/>
      <c r="QXU53" s="296"/>
      <c r="QXV53" s="296"/>
      <c r="QXW53" s="296"/>
      <c r="QXX53" s="296"/>
      <c r="QXY53" s="296"/>
      <c r="QXZ53" s="296"/>
      <c r="QYA53" s="296"/>
      <c r="QYB53" s="296"/>
      <c r="QYC53" s="296"/>
      <c r="QYD53" s="296"/>
      <c r="QYE53" s="296"/>
      <c r="QYF53" s="296"/>
      <c r="QYG53" s="296"/>
      <c r="QYH53" s="296"/>
      <c r="QYI53" s="296"/>
      <c r="QYJ53" s="296"/>
      <c r="QYK53" s="296"/>
      <c r="QYL53" s="296"/>
      <c r="QYM53" s="296"/>
      <c r="QYN53" s="296"/>
      <c r="QYO53" s="296"/>
      <c r="QYP53" s="296"/>
      <c r="QYQ53" s="296"/>
      <c r="QYR53" s="296"/>
      <c r="QYS53" s="296"/>
      <c r="QYT53" s="296"/>
      <c r="QYU53" s="296"/>
      <c r="QYV53" s="296"/>
      <c r="QYW53" s="296"/>
      <c r="QYX53" s="296"/>
      <c r="QYY53" s="296"/>
      <c r="QYZ53" s="296"/>
      <c r="QZA53" s="296"/>
      <c r="QZB53" s="296"/>
      <c r="QZC53" s="296"/>
      <c r="QZD53" s="296"/>
      <c r="QZE53" s="296"/>
      <c r="QZF53" s="296"/>
      <c r="QZG53" s="296"/>
      <c r="QZH53" s="296"/>
      <c r="QZI53" s="296"/>
      <c r="QZJ53" s="296"/>
      <c r="QZK53" s="296"/>
      <c r="QZL53" s="296"/>
      <c r="QZM53" s="296"/>
      <c r="QZN53" s="296"/>
      <c r="QZO53" s="296"/>
      <c r="QZP53" s="296"/>
      <c r="QZQ53" s="296"/>
      <c r="QZR53" s="296"/>
      <c r="QZS53" s="296"/>
      <c r="QZT53" s="296"/>
      <c r="QZU53" s="296"/>
      <c r="QZV53" s="296"/>
      <c r="QZW53" s="296"/>
      <c r="QZX53" s="296"/>
      <c r="QZY53" s="296"/>
      <c r="QZZ53" s="296"/>
      <c r="RAA53" s="296"/>
      <c r="RAB53" s="296"/>
      <c r="RAC53" s="296"/>
      <c r="RAD53" s="296"/>
      <c r="RAE53" s="296"/>
      <c r="RAF53" s="296"/>
      <c r="RAG53" s="296"/>
      <c r="RAH53" s="296"/>
      <c r="RAI53" s="296"/>
      <c r="RAJ53" s="296"/>
      <c r="RAK53" s="296"/>
      <c r="RAL53" s="296"/>
      <c r="RAM53" s="296"/>
      <c r="RAN53" s="296"/>
      <c r="RAO53" s="296"/>
      <c r="RAP53" s="296"/>
      <c r="RAQ53" s="296"/>
      <c r="RAR53" s="296"/>
      <c r="RAS53" s="296"/>
      <c r="RAT53" s="296"/>
      <c r="RAU53" s="296"/>
      <c r="RAV53" s="296"/>
      <c r="RAW53" s="296"/>
      <c r="RAX53" s="296"/>
      <c r="RAY53" s="296"/>
      <c r="RAZ53" s="296"/>
      <c r="RBA53" s="296"/>
      <c r="RBB53" s="296"/>
      <c r="RBC53" s="296"/>
      <c r="RBD53" s="296"/>
      <c r="RBE53" s="296"/>
      <c r="RBF53" s="296"/>
      <c r="RBG53" s="296"/>
      <c r="RBH53" s="296"/>
      <c r="RBI53" s="296"/>
      <c r="RBJ53" s="296"/>
      <c r="RBK53" s="296"/>
      <c r="RBL53" s="296"/>
      <c r="RBM53" s="296"/>
      <c r="RBN53" s="296"/>
      <c r="RBO53" s="296"/>
      <c r="RBP53" s="296"/>
      <c r="RBQ53" s="296"/>
      <c r="RBR53" s="296"/>
      <c r="RBS53" s="296"/>
      <c r="RBT53" s="296"/>
      <c r="RBU53" s="296"/>
      <c r="RBV53" s="296"/>
      <c r="RBW53" s="296"/>
      <c r="RBX53" s="296"/>
      <c r="RBY53" s="296"/>
      <c r="RBZ53" s="296"/>
      <c r="RCA53" s="296"/>
      <c r="RCB53" s="296"/>
      <c r="RCC53" s="296"/>
      <c r="RCD53" s="296"/>
      <c r="RCE53" s="296"/>
      <c r="RCF53" s="296"/>
      <c r="RCG53" s="296"/>
      <c r="RCH53" s="296"/>
      <c r="RCI53" s="296"/>
      <c r="RCJ53" s="296"/>
      <c r="RCK53" s="296"/>
      <c r="RCL53" s="296"/>
      <c r="RCM53" s="296"/>
      <c r="RCN53" s="296"/>
      <c r="RCO53" s="296"/>
      <c r="RCP53" s="296"/>
      <c r="RCQ53" s="296"/>
      <c r="RCR53" s="296"/>
      <c r="RCS53" s="296"/>
      <c r="RCT53" s="296"/>
      <c r="RCU53" s="296"/>
      <c r="RCV53" s="296"/>
      <c r="RCW53" s="296"/>
      <c r="RCX53" s="296"/>
      <c r="RCY53" s="296"/>
      <c r="RCZ53" s="296"/>
      <c r="RDA53" s="296"/>
      <c r="RDB53" s="296"/>
      <c r="RDC53" s="296"/>
      <c r="RDD53" s="296"/>
      <c r="RDE53" s="296"/>
      <c r="RDF53" s="296"/>
      <c r="RDG53" s="296"/>
      <c r="RDH53" s="296"/>
      <c r="RDI53" s="296"/>
      <c r="RDJ53" s="296"/>
      <c r="RDK53" s="296"/>
      <c r="RDL53" s="296"/>
      <c r="RDM53" s="296"/>
      <c r="RDN53" s="296"/>
      <c r="RDO53" s="296"/>
      <c r="RDP53" s="296"/>
      <c r="RDQ53" s="296"/>
      <c r="RDR53" s="296"/>
      <c r="RDS53" s="296"/>
      <c r="RDT53" s="296"/>
      <c r="RDU53" s="296"/>
      <c r="RDV53" s="296"/>
      <c r="RDW53" s="296"/>
      <c r="RDX53" s="296"/>
      <c r="RDY53" s="296"/>
      <c r="RDZ53" s="296"/>
      <c r="REA53" s="296"/>
      <c r="REB53" s="296"/>
      <c r="REC53" s="296"/>
      <c r="RED53" s="296"/>
      <c r="REE53" s="296"/>
      <c r="REF53" s="296"/>
      <c r="REG53" s="296"/>
      <c r="REH53" s="296"/>
      <c r="REI53" s="296"/>
      <c r="REJ53" s="296"/>
      <c r="REK53" s="296"/>
      <c r="REL53" s="296"/>
      <c r="REM53" s="296"/>
      <c r="REN53" s="296"/>
      <c r="REO53" s="296"/>
      <c r="REP53" s="296"/>
      <c r="REQ53" s="296"/>
      <c r="RER53" s="296"/>
      <c r="RES53" s="296"/>
      <c r="RET53" s="296"/>
      <c r="REU53" s="296"/>
      <c r="REV53" s="296"/>
      <c r="REW53" s="296"/>
      <c r="REX53" s="296"/>
      <c r="REY53" s="296"/>
      <c r="REZ53" s="296"/>
      <c r="RFA53" s="296"/>
      <c r="RFB53" s="296"/>
      <c r="RFC53" s="296"/>
      <c r="RFD53" s="296"/>
      <c r="RFE53" s="296"/>
      <c r="RFF53" s="296"/>
      <c r="RFG53" s="296"/>
      <c r="RFH53" s="296"/>
      <c r="RFI53" s="296"/>
      <c r="RFJ53" s="296"/>
      <c r="RFK53" s="296"/>
      <c r="RFL53" s="296"/>
      <c r="RFM53" s="296"/>
      <c r="RFN53" s="296"/>
      <c r="RFO53" s="296"/>
      <c r="RFP53" s="296"/>
      <c r="RFQ53" s="296"/>
      <c r="RFR53" s="296"/>
      <c r="RFS53" s="296"/>
      <c r="RFT53" s="296"/>
      <c r="RFU53" s="296"/>
      <c r="RFV53" s="296"/>
      <c r="RFW53" s="296"/>
      <c r="RFX53" s="296"/>
      <c r="RFY53" s="296"/>
      <c r="RFZ53" s="296"/>
      <c r="RGA53" s="296"/>
      <c r="RGB53" s="296"/>
      <c r="RGC53" s="296"/>
      <c r="RGD53" s="296"/>
      <c r="RGE53" s="296"/>
      <c r="RGF53" s="296"/>
      <c r="RGG53" s="296"/>
      <c r="RGH53" s="296"/>
      <c r="RGI53" s="296"/>
      <c r="RGJ53" s="296"/>
      <c r="RGK53" s="296"/>
      <c r="RGL53" s="296"/>
      <c r="RGM53" s="296"/>
      <c r="RGN53" s="296"/>
      <c r="RGO53" s="296"/>
      <c r="RGP53" s="296"/>
      <c r="RGQ53" s="296"/>
      <c r="RGR53" s="296"/>
      <c r="RGS53" s="296"/>
      <c r="RGT53" s="296"/>
      <c r="RGU53" s="296"/>
      <c r="RGV53" s="296"/>
      <c r="RGW53" s="296"/>
      <c r="RGX53" s="296"/>
      <c r="RGY53" s="296"/>
      <c r="RGZ53" s="296"/>
      <c r="RHA53" s="296"/>
      <c r="RHB53" s="296"/>
      <c r="RHC53" s="296"/>
      <c r="RHD53" s="296"/>
      <c r="RHE53" s="296"/>
      <c r="RHF53" s="296"/>
      <c r="RHG53" s="296"/>
      <c r="RHH53" s="296"/>
      <c r="RHI53" s="296"/>
      <c r="RHJ53" s="296"/>
      <c r="RHK53" s="296"/>
      <c r="RHL53" s="296"/>
      <c r="RHM53" s="296"/>
      <c r="RHN53" s="296"/>
      <c r="RHO53" s="296"/>
      <c r="RHP53" s="296"/>
      <c r="RHQ53" s="296"/>
      <c r="RHR53" s="296"/>
      <c r="RHS53" s="296"/>
      <c r="RHT53" s="296"/>
      <c r="RHU53" s="296"/>
      <c r="RHV53" s="296"/>
      <c r="RHW53" s="296"/>
      <c r="RHX53" s="296"/>
      <c r="RHY53" s="296"/>
      <c r="RHZ53" s="296"/>
      <c r="RIA53" s="296"/>
      <c r="RIB53" s="296"/>
      <c r="RIC53" s="296"/>
      <c r="RID53" s="296"/>
      <c r="RIE53" s="296"/>
      <c r="RIF53" s="296"/>
      <c r="RIG53" s="296"/>
      <c r="RIH53" s="296"/>
      <c r="RII53" s="296"/>
      <c r="RIJ53" s="296"/>
      <c r="RIK53" s="296"/>
      <c r="RIL53" s="296"/>
      <c r="RIM53" s="296"/>
      <c r="RIN53" s="296"/>
      <c r="RIO53" s="296"/>
      <c r="RIP53" s="296"/>
      <c r="RIQ53" s="296"/>
      <c r="RIR53" s="296"/>
      <c r="RIS53" s="296"/>
      <c r="RIT53" s="296"/>
      <c r="RIU53" s="296"/>
      <c r="RIV53" s="296"/>
      <c r="RIW53" s="296"/>
      <c r="RIX53" s="296"/>
      <c r="RIY53" s="296"/>
      <c r="RIZ53" s="296"/>
      <c r="RJA53" s="296"/>
      <c r="RJB53" s="296"/>
      <c r="RJC53" s="296"/>
      <c r="RJD53" s="296"/>
      <c r="RJE53" s="296"/>
      <c r="RJF53" s="296"/>
      <c r="RJG53" s="296"/>
      <c r="RJH53" s="296"/>
      <c r="RJI53" s="296"/>
      <c r="RJJ53" s="296"/>
      <c r="RJK53" s="296"/>
      <c r="RJL53" s="296"/>
      <c r="RJM53" s="296"/>
      <c r="RJN53" s="296"/>
      <c r="RJO53" s="296"/>
      <c r="RJP53" s="296"/>
      <c r="RJQ53" s="296"/>
      <c r="RJR53" s="296"/>
      <c r="RJS53" s="296"/>
      <c r="RJT53" s="296"/>
      <c r="RJU53" s="296"/>
      <c r="RJV53" s="296"/>
      <c r="RJW53" s="296"/>
      <c r="RJX53" s="296"/>
      <c r="RJY53" s="296"/>
      <c r="RJZ53" s="296"/>
      <c r="RKA53" s="296"/>
      <c r="RKB53" s="296"/>
      <c r="RKC53" s="296"/>
      <c r="RKD53" s="296"/>
      <c r="RKE53" s="296"/>
      <c r="RKF53" s="296"/>
      <c r="RKG53" s="296"/>
      <c r="RKH53" s="296"/>
      <c r="RKI53" s="296"/>
      <c r="RKJ53" s="296"/>
      <c r="RKK53" s="296"/>
      <c r="RKL53" s="296"/>
      <c r="RKM53" s="296"/>
      <c r="RKN53" s="296"/>
      <c r="RKO53" s="296"/>
      <c r="RKP53" s="296"/>
      <c r="RKQ53" s="296"/>
      <c r="RKR53" s="296"/>
      <c r="RKS53" s="296"/>
      <c r="RKT53" s="296"/>
      <c r="RKU53" s="296"/>
      <c r="RKV53" s="296"/>
      <c r="RKW53" s="296"/>
      <c r="RKX53" s="296"/>
      <c r="RKY53" s="296"/>
      <c r="RKZ53" s="296"/>
      <c r="RLA53" s="296"/>
      <c r="RLB53" s="296"/>
      <c r="RLC53" s="296"/>
      <c r="RLD53" s="296"/>
      <c r="RLE53" s="296"/>
      <c r="RLF53" s="296"/>
      <c r="RLG53" s="296"/>
      <c r="RLH53" s="296"/>
      <c r="RLI53" s="296"/>
      <c r="RLJ53" s="296"/>
      <c r="RLK53" s="296"/>
      <c r="RLL53" s="296"/>
      <c r="RLM53" s="296"/>
      <c r="RLN53" s="296"/>
      <c r="RLO53" s="296"/>
      <c r="RLP53" s="296"/>
      <c r="RLQ53" s="296"/>
      <c r="RLR53" s="296"/>
      <c r="RLS53" s="296"/>
      <c r="RLT53" s="296"/>
      <c r="RLU53" s="296"/>
      <c r="RLV53" s="296"/>
      <c r="RLW53" s="296"/>
      <c r="RLX53" s="296"/>
      <c r="RLY53" s="296"/>
      <c r="RLZ53" s="296"/>
      <c r="RMA53" s="296"/>
      <c r="RMB53" s="296"/>
      <c r="RMC53" s="296"/>
      <c r="RMD53" s="296"/>
      <c r="RME53" s="296"/>
      <c r="RMF53" s="296"/>
      <c r="RMG53" s="296"/>
      <c r="RMH53" s="296"/>
      <c r="RMI53" s="296"/>
      <c r="RMJ53" s="296"/>
      <c r="RMK53" s="296"/>
      <c r="RML53" s="296"/>
      <c r="RMM53" s="296"/>
      <c r="RMN53" s="296"/>
      <c r="RMO53" s="296"/>
      <c r="RMP53" s="296"/>
      <c r="RMQ53" s="296"/>
      <c r="RMR53" s="296"/>
      <c r="RMS53" s="296"/>
      <c r="RMT53" s="296"/>
      <c r="RMU53" s="296"/>
      <c r="RMV53" s="296"/>
      <c r="RMW53" s="296"/>
      <c r="RMX53" s="296"/>
      <c r="RMY53" s="296"/>
      <c r="RMZ53" s="296"/>
      <c r="RNA53" s="296"/>
      <c r="RNB53" s="296"/>
      <c r="RNC53" s="296"/>
      <c r="RND53" s="296"/>
      <c r="RNE53" s="296"/>
      <c r="RNF53" s="296"/>
      <c r="RNG53" s="296"/>
      <c r="RNH53" s="296"/>
      <c r="RNI53" s="296"/>
      <c r="RNJ53" s="296"/>
      <c r="RNK53" s="296"/>
      <c r="RNL53" s="296"/>
      <c r="RNM53" s="296"/>
      <c r="RNN53" s="296"/>
      <c r="RNO53" s="296"/>
      <c r="RNP53" s="296"/>
      <c r="RNQ53" s="296"/>
      <c r="RNR53" s="296"/>
      <c r="RNS53" s="296"/>
      <c r="RNT53" s="296"/>
      <c r="RNU53" s="296"/>
      <c r="RNV53" s="296"/>
      <c r="RNW53" s="296"/>
      <c r="RNX53" s="296"/>
      <c r="RNY53" s="296"/>
      <c r="RNZ53" s="296"/>
      <c r="ROA53" s="296"/>
      <c r="ROB53" s="296"/>
      <c r="ROC53" s="296"/>
      <c r="ROD53" s="296"/>
      <c r="ROE53" s="296"/>
      <c r="ROF53" s="296"/>
      <c r="ROG53" s="296"/>
      <c r="ROH53" s="296"/>
      <c r="ROI53" s="296"/>
      <c r="ROJ53" s="296"/>
      <c r="ROK53" s="296"/>
      <c r="ROL53" s="296"/>
      <c r="ROM53" s="296"/>
      <c r="RON53" s="296"/>
      <c r="ROO53" s="296"/>
      <c r="ROP53" s="296"/>
      <c r="ROQ53" s="296"/>
      <c r="ROR53" s="296"/>
      <c r="ROS53" s="296"/>
      <c r="ROT53" s="296"/>
      <c r="ROU53" s="296"/>
      <c r="ROV53" s="296"/>
      <c r="ROW53" s="296"/>
      <c r="ROX53" s="296"/>
      <c r="ROY53" s="296"/>
      <c r="ROZ53" s="296"/>
      <c r="RPA53" s="296"/>
      <c r="RPB53" s="296"/>
      <c r="RPC53" s="296"/>
      <c r="RPD53" s="296"/>
      <c r="RPE53" s="296"/>
      <c r="RPF53" s="296"/>
      <c r="RPG53" s="296"/>
      <c r="RPH53" s="296"/>
      <c r="RPI53" s="296"/>
      <c r="RPJ53" s="296"/>
      <c r="RPK53" s="296"/>
      <c r="RPL53" s="296"/>
      <c r="RPM53" s="296"/>
      <c r="RPN53" s="296"/>
      <c r="RPO53" s="296"/>
      <c r="RPP53" s="296"/>
      <c r="RPQ53" s="296"/>
      <c r="RPR53" s="296"/>
      <c r="RPS53" s="296"/>
      <c r="RPT53" s="296"/>
      <c r="RPU53" s="296"/>
      <c r="RPV53" s="296"/>
      <c r="RPW53" s="296"/>
      <c r="RPX53" s="296"/>
      <c r="RPY53" s="296"/>
      <c r="RPZ53" s="296"/>
      <c r="RQA53" s="296"/>
      <c r="RQB53" s="296"/>
      <c r="RQC53" s="296"/>
      <c r="RQD53" s="296"/>
      <c r="RQE53" s="296"/>
      <c r="RQF53" s="296"/>
      <c r="RQG53" s="296"/>
      <c r="RQH53" s="296"/>
      <c r="RQI53" s="296"/>
      <c r="RQJ53" s="296"/>
      <c r="RQK53" s="296"/>
      <c r="RQL53" s="296"/>
      <c r="RQM53" s="296"/>
      <c r="RQN53" s="296"/>
      <c r="RQO53" s="296"/>
      <c r="RQP53" s="296"/>
      <c r="RQQ53" s="296"/>
      <c r="RQR53" s="296"/>
      <c r="RQS53" s="296"/>
      <c r="RQT53" s="296"/>
      <c r="RQU53" s="296"/>
      <c r="RQV53" s="296"/>
      <c r="RQW53" s="296"/>
      <c r="RQX53" s="296"/>
      <c r="RQY53" s="296"/>
      <c r="RQZ53" s="296"/>
      <c r="RRA53" s="296"/>
      <c r="RRB53" s="296"/>
      <c r="RRC53" s="296"/>
      <c r="RRD53" s="296"/>
      <c r="RRE53" s="296"/>
      <c r="RRF53" s="296"/>
      <c r="RRG53" s="296"/>
      <c r="RRH53" s="296"/>
      <c r="RRI53" s="296"/>
      <c r="RRJ53" s="296"/>
      <c r="RRK53" s="296"/>
      <c r="RRL53" s="296"/>
      <c r="RRM53" s="296"/>
      <c r="RRN53" s="296"/>
      <c r="RRO53" s="296"/>
      <c r="RRP53" s="296"/>
      <c r="RRQ53" s="296"/>
      <c r="RRR53" s="296"/>
      <c r="RRS53" s="296"/>
      <c r="RRT53" s="296"/>
      <c r="RRU53" s="296"/>
      <c r="RRV53" s="296"/>
      <c r="RRW53" s="296"/>
      <c r="RRX53" s="296"/>
      <c r="RRY53" s="296"/>
      <c r="RRZ53" s="296"/>
      <c r="RSA53" s="296"/>
      <c r="RSB53" s="296"/>
      <c r="RSC53" s="296"/>
      <c r="RSD53" s="296"/>
      <c r="RSE53" s="296"/>
      <c r="RSF53" s="296"/>
      <c r="RSG53" s="296"/>
      <c r="RSH53" s="296"/>
      <c r="RSI53" s="296"/>
      <c r="RSJ53" s="296"/>
      <c r="RSK53" s="296"/>
      <c r="RSL53" s="296"/>
      <c r="RSM53" s="296"/>
      <c r="RSN53" s="296"/>
      <c r="RSO53" s="296"/>
      <c r="RSP53" s="296"/>
      <c r="RSQ53" s="296"/>
      <c r="RSR53" s="296"/>
      <c r="RSS53" s="296"/>
      <c r="RST53" s="296"/>
      <c r="RSU53" s="296"/>
      <c r="RSV53" s="296"/>
      <c r="RSW53" s="296"/>
      <c r="RSX53" s="296"/>
      <c r="RSY53" s="296"/>
      <c r="RSZ53" s="296"/>
      <c r="RTA53" s="296"/>
      <c r="RTB53" s="296"/>
      <c r="RTC53" s="296"/>
      <c r="RTD53" s="296"/>
      <c r="RTE53" s="296"/>
      <c r="RTF53" s="296"/>
      <c r="RTG53" s="296"/>
      <c r="RTH53" s="296"/>
      <c r="RTI53" s="296"/>
      <c r="RTJ53" s="296"/>
      <c r="RTK53" s="296"/>
      <c r="RTL53" s="296"/>
      <c r="RTM53" s="296"/>
      <c r="RTN53" s="296"/>
      <c r="RTO53" s="296"/>
      <c r="RTP53" s="296"/>
      <c r="RTQ53" s="296"/>
      <c r="RTR53" s="296"/>
      <c r="RTS53" s="296"/>
      <c r="RTT53" s="296"/>
      <c r="RTU53" s="296"/>
      <c r="RTV53" s="296"/>
      <c r="RTW53" s="296"/>
      <c r="RTX53" s="296"/>
      <c r="RTY53" s="296"/>
      <c r="RTZ53" s="296"/>
      <c r="RUA53" s="296"/>
      <c r="RUB53" s="296"/>
      <c r="RUC53" s="296"/>
      <c r="RUD53" s="296"/>
      <c r="RUE53" s="296"/>
      <c r="RUF53" s="296"/>
      <c r="RUG53" s="296"/>
      <c r="RUH53" s="296"/>
      <c r="RUI53" s="296"/>
      <c r="RUJ53" s="296"/>
      <c r="RUK53" s="296"/>
      <c r="RUL53" s="296"/>
      <c r="RUM53" s="296"/>
      <c r="RUN53" s="296"/>
      <c r="RUO53" s="296"/>
      <c r="RUP53" s="296"/>
      <c r="RUQ53" s="296"/>
      <c r="RUR53" s="296"/>
      <c r="RUS53" s="296"/>
      <c r="RUT53" s="296"/>
      <c r="RUU53" s="296"/>
      <c r="RUV53" s="296"/>
      <c r="RUW53" s="296"/>
      <c r="RUX53" s="296"/>
      <c r="RUY53" s="296"/>
      <c r="RUZ53" s="296"/>
      <c r="RVA53" s="296"/>
      <c r="RVB53" s="296"/>
      <c r="RVC53" s="296"/>
      <c r="RVD53" s="296"/>
      <c r="RVE53" s="296"/>
      <c r="RVF53" s="296"/>
      <c r="RVG53" s="296"/>
      <c r="RVH53" s="296"/>
      <c r="RVI53" s="296"/>
      <c r="RVJ53" s="296"/>
      <c r="RVK53" s="296"/>
      <c r="RVL53" s="296"/>
      <c r="RVM53" s="296"/>
      <c r="RVN53" s="296"/>
      <c r="RVO53" s="296"/>
      <c r="RVP53" s="296"/>
      <c r="RVQ53" s="296"/>
      <c r="RVR53" s="296"/>
      <c r="RVS53" s="296"/>
      <c r="RVT53" s="296"/>
      <c r="RVU53" s="296"/>
      <c r="RVV53" s="296"/>
      <c r="RVW53" s="296"/>
      <c r="RVX53" s="296"/>
      <c r="RVY53" s="296"/>
      <c r="RVZ53" s="296"/>
      <c r="RWA53" s="296"/>
      <c r="RWB53" s="296"/>
      <c r="RWC53" s="296"/>
      <c r="RWD53" s="296"/>
      <c r="RWE53" s="296"/>
      <c r="RWF53" s="296"/>
      <c r="RWG53" s="296"/>
      <c r="RWH53" s="296"/>
      <c r="RWI53" s="296"/>
      <c r="RWJ53" s="296"/>
      <c r="RWK53" s="296"/>
      <c r="RWL53" s="296"/>
      <c r="RWM53" s="296"/>
      <c r="RWN53" s="296"/>
      <c r="RWO53" s="296"/>
      <c r="RWP53" s="296"/>
      <c r="RWQ53" s="296"/>
      <c r="RWR53" s="296"/>
      <c r="RWS53" s="296"/>
      <c r="RWT53" s="296"/>
      <c r="RWU53" s="296"/>
      <c r="RWV53" s="296"/>
      <c r="RWW53" s="296"/>
      <c r="RWX53" s="296"/>
      <c r="RWY53" s="296"/>
      <c r="RWZ53" s="296"/>
      <c r="RXA53" s="296"/>
      <c r="RXB53" s="296"/>
      <c r="RXC53" s="296"/>
      <c r="RXD53" s="296"/>
      <c r="RXE53" s="296"/>
      <c r="RXF53" s="296"/>
      <c r="RXG53" s="296"/>
      <c r="RXH53" s="296"/>
      <c r="RXI53" s="296"/>
      <c r="RXJ53" s="296"/>
      <c r="RXK53" s="296"/>
      <c r="RXL53" s="296"/>
      <c r="RXM53" s="296"/>
      <c r="RXN53" s="296"/>
      <c r="RXO53" s="296"/>
      <c r="RXP53" s="296"/>
      <c r="RXQ53" s="296"/>
      <c r="RXR53" s="296"/>
      <c r="RXS53" s="296"/>
      <c r="RXT53" s="296"/>
      <c r="RXU53" s="296"/>
      <c r="RXV53" s="296"/>
      <c r="RXW53" s="296"/>
      <c r="RXX53" s="296"/>
      <c r="RXY53" s="296"/>
      <c r="RXZ53" s="296"/>
      <c r="RYA53" s="296"/>
      <c r="RYB53" s="296"/>
      <c r="RYC53" s="296"/>
      <c r="RYD53" s="296"/>
      <c r="RYE53" s="296"/>
      <c r="RYF53" s="296"/>
      <c r="RYG53" s="296"/>
      <c r="RYH53" s="296"/>
      <c r="RYI53" s="296"/>
      <c r="RYJ53" s="296"/>
      <c r="RYK53" s="296"/>
      <c r="RYL53" s="296"/>
      <c r="RYM53" s="296"/>
      <c r="RYN53" s="296"/>
      <c r="RYO53" s="296"/>
      <c r="RYP53" s="296"/>
      <c r="RYQ53" s="296"/>
      <c r="RYR53" s="296"/>
      <c r="RYS53" s="296"/>
      <c r="RYT53" s="296"/>
      <c r="RYU53" s="296"/>
      <c r="RYV53" s="296"/>
      <c r="RYW53" s="296"/>
      <c r="RYX53" s="296"/>
      <c r="RYY53" s="296"/>
      <c r="RYZ53" s="296"/>
      <c r="RZA53" s="296"/>
      <c r="RZB53" s="296"/>
      <c r="RZC53" s="296"/>
      <c r="RZD53" s="296"/>
      <c r="RZE53" s="296"/>
      <c r="RZF53" s="296"/>
      <c r="RZG53" s="296"/>
      <c r="RZH53" s="296"/>
      <c r="RZI53" s="296"/>
      <c r="RZJ53" s="296"/>
      <c r="RZK53" s="296"/>
      <c r="RZL53" s="296"/>
      <c r="RZM53" s="296"/>
      <c r="RZN53" s="296"/>
      <c r="RZO53" s="296"/>
      <c r="RZP53" s="296"/>
      <c r="RZQ53" s="296"/>
      <c r="RZR53" s="296"/>
      <c r="RZS53" s="296"/>
      <c r="RZT53" s="296"/>
      <c r="RZU53" s="296"/>
      <c r="RZV53" s="296"/>
      <c r="RZW53" s="296"/>
      <c r="RZX53" s="296"/>
      <c r="RZY53" s="296"/>
      <c r="RZZ53" s="296"/>
      <c r="SAA53" s="296"/>
      <c r="SAB53" s="296"/>
      <c r="SAC53" s="296"/>
      <c r="SAD53" s="296"/>
      <c r="SAE53" s="296"/>
      <c r="SAF53" s="296"/>
      <c r="SAG53" s="296"/>
      <c r="SAH53" s="296"/>
      <c r="SAI53" s="296"/>
      <c r="SAJ53" s="296"/>
      <c r="SAK53" s="296"/>
      <c r="SAL53" s="296"/>
      <c r="SAM53" s="296"/>
      <c r="SAN53" s="296"/>
      <c r="SAO53" s="296"/>
      <c r="SAP53" s="296"/>
      <c r="SAQ53" s="296"/>
      <c r="SAR53" s="296"/>
      <c r="SAS53" s="296"/>
      <c r="SAT53" s="296"/>
      <c r="SAU53" s="296"/>
      <c r="SAV53" s="296"/>
      <c r="SAW53" s="296"/>
      <c r="SAX53" s="296"/>
      <c r="SAY53" s="296"/>
      <c r="SAZ53" s="296"/>
      <c r="SBA53" s="296"/>
      <c r="SBB53" s="296"/>
      <c r="SBC53" s="296"/>
      <c r="SBD53" s="296"/>
      <c r="SBE53" s="296"/>
      <c r="SBF53" s="296"/>
      <c r="SBG53" s="296"/>
      <c r="SBH53" s="296"/>
      <c r="SBI53" s="296"/>
      <c r="SBJ53" s="296"/>
      <c r="SBK53" s="296"/>
      <c r="SBL53" s="296"/>
      <c r="SBM53" s="296"/>
      <c r="SBN53" s="296"/>
      <c r="SBO53" s="296"/>
      <c r="SBP53" s="296"/>
      <c r="SBQ53" s="296"/>
      <c r="SBR53" s="296"/>
      <c r="SBS53" s="296"/>
      <c r="SBT53" s="296"/>
      <c r="SBU53" s="296"/>
      <c r="SBV53" s="296"/>
      <c r="SBW53" s="296"/>
      <c r="SBX53" s="296"/>
      <c r="SBY53" s="296"/>
      <c r="SBZ53" s="296"/>
      <c r="SCA53" s="296"/>
      <c r="SCB53" s="296"/>
      <c r="SCC53" s="296"/>
      <c r="SCD53" s="296"/>
      <c r="SCE53" s="296"/>
      <c r="SCF53" s="296"/>
      <c r="SCG53" s="296"/>
      <c r="SCH53" s="296"/>
      <c r="SCI53" s="296"/>
      <c r="SCJ53" s="296"/>
      <c r="SCK53" s="296"/>
      <c r="SCL53" s="296"/>
      <c r="SCM53" s="296"/>
      <c r="SCN53" s="296"/>
      <c r="SCO53" s="296"/>
      <c r="SCP53" s="296"/>
      <c r="SCQ53" s="296"/>
      <c r="SCR53" s="296"/>
      <c r="SCS53" s="296"/>
      <c r="SCT53" s="296"/>
      <c r="SCU53" s="296"/>
      <c r="SCV53" s="296"/>
      <c r="SCW53" s="296"/>
      <c r="SCX53" s="296"/>
      <c r="SCY53" s="296"/>
      <c r="SCZ53" s="296"/>
      <c r="SDA53" s="296"/>
      <c r="SDB53" s="296"/>
      <c r="SDC53" s="296"/>
      <c r="SDD53" s="296"/>
      <c r="SDE53" s="296"/>
      <c r="SDF53" s="296"/>
      <c r="SDG53" s="296"/>
      <c r="SDH53" s="296"/>
      <c r="SDI53" s="296"/>
      <c r="SDJ53" s="296"/>
      <c r="SDK53" s="296"/>
      <c r="SDL53" s="296"/>
      <c r="SDM53" s="296"/>
      <c r="SDN53" s="296"/>
      <c r="SDO53" s="296"/>
      <c r="SDP53" s="296"/>
      <c r="SDQ53" s="296"/>
      <c r="SDR53" s="296"/>
      <c r="SDS53" s="296"/>
      <c r="SDT53" s="296"/>
      <c r="SDU53" s="296"/>
      <c r="SDV53" s="296"/>
      <c r="SDW53" s="296"/>
      <c r="SDX53" s="296"/>
      <c r="SDY53" s="296"/>
      <c r="SDZ53" s="296"/>
      <c r="SEA53" s="296"/>
      <c r="SEB53" s="296"/>
      <c r="SEC53" s="296"/>
      <c r="SED53" s="296"/>
      <c r="SEE53" s="296"/>
      <c r="SEF53" s="296"/>
      <c r="SEG53" s="296"/>
      <c r="SEH53" s="296"/>
      <c r="SEI53" s="296"/>
      <c r="SEJ53" s="296"/>
      <c r="SEK53" s="296"/>
      <c r="SEL53" s="296"/>
      <c r="SEM53" s="296"/>
      <c r="SEN53" s="296"/>
      <c r="SEO53" s="296"/>
      <c r="SEP53" s="296"/>
      <c r="SEQ53" s="296"/>
      <c r="SER53" s="296"/>
      <c r="SES53" s="296"/>
      <c r="SET53" s="296"/>
      <c r="SEU53" s="296"/>
      <c r="SEV53" s="296"/>
      <c r="SEW53" s="296"/>
      <c r="SEX53" s="296"/>
      <c r="SEY53" s="296"/>
      <c r="SEZ53" s="296"/>
      <c r="SFA53" s="296"/>
      <c r="SFB53" s="296"/>
      <c r="SFC53" s="296"/>
      <c r="SFD53" s="296"/>
      <c r="SFE53" s="296"/>
      <c r="SFF53" s="296"/>
      <c r="SFG53" s="296"/>
      <c r="SFH53" s="296"/>
      <c r="SFI53" s="296"/>
      <c r="SFJ53" s="296"/>
      <c r="SFK53" s="296"/>
      <c r="SFL53" s="296"/>
      <c r="SFM53" s="296"/>
      <c r="SFN53" s="296"/>
      <c r="SFO53" s="296"/>
      <c r="SFP53" s="296"/>
      <c r="SFQ53" s="296"/>
      <c r="SFR53" s="296"/>
      <c r="SFS53" s="296"/>
      <c r="SFT53" s="296"/>
      <c r="SFU53" s="296"/>
      <c r="SFV53" s="296"/>
      <c r="SFW53" s="296"/>
      <c r="SFX53" s="296"/>
      <c r="SFY53" s="296"/>
      <c r="SFZ53" s="296"/>
      <c r="SGA53" s="296"/>
      <c r="SGB53" s="296"/>
      <c r="SGC53" s="296"/>
      <c r="SGD53" s="296"/>
      <c r="SGE53" s="296"/>
      <c r="SGF53" s="296"/>
      <c r="SGG53" s="296"/>
      <c r="SGH53" s="296"/>
      <c r="SGI53" s="296"/>
      <c r="SGJ53" s="296"/>
      <c r="SGK53" s="296"/>
      <c r="SGL53" s="296"/>
      <c r="SGM53" s="296"/>
      <c r="SGN53" s="296"/>
      <c r="SGO53" s="296"/>
      <c r="SGP53" s="296"/>
      <c r="SGQ53" s="296"/>
      <c r="SGR53" s="296"/>
      <c r="SGS53" s="296"/>
      <c r="SGT53" s="296"/>
      <c r="SGU53" s="296"/>
      <c r="SGV53" s="296"/>
      <c r="SGW53" s="296"/>
      <c r="SGX53" s="296"/>
      <c r="SGY53" s="296"/>
      <c r="SGZ53" s="296"/>
      <c r="SHA53" s="296"/>
      <c r="SHB53" s="296"/>
      <c r="SHC53" s="296"/>
      <c r="SHD53" s="296"/>
      <c r="SHE53" s="296"/>
      <c r="SHF53" s="296"/>
      <c r="SHG53" s="296"/>
      <c r="SHH53" s="296"/>
      <c r="SHI53" s="296"/>
      <c r="SHJ53" s="296"/>
      <c r="SHK53" s="296"/>
      <c r="SHL53" s="296"/>
      <c r="SHM53" s="296"/>
      <c r="SHN53" s="296"/>
      <c r="SHO53" s="296"/>
      <c r="SHP53" s="296"/>
      <c r="SHQ53" s="296"/>
      <c r="SHR53" s="296"/>
      <c r="SHS53" s="296"/>
      <c r="SHT53" s="296"/>
      <c r="SHU53" s="296"/>
      <c r="SHV53" s="296"/>
      <c r="SHW53" s="296"/>
      <c r="SHX53" s="296"/>
      <c r="SHY53" s="296"/>
      <c r="SHZ53" s="296"/>
      <c r="SIA53" s="296"/>
      <c r="SIB53" s="296"/>
      <c r="SIC53" s="296"/>
      <c r="SID53" s="296"/>
      <c r="SIE53" s="296"/>
      <c r="SIF53" s="296"/>
      <c r="SIG53" s="296"/>
      <c r="SIH53" s="296"/>
      <c r="SII53" s="296"/>
      <c r="SIJ53" s="296"/>
      <c r="SIK53" s="296"/>
      <c r="SIL53" s="296"/>
      <c r="SIM53" s="296"/>
      <c r="SIN53" s="296"/>
      <c r="SIO53" s="296"/>
      <c r="SIP53" s="296"/>
      <c r="SIQ53" s="296"/>
      <c r="SIR53" s="296"/>
      <c r="SIS53" s="296"/>
      <c r="SIT53" s="296"/>
      <c r="SIU53" s="296"/>
      <c r="SIV53" s="296"/>
      <c r="SIW53" s="296"/>
      <c r="SIX53" s="296"/>
      <c r="SIY53" s="296"/>
      <c r="SIZ53" s="296"/>
      <c r="SJA53" s="296"/>
      <c r="SJB53" s="296"/>
      <c r="SJC53" s="296"/>
      <c r="SJD53" s="296"/>
      <c r="SJE53" s="296"/>
      <c r="SJF53" s="296"/>
      <c r="SJG53" s="296"/>
      <c r="SJH53" s="296"/>
      <c r="SJI53" s="296"/>
      <c r="SJJ53" s="296"/>
      <c r="SJK53" s="296"/>
      <c r="SJL53" s="296"/>
      <c r="SJM53" s="296"/>
      <c r="SJN53" s="296"/>
      <c r="SJO53" s="296"/>
      <c r="SJP53" s="296"/>
      <c r="SJQ53" s="296"/>
      <c r="SJR53" s="296"/>
      <c r="SJS53" s="296"/>
      <c r="SJT53" s="296"/>
      <c r="SJU53" s="296"/>
      <c r="SJV53" s="296"/>
      <c r="SJW53" s="296"/>
      <c r="SJX53" s="296"/>
      <c r="SJY53" s="296"/>
      <c r="SJZ53" s="296"/>
      <c r="SKA53" s="296"/>
      <c r="SKB53" s="296"/>
      <c r="SKC53" s="296"/>
      <c r="SKD53" s="296"/>
      <c r="SKE53" s="296"/>
      <c r="SKF53" s="296"/>
      <c r="SKG53" s="296"/>
      <c r="SKH53" s="296"/>
      <c r="SKI53" s="296"/>
      <c r="SKJ53" s="296"/>
      <c r="SKK53" s="296"/>
      <c r="SKL53" s="296"/>
      <c r="SKM53" s="296"/>
      <c r="SKN53" s="296"/>
      <c r="SKO53" s="296"/>
      <c r="SKP53" s="296"/>
      <c r="SKQ53" s="296"/>
      <c r="SKR53" s="296"/>
      <c r="SKS53" s="296"/>
      <c r="SKT53" s="296"/>
      <c r="SKU53" s="296"/>
      <c r="SKV53" s="296"/>
      <c r="SKW53" s="296"/>
      <c r="SKX53" s="296"/>
      <c r="SKY53" s="296"/>
      <c r="SKZ53" s="296"/>
      <c r="SLA53" s="296"/>
      <c r="SLB53" s="296"/>
      <c r="SLC53" s="296"/>
      <c r="SLD53" s="296"/>
      <c r="SLE53" s="296"/>
      <c r="SLF53" s="296"/>
      <c r="SLG53" s="296"/>
      <c r="SLH53" s="296"/>
      <c r="SLI53" s="296"/>
      <c r="SLJ53" s="296"/>
      <c r="SLK53" s="296"/>
      <c r="SLL53" s="296"/>
      <c r="SLM53" s="296"/>
      <c r="SLN53" s="296"/>
      <c r="SLO53" s="296"/>
      <c r="SLP53" s="296"/>
      <c r="SLQ53" s="296"/>
      <c r="SLR53" s="296"/>
      <c r="SLS53" s="296"/>
      <c r="SLT53" s="296"/>
      <c r="SLU53" s="296"/>
      <c r="SLV53" s="296"/>
      <c r="SLW53" s="296"/>
      <c r="SLX53" s="296"/>
      <c r="SLY53" s="296"/>
      <c r="SLZ53" s="296"/>
      <c r="SMA53" s="296"/>
      <c r="SMB53" s="296"/>
      <c r="SMC53" s="296"/>
      <c r="SMD53" s="296"/>
      <c r="SME53" s="296"/>
      <c r="SMF53" s="296"/>
      <c r="SMG53" s="296"/>
      <c r="SMH53" s="296"/>
      <c r="SMI53" s="296"/>
      <c r="SMJ53" s="296"/>
      <c r="SMK53" s="296"/>
      <c r="SML53" s="296"/>
      <c r="SMM53" s="296"/>
      <c r="SMN53" s="296"/>
      <c r="SMO53" s="296"/>
      <c r="SMP53" s="296"/>
      <c r="SMQ53" s="296"/>
      <c r="SMR53" s="296"/>
      <c r="SMS53" s="296"/>
      <c r="SMT53" s="296"/>
      <c r="SMU53" s="296"/>
      <c r="SMV53" s="296"/>
      <c r="SMW53" s="296"/>
      <c r="SMX53" s="296"/>
      <c r="SMY53" s="296"/>
      <c r="SMZ53" s="296"/>
      <c r="SNA53" s="296"/>
      <c r="SNB53" s="296"/>
      <c r="SNC53" s="296"/>
      <c r="SND53" s="296"/>
      <c r="SNE53" s="296"/>
      <c r="SNF53" s="296"/>
      <c r="SNG53" s="296"/>
      <c r="SNH53" s="296"/>
      <c r="SNI53" s="296"/>
      <c r="SNJ53" s="296"/>
      <c r="SNK53" s="296"/>
      <c r="SNL53" s="296"/>
      <c r="SNM53" s="296"/>
      <c r="SNN53" s="296"/>
      <c r="SNO53" s="296"/>
      <c r="SNP53" s="296"/>
      <c r="SNQ53" s="296"/>
      <c r="SNR53" s="296"/>
      <c r="SNS53" s="296"/>
      <c r="SNT53" s="296"/>
      <c r="SNU53" s="296"/>
      <c r="SNV53" s="296"/>
      <c r="SNW53" s="296"/>
      <c r="SNX53" s="296"/>
      <c r="SNY53" s="296"/>
      <c r="SNZ53" s="296"/>
      <c r="SOA53" s="296"/>
      <c r="SOB53" s="296"/>
      <c r="SOC53" s="296"/>
      <c r="SOD53" s="296"/>
      <c r="SOE53" s="296"/>
      <c r="SOF53" s="296"/>
      <c r="SOG53" s="296"/>
      <c r="SOH53" s="296"/>
      <c r="SOI53" s="296"/>
      <c r="SOJ53" s="296"/>
      <c r="SOK53" s="296"/>
      <c r="SOL53" s="296"/>
      <c r="SOM53" s="296"/>
      <c r="SON53" s="296"/>
      <c r="SOO53" s="296"/>
      <c r="SOP53" s="296"/>
      <c r="SOQ53" s="296"/>
      <c r="SOR53" s="296"/>
      <c r="SOS53" s="296"/>
      <c r="SOT53" s="296"/>
      <c r="SOU53" s="296"/>
      <c r="SOV53" s="296"/>
      <c r="SOW53" s="296"/>
      <c r="SOX53" s="296"/>
      <c r="SOY53" s="296"/>
      <c r="SOZ53" s="296"/>
      <c r="SPA53" s="296"/>
      <c r="SPB53" s="296"/>
      <c r="SPC53" s="296"/>
      <c r="SPD53" s="296"/>
      <c r="SPE53" s="296"/>
      <c r="SPF53" s="296"/>
      <c r="SPG53" s="296"/>
      <c r="SPH53" s="296"/>
      <c r="SPI53" s="296"/>
      <c r="SPJ53" s="296"/>
      <c r="SPK53" s="296"/>
      <c r="SPL53" s="296"/>
      <c r="SPM53" s="296"/>
      <c r="SPN53" s="296"/>
      <c r="SPO53" s="296"/>
      <c r="SPP53" s="296"/>
      <c r="SPQ53" s="296"/>
      <c r="SPR53" s="296"/>
      <c r="SPS53" s="296"/>
      <c r="SPT53" s="296"/>
      <c r="SPU53" s="296"/>
      <c r="SPV53" s="296"/>
      <c r="SPW53" s="296"/>
      <c r="SPX53" s="296"/>
      <c r="SPY53" s="296"/>
      <c r="SPZ53" s="296"/>
      <c r="SQA53" s="296"/>
      <c r="SQB53" s="296"/>
      <c r="SQC53" s="296"/>
      <c r="SQD53" s="296"/>
      <c r="SQE53" s="296"/>
      <c r="SQF53" s="296"/>
      <c r="SQG53" s="296"/>
      <c r="SQH53" s="296"/>
      <c r="SQI53" s="296"/>
      <c r="SQJ53" s="296"/>
      <c r="SQK53" s="296"/>
      <c r="SQL53" s="296"/>
      <c r="SQM53" s="296"/>
      <c r="SQN53" s="296"/>
      <c r="SQO53" s="296"/>
      <c r="SQP53" s="296"/>
      <c r="SQQ53" s="296"/>
      <c r="SQR53" s="296"/>
      <c r="SQS53" s="296"/>
      <c r="SQT53" s="296"/>
      <c r="SQU53" s="296"/>
      <c r="SQV53" s="296"/>
      <c r="SQW53" s="296"/>
      <c r="SQX53" s="296"/>
      <c r="SQY53" s="296"/>
      <c r="SQZ53" s="296"/>
      <c r="SRA53" s="296"/>
      <c r="SRB53" s="296"/>
      <c r="SRC53" s="296"/>
      <c r="SRD53" s="296"/>
      <c r="SRE53" s="296"/>
      <c r="SRF53" s="296"/>
      <c r="SRG53" s="296"/>
      <c r="SRH53" s="296"/>
      <c r="SRI53" s="296"/>
      <c r="SRJ53" s="296"/>
      <c r="SRK53" s="296"/>
      <c r="SRL53" s="296"/>
      <c r="SRM53" s="296"/>
      <c r="SRN53" s="296"/>
      <c r="SRO53" s="296"/>
      <c r="SRP53" s="296"/>
      <c r="SRQ53" s="296"/>
      <c r="SRR53" s="296"/>
      <c r="SRS53" s="296"/>
      <c r="SRT53" s="296"/>
      <c r="SRU53" s="296"/>
      <c r="SRV53" s="296"/>
      <c r="SRW53" s="296"/>
      <c r="SRX53" s="296"/>
      <c r="SRY53" s="296"/>
      <c r="SRZ53" s="296"/>
      <c r="SSA53" s="296"/>
      <c r="SSB53" s="296"/>
      <c r="SSC53" s="296"/>
      <c r="SSD53" s="296"/>
      <c r="SSE53" s="296"/>
      <c r="SSF53" s="296"/>
      <c r="SSG53" s="296"/>
      <c r="SSH53" s="296"/>
      <c r="SSI53" s="296"/>
      <c r="SSJ53" s="296"/>
      <c r="SSK53" s="296"/>
      <c r="SSL53" s="296"/>
      <c r="SSM53" s="296"/>
      <c r="SSN53" s="296"/>
      <c r="SSO53" s="296"/>
      <c r="SSP53" s="296"/>
      <c r="SSQ53" s="296"/>
      <c r="SSR53" s="296"/>
      <c r="SSS53" s="296"/>
      <c r="SST53" s="296"/>
      <c r="SSU53" s="296"/>
      <c r="SSV53" s="296"/>
      <c r="SSW53" s="296"/>
      <c r="SSX53" s="296"/>
      <c r="SSY53" s="296"/>
      <c r="SSZ53" s="296"/>
      <c r="STA53" s="296"/>
      <c r="STB53" s="296"/>
      <c r="STC53" s="296"/>
      <c r="STD53" s="296"/>
      <c r="STE53" s="296"/>
      <c r="STF53" s="296"/>
      <c r="STG53" s="296"/>
      <c r="STH53" s="296"/>
      <c r="STI53" s="296"/>
      <c r="STJ53" s="296"/>
      <c r="STK53" s="296"/>
      <c r="STL53" s="296"/>
      <c r="STM53" s="296"/>
      <c r="STN53" s="296"/>
      <c r="STO53" s="296"/>
      <c r="STP53" s="296"/>
      <c r="STQ53" s="296"/>
      <c r="STR53" s="296"/>
      <c r="STS53" s="296"/>
      <c r="STT53" s="296"/>
      <c r="STU53" s="296"/>
      <c r="STV53" s="296"/>
      <c r="STW53" s="296"/>
      <c r="STX53" s="296"/>
      <c r="STY53" s="296"/>
      <c r="STZ53" s="296"/>
      <c r="SUA53" s="296"/>
      <c r="SUB53" s="296"/>
      <c r="SUC53" s="296"/>
      <c r="SUD53" s="296"/>
      <c r="SUE53" s="296"/>
      <c r="SUF53" s="296"/>
      <c r="SUG53" s="296"/>
      <c r="SUH53" s="296"/>
      <c r="SUI53" s="296"/>
      <c r="SUJ53" s="296"/>
      <c r="SUK53" s="296"/>
      <c r="SUL53" s="296"/>
      <c r="SUM53" s="296"/>
      <c r="SUN53" s="296"/>
      <c r="SUO53" s="296"/>
      <c r="SUP53" s="296"/>
      <c r="SUQ53" s="296"/>
      <c r="SUR53" s="296"/>
      <c r="SUS53" s="296"/>
      <c r="SUT53" s="296"/>
      <c r="SUU53" s="296"/>
      <c r="SUV53" s="296"/>
      <c r="SUW53" s="296"/>
      <c r="SUX53" s="296"/>
      <c r="SUY53" s="296"/>
      <c r="SUZ53" s="296"/>
      <c r="SVA53" s="296"/>
      <c r="SVB53" s="296"/>
      <c r="SVC53" s="296"/>
      <c r="SVD53" s="296"/>
      <c r="SVE53" s="296"/>
      <c r="SVF53" s="296"/>
      <c r="SVG53" s="296"/>
      <c r="SVH53" s="296"/>
      <c r="SVI53" s="296"/>
      <c r="SVJ53" s="296"/>
      <c r="SVK53" s="296"/>
      <c r="SVL53" s="296"/>
      <c r="SVM53" s="296"/>
      <c r="SVN53" s="296"/>
      <c r="SVO53" s="296"/>
      <c r="SVP53" s="296"/>
      <c r="SVQ53" s="296"/>
      <c r="SVR53" s="296"/>
      <c r="SVS53" s="296"/>
      <c r="SVT53" s="296"/>
      <c r="SVU53" s="296"/>
      <c r="SVV53" s="296"/>
      <c r="SVW53" s="296"/>
      <c r="SVX53" s="296"/>
      <c r="SVY53" s="296"/>
      <c r="SVZ53" s="296"/>
      <c r="SWA53" s="296"/>
      <c r="SWB53" s="296"/>
      <c r="SWC53" s="296"/>
      <c r="SWD53" s="296"/>
      <c r="SWE53" s="296"/>
      <c r="SWF53" s="296"/>
      <c r="SWG53" s="296"/>
      <c r="SWH53" s="296"/>
      <c r="SWI53" s="296"/>
      <c r="SWJ53" s="296"/>
      <c r="SWK53" s="296"/>
      <c r="SWL53" s="296"/>
      <c r="SWM53" s="296"/>
      <c r="SWN53" s="296"/>
      <c r="SWO53" s="296"/>
      <c r="SWP53" s="296"/>
      <c r="SWQ53" s="296"/>
      <c r="SWR53" s="296"/>
      <c r="SWS53" s="296"/>
      <c r="SWT53" s="296"/>
      <c r="SWU53" s="296"/>
      <c r="SWV53" s="296"/>
      <c r="SWW53" s="296"/>
      <c r="SWX53" s="296"/>
      <c r="SWY53" s="296"/>
      <c r="SWZ53" s="296"/>
      <c r="SXA53" s="296"/>
      <c r="SXB53" s="296"/>
      <c r="SXC53" s="296"/>
      <c r="SXD53" s="296"/>
      <c r="SXE53" s="296"/>
      <c r="SXF53" s="296"/>
      <c r="SXG53" s="296"/>
      <c r="SXH53" s="296"/>
      <c r="SXI53" s="296"/>
      <c r="SXJ53" s="296"/>
      <c r="SXK53" s="296"/>
      <c r="SXL53" s="296"/>
      <c r="SXM53" s="296"/>
      <c r="SXN53" s="296"/>
      <c r="SXO53" s="296"/>
      <c r="SXP53" s="296"/>
      <c r="SXQ53" s="296"/>
      <c r="SXR53" s="296"/>
      <c r="SXS53" s="296"/>
      <c r="SXT53" s="296"/>
      <c r="SXU53" s="296"/>
      <c r="SXV53" s="296"/>
      <c r="SXW53" s="296"/>
      <c r="SXX53" s="296"/>
      <c r="SXY53" s="296"/>
      <c r="SXZ53" s="296"/>
      <c r="SYA53" s="296"/>
      <c r="SYB53" s="296"/>
      <c r="SYC53" s="296"/>
      <c r="SYD53" s="296"/>
      <c r="SYE53" s="296"/>
      <c r="SYF53" s="296"/>
      <c r="SYG53" s="296"/>
      <c r="SYH53" s="296"/>
      <c r="SYI53" s="296"/>
      <c r="SYJ53" s="296"/>
      <c r="SYK53" s="296"/>
      <c r="SYL53" s="296"/>
      <c r="SYM53" s="296"/>
      <c r="SYN53" s="296"/>
      <c r="SYO53" s="296"/>
      <c r="SYP53" s="296"/>
      <c r="SYQ53" s="296"/>
      <c r="SYR53" s="296"/>
      <c r="SYS53" s="296"/>
      <c r="SYT53" s="296"/>
      <c r="SYU53" s="296"/>
      <c r="SYV53" s="296"/>
      <c r="SYW53" s="296"/>
      <c r="SYX53" s="296"/>
      <c r="SYY53" s="296"/>
      <c r="SYZ53" s="296"/>
      <c r="SZA53" s="296"/>
      <c r="SZB53" s="296"/>
      <c r="SZC53" s="296"/>
      <c r="SZD53" s="296"/>
      <c r="SZE53" s="296"/>
      <c r="SZF53" s="296"/>
      <c r="SZG53" s="296"/>
      <c r="SZH53" s="296"/>
      <c r="SZI53" s="296"/>
      <c r="SZJ53" s="296"/>
      <c r="SZK53" s="296"/>
      <c r="SZL53" s="296"/>
      <c r="SZM53" s="296"/>
      <c r="SZN53" s="296"/>
      <c r="SZO53" s="296"/>
      <c r="SZP53" s="296"/>
      <c r="SZQ53" s="296"/>
      <c r="SZR53" s="296"/>
      <c r="SZS53" s="296"/>
      <c r="SZT53" s="296"/>
      <c r="SZU53" s="296"/>
      <c r="SZV53" s="296"/>
      <c r="SZW53" s="296"/>
      <c r="SZX53" s="296"/>
      <c r="SZY53" s="296"/>
      <c r="SZZ53" s="296"/>
      <c r="TAA53" s="296"/>
      <c r="TAB53" s="296"/>
      <c r="TAC53" s="296"/>
      <c r="TAD53" s="296"/>
      <c r="TAE53" s="296"/>
      <c r="TAF53" s="296"/>
      <c r="TAG53" s="296"/>
      <c r="TAH53" s="296"/>
      <c r="TAI53" s="296"/>
      <c r="TAJ53" s="296"/>
      <c r="TAK53" s="296"/>
      <c r="TAL53" s="296"/>
      <c r="TAM53" s="296"/>
      <c r="TAN53" s="296"/>
      <c r="TAO53" s="296"/>
      <c r="TAP53" s="296"/>
      <c r="TAQ53" s="296"/>
      <c r="TAR53" s="296"/>
      <c r="TAS53" s="296"/>
      <c r="TAT53" s="296"/>
      <c r="TAU53" s="296"/>
      <c r="TAV53" s="296"/>
      <c r="TAW53" s="296"/>
      <c r="TAX53" s="296"/>
      <c r="TAY53" s="296"/>
      <c r="TAZ53" s="296"/>
      <c r="TBA53" s="296"/>
      <c r="TBB53" s="296"/>
      <c r="TBC53" s="296"/>
      <c r="TBD53" s="296"/>
      <c r="TBE53" s="296"/>
      <c r="TBF53" s="296"/>
      <c r="TBG53" s="296"/>
      <c r="TBH53" s="296"/>
      <c r="TBI53" s="296"/>
      <c r="TBJ53" s="296"/>
      <c r="TBK53" s="296"/>
      <c r="TBL53" s="296"/>
      <c r="TBM53" s="296"/>
      <c r="TBN53" s="296"/>
      <c r="TBO53" s="296"/>
      <c r="TBP53" s="296"/>
      <c r="TBQ53" s="296"/>
      <c r="TBR53" s="296"/>
      <c r="TBS53" s="296"/>
      <c r="TBT53" s="296"/>
      <c r="TBU53" s="296"/>
      <c r="TBV53" s="296"/>
      <c r="TBW53" s="296"/>
      <c r="TBX53" s="296"/>
      <c r="TBY53" s="296"/>
      <c r="TBZ53" s="296"/>
      <c r="TCA53" s="296"/>
      <c r="TCB53" s="296"/>
      <c r="TCC53" s="296"/>
      <c r="TCD53" s="296"/>
      <c r="TCE53" s="296"/>
      <c r="TCF53" s="296"/>
      <c r="TCG53" s="296"/>
      <c r="TCH53" s="296"/>
      <c r="TCI53" s="296"/>
      <c r="TCJ53" s="296"/>
      <c r="TCK53" s="296"/>
      <c r="TCL53" s="296"/>
      <c r="TCM53" s="296"/>
      <c r="TCN53" s="296"/>
      <c r="TCO53" s="296"/>
      <c r="TCP53" s="296"/>
      <c r="TCQ53" s="296"/>
      <c r="TCR53" s="296"/>
      <c r="TCS53" s="296"/>
      <c r="TCT53" s="296"/>
      <c r="TCU53" s="296"/>
      <c r="TCV53" s="296"/>
      <c r="TCW53" s="296"/>
      <c r="TCX53" s="296"/>
      <c r="TCY53" s="296"/>
      <c r="TCZ53" s="296"/>
      <c r="TDA53" s="296"/>
      <c r="TDB53" s="296"/>
      <c r="TDC53" s="296"/>
      <c r="TDD53" s="296"/>
      <c r="TDE53" s="296"/>
      <c r="TDF53" s="296"/>
      <c r="TDG53" s="296"/>
      <c r="TDH53" s="296"/>
      <c r="TDI53" s="296"/>
      <c r="TDJ53" s="296"/>
      <c r="TDK53" s="296"/>
      <c r="TDL53" s="296"/>
      <c r="TDM53" s="296"/>
      <c r="TDN53" s="296"/>
      <c r="TDO53" s="296"/>
      <c r="TDP53" s="296"/>
      <c r="TDQ53" s="296"/>
      <c r="TDR53" s="296"/>
      <c r="TDS53" s="296"/>
      <c r="TDT53" s="296"/>
      <c r="TDU53" s="296"/>
      <c r="TDV53" s="296"/>
      <c r="TDW53" s="296"/>
      <c r="TDX53" s="296"/>
      <c r="TDY53" s="296"/>
      <c r="TDZ53" s="296"/>
      <c r="TEA53" s="296"/>
      <c r="TEB53" s="296"/>
      <c r="TEC53" s="296"/>
      <c r="TED53" s="296"/>
      <c r="TEE53" s="296"/>
      <c r="TEF53" s="296"/>
      <c r="TEG53" s="296"/>
      <c r="TEH53" s="296"/>
      <c r="TEI53" s="296"/>
      <c r="TEJ53" s="296"/>
      <c r="TEK53" s="296"/>
      <c r="TEL53" s="296"/>
      <c r="TEM53" s="296"/>
      <c r="TEN53" s="296"/>
      <c r="TEO53" s="296"/>
      <c r="TEP53" s="296"/>
      <c r="TEQ53" s="296"/>
      <c r="TER53" s="296"/>
      <c r="TES53" s="296"/>
      <c r="TET53" s="296"/>
      <c r="TEU53" s="296"/>
      <c r="TEV53" s="296"/>
      <c r="TEW53" s="296"/>
      <c r="TEX53" s="296"/>
      <c r="TEY53" s="296"/>
      <c r="TEZ53" s="296"/>
      <c r="TFA53" s="296"/>
      <c r="TFB53" s="296"/>
      <c r="TFC53" s="296"/>
      <c r="TFD53" s="296"/>
      <c r="TFE53" s="296"/>
      <c r="TFF53" s="296"/>
      <c r="TFG53" s="296"/>
      <c r="TFH53" s="296"/>
      <c r="TFI53" s="296"/>
      <c r="TFJ53" s="296"/>
      <c r="TFK53" s="296"/>
      <c r="TFL53" s="296"/>
      <c r="TFM53" s="296"/>
      <c r="TFN53" s="296"/>
      <c r="TFO53" s="296"/>
      <c r="TFP53" s="296"/>
      <c r="TFQ53" s="296"/>
      <c r="TFR53" s="296"/>
      <c r="TFS53" s="296"/>
      <c r="TFT53" s="296"/>
      <c r="TFU53" s="296"/>
      <c r="TFV53" s="296"/>
      <c r="TFW53" s="296"/>
      <c r="TFX53" s="296"/>
      <c r="TFY53" s="296"/>
      <c r="TFZ53" s="296"/>
      <c r="TGA53" s="296"/>
      <c r="TGB53" s="296"/>
      <c r="TGC53" s="296"/>
      <c r="TGD53" s="296"/>
      <c r="TGE53" s="296"/>
      <c r="TGF53" s="296"/>
      <c r="TGG53" s="296"/>
      <c r="TGH53" s="296"/>
      <c r="TGI53" s="296"/>
      <c r="TGJ53" s="296"/>
      <c r="TGK53" s="296"/>
      <c r="TGL53" s="296"/>
      <c r="TGM53" s="296"/>
      <c r="TGN53" s="296"/>
      <c r="TGO53" s="296"/>
      <c r="TGP53" s="296"/>
      <c r="TGQ53" s="296"/>
      <c r="TGR53" s="296"/>
      <c r="TGS53" s="296"/>
      <c r="TGT53" s="296"/>
      <c r="TGU53" s="296"/>
      <c r="TGV53" s="296"/>
      <c r="TGW53" s="296"/>
      <c r="TGX53" s="296"/>
      <c r="TGY53" s="296"/>
      <c r="TGZ53" s="296"/>
      <c r="THA53" s="296"/>
      <c r="THB53" s="296"/>
      <c r="THC53" s="296"/>
      <c r="THD53" s="296"/>
      <c r="THE53" s="296"/>
      <c r="THF53" s="296"/>
      <c r="THG53" s="296"/>
      <c r="THH53" s="296"/>
      <c r="THI53" s="296"/>
      <c r="THJ53" s="296"/>
      <c r="THK53" s="296"/>
      <c r="THL53" s="296"/>
      <c r="THM53" s="296"/>
      <c r="THN53" s="296"/>
      <c r="THO53" s="296"/>
      <c r="THP53" s="296"/>
      <c r="THQ53" s="296"/>
      <c r="THR53" s="296"/>
      <c r="THS53" s="296"/>
      <c r="THT53" s="296"/>
      <c r="THU53" s="296"/>
      <c r="THV53" s="296"/>
      <c r="THW53" s="296"/>
      <c r="THX53" s="296"/>
      <c r="THY53" s="296"/>
      <c r="THZ53" s="296"/>
      <c r="TIA53" s="296"/>
      <c r="TIB53" s="296"/>
      <c r="TIC53" s="296"/>
      <c r="TID53" s="296"/>
      <c r="TIE53" s="296"/>
      <c r="TIF53" s="296"/>
      <c r="TIG53" s="296"/>
      <c r="TIH53" s="296"/>
      <c r="TII53" s="296"/>
      <c r="TIJ53" s="296"/>
      <c r="TIK53" s="296"/>
      <c r="TIL53" s="296"/>
      <c r="TIM53" s="296"/>
      <c r="TIN53" s="296"/>
      <c r="TIO53" s="296"/>
      <c r="TIP53" s="296"/>
      <c r="TIQ53" s="296"/>
      <c r="TIR53" s="296"/>
      <c r="TIS53" s="296"/>
      <c r="TIT53" s="296"/>
      <c r="TIU53" s="296"/>
      <c r="TIV53" s="296"/>
      <c r="TIW53" s="296"/>
      <c r="TIX53" s="296"/>
      <c r="TIY53" s="296"/>
      <c r="TIZ53" s="296"/>
      <c r="TJA53" s="296"/>
      <c r="TJB53" s="296"/>
      <c r="TJC53" s="296"/>
      <c r="TJD53" s="296"/>
      <c r="TJE53" s="296"/>
      <c r="TJF53" s="296"/>
      <c r="TJG53" s="296"/>
      <c r="TJH53" s="296"/>
      <c r="TJI53" s="296"/>
      <c r="TJJ53" s="296"/>
      <c r="TJK53" s="296"/>
      <c r="TJL53" s="296"/>
      <c r="TJM53" s="296"/>
      <c r="TJN53" s="296"/>
      <c r="TJO53" s="296"/>
      <c r="TJP53" s="296"/>
      <c r="TJQ53" s="296"/>
      <c r="TJR53" s="296"/>
      <c r="TJS53" s="296"/>
      <c r="TJT53" s="296"/>
      <c r="TJU53" s="296"/>
      <c r="TJV53" s="296"/>
      <c r="TJW53" s="296"/>
      <c r="TJX53" s="296"/>
      <c r="TJY53" s="296"/>
      <c r="TJZ53" s="296"/>
      <c r="TKA53" s="296"/>
      <c r="TKB53" s="296"/>
      <c r="TKC53" s="296"/>
      <c r="TKD53" s="296"/>
      <c r="TKE53" s="296"/>
      <c r="TKF53" s="296"/>
      <c r="TKG53" s="296"/>
      <c r="TKH53" s="296"/>
      <c r="TKI53" s="296"/>
      <c r="TKJ53" s="296"/>
      <c r="TKK53" s="296"/>
      <c r="TKL53" s="296"/>
      <c r="TKM53" s="296"/>
      <c r="TKN53" s="296"/>
      <c r="TKO53" s="296"/>
      <c r="TKP53" s="296"/>
      <c r="TKQ53" s="296"/>
      <c r="TKR53" s="296"/>
      <c r="TKS53" s="296"/>
      <c r="TKT53" s="296"/>
      <c r="TKU53" s="296"/>
      <c r="TKV53" s="296"/>
      <c r="TKW53" s="296"/>
      <c r="TKX53" s="296"/>
      <c r="TKY53" s="296"/>
      <c r="TKZ53" s="296"/>
      <c r="TLA53" s="296"/>
      <c r="TLB53" s="296"/>
      <c r="TLC53" s="296"/>
      <c r="TLD53" s="296"/>
      <c r="TLE53" s="296"/>
      <c r="TLF53" s="296"/>
      <c r="TLG53" s="296"/>
      <c r="TLH53" s="296"/>
      <c r="TLI53" s="296"/>
      <c r="TLJ53" s="296"/>
      <c r="TLK53" s="296"/>
      <c r="TLL53" s="296"/>
      <c r="TLM53" s="296"/>
      <c r="TLN53" s="296"/>
      <c r="TLO53" s="296"/>
      <c r="TLP53" s="296"/>
      <c r="TLQ53" s="296"/>
      <c r="TLR53" s="296"/>
      <c r="TLS53" s="296"/>
      <c r="TLT53" s="296"/>
      <c r="TLU53" s="296"/>
      <c r="TLV53" s="296"/>
      <c r="TLW53" s="296"/>
      <c r="TLX53" s="296"/>
      <c r="TLY53" s="296"/>
      <c r="TLZ53" s="296"/>
      <c r="TMA53" s="296"/>
      <c r="TMB53" s="296"/>
      <c r="TMC53" s="296"/>
      <c r="TMD53" s="296"/>
      <c r="TME53" s="296"/>
      <c r="TMF53" s="296"/>
      <c r="TMG53" s="296"/>
      <c r="TMH53" s="296"/>
      <c r="TMI53" s="296"/>
      <c r="TMJ53" s="296"/>
      <c r="TMK53" s="296"/>
      <c r="TML53" s="296"/>
      <c r="TMM53" s="296"/>
      <c r="TMN53" s="296"/>
      <c r="TMO53" s="296"/>
      <c r="TMP53" s="296"/>
      <c r="TMQ53" s="296"/>
      <c r="TMR53" s="296"/>
      <c r="TMS53" s="296"/>
      <c r="TMT53" s="296"/>
      <c r="TMU53" s="296"/>
      <c r="TMV53" s="296"/>
      <c r="TMW53" s="296"/>
      <c r="TMX53" s="296"/>
      <c r="TMY53" s="296"/>
      <c r="TMZ53" s="296"/>
      <c r="TNA53" s="296"/>
      <c r="TNB53" s="296"/>
      <c r="TNC53" s="296"/>
      <c r="TND53" s="296"/>
      <c r="TNE53" s="296"/>
      <c r="TNF53" s="296"/>
      <c r="TNG53" s="296"/>
      <c r="TNH53" s="296"/>
      <c r="TNI53" s="296"/>
      <c r="TNJ53" s="296"/>
      <c r="TNK53" s="296"/>
      <c r="TNL53" s="296"/>
      <c r="TNM53" s="296"/>
      <c r="TNN53" s="296"/>
      <c r="TNO53" s="296"/>
      <c r="TNP53" s="296"/>
      <c r="TNQ53" s="296"/>
      <c r="TNR53" s="296"/>
      <c r="TNS53" s="296"/>
      <c r="TNT53" s="296"/>
      <c r="TNU53" s="296"/>
      <c r="TNV53" s="296"/>
      <c r="TNW53" s="296"/>
      <c r="TNX53" s="296"/>
      <c r="TNY53" s="296"/>
      <c r="TNZ53" s="296"/>
      <c r="TOA53" s="296"/>
      <c r="TOB53" s="296"/>
      <c r="TOC53" s="296"/>
      <c r="TOD53" s="296"/>
      <c r="TOE53" s="296"/>
      <c r="TOF53" s="296"/>
      <c r="TOG53" s="296"/>
      <c r="TOH53" s="296"/>
      <c r="TOI53" s="296"/>
      <c r="TOJ53" s="296"/>
      <c r="TOK53" s="296"/>
      <c r="TOL53" s="296"/>
      <c r="TOM53" s="296"/>
      <c r="TON53" s="296"/>
      <c r="TOO53" s="296"/>
      <c r="TOP53" s="296"/>
      <c r="TOQ53" s="296"/>
      <c r="TOR53" s="296"/>
      <c r="TOS53" s="296"/>
      <c r="TOT53" s="296"/>
      <c r="TOU53" s="296"/>
      <c r="TOV53" s="296"/>
      <c r="TOW53" s="296"/>
      <c r="TOX53" s="296"/>
      <c r="TOY53" s="296"/>
      <c r="TOZ53" s="296"/>
      <c r="TPA53" s="296"/>
      <c r="TPB53" s="296"/>
      <c r="TPC53" s="296"/>
      <c r="TPD53" s="296"/>
      <c r="TPE53" s="296"/>
      <c r="TPF53" s="296"/>
      <c r="TPG53" s="296"/>
      <c r="TPH53" s="296"/>
      <c r="TPI53" s="296"/>
      <c r="TPJ53" s="296"/>
      <c r="TPK53" s="296"/>
      <c r="TPL53" s="296"/>
      <c r="TPM53" s="296"/>
      <c r="TPN53" s="296"/>
      <c r="TPO53" s="296"/>
      <c r="TPP53" s="296"/>
      <c r="TPQ53" s="296"/>
      <c r="TPR53" s="296"/>
      <c r="TPS53" s="296"/>
      <c r="TPT53" s="296"/>
      <c r="TPU53" s="296"/>
      <c r="TPV53" s="296"/>
      <c r="TPW53" s="296"/>
      <c r="TPX53" s="296"/>
      <c r="TPY53" s="296"/>
      <c r="TPZ53" s="296"/>
      <c r="TQA53" s="296"/>
      <c r="TQB53" s="296"/>
      <c r="TQC53" s="296"/>
      <c r="TQD53" s="296"/>
      <c r="TQE53" s="296"/>
      <c r="TQF53" s="296"/>
      <c r="TQG53" s="296"/>
      <c r="TQH53" s="296"/>
      <c r="TQI53" s="296"/>
      <c r="TQJ53" s="296"/>
      <c r="TQK53" s="296"/>
      <c r="TQL53" s="296"/>
      <c r="TQM53" s="296"/>
      <c r="TQN53" s="296"/>
      <c r="TQO53" s="296"/>
      <c r="TQP53" s="296"/>
      <c r="TQQ53" s="296"/>
      <c r="TQR53" s="296"/>
      <c r="TQS53" s="296"/>
      <c r="TQT53" s="296"/>
      <c r="TQU53" s="296"/>
      <c r="TQV53" s="296"/>
      <c r="TQW53" s="296"/>
      <c r="TQX53" s="296"/>
      <c r="TQY53" s="296"/>
      <c r="TQZ53" s="296"/>
      <c r="TRA53" s="296"/>
      <c r="TRB53" s="296"/>
      <c r="TRC53" s="296"/>
      <c r="TRD53" s="296"/>
      <c r="TRE53" s="296"/>
      <c r="TRF53" s="296"/>
      <c r="TRG53" s="296"/>
      <c r="TRH53" s="296"/>
      <c r="TRI53" s="296"/>
      <c r="TRJ53" s="296"/>
      <c r="TRK53" s="296"/>
      <c r="TRL53" s="296"/>
      <c r="TRM53" s="296"/>
      <c r="TRN53" s="296"/>
      <c r="TRO53" s="296"/>
      <c r="TRP53" s="296"/>
      <c r="TRQ53" s="296"/>
      <c r="TRR53" s="296"/>
      <c r="TRS53" s="296"/>
      <c r="TRT53" s="296"/>
      <c r="TRU53" s="296"/>
      <c r="TRV53" s="296"/>
      <c r="TRW53" s="296"/>
      <c r="TRX53" s="296"/>
      <c r="TRY53" s="296"/>
      <c r="TRZ53" s="296"/>
      <c r="TSA53" s="296"/>
      <c r="TSB53" s="296"/>
      <c r="TSC53" s="296"/>
      <c r="TSD53" s="296"/>
      <c r="TSE53" s="296"/>
      <c r="TSF53" s="296"/>
      <c r="TSG53" s="296"/>
      <c r="TSH53" s="296"/>
      <c r="TSI53" s="296"/>
      <c r="TSJ53" s="296"/>
      <c r="TSK53" s="296"/>
      <c r="TSL53" s="296"/>
      <c r="TSM53" s="296"/>
      <c r="TSN53" s="296"/>
      <c r="TSO53" s="296"/>
      <c r="TSP53" s="296"/>
      <c r="TSQ53" s="296"/>
      <c r="TSR53" s="296"/>
      <c r="TSS53" s="296"/>
      <c r="TST53" s="296"/>
      <c r="TSU53" s="296"/>
      <c r="TSV53" s="296"/>
      <c r="TSW53" s="296"/>
      <c r="TSX53" s="296"/>
      <c r="TSY53" s="296"/>
      <c r="TSZ53" s="296"/>
      <c r="TTA53" s="296"/>
      <c r="TTB53" s="296"/>
      <c r="TTC53" s="296"/>
      <c r="TTD53" s="296"/>
      <c r="TTE53" s="296"/>
      <c r="TTF53" s="296"/>
      <c r="TTG53" s="296"/>
      <c r="TTH53" s="296"/>
      <c r="TTI53" s="296"/>
      <c r="TTJ53" s="296"/>
      <c r="TTK53" s="296"/>
      <c r="TTL53" s="296"/>
      <c r="TTM53" s="296"/>
      <c r="TTN53" s="296"/>
      <c r="TTO53" s="296"/>
      <c r="TTP53" s="296"/>
      <c r="TTQ53" s="296"/>
      <c r="TTR53" s="296"/>
      <c r="TTS53" s="296"/>
      <c r="TTT53" s="296"/>
      <c r="TTU53" s="296"/>
      <c r="TTV53" s="296"/>
      <c r="TTW53" s="296"/>
      <c r="TTX53" s="296"/>
      <c r="TTY53" s="296"/>
      <c r="TTZ53" s="296"/>
      <c r="TUA53" s="296"/>
      <c r="TUB53" s="296"/>
      <c r="TUC53" s="296"/>
      <c r="TUD53" s="296"/>
      <c r="TUE53" s="296"/>
      <c r="TUF53" s="296"/>
      <c r="TUG53" s="296"/>
      <c r="TUH53" s="296"/>
      <c r="TUI53" s="296"/>
      <c r="TUJ53" s="296"/>
      <c r="TUK53" s="296"/>
      <c r="TUL53" s="296"/>
      <c r="TUM53" s="296"/>
      <c r="TUN53" s="296"/>
      <c r="TUO53" s="296"/>
      <c r="TUP53" s="296"/>
      <c r="TUQ53" s="296"/>
      <c r="TUR53" s="296"/>
      <c r="TUS53" s="296"/>
      <c r="TUT53" s="296"/>
      <c r="TUU53" s="296"/>
      <c r="TUV53" s="296"/>
      <c r="TUW53" s="296"/>
      <c r="TUX53" s="296"/>
      <c r="TUY53" s="296"/>
      <c r="TUZ53" s="296"/>
      <c r="TVA53" s="296"/>
      <c r="TVB53" s="296"/>
      <c r="TVC53" s="296"/>
      <c r="TVD53" s="296"/>
      <c r="TVE53" s="296"/>
      <c r="TVF53" s="296"/>
      <c r="TVG53" s="296"/>
      <c r="TVH53" s="296"/>
      <c r="TVI53" s="296"/>
      <c r="TVJ53" s="296"/>
      <c r="TVK53" s="296"/>
      <c r="TVL53" s="296"/>
      <c r="TVM53" s="296"/>
      <c r="TVN53" s="296"/>
      <c r="TVO53" s="296"/>
      <c r="TVP53" s="296"/>
      <c r="TVQ53" s="296"/>
      <c r="TVR53" s="296"/>
      <c r="TVS53" s="296"/>
      <c r="TVT53" s="296"/>
      <c r="TVU53" s="296"/>
      <c r="TVV53" s="296"/>
      <c r="TVW53" s="296"/>
      <c r="TVX53" s="296"/>
      <c r="TVY53" s="296"/>
      <c r="TVZ53" s="296"/>
      <c r="TWA53" s="296"/>
      <c r="TWB53" s="296"/>
      <c r="TWC53" s="296"/>
      <c r="TWD53" s="296"/>
      <c r="TWE53" s="296"/>
      <c r="TWF53" s="296"/>
      <c r="TWG53" s="296"/>
      <c r="TWH53" s="296"/>
      <c r="TWI53" s="296"/>
      <c r="TWJ53" s="296"/>
      <c r="TWK53" s="296"/>
      <c r="TWL53" s="296"/>
      <c r="TWM53" s="296"/>
      <c r="TWN53" s="296"/>
      <c r="TWO53" s="296"/>
      <c r="TWP53" s="296"/>
      <c r="TWQ53" s="296"/>
      <c r="TWR53" s="296"/>
      <c r="TWS53" s="296"/>
      <c r="TWT53" s="296"/>
      <c r="TWU53" s="296"/>
      <c r="TWV53" s="296"/>
      <c r="TWW53" s="296"/>
      <c r="TWX53" s="296"/>
      <c r="TWY53" s="296"/>
      <c r="TWZ53" s="296"/>
      <c r="TXA53" s="296"/>
      <c r="TXB53" s="296"/>
      <c r="TXC53" s="296"/>
      <c r="TXD53" s="296"/>
      <c r="TXE53" s="296"/>
      <c r="TXF53" s="296"/>
      <c r="TXG53" s="296"/>
      <c r="TXH53" s="296"/>
      <c r="TXI53" s="296"/>
      <c r="TXJ53" s="296"/>
      <c r="TXK53" s="296"/>
      <c r="TXL53" s="296"/>
      <c r="TXM53" s="296"/>
      <c r="TXN53" s="296"/>
      <c r="TXO53" s="296"/>
      <c r="TXP53" s="296"/>
      <c r="TXQ53" s="296"/>
      <c r="TXR53" s="296"/>
      <c r="TXS53" s="296"/>
      <c r="TXT53" s="296"/>
      <c r="TXU53" s="296"/>
      <c r="TXV53" s="296"/>
      <c r="TXW53" s="296"/>
      <c r="TXX53" s="296"/>
      <c r="TXY53" s="296"/>
      <c r="TXZ53" s="296"/>
      <c r="TYA53" s="296"/>
      <c r="TYB53" s="296"/>
      <c r="TYC53" s="296"/>
      <c r="TYD53" s="296"/>
      <c r="TYE53" s="296"/>
      <c r="TYF53" s="296"/>
      <c r="TYG53" s="296"/>
      <c r="TYH53" s="296"/>
      <c r="TYI53" s="296"/>
      <c r="TYJ53" s="296"/>
      <c r="TYK53" s="296"/>
      <c r="TYL53" s="296"/>
      <c r="TYM53" s="296"/>
      <c r="TYN53" s="296"/>
      <c r="TYO53" s="296"/>
      <c r="TYP53" s="296"/>
      <c r="TYQ53" s="296"/>
      <c r="TYR53" s="296"/>
      <c r="TYS53" s="296"/>
      <c r="TYT53" s="296"/>
      <c r="TYU53" s="296"/>
      <c r="TYV53" s="296"/>
      <c r="TYW53" s="296"/>
      <c r="TYX53" s="296"/>
      <c r="TYY53" s="296"/>
      <c r="TYZ53" s="296"/>
      <c r="TZA53" s="296"/>
      <c r="TZB53" s="296"/>
      <c r="TZC53" s="296"/>
      <c r="TZD53" s="296"/>
      <c r="TZE53" s="296"/>
      <c r="TZF53" s="296"/>
      <c r="TZG53" s="296"/>
      <c r="TZH53" s="296"/>
      <c r="TZI53" s="296"/>
      <c r="TZJ53" s="296"/>
      <c r="TZK53" s="296"/>
      <c r="TZL53" s="296"/>
      <c r="TZM53" s="296"/>
      <c r="TZN53" s="296"/>
      <c r="TZO53" s="296"/>
      <c r="TZP53" s="296"/>
      <c r="TZQ53" s="296"/>
      <c r="TZR53" s="296"/>
      <c r="TZS53" s="296"/>
      <c r="TZT53" s="296"/>
      <c r="TZU53" s="296"/>
      <c r="TZV53" s="296"/>
      <c r="TZW53" s="296"/>
      <c r="TZX53" s="296"/>
      <c r="TZY53" s="296"/>
      <c r="TZZ53" s="296"/>
      <c r="UAA53" s="296"/>
      <c r="UAB53" s="296"/>
      <c r="UAC53" s="296"/>
      <c r="UAD53" s="296"/>
      <c r="UAE53" s="296"/>
      <c r="UAF53" s="296"/>
      <c r="UAG53" s="296"/>
      <c r="UAH53" s="296"/>
      <c r="UAI53" s="296"/>
      <c r="UAJ53" s="296"/>
      <c r="UAK53" s="296"/>
      <c r="UAL53" s="296"/>
      <c r="UAM53" s="296"/>
      <c r="UAN53" s="296"/>
      <c r="UAO53" s="296"/>
      <c r="UAP53" s="296"/>
      <c r="UAQ53" s="296"/>
      <c r="UAR53" s="296"/>
      <c r="UAS53" s="296"/>
      <c r="UAT53" s="296"/>
      <c r="UAU53" s="296"/>
      <c r="UAV53" s="296"/>
      <c r="UAW53" s="296"/>
      <c r="UAX53" s="296"/>
      <c r="UAY53" s="296"/>
      <c r="UAZ53" s="296"/>
      <c r="UBA53" s="296"/>
      <c r="UBB53" s="296"/>
      <c r="UBC53" s="296"/>
      <c r="UBD53" s="296"/>
      <c r="UBE53" s="296"/>
      <c r="UBF53" s="296"/>
      <c r="UBG53" s="296"/>
      <c r="UBH53" s="296"/>
      <c r="UBI53" s="296"/>
      <c r="UBJ53" s="296"/>
      <c r="UBK53" s="296"/>
      <c r="UBL53" s="296"/>
      <c r="UBM53" s="296"/>
      <c r="UBN53" s="296"/>
      <c r="UBO53" s="296"/>
      <c r="UBP53" s="296"/>
      <c r="UBQ53" s="296"/>
      <c r="UBR53" s="296"/>
      <c r="UBS53" s="296"/>
      <c r="UBT53" s="296"/>
      <c r="UBU53" s="296"/>
      <c r="UBV53" s="296"/>
      <c r="UBW53" s="296"/>
      <c r="UBX53" s="296"/>
      <c r="UBY53" s="296"/>
      <c r="UBZ53" s="296"/>
      <c r="UCA53" s="296"/>
      <c r="UCB53" s="296"/>
      <c r="UCC53" s="296"/>
      <c r="UCD53" s="296"/>
      <c r="UCE53" s="296"/>
      <c r="UCF53" s="296"/>
      <c r="UCG53" s="296"/>
      <c r="UCH53" s="296"/>
      <c r="UCI53" s="296"/>
      <c r="UCJ53" s="296"/>
      <c r="UCK53" s="296"/>
      <c r="UCL53" s="296"/>
      <c r="UCM53" s="296"/>
      <c r="UCN53" s="296"/>
      <c r="UCO53" s="296"/>
      <c r="UCP53" s="296"/>
      <c r="UCQ53" s="296"/>
      <c r="UCR53" s="296"/>
      <c r="UCS53" s="296"/>
      <c r="UCT53" s="296"/>
      <c r="UCU53" s="296"/>
      <c r="UCV53" s="296"/>
      <c r="UCW53" s="296"/>
      <c r="UCX53" s="296"/>
      <c r="UCY53" s="296"/>
      <c r="UCZ53" s="296"/>
      <c r="UDA53" s="296"/>
      <c r="UDB53" s="296"/>
      <c r="UDC53" s="296"/>
      <c r="UDD53" s="296"/>
      <c r="UDE53" s="296"/>
      <c r="UDF53" s="296"/>
      <c r="UDG53" s="296"/>
      <c r="UDH53" s="296"/>
      <c r="UDI53" s="296"/>
      <c r="UDJ53" s="296"/>
      <c r="UDK53" s="296"/>
      <c r="UDL53" s="296"/>
      <c r="UDM53" s="296"/>
      <c r="UDN53" s="296"/>
      <c r="UDO53" s="296"/>
      <c r="UDP53" s="296"/>
      <c r="UDQ53" s="296"/>
      <c r="UDR53" s="296"/>
      <c r="UDS53" s="296"/>
      <c r="UDT53" s="296"/>
      <c r="UDU53" s="296"/>
      <c r="UDV53" s="296"/>
      <c r="UDW53" s="296"/>
      <c r="UDX53" s="296"/>
      <c r="UDY53" s="296"/>
      <c r="UDZ53" s="296"/>
      <c r="UEA53" s="296"/>
      <c r="UEB53" s="296"/>
      <c r="UEC53" s="296"/>
      <c r="UED53" s="296"/>
      <c r="UEE53" s="296"/>
      <c r="UEF53" s="296"/>
      <c r="UEG53" s="296"/>
      <c r="UEH53" s="296"/>
      <c r="UEI53" s="296"/>
      <c r="UEJ53" s="296"/>
      <c r="UEK53" s="296"/>
      <c r="UEL53" s="296"/>
      <c r="UEM53" s="296"/>
      <c r="UEN53" s="296"/>
      <c r="UEO53" s="296"/>
      <c r="UEP53" s="296"/>
      <c r="UEQ53" s="296"/>
      <c r="UER53" s="296"/>
      <c r="UES53" s="296"/>
      <c r="UET53" s="296"/>
      <c r="UEU53" s="296"/>
      <c r="UEV53" s="296"/>
      <c r="UEW53" s="296"/>
      <c r="UEX53" s="296"/>
      <c r="UEY53" s="296"/>
      <c r="UEZ53" s="296"/>
      <c r="UFA53" s="296"/>
      <c r="UFB53" s="296"/>
      <c r="UFC53" s="296"/>
      <c r="UFD53" s="296"/>
      <c r="UFE53" s="296"/>
      <c r="UFF53" s="296"/>
      <c r="UFG53" s="296"/>
      <c r="UFH53" s="296"/>
      <c r="UFI53" s="296"/>
      <c r="UFJ53" s="296"/>
      <c r="UFK53" s="296"/>
      <c r="UFL53" s="296"/>
      <c r="UFM53" s="296"/>
      <c r="UFN53" s="296"/>
      <c r="UFO53" s="296"/>
      <c r="UFP53" s="296"/>
      <c r="UFQ53" s="296"/>
      <c r="UFR53" s="296"/>
      <c r="UFS53" s="296"/>
      <c r="UFT53" s="296"/>
      <c r="UFU53" s="296"/>
      <c r="UFV53" s="296"/>
      <c r="UFW53" s="296"/>
      <c r="UFX53" s="296"/>
      <c r="UFY53" s="296"/>
      <c r="UFZ53" s="296"/>
      <c r="UGA53" s="296"/>
      <c r="UGB53" s="296"/>
      <c r="UGC53" s="296"/>
      <c r="UGD53" s="296"/>
      <c r="UGE53" s="296"/>
      <c r="UGF53" s="296"/>
      <c r="UGG53" s="296"/>
      <c r="UGH53" s="296"/>
      <c r="UGI53" s="296"/>
      <c r="UGJ53" s="296"/>
      <c r="UGK53" s="296"/>
      <c r="UGL53" s="296"/>
      <c r="UGM53" s="296"/>
      <c r="UGN53" s="296"/>
      <c r="UGO53" s="296"/>
      <c r="UGP53" s="296"/>
      <c r="UGQ53" s="296"/>
      <c r="UGR53" s="296"/>
      <c r="UGS53" s="296"/>
      <c r="UGT53" s="296"/>
      <c r="UGU53" s="296"/>
      <c r="UGV53" s="296"/>
      <c r="UGW53" s="296"/>
      <c r="UGX53" s="296"/>
      <c r="UGY53" s="296"/>
      <c r="UGZ53" s="296"/>
      <c r="UHA53" s="296"/>
      <c r="UHB53" s="296"/>
      <c r="UHC53" s="296"/>
      <c r="UHD53" s="296"/>
      <c r="UHE53" s="296"/>
      <c r="UHF53" s="296"/>
      <c r="UHG53" s="296"/>
      <c r="UHH53" s="296"/>
      <c r="UHI53" s="296"/>
      <c r="UHJ53" s="296"/>
      <c r="UHK53" s="296"/>
      <c r="UHL53" s="296"/>
      <c r="UHM53" s="296"/>
      <c r="UHN53" s="296"/>
      <c r="UHO53" s="296"/>
      <c r="UHP53" s="296"/>
      <c r="UHQ53" s="296"/>
      <c r="UHR53" s="296"/>
      <c r="UHS53" s="296"/>
      <c r="UHT53" s="296"/>
      <c r="UHU53" s="296"/>
      <c r="UHV53" s="296"/>
      <c r="UHW53" s="296"/>
      <c r="UHX53" s="296"/>
      <c r="UHY53" s="296"/>
      <c r="UHZ53" s="296"/>
      <c r="UIA53" s="296"/>
      <c r="UIB53" s="296"/>
      <c r="UIC53" s="296"/>
      <c r="UID53" s="296"/>
      <c r="UIE53" s="296"/>
      <c r="UIF53" s="296"/>
      <c r="UIG53" s="296"/>
      <c r="UIH53" s="296"/>
      <c r="UII53" s="296"/>
      <c r="UIJ53" s="296"/>
      <c r="UIK53" s="296"/>
      <c r="UIL53" s="296"/>
      <c r="UIM53" s="296"/>
      <c r="UIN53" s="296"/>
      <c r="UIO53" s="296"/>
      <c r="UIP53" s="296"/>
      <c r="UIQ53" s="296"/>
      <c r="UIR53" s="296"/>
      <c r="UIS53" s="296"/>
      <c r="UIT53" s="296"/>
      <c r="UIU53" s="296"/>
      <c r="UIV53" s="296"/>
      <c r="UIW53" s="296"/>
      <c r="UIX53" s="296"/>
      <c r="UIY53" s="296"/>
      <c r="UIZ53" s="296"/>
      <c r="UJA53" s="296"/>
      <c r="UJB53" s="296"/>
      <c r="UJC53" s="296"/>
      <c r="UJD53" s="296"/>
      <c r="UJE53" s="296"/>
      <c r="UJF53" s="296"/>
      <c r="UJG53" s="296"/>
      <c r="UJH53" s="296"/>
      <c r="UJI53" s="296"/>
      <c r="UJJ53" s="296"/>
      <c r="UJK53" s="296"/>
      <c r="UJL53" s="296"/>
      <c r="UJM53" s="296"/>
      <c r="UJN53" s="296"/>
      <c r="UJO53" s="296"/>
      <c r="UJP53" s="296"/>
      <c r="UJQ53" s="296"/>
      <c r="UJR53" s="296"/>
      <c r="UJS53" s="296"/>
      <c r="UJT53" s="296"/>
      <c r="UJU53" s="296"/>
      <c r="UJV53" s="296"/>
      <c r="UJW53" s="296"/>
      <c r="UJX53" s="296"/>
      <c r="UJY53" s="296"/>
      <c r="UJZ53" s="296"/>
      <c r="UKA53" s="296"/>
      <c r="UKB53" s="296"/>
      <c r="UKC53" s="296"/>
      <c r="UKD53" s="296"/>
      <c r="UKE53" s="296"/>
      <c r="UKF53" s="296"/>
      <c r="UKG53" s="296"/>
      <c r="UKH53" s="296"/>
      <c r="UKI53" s="296"/>
      <c r="UKJ53" s="296"/>
      <c r="UKK53" s="296"/>
      <c r="UKL53" s="296"/>
      <c r="UKM53" s="296"/>
      <c r="UKN53" s="296"/>
      <c r="UKO53" s="296"/>
      <c r="UKP53" s="296"/>
      <c r="UKQ53" s="296"/>
      <c r="UKR53" s="296"/>
      <c r="UKS53" s="296"/>
      <c r="UKT53" s="296"/>
      <c r="UKU53" s="296"/>
      <c r="UKV53" s="296"/>
      <c r="UKW53" s="296"/>
      <c r="UKX53" s="296"/>
      <c r="UKY53" s="296"/>
      <c r="UKZ53" s="296"/>
      <c r="ULA53" s="296"/>
      <c r="ULB53" s="296"/>
      <c r="ULC53" s="296"/>
      <c r="ULD53" s="296"/>
      <c r="ULE53" s="296"/>
      <c r="ULF53" s="296"/>
      <c r="ULG53" s="296"/>
      <c r="ULH53" s="296"/>
      <c r="ULI53" s="296"/>
      <c r="ULJ53" s="296"/>
      <c r="ULK53" s="296"/>
      <c r="ULL53" s="296"/>
      <c r="ULM53" s="296"/>
      <c r="ULN53" s="296"/>
      <c r="ULO53" s="296"/>
      <c r="ULP53" s="296"/>
      <c r="ULQ53" s="296"/>
      <c r="ULR53" s="296"/>
      <c r="ULS53" s="296"/>
      <c r="ULT53" s="296"/>
      <c r="ULU53" s="296"/>
      <c r="ULV53" s="296"/>
      <c r="ULW53" s="296"/>
      <c r="ULX53" s="296"/>
      <c r="ULY53" s="296"/>
      <c r="ULZ53" s="296"/>
      <c r="UMA53" s="296"/>
      <c r="UMB53" s="296"/>
      <c r="UMC53" s="296"/>
      <c r="UMD53" s="296"/>
      <c r="UME53" s="296"/>
      <c r="UMF53" s="296"/>
      <c r="UMG53" s="296"/>
      <c r="UMH53" s="296"/>
      <c r="UMI53" s="296"/>
      <c r="UMJ53" s="296"/>
      <c r="UMK53" s="296"/>
      <c r="UML53" s="296"/>
      <c r="UMM53" s="296"/>
      <c r="UMN53" s="296"/>
      <c r="UMO53" s="296"/>
      <c r="UMP53" s="296"/>
      <c r="UMQ53" s="296"/>
      <c r="UMR53" s="296"/>
      <c r="UMS53" s="296"/>
      <c r="UMT53" s="296"/>
      <c r="UMU53" s="296"/>
      <c r="UMV53" s="296"/>
      <c r="UMW53" s="296"/>
      <c r="UMX53" s="296"/>
      <c r="UMY53" s="296"/>
      <c r="UMZ53" s="296"/>
      <c r="UNA53" s="296"/>
      <c r="UNB53" s="296"/>
      <c r="UNC53" s="296"/>
      <c r="UND53" s="296"/>
      <c r="UNE53" s="296"/>
      <c r="UNF53" s="296"/>
      <c r="UNG53" s="296"/>
      <c r="UNH53" s="296"/>
      <c r="UNI53" s="296"/>
      <c r="UNJ53" s="296"/>
      <c r="UNK53" s="296"/>
      <c r="UNL53" s="296"/>
      <c r="UNM53" s="296"/>
      <c r="UNN53" s="296"/>
      <c r="UNO53" s="296"/>
      <c r="UNP53" s="296"/>
      <c r="UNQ53" s="296"/>
      <c r="UNR53" s="296"/>
      <c r="UNS53" s="296"/>
      <c r="UNT53" s="296"/>
      <c r="UNU53" s="296"/>
      <c r="UNV53" s="296"/>
      <c r="UNW53" s="296"/>
      <c r="UNX53" s="296"/>
      <c r="UNY53" s="296"/>
      <c r="UNZ53" s="296"/>
      <c r="UOA53" s="296"/>
      <c r="UOB53" s="296"/>
      <c r="UOC53" s="296"/>
      <c r="UOD53" s="296"/>
      <c r="UOE53" s="296"/>
      <c r="UOF53" s="296"/>
      <c r="UOG53" s="296"/>
      <c r="UOH53" s="296"/>
      <c r="UOI53" s="296"/>
      <c r="UOJ53" s="296"/>
      <c r="UOK53" s="296"/>
      <c r="UOL53" s="296"/>
      <c r="UOM53" s="296"/>
      <c r="UON53" s="296"/>
      <c r="UOO53" s="296"/>
      <c r="UOP53" s="296"/>
      <c r="UOQ53" s="296"/>
      <c r="UOR53" s="296"/>
      <c r="UOS53" s="296"/>
      <c r="UOT53" s="296"/>
      <c r="UOU53" s="296"/>
      <c r="UOV53" s="296"/>
      <c r="UOW53" s="296"/>
      <c r="UOX53" s="296"/>
      <c r="UOY53" s="296"/>
      <c r="UOZ53" s="296"/>
      <c r="UPA53" s="296"/>
      <c r="UPB53" s="296"/>
      <c r="UPC53" s="296"/>
      <c r="UPD53" s="296"/>
      <c r="UPE53" s="296"/>
      <c r="UPF53" s="296"/>
      <c r="UPG53" s="296"/>
      <c r="UPH53" s="296"/>
      <c r="UPI53" s="296"/>
      <c r="UPJ53" s="296"/>
      <c r="UPK53" s="296"/>
      <c r="UPL53" s="296"/>
      <c r="UPM53" s="296"/>
      <c r="UPN53" s="296"/>
      <c r="UPO53" s="296"/>
      <c r="UPP53" s="296"/>
      <c r="UPQ53" s="296"/>
      <c r="UPR53" s="296"/>
      <c r="UPS53" s="296"/>
      <c r="UPT53" s="296"/>
      <c r="UPU53" s="296"/>
      <c r="UPV53" s="296"/>
      <c r="UPW53" s="296"/>
      <c r="UPX53" s="296"/>
      <c r="UPY53" s="296"/>
      <c r="UPZ53" s="296"/>
      <c r="UQA53" s="296"/>
      <c r="UQB53" s="296"/>
      <c r="UQC53" s="296"/>
      <c r="UQD53" s="296"/>
      <c r="UQE53" s="296"/>
      <c r="UQF53" s="296"/>
      <c r="UQG53" s="296"/>
      <c r="UQH53" s="296"/>
      <c r="UQI53" s="296"/>
      <c r="UQJ53" s="296"/>
      <c r="UQK53" s="296"/>
      <c r="UQL53" s="296"/>
      <c r="UQM53" s="296"/>
      <c r="UQN53" s="296"/>
      <c r="UQO53" s="296"/>
      <c r="UQP53" s="296"/>
      <c r="UQQ53" s="296"/>
      <c r="UQR53" s="296"/>
      <c r="UQS53" s="296"/>
      <c r="UQT53" s="296"/>
      <c r="UQU53" s="296"/>
      <c r="UQV53" s="296"/>
      <c r="UQW53" s="296"/>
      <c r="UQX53" s="296"/>
      <c r="UQY53" s="296"/>
      <c r="UQZ53" s="296"/>
      <c r="URA53" s="296"/>
      <c r="URB53" s="296"/>
      <c r="URC53" s="296"/>
      <c r="URD53" s="296"/>
      <c r="URE53" s="296"/>
      <c r="URF53" s="296"/>
      <c r="URG53" s="296"/>
      <c r="URH53" s="296"/>
      <c r="URI53" s="296"/>
      <c r="URJ53" s="296"/>
      <c r="URK53" s="296"/>
      <c r="URL53" s="296"/>
      <c r="URM53" s="296"/>
      <c r="URN53" s="296"/>
      <c r="URO53" s="296"/>
      <c r="URP53" s="296"/>
      <c r="URQ53" s="296"/>
      <c r="URR53" s="296"/>
      <c r="URS53" s="296"/>
      <c r="URT53" s="296"/>
      <c r="URU53" s="296"/>
      <c r="URV53" s="296"/>
      <c r="URW53" s="296"/>
      <c r="URX53" s="296"/>
      <c r="URY53" s="296"/>
      <c r="URZ53" s="296"/>
      <c r="USA53" s="296"/>
      <c r="USB53" s="296"/>
      <c r="USC53" s="296"/>
      <c r="USD53" s="296"/>
      <c r="USE53" s="296"/>
      <c r="USF53" s="296"/>
      <c r="USG53" s="296"/>
      <c r="USH53" s="296"/>
      <c r="USI53" s="296"/>
      <c r="USJ53" s="296"/>
      <c r="USK53" s="296"/>
      <c r="USL53" s="296"/>
      <c r="USM53" s="296"/>
      <c r="USN53" s="296"/>
      <c r="USO53" s="296"/>
      <c r="USP53" s="296"/>
      <c r="USQ53" s="296"/>
      <c r="USR53" s="296"/>
      <c r="USS53" s="296"/>
      <c r="UST53" s="296"/>
      <c r="USU53" s="296"/>
      <c r="USV53" s="296"/>
      <c r="USW53" s="296"/>
      <c r="USX53" s="296"/>
      <c r="USY53" s="296"/>
      <c r="USZ53" s="296"/>
      <c r="UTA53" s="296"/>
      <c r="UTB53" s="296"/>
      <c r="UTC53" s="296"/>
      <c r="UTD53" s="296"/>
      <c r="UTE53" s="296"/>
      <c r="UTF53" s="296"/>
      <c r="UTG53" s="296"/>
      <c r="UTH53" s="296"/>
      <c r="UTI53" s="296"/>
      <c r="UTJ53" s="296"/>
      <c r="UTK53" s="296"/>
      <c r="UTL53" s="296"/>
      <c r="UTM53" s="296"/>
      <c r="UTN53" s="296"/>
      <c r="UTO53" s="296"/>
      <c r="UTP53" s="296"/>
      <c r="UTQ53" s="296"/>
      <c r="UTR53" s="296"/>
      <c r="UTS53" s="296"/>
      <c r="UTT53" s="296"/>
      <c r="UTU53" s="296"/>
      <c r="UTV53" s="296"/>
      <c r="UTW53" s="296"/>
      <c r="UTX53" s="296"/>
      <c r="UTY53" s="296"/>
      <c r="UTZ53" s="296"/>
      <c r="UUA53" s="296"/>
      <c r="UUB53" s="296"/>
      <c r="UUC53" s="296"/>
      <c r="UUD53" s="296"/>
      <c r="UUE53" s="296"/>
      <c r="UUF53" s="296"/>
      <c r="UUG53" s="296"/>
      <c r="UUH53" s="296"/>
      <c r="UUI53" s="296"/>
      <c r="UUJ53" s="296"/>
      <c r="UUK53" s="296"/>
      <c r="UUL53" s="296"/>
      <c r="UUM53" s="296"/>
      <c r="UUN53" s="296"/>
      <c r="UUO53" s="296"/>
      <c r="UUP53" s="296"/>
      <c r="UUQ53" s="296"/>
      <c r="UUR53" s="296"/>
      <c r="UUS53" s="296"/>
      <c r="UUT53" s="296"/>
      <c r="UUU53" s="296"/>
      <c r="UUV53" s="296"/>
      <c r="UUW53" s="296"/>
      <c r="UUX53" s="296"/>
      <c r="UUY53" s="296"/>
      <c r="UUZ53" s="296"/>
      <c r="UVA53" s="296"/>
      <c r="UVB53" s="296"/>
      <c r="UVC53" s="296"/>
      <c r="UVD53" s="296"/>
      <c r="UVE53" s="296"/>
      <c r="UVF53" s="296"/>
      <c r="UVG53" s="296"/>
      <c r="UVH53" s="296"/>
      <c r="UVI53" s="296"/>
      <c r="UVJ53" s="296"/>
      <c r="UVK53" s="296"/>
      <c r="UVL53" s="296"/>
      <c r="UVM53" s="296"/>
      <c r="UVN53" s="296"/>
      <c r="UVO53" s="296"/>
      <c r="UVP53" s="296"/>
      <c r="UVQ53" s="296"/>
      <c r="UVR53" s="296"/>
      <c r="UVS53" s="296"/>
      <c r="UVT53" s="296"/>
      <c r="UVU53" s="296"/>
      <c r="UVV53" s="296"/>
      <c r="UVW53" s="296"/>
      <c r="UVX53" s="296"/>
      <c r="UVY53" s="296"/>
      <c r="UVZ53" s="296"/>
      <c r="UWA53" s="296"/>
      <c r="UWB53" s="296"/>
      <c r="UWC53" s="296"/>
      <c r="UWD53" s="296"/>
      <c r="UWE53" s="296"/>
      <c r="UWF53" s="296"/>
      <c r="UWG53" s="296"/>
      <c r="UWH53" s="296"/>
      <c r="UWI53" s="296"/>
      <c r="UWJ53" s="296"/>
      <c r="UWK53" s="296"/>
      <c r="UWL53" s="296"/>
      <c r="UWM53" s="296"/>
      <c r="UWN53" s="296"/>
      <c r="UWO53" s="296"/>
      <c r="UWP53" s="296"/>
      <c r="UWQ53" s="296"/>
      <c r="UWR53" s="296"/>
      <c r="UWS53" s="296"/>
      <c r="UWT53" s="296"/>
      <c r="UWU53" s="296"/>
      <c r="UWV53" s="296"/>
      <c r="UWW53" s="296"/>
      <c r="UWX53" s="296"/>
      <c r="UWY53" s="296"/>
      <c r="UWZ53" s="296"/>
      <c r="UXA53" s="296"/>
      <c r="UXB53" s="296"/>
      <c r="UXC53" s="296"/>
      <c r="UXD53" s="296"/>
      <c r="UXE53" s="296"/>
      <c r="UXF53" s="296"/>
      <c r="UXG53" s="296"/>
      <c r="UXH53" s="296"/>
      <c r="UXI53" s="296"/>
      <c r="UXJ53" s="296"/>
      <c r="UXK53" s="296"/>
      <c r="UXL53" s="296"/>
      <c r="UXM53" s="296"/>
      <c r="UXN53" s="296"/>
      <c r="UXO53" s="296"/>
      <c r="UXP53" s="296"/>
      <c r="UXQ53" s="296"/>
      <c r="UXR53" s="296"/>
      <c r="UXS53" s="296"/>
      <c r="UXT53" s="296"/>
      <c r="UXU53" s="296"/>
      <c r="UXV53" s="296"/>
      <c r="UXW53" s="296"/>
      <c r="UXX53" s="296"/>
      <c r="UXY53" s="296"/>
      <c r="UXZ53" s="296"/>
      <c r="UYA53" s="296"/>
      <c r="UYB53" s="296"/>
      <c r="UYC53" s="296"/>
      <c r="UYD53" s="296"/>
      <c r="UYE53" s="296"/>
      <c r="UYF53" s="296"/>
      <c r="UYG53" s="296"/>
      <c r="UYH53" s="296"/>
      <c r="UYI53" s="296"/>
      <c r="UYJ53" s="296"/>
      <c r="UYK53" s="296"/>
      <c r="UYL53" s="296"/>
      <c r="UYM53" s="296"/>
      <c r="UYN53" s="296"/>
      <c r="UYO53" s="296"/>
      <c r="UYP53" s="296"/>
      <c r="UYQ53" s="296"/>
      <c r="UYR53" s="296"/>
      <c r="UYS53" s="296"/>
      <c r="UYT53" s="296"/>
      <c r="UYU53" s="296"/>
      <c r="UYV53" s="296"/>
      <c r="UYW53" s="296"/>
      <c r="UYX53" s="296"/>
      <c r="UYY53" s="296"/>
      <c r="UYZ53" s="296"/>
      <c r="UZA53" s="296"/>
      <c r="UZB53" s="296"/>
      <c r="UZC53" s="296"/>
      <c r="UZD53" s="296"/>
      <c r="UZE53" s="296"/>
      <c r="UZF53" s="296"/>
      <c r="UZG53" s="296"/>
      <c r="UZH53" s="296"/>
      <c r="UZI53" s="296"/>
      <c r="UZJ53" s="296"/>
      <c r="UZK53" s="296"/>
      <c r="UZL53" s="296"/>
      <c r="UZM53" s="296"/>
      <c r="UZN53" s="296"/>
      <c r="UZO53" s="296"/>
      <c r="UZP53" s="296"/>
      <c r="UZQ53" s="296"/>
      <c r="UZR53" s="296"/>
      <c r="UZS53" s="296"/>
      <c r="UZT53" s="296"/>
      <c r="UZU53" s="296"/>
      <c r="UZV53" s="296"/>
      <c r="UZW53" s="296"/>
      <c r="UZX53" s="296"/>
      <c r="UZY53" s="296"/>
      <c r="UZZ53" s="296"/>
      <c r="VAA53" s="296"/>
      <c r="VAB53" s="296"/>
      <c r="VAC53" s="296"/>
      <c r="VAD53" s="296"/>
      <c r="VAE53" s="296"/>
      <c r="VAF53" s="296"/>
      <c r="VAG53" s="296"/>
      <c r="VAH53" s="296"/>
      <c r="VAI53" s="296"/>
      <c r="VAJ53" s="296"/>
      <c r="VAK53" s="296"/>
      <c r="VAL53" s="296"/>
      <c r="VAM53" s="296"/>
      <c r="VAN53" s="296"/>
      <c r="VAO53" s="296"/>
      <c r="VAP53" s="296"/>
      <c r="VAQ53" s="296"/>
      <c r="VAR53" s="296"/>
      <c r="VAS53" s="296"/>
      <c r="VAT53" s="296"/>
      <c r="VAU53" s="296"/>
      <c r="VAV53" s="296"/>
      <c r="VAW53" s="296"/>
      <c r="VAX53" s="296"/>
      <c r="VAY53" s="296"/>
      <c r="VAZ53" s="296"/>
      <c r="VBA53" s="296"/>
      <c r="VBB53" s="296"/>
      <c r="VBC53" s="296"/>
      <c r="VBD53" s="296"/>
      <c r="VBE53" s="296"/>
      <c r="VBF53" s="296"/>
      <c r="VBG53" s="296"/>
      <c r="VBH53" s="296"/>
      <c r="VBI53" s="296"/>
      <c r="VBJ53" s="296"/>
      <c r="VBK53" s="296"/>
      <c r="VBL53" s="296"/>
      <c r="VBM53" s="296"/>
      <c r="VBN53" s="296"/>
      <c r="VBO53" s="296"/>
      <c r="VBP53" s="296"/>
      <c r="VBQ53" s="296"/>
      <c r="VBR53" s="296"/>
      <c r="VBS53" s="296"/>
      <c r="VBT53" s="296"/>
      <c r="VBU53" s="296"/>
      <c r="VBV53" s="296"/>
      <c r="VBW53" s="296"/>
      <c r="VBX53" s="296"/>
      <c r="VBY53" s="296"/>
      <c r="VBZ53" s="296"/>
      <c r="VCA53" s="296"/>
      <c r="VCB53" s="296"/>
      <c r="VCC53" s="296"/>
      <c r="VCD53" s="296"/>
      <c r="VCE53" s="296"/>
      <c r="VCF53" s="296"/>
      <c r="VCG53" s="296"/>
      <c r="VCH53" s="296"/>
      <c r="VCI53" s="296"/>
      <c r="VCJ53" s="296"/>
      <c r="VCK53" s="296"/>
      <c r="VCL53" s="296"/>
      <c r="VCM53" s="296"/>
      <c r="VCN53" s="296"/>
      <c r="VCO53" s="296"/>
      <c r="VCP53" s="296"/>
      <c r="VCQ53" s="296"/>
      <c r="VCR53" s="296"/>
      <c r="VCS53" s="296"/>
      <c r="VCT53" s="296"/>
      <c r="VCU53" s="296"/>
      <c r="VCV53" s="296"/>
      <c r="VCW53" s="296"/>
      <c r="VCX53" s="296"/>
      <c r="VCY53" s="296"/>
      <c r="VCZ53" s="296"/>
      <c r="VDA53" s="296"/>
      <c r="VDB53" s="296"/>
      <c r="VDC53" s="296"/>
      <c r="VDD53" s="296"/>
      <c r="VDE53" s="296"/>
      <c r="VDF53" s="296"/>
      <c r="VDG53" s="296"/>
      <c r="VDH53" s="296"/>
      <c r="VDI53" s="296"/>
      <c r="VDJ53" s="296"/>
      <c r="VDK53" s="296"/>
      <c r="VDL53" s="296"/>
      <c r="VDM53" s="296"/>
      <c r="VDN53" s="296"/>
      <c r="VDO53" s="296"/>
      <c r="VDP53" s="296"/>
      <c r="VDQ53" s="296"/>
      <c r="VDR53" s="296"/>
      <c r="VDS53" s="296"/>
      <c r="VDT53" s="296"/>
      <c r="VDU53" s="296"/>
      <c r="VDV53" s="296"/>
      <c r="VDW53" s="296"/>
      <c r="VDX53" s="296"/>
      <c r="VDY53" s="296"/>
      <c r="VDZ53" s="296"/>
      <c r="VEA53" s="296"/>
      <c r="VEB53" s="296"/>
      <c r="VEC53" s="296"/>
      <c r="VED53" s="296"/>
      <c r="VEE53" s="296"/>
      <c r="VEF53" s="296"/>
      <c r="VEG53" s="296"/>
      <c r="VEH53" s="296"/>
      <c r="VEI53" s="296"/>
      <c r="VEJ53" s="296"/>
      <c r="VEK53" s="296"/>
      <c r="VEL53" s="296"/>
      <c r="VEM53" s="296"/>
      <c r="VEN53" s="296"/>
      <c r="VEO53" s="296"/>
      <c r="VEP53" s="296"/>
      <c r="VEQ53" s="296"/>
      <c r="VER53" s="296"/>
      <c r="VES53" s="296"/>
      <c r="VET53" s="296"/>
      <c r="VEU53" s="296"/>
      <c r="VEV53" s="296"/>
      <c r="VEW53" s="296"/>
      <c r="VEX53" s="296"/>
      <c r="VEY53" s="296"/>
      <c r="VEZ53" s="296"/>
      <c r="VFA53" s="296"/>
      <c r="VFB53" s="296"/>
      <c r="VFC53" s="296"/>
      <c r="VFD53" s="296"/>
      <c r="VFE53" s="296"/>
      <c r="VFF53" s="296"/>
      <c r="VFG53" s="296"/>
      <c r="VFH53" s="296"/>
      <c r="VFI53" s="296"/>
      <c r="VFJ53" s="296"/>
      <c r="VFK53" s="296"/>
      <c r="VFL53" s="296"/>
      <c r="VFM53" s="296"/>
      <c r="VFN53" s="296"/>
      <c r="VFO53" s="296"/>
      <c r="VFP53" s="296"/>
      <c r="VFQ53" s="296"/>
      <c r="VFR53" s="296"/>
      <c r="VFS53" s="296"/>
      <c r="VFT53" s="296"/>
      <c r="VFU53" s="296"/>
      <c r="VFV53" s="296"/>
      <c r="VFW53" s="296"/>
      <c r="VFX53" s="296"/>
      <c r="VFY53" s="296"/>
      <c r="VFZ53" s="296"/>
      <c r="VGA53" s="296"/>
      <c r="VGB53" s="296"/>
      <c r="VGC53" s="296"/>
      <c r="VGD53" s="296"/>
      <c r="VGE53" s="296"/>
      <c r="VGF53" s="296"/>
      <c r="VGG53" s="296"/>
      <c r="VGH53" s="296"/>
      <c r="VGI53" s="296"/>
      <c r="VGJ53" s="296"/>
      <c r="VGK53" s="296"/>
      <c r="VGL53" s="296"/>
      <c r="VGM53" s="296"/>
      <c r="VGN53" s="296"/>
      <c r="VGO53" s="296"/>
      <c r="VGP53" s="296"/>
      <c r="VGQ53" s="296"/>
      <c r="VGR53" s="296"/>
      <c r="VGS53" s="296"/>
      <c r="VGT53" s="296"/>
      <c r="VGU53" s="296"/>
      <c r="VGV53" s="296"/>
      <c r="VGW53" s="296"/>
      <c r="VGX53" s="296"/>
      <c r="VGY53" s="296"/>
      <c r="VGZ53" s="296"/>
      <c r="VHA53" s="296"/>
      <c r="VHB53" s="296"/>
      <c r="VHC53" s="296"/>
      <c r="VHD53" s="296"/>
      <c r="VHE53" s="296"/>
      <c r="VHF53" s="296"/>
      <c r="VHG53" s="296"/>
      <c r="VHH53" s="296"/>
      <c r="VHI53" s="296"/>
      <c r="VHJ53" s="296"/>
      <c r="VHK53" s="296"/>
      <c r="VHL53" s="296"/>
      <c r="VHM53" s="296"/>
      <c r="VHN53" s="296"/>
      <c r="VHO53" s="296"/>
      <c r="VHP53" s="296"/>
      <c r="VHQ53" s="296"/>
      <c r="VHR53" s="296"/>
      <c r="VHS53" s="296"/>
      <c r="VHT53" s="296"/>
      <c r="VHU53" s="296"/>
      <c r="VHV53" s="296"/>
      <c r="VHW53" s="296"/>
      <c r="VHX53" s="296"/>
      <c r="VHY53" s="296"/>
      <c r="VHZ53" s="296"/>
      <c r="VIA53" s="296"/>
      <c r="VIB53" s="296"/>
      <c r="VIC53" s="296"/>
      <c r="VID53" s="296"/>
      <c r="VIE53" s="296"/>
      <c r="VIF53" s="296"/>
      <c r="VIG53" s="296"/>
      <c r="VIH53" s="296"/>
      <c r="VII53" s="296"/>
      <c r="VIJ53" s="296"/>
      <c r="VIK53" s="296"/>
      <c r="VIL53" s="296"/>
      <c r="VIM53" s="296"/>
      <c r="VIN53" s="296"/>
      <c r="VIO53" s="296"/>
      <c r="VIP53" s="296"/>
      <c r="VIQ53" s="296"/>
      <c r="VIR53" s="296"/>
      <c r="VIS53" s="296"/>
      <c r="VIT53" s="296"/>
      <c r="VIU53" s="296"/>
      <c r="VIV53" s="296"/>
      <c r="VIW53" s="296"/>
      <c r="VIX53" s="296"/>
      <c r="VIY53" s="296"/>
      <c r="VIZ53" s="296"/>
      <c r="VJA53" s="296"/>
      <c r="VJB53" s="296"/>
      <c r="VJC53" s="296"/>
      <c r="VJD53" s="296"/>
      <c r="VJE53" s="296"/>
      <c r="VJF53" s="296"/>
      <c r="VJG53" s="296"/>
      <c r="VJH53" s="296"/>
      <c r="VJI53" s="296"/>
      <c r="VJJ53" s="296"/>
      <c r="VJK53" s="296"/>
      <c r="VJL53" s="296"/>
      <c r="VJM53" s="296"/>
      <c r="VJN53" s="296"/>
      <c r="VJO53" s="296"/>
      <c r="VJP53" s="296"/>
      <c r="VJQ53" s="296"/>
      <c r="VJR53" s="296"/>
      <c r="VJS53" s="296"/>
      <c r="VJT53" s="296"/>
      <c r="VJU53" s="296"/>
      <c r="VJV53" s="296"/>
      <c r="VJW53" s="296"/>
      <c r="VJX53" s="296"/>
      <c r="VJY53" s="296"/>
      <c r="VJZ53" s="296"/>
      <c r="VKA53" s="296"/>
      <c r="VKB53" s="296"/>
      <c r="VKC53" s="296"/>
      <c r="VKD53" s="296"/>
      <c r="VKE53" s="296"/>
      <c r="VKF53" s="296"/>
      <c r="VKG53" s="296"/>
      <c r="VKH53" s="296"/>
      <c r="VKI53" s="296"/>
      <c r="VKJ53" s="296"/>
      <c r="VKK53" s="296"/>
      <c r="VKL53" s="296"/>
      <c r="VKM53" s="296"/>
      <c r="VKN53" s="296"/>
      <c r="VKO53" s="296"/>
      <c r="VKP53" s="296"/>
      <c r="VKQ53" s="296"/>
      <c r="VKR53" s="296"/>
      <c r="VKS53" s="296"/>
      <c r="VKT53" s="296"/>
      <c r="VKU53" s="296"/>
      <c r="VKV53" s="296"/>
      <c r="VKW53" s="296"/>
      <c r="VKX53" s="296"/>
      <c r="VKY53" s="296"/>
      <c r="VKZ53" s="296"/>
      <c r="VLA53" s="296"/>
      <c r="VLB53" s="296"/>
      <c r="VLC53" s="296"/>
      <c r="VLD53" s="296"/>
      <c r="VLE53" s="296"/>
      <c r="VLF53" s="296"/>
      <c r="VLG53" s="296"/>
      <c r="VLH53" s="296"/>
      <c r="VLI53" s="296"/>
      <c r="VLJ53" s="296"/>
      <c r="VLK53" s="296"/>
      <c r="VLL53" s="296"/>
      <c r="VLM53" s="296"/>
      <c r="VLN53" s="296"/>
      <c r="VLO53" s="296"/>
      <c r="VLP53" s="296"/>
      <c r="VLQ53" s="296"/>
      <c r="VLR53" s="296"/>
      <c r="VLS53" s="296"/>
      <c r="VLT53" s="296"/>
      <c r="VLU53" s="296"/>
      <c r="VLV53" s="296"/>
      <c r="VLW53" s="296"/>
      <c r="VLX53" s="296"/>
      <c r="VLY53" s="296"/>
      <c r="VLZ53" s="296"/>
      <c r="VMA53" s="296"/>
      <c r="VMB53" s="296"/>
      <c r="VMC53" s="296"/>
      <c r="VMD53" s="296"/>
      <c r="VME53" s="296"/>
      <c r="VMF53" s="296"/>
      <c r="VMG53" s="296"/>
      <c r="VMH53" s="296"/>
      <c r="VMI53" s="296"/>
      <c r="VMJ53" s="296"/>
      <c r="VMK53" s="296"/>
      <c r="VML53" s="296"/>
      <c r="VMM53" s="296"/>
      <c r="VMN53" s="296"/>
      <c r="VMO53" s="296"/>
      <c r="VMP53" s="296"/>
      <c r="VMQ53" s="296"/>
      <c r="VMR53" s="296"/>
      <c r="VMS53" s="296"/>
      <c r="VMT53" s="296"/>
      <c r="VMU53" s="296"/>
      <c r="VMV53" s="296"/>
      <c r="VMW53" s="296"/>
      <c r="VMX53" s="296"/>
      <c r="VMY53" s="296"/>
      <c r="VMZ53" s="296"/>
      <c r="VNA53" s="296"/>
      <c r="VNB53" s="296"/>
      <c r="VNC53" s="296"/>
      <c r="VND53" s="296"/>
      <c r="VNE53" s="296"/>
      <c r="VNF53" s="296"/>
      <c r="VNG53" s="296"/>
      <c r="VNH53" s="296"/>
      <c r="VNI53" s="296"/>
      <c r="VNJ53" s="296"/>
      <c r="VNK53" s="296"/>
      <c r="VNL53" s="296"/>
      <c r="VNM53" s="296"/>
      <c r="VNN53" s="296"/>
      <c r="VNO53" s="296"/>
      <c r="VNP53" s="296"/>
      <c r="VNQ53" s="296"/>
      <c r="VNR53" s="296"/>
      <c r="VNS53" s="296"/>
      <c r="VNT53" s="296"/>
      <c r="VNU53" s="296"/>
      <c r="VNV53" s="296"/>
      <c r="VNW53" s="296"/>
      <c r="VNX53" s="296"/>
      <c r="VNY53" s="296"/>
      <c r="VNZ53" s="296"/>
      <c r="VOA53" s="296"/>
      <c r="VOB53" s="296"/>
      <c r="VOC53" s="296"/>
      <c r="VOD53" s="296"/>
      <c r="VOE53" s="296"/>
      <c r="VOF53" s="296"/>
      <c r="VOG53" s="296"/>
      <c r="VOH53" s="296"/>
      <c r="VOI53" s="296"/>
      <c r="VOJ53" s="296"/>
      <c r="VOK53" s="296"/>
      <c r="VOL53" s="296"/>
      <c r="VOM53" s="296"/>
      <c r="VON53" s="296"/>
      <c r="VOO53" s="296"/>
      <c r="VOP53" s="296"/>
      <c r="VOQ53" s="296"/>
      <c r="VOR53" s="296"/>
      <c r="VOS53" s="296"/>
      <c r="VOT53" s="296"/>
      <c r="VOU53" s="296"/>
      <c r="VOV53" s="296"/>
      <c r="VOW53" s="296"/>
      <c r="VOX53" s="296"/>
      <c r="VOY53" s="296"/>
      <c r="VOZ53" s="296"/>
      <c r="VPA53" s="296"/>
      <c r="VPB53" s="296"/>
      <c r="VPC53" s="296"/>
      <c r="VPD53" s="296"/>
      <c r="VPE53" s="296"/>
      <c r="VPF53" s="296"/>
      <c r="VPG53" s="296"/>
      <c r="VPH53" s="296"/>
      <c r="VPI53" s="296"/>
      <c r="VPJ53" s="296"/>
      <c r="VPK53" s="296"/>
      <c r="VPL53" s="296"/>
      <c r="VPM53" s="296"/>
      <c r="VPN53" s="296"/>
      <c r="VPO53" s="296"/>
      <c r="VPP53" s="296"/>
      <c r="VPQ53" s="296"/>
      <c r="VPR53" s="296"/>
      <c r="VPS53" s="296"/>
      <c r="VPT53" s="296"/>
      <c r="VPU53" s="296"/>
      <c r="VPV53" s="296"/>
      <c r="VPW53" s="296"/>
      <c r="VPX53" s="296"/>
      <c r="VPY53" s="296"/>
      <c r="VPZ53" s="296"/>
      <c r="VQA53" s="296"/>
      <c r="VQB53" s="296"/>
      <c r="VQC53" s="296"/>
      <c r="VQD53" s="296"/>
      <c r="VQE53" s="296"/>
      <c r="VQF53" s="296"/>
      <c r="VQG53" s="296"/>
      <c r="VQH53" s="296"/>
      <c r="VQI53" s="296"/>
      <c r="VQJ53" s="296"/>
      <c r="VQK53" s="296"/>
      <c r="VQL53" s="296"/>
      <c r="VQM53" s="296"/>
      <c r="VQN53" s="296"/>
      <c r="VQO53" s="296"/>
      <c r="VQP53" s="296"/>
      <c r="VQQ53" s="296"/>
      <c r="VQR53" s="296"/>
      <c r="VQS53" s="296"/>
      <c r="VQT53" s="296"/>
      <c r="VQU53" s="296"/>
      <c r="VQV53" s="296"/>
      <c r="VQW53" s="296"/>
      <c r="VQX53" s="296"/>
      <c r="VQY53" s="296"/>
      <c r="VQZ53" s="296"/>
      <c r="VRA53" s="296"/>
      <c r="VRB53" s="296"/>
      <c r="VRC53" s="296"/>
      <c r="VRD53" s="296"/>
      <c r="VRE53" s="296"/>
      <c r="VRF53" s="296"/>
      <c r="VRG53" s="296"/>
      <c r="VRH53" s="296"/>
      <c r="VRI53" s="296"/>
      <c r="VRJ53" s="296"/>
      <c r="VRK53" s="296"/>
      <c r="VRL53" s="296"/>
      <c r="VRM53" s="296"/>
      <c r="VRN53" s="296"/>
      <c r="VRO53" s="296"/>
      <c r="VRP53" s="296"/>
      <c r="VRQ53" s="296"/>
      <c r="VRR53" s="296"/>
      <c r="VRS53" s="296"/>
      <c r="VRT53" s="296"/>
      <c r="VRU53" s="296"/>
      <c r="VRV53" s="296"/>
      <c r="VRW53" s="296"/>
      <c r="VRX53" s="296"/>
      <c r="VRY53" s="296"/>
      <c r="VRZ53" s="296"/>
      <c r="VSA53" s="296"/>
      <c r="VSB53" s="296"/>
      <c r="VSC53" s="296"/>
      <c r="VSD53" s="296"/>
      <c r="VSE53" s="296"/>
      <c r="VSF53" s="296"/>
      <c r="VSG53" s="296"/>
      <c r="VSH53" s="296"/>
      <c r="VSI53" s="296"/>
      <c r="VSJ53" s="296"/>
      <c r="VSK53" s="296"/>
      <c r="VSL53" s="296"/>
      <c r="VSM53" s="296"/>
      <c r="VSN53" s="296"/>
      <c r="VSO53" s="296"/>
      <c r="VSP53" s="296"/>
      <c r="VSQ53" s="296"/>
      <c r="VSR53" s="296"/>
      <c r="VSS53" s="296"/>
      <c r="VST53" s="296"/>
      <c r="VSU53" s="296"/>
      <c r="VSV53" s="296"/>
      <c r="VSW53" s="296"/>
      <c r="VSX53" s="296"/>
      <c r="VSY53" s="296"/>
      <c r="VSZ53" s="296"/>
      <c r="VTA53" s="296"/>
      <c r="VTB53" s="296"/>
      <c r="VTC53" s="296"/>
      <c r="VTD53" s="296"/>
      <c r="VTE53" s="296"/>
      <c r="VTF53" s="296"/>
      <c r="VTG53" s="296"/>
      <c r="VTH53" s="296"/>
      <c r="VTI53" s="296"/>
      <c r="VTJ53" s="296"/>
      <c r="VTK53" s="296"/>
      <c r="VTL53" s="296"/>
      <c r="VTM53" s="296"/>
      <c r="VTN53" s="296"/>
      <c r="VTO53" s="296"/>
      <c r="VTP53" s="296"/>
      <c r="VTQ53" s="296"/>
      <c r="VTR53" s="296"/>
      <c r="VTS53" s="296"/>
      <c r="VTT53" s="296"/>
      <c r="VTU53" s="296"/>
      <c r="VTV53" s="296"/>
      <c r="VTW53" s="296"/>
      <c r="VTX53" s="296"/>
      <c r="VTY53" s="296"/>
      <c r="VTZ53" s="296"/>
      <c r="VUA53" s="296"/>
      <c r="VUB53" s="296"/>
      <c r="VUC53" s="296"/>
      <c r="VUD53" s="296"/>
      <c r="VUE53" s="296"/>
      <c r="VUF53" s="296"/>
      <c r="VUG53" s="296"/>
      <c r="VUH53" s="296"/>
      <c r="VUI53" s="296"/>
      <c r="VUJ53" s="296"/>
      <c r="VUK53" s="296"/>
      <c r="VUL53" s="296"/>
      <c r="VUM53" s="296"/>
      <c r="VUN53" s="296"/>
      <c r="VUO53" s="296"/>
      <c r="VUP53" s="296"/>
      <c r="VUQ53" s="296"/>
      <c r="VUR53" s="296"/>
      <c r="VUS53" s="296"/>
      <c r="VUT53" s="296"/>
      <c r="VUU53" s="296"/>
      <c r="VUV53" s="296"/>
      <c r="VUW53" s="296"/>
      <c r="VUX53" s="296"/>
      <c r="VUY53" s="296"/>
      <c r="VUZ53" s="296"/>
      <c r="VVA53" s="296"/>
      <c r="VVB53" s="296"/>
      <c r="VVC53" s="296"/>
      <c r="VVD53" s="296"/>
      <c r="VVE53" s="296"/>
      <c r="VVF53" s="296"/>
      <c r="VVG53" s="296"/>
      <c r="VVH53" s="296"/>
      <c r="VVI53" s="296"/>
      <c r="VVJ53" s="296"/>
      <c r="VVK53" s="296"/>
      <c r="VVL53" s="296"/>
      <c r="VVM53" s="296"/>
      <c r="VVN53" s="296"/>
      <c r="VVO53" s="296"/>
      <c r="VVP53" s="296"/>
      <c r="VVQ53" s="296"/>
      <c r="VVR53" s="296"/>
      <c r="VVS53" s="296"/>
      <c r="VVT53" s="296"/>
      <c r="VVU53" s="296"/>
      <c r="VVV53" s="296"/>
      <c r="VVW53" s="296"/>
      <c r="VVX53" s="296"/>
      <c r="VVY53" s="296"/>
      <c r="VVZ53" s="296"/>
      <c r="VWA53" s="296"/>
      <c r="VWB53" s="296"/>
      <c r="VWC53" s="296"/>
      <c r="VWD53" s="296"/>
      <c r="VWE53" s="296"/>
      <c r="VWF53" s="296"/>
      <c r="VWG53" s="296"/>
      <c r="VWH53" s="296"/>
      <c r="VWI53" s="296"/>
      <c r="VWJ53" s="296"/>
      <c r="VWK53" s="296"/>
      <c r="VWL53" s="296"/>
      <c r="VWM53" s="296"/>
      <c r="VWN53" s="296"/>
      <c r="VWO53" s="296"/>
      <c r="VWP53" s="296"/>
      <c r="VWQ53" s="296"/>
      <c r="VWR53" s="296"/>
      <c r="VWS53" s="296"/>
      <c r="VWT53" s="296"/>
      <c r="VWU53" s="296"/>
      <c r="VWV53" s="296"/>
      <c r="VWW53" s="296"/>
      <c r="VWX53" s="296"/>
      <c r="VWY53" s="296"/>
      <c r="VWZ53" s="296"/>
      <c r="VXA53" s="296"/>
      <c r="VXB53" s="296"/>
      <c r="VXC53" s="296"/>
      <c r="VXD53" s="296"/>
      <c r="VXE53" s="296"/>
      <c r="VXF53" s="296"/>
      <c r="VXG53" s="296"/>
      <c r="VXH53" s="296"/>
      <c r="VXI53" s="296"/>
      <c r="VXJ53" s="296"/>
      <c r="VXK53" s="296"/>
      <c r="VXL53" s="296"/>
      <c r="VXM53" s="296"/>
      <c r="VXN53" s="296"/>
      <c r="VXO53" s="296"/>
      <c r="VXP53" s="296"/>
      <c r="VXQ53" s="296"/>
      <c r="VXR53" s="296"/>
      <c r="VXS53" s="296"/>
      <c r="VXT53" s="296"/>
      <c r="VXU53" s="296"/>
      <c r="VXV53" s="296"/>
      <c r="VXW53" s="296"/>
      <c r="VXX53" s="296"/>
      <c r="VXY53" s="296"/>
      <c r="VXZ53" s="296"/>
      <c r="VYA53" s="296"/>
      <c r="VYB53" s="296"/>
      <c r="VYC53" s="296"/>
      <c r="VYD53" s="296"/>
      <c r="VYE53" s="296"/>
      <c r="VYF53" s="296"/>
      <c r="VYG53" s="296"/>
      <c r="VYH53" s="296"/>
      <c r="VYI53" s="296"/>
      <c r="VYJ53" s="296"/>
      <c r="VYK53" s="296"/>
      <c r="VYL53" s="296"/>
      <c r="VYM53" s="296"/>
      <c r="VYN53" s="296"/>
      <c r="VYO53" s="296"/>
      <c r="VYP53" s="296"/>
      <c r="VYQ53" s="296"/>
      <c r="VYR53" s="296"/>
      <c r="VYS53" s="296"/>
      <c r="VYT53" s="296"/>
      <c r="VYU53" s="296"/>
      <c r="VYV53" s="296"/>
      <c r="VYW53" s="296"/>
      <c r="VYX53" s="296"/>
      <c r="VYY53" s="296"/>
      <c r="VYZ53" s="296"/>
      <c r="VZA53" s="296"/>
      <c r="VZB53" s="296"/>
      <c r="VZC53" s="296"/>
      <c r="VZD53" s="296"/>
      <c r="VZE53" s="296"/>
      <c r="VZF53" s="296"/>
      <c r="VZG53" s="296"/>
      <c r="VZH53" s="296"/>
      <c r="VZI53" s="296"/>
      <c r="VZJ53" s="296"/>
      <c r="VZK53" s="296"/>
      <c r="VZL53" s="296"/>
      <c r="VZM53" s="296"/>
      <c r="VZN53" s="296"/>
      <c r="VZO53" s="296"/>
      <c r="VZP53" s="296"/>
      <c r="VZQ53" s="296"/>
      <c r="VZR53" s="296"/>
      <c r="VZS53" s="296"/>
      <c r="VZT53" s="296"/>
      <c r="VZU53" s="296"/>
      <c r="VZV53" s="296"/>
      <c r="VZW53" s="296"/>
      <c r="VZX53" s="296"/>
      <c r="VZY53" s="296"/>
      <c r="VZZ53" s="296"/>
      <c r="WAA53" s="296"/>
      <c r="WAB53" s="296"/>
      <c r="WAC53" s="296"/>
      <c r="WAD53" s="296"/>
      <c r="WAE53" s="296"/>
      <c r="WAF53" s="296"/>
      <c r="WAG53" s="296"/>
      <c r="WAH53" s="296"/>
      <c r="WAI53" s="296"/>
      <c r="WAJ53" s="296"/>
      <c r="WAK53" s="296"/>
      <c r="WAL53" s="296"/>
      <c r="WAM53" s="296"/>
      <c r="WAN53" s="296"/>
      <c r="WAO53" s="296"/>
      <c r="WAP53" s="296"/>
      <c r="WAQ53" s="296"/>
      <c r="WAR53" s="296"/>
      <c r="WAS53" s="296"/>
      <c r="WAT53" s="296"/>
      <c r="WAU53" s="296"/>
      <c r="WAV53" s="296"/>
      <c r="WAW53" s="296"/>
      <c r="WAX53" s="296"/>
      <c r="WAY53" s="296"/>
      <c r="WAZ53" s="296"/>
      <c r="WBA53" s="296"/>
      <c r="WBB53" s="296"/>
      <c r="WBC53" s="296"/>
      <c r="WBD53" s="296"/>
      <c r="WBE53" s="296"/>
      <c r="WBF53" s="296"/>
      <c r="WBG53" s="296"/>
      <c r="WBH53" s="296"/>
      <c r="WBI53" s="296"/>
      <c r="WBJ53" s="296"/>
      <c r="WBK53" s="296"/>
      <c r="WBL53" s="296"/>
      <c r="WBM53" s="296"/>
      <c r="WBN53" s="296"/>
      <c r="WBO53" s="296"/>
      <c r="WBP53" s="296"/>
      <c r="WBQ53" s="296"/>
      <c r="WBR53" s="296"/>
      <c r="WBS53" s="296"/>
      <c r="WBT53" s="296"/>
      <c r="WBU53" s="296"/>
      <c r="WBV53" s="296"/>
      <c r="WBW53" s="296"/>
      <c r="WBX53" s="296"/>
      <c r="WBY53" s="296"/>
      <c r="WBZ53" s="296"/>
      <c r="WCA53" s="296"/>
      <c r="WCB53" s="296"/>
      <c r="WCC53" s="296"/>
      <c r="WCD53" s="296"/>
      <c r="WCE53" s="296"/>
      <c r="WCF53" s="296"/>
      <c r="WCG53" s="296"/>
      <c r="WCH53" s="296"/>
      <c r="WCI53" s="296"/>
      <c r="WCJ53" s="296"/>
      <c r="WCK53" s="296"/>
      <c r="WCL53" s="296"/>
      <c r="WCM53" s="296"/>
      <c r="WCN53" s="296"/>
      <c r="WCO53" s="296"/>
      <c r="WCP53" s="296"/>
      <c r="WCQ53" s="296"/>
      <c r="WCR53" s="296"/>
      <c r="WCS53" s="296"/>
      <c r="WCT53" s="296"/>
      <c r="WCU53" s="296"/>
      <c r="WCV53" s="296"/>
      <c r="WCW53" s="296"/>
      <c r="WCX53" s="296"/>
      <c r="WCY53" s="296"/>
      <c r="WCZ53" s="296"/>
      <c r="WDA53" s="296"/>
      <c r="WDB53" s="296"/>
      <c r="WDC53" s="296"/>
      <c r="WDD53" s="296"/>
      <c r="WDE53" s="296"/>
      <c r="WDF53" s="296"/>
      <c r="WDG53" s="296"/>
      <c r="WDH53" s="296"/>
      <c r="WDI53" s="296"/>
      <c r="WDJ53" s="296"/>
      <c r="WDK53" s="296"/>
      <c r="WDL53" s="296"/>
      <c r="WDM53" s="296"/>
      <c r="WDN53" s="296"/>
      <c r="WDO53" s="296"/>
      <c r="WDP53" s="296"/>
      <c r="WDQ53" s="296"/>
      <c r="WDR53" s="296"/>
      <c r="WDS53" s="296"/>
      <c r="WDT53" s="296"/>
      <c r="WDU53" s="296"/>
      <c r="WDV53" s="296"/>
      <c r="WDW53" s="296"/>
      <c r="WDX53" s="296"/>
      <c r="WDY53" s="296"/>
      <c r="WDZ53" s="296"/>
      <c r="WEA53" s="296"/>
      <c r="WEB53" s="296"/>
      <c r="WEC53" s="296"/>
      <c r="WED53" s="296"/>
      <c r="WEE53" s="296"/>
      <c r="WEF53" s="296"/>
      <c r="WEG53" s="296"/>
      <c r="WEH53" s="296"/>
      <c r="WEI53" s="296"/>
      <c r="WEJ53" s="296"/>
      <c r="WEK53" s="296"/>
      <c r="WEL53" s="296"/>
      <c r="WEM53" s="296"/>
      <c r="WEN53" s="296"/>
      <c r="WEO53" s="296"/>
      <c r="WEP53" s="296"/>
      <c r="WEQ53" s="296"/>
      <c r="WER53" s="296"/>
      <c r="WES53" s="296"/>
      <c r="WET53" s="296"/>
      <c r="WEU53" s="296"/>
      <c r="WEV53" s="296"/>
      <c r="WEW53" s="296"/>
      <c r="WEX53" s="296"/>
      <c r="WEY53" s="296"/>
      <c r="WEZ53" s="296"/>
      <c r="WFA53" s="296"/>
      <c r="WFB53" s="296"/>
      <c r="WFC53" s="296"/>
      <c r="WFD53" s="296"/>
      <c r="WFE53" s="296"/>
      <c r="WFF53" s="296"/>
      <c r="WFG53" s="296"/>
      <c r="WFH53" s="296"/>
      <c r="WFI53" s="296"/>
      <c r="WFJ53" s="296"/>
      <c r="WFK53" s="296"/>
      <c r="WFL53" s="296"/>
      <c r="WFM53" s="296"/>
      <c r="WFN53" s="296"/>
      <c r="WFO53" s="296"/>
      <c r="WFP53" s="296"/>
      <c r="WFQ53" s="296"/>
      <c r="WFR53" s="296"/>
      <c r="WFS53" s="296"/>
      <c r="WFT53" s="296"/>
      <c r="WFU53" s="296"/>
      <c r="WFV53" s="296"/>
      <c r="WFW53" s="296"/>
      <c r="WFX53" s="296"/>
      <c r="WFY53" s="296"/>
      <c r="WFZ53" s="296"/>
      <c r="WGA53" s="296"/>
      <c r="WGB53" s="296"/>
      <c r="WGC53" s="296"/>
      <c r="WGD53" s="296"/>
      <c r="WGE53" s="296"/>
      <c r="WGF53" s="296"/>
      <c r="WGG53" s="296"/>
      <c r="WGH53" s="296"/>
      <c r="WGI53" s="296"/>
      <c r="WGJ53" s="296"/>
      <c r="WGK53" s="296"/>
      <c r="WGL53" s="296"/>
      <c r="WGM53" s="296"/>
      <c r="WGN53" s="296"/>
      <c r="WGO53" s="296"/>
      <c r="WGP53" s="296"/>
      <c r="WGQ53" s="296"/>
      <c r="WGR53" s="296"/>
      <c r="WGS53" s="296"/>
      <c r="WGT53" s="296"/>
      <c r="WGU53" s="296"/>
      <c r="WGV53" s="296"/>
      <c r="WGW53" s="296"/>
      <c r="WGX53" s="296"/>
      <c r="WGY53" s="296"/>
      <c r="WGZ53" s="296"/>
      <c r="WHA53" s="296"/>
      <c r="WHB53" s="296"/>
      <c r="WHC53" s="296"/>
      <c r="WHD53" s="296"/>
      <c r="WHE53" s="296"/>
      <c r="WHF53" s="296"/>
      <c r="WHG53" s="296"/>
      <c r="WHH53" s="296"/>
      <c r="WHI53" s="296"/>
      <c r="WHJ53" s="296"/>
      <c r="WHK53" s="296"/>
      <c r="WHL53" s="296"/>
      <c r="WHM53" s="296"/>
      <c r="WHN53" s="296"/>
      <c r="WHO53" s="296"/>
      <c r="WHP53" s="296"/>
      <c r="WHQ53" s="296"/>
      <c r="WHR53" s="296"/>
      <c r="WHS53" s="296"/>
      <c r="WHT53" s="296"/>
      <c r="WHU53" s="296"/>
      <c r="WHV53" s="296"/>
      <c r="WHW53" s="296"/>
      <c r="WHX53" s="296"/>
      <c r="WHY53" s="296"/>
      <c r="WHZ53" s="296"/>
      <c r="WIA53" s="296"/>
      <c r="WIB53" s="296"/>
      <c r="WIC53" s="296"/>
      <c r="WID53" s="296"/>
      <c r="WIE53" s="296"/>
      <c r="WIF53" s="296"/>
      <c r="WIG53" s="296"/>
      <c r="WIH53" s="296"/>
      <c r="WII53" s="296"/>
      <c r="WIJ53" s="296"/>
      <c r="WIK53" s="296"/>
      <c r="WIL53" s="296"/>
      <c r="WIM53" s="296"/>
      <c r="WIN53" s="296"/>
      <c r="WIO53" s="296"/>
      <c r="WIP53" s="296"/>
      <c r="WIQ53" s="296"/>
      <c r="WIR53" s="296"/>
      <c r="WIS53" s="296"/>
      <c r="WIT53" s="296"/>
      <c r="WIU53" s="296"/>
      <c r="WIV53" s="296"/>
      <c r="WIW53" s="296"/>
      <c r="WIX53" s="296"/>
      <c r="WIY53" s="296"/>
      <c r="WIZ53" s="296"/>
      <c r="WJA53" s="296"/>
      <c r="WJB53" s="296"/>
      <c r="WJC53" s="296"/>
      <c r="WJD53" s="296"/>
      <c r="WJE53" s="296"/>
      <c r="WJF53" s="296"/>
      <c r="WJG53" s="296"/>
      <c r="WJH53" s="296"/>
      <c r="WJI53" s="296"/>
      <c r="WJJ53" s="296"/>
      <c r="WJK53" s="296"/>
      <c r="WJL53" s="296"/>
      <c r="WJM53" s="296"/>
      <c r="WJN53" s="296"/>
      <c r="WJO53" s="296"/>
      <c r="WJP53" s="296"/>
      <c r="WJQ53" s="296"/>
      <c r="WJR53" s="296"/>
      <c r="WJS53" s="296"/>
      <c r="WJT53" s="296"/>
      <c r="WJU53" s="296"/>
      <c r="WJV53" s="296"/>
      <c r="WJW53" s="296"/>
      <c r="WJX53" s="296"/>
      <c r="WJY53" s="296"/>
      <c r="WJZ53" s="296"/>
      <c r="WKA53" s="296"/>
      <c r="WKB53" s="296"/>
      <c r="WKC53" s="296"/>
      <c r="WKD53" s="296"/>
      <c r="WKE53" s="296"/>
      <c r="WKF53" s="296"/>
      <c r="WKG53" s="296"/>
      <c r="WKH53" s="296"/>
      <c r="WKI53" s="296"/>
      <c r="WKJ53" s="296"/>
      <c r="WKK53" s="296"/>
      <c r="WKL53" s="296"/>
      <c r="WKM53" s="296"/>
      <c r="WKN53" s="296"/>
      <c r="WKO53" s="296"/>
      <c r="WKP53" s="296"/>
      <c r="WKQ53" s="296"/>
      <c r="WKR53" s="296"/>
      <c r="WKS53" s="296"/>
      <c r="WKT53" s="296"/>
      <c r="WKU53" s="296"/>
      <c r="WKV53" s="296"/>
      <c r="WKW53" s="296"/>
      <c r="WKX53" s="296"/>
      <c r="WKY53" s="296"/>
      <c r="WKZ53" s="296"/>
      <c r="WLA53" s="296"/>
      <c r="WLB53" s="296"/>
      <c r="WLC53" s="296"/>
      <c r="WLD53" s="296"/>
      <c r="WLE53" s="296"/>
      <c r="WLF53" s="296"/>
      <c r="WLG53" s="296"/>
      <c r="WLH53" s="296"/>
      <c r="WLI53" s="296"/>
      <c r="WLJ53" s="296"/>
      <c r="WLK53" s="296"/>
      <c r="WLL53" s="296"/>
      <c r="WLM53" s="296"/>
      <c r="WLN53" s="296"/>
      <c r="WLO53" s="296"/>
      <c r="WLP53" s="296"/>
      <c r="WLQ53" s="296"/>
      <c r="WLR53" s="296"/>
      <c r="WLS53" s="296"/>
      <c r="WLT53" s="296"/>
      <c r="WLU53" s="296"/>
      <c r="WLV53" s="296"/>
      <c r="WLW53" s="296"/>
      <c r="WLX53" s="296"/>
      <c r="WLY53" s="296"/>
      <c r="WLZ53" s="296"/>
      <c r="WMA53" s="296"/>
      <c r="WMB53" s="296"/>
      <c r="WMC53" s="296"/>
      <c r="WMD53" s="296"/>
      <c r="WME53" s="296"/>
      <c r="WMF53" s="296"/>
      <c r="WMG53" s="296"/>
      <c r="WMH53" s="296"/>
      <c r="WMI53" s="296"/>
      <c r="WMJ53" s="296"/>
      <c r="WMK53" s="296"/>
      <c r="WML53" s="296"/>
      <c r="WMM53" s="296"/>
      <c r="WMN53" s="296"/>
      <c r="WMO53" s="296"/>
      <c r="WMP53" s="296"/>
      <c r="WMQ53" s="296"/>
      <c r="WMR53" s="296"/>
      <c r="WMS53" s="296"/>
      <c r="WMT53" s="296"/>
      <c r="WMU53" s="296"/>
      <c r="WMV53" s="296"/>
      <c r="WMW53" s="296"/>
      <c r="WMX53" s="296"/>
      <c r="WMY53" s="296"/>
      <c r="WMZ53" s="296"/>
      <c r="WNA53" s="296"/>
      <c r="WNB53" s="296"/>
      <c r="WNC53" s="296"/>
      <c r="WND53" s="296"/>
      <c r="WNE53" s="296"/>
      <c r="WNF53" s="296"/>
      <c r="WNG53" s="296"/>
      <c r="WNH53" s="296"/>
      <c r="WNI53" s="296"/>
      <c r="WNJ53" s="296"/>
      <c r="WNK53" s="296"/>
      <c r="WNL53" s="296"/>
      <c r="WNM53" s="296"/>
      <c r="WNN53" s="296"/>
      <c r="WNO53" s="296"/>
      <c r="WNP53" s="296"/>
      <c r="WNQ53" s="296"/>
      <c r="WNR53" s="296"/>
      <c r="WNS53" s="296"/>
      <c r="WNT53" s="296"/>
      <c r="WNU53" s="296"/>
      <c r="WNV53" s="296"/>
      <c r="WNW53" s="296"/>
      <c r="WNX53" s="296"/>
      <c r="WNY53" s="296"/>
      <c r="WNZ53" s="296"/>
      <c r="WOA53" s="296"/>
      <c r="WOB53" s="296"/>
      <c r="WOC53" s="296"/>
      <c r="WOD53" s="296"/>
      <c r="WOE53" s="296"/>
      <c r="WOF53" s="296"/>
      <c r="WOG53" s="296"/>
      <c r="WOH53" s="296"/>
      <c r="WOI53" s="296"/>
      <c r="WOJ53" s="296"/>
      <c r="WOK53" s="296"/>
      <c r="WOL53" s="296"/>
      <c r="WOM53" s="296"/>
      <c r="WON53" s="296"/>
      <c r="WOO53" s="296"/>
      <c r="WOP53" s="296"/>
      <c r="WOQ53" s="296"/>
      <c r="WOR53" s="296"/>
      <c r="WOS53" s="296"/>
      <c r="WOT53" s="296"/>
      <c r="WOU53" s="296"/>
      <c r="WOV53" s="296"/>
      <c r="WOW53" s="296"/>
      <c r="WOX53" s="296"/>
      <c r="WOY53" s="296"/>
      <c r="WOZ53" s="296"/>
      <c r="WPA53" s="296"/>
      <c r="WPB53" s="296"/>
      <c r="WPC53" s="296"/>
      <c r="WPD53" s="296"/>
      <c r="WPE53" s="296"/>
      <c r="WPF53" s="296"/>
      <c r="WPG53" s="296"/>
      <c r="WPH53" s="296"/>
      <c r="WPI53" s="296"/>
      <c r="WPJ53" s="296"/>
      <c r="WPK53" s="296"/>
      <c r="WPL53" s="296"/>
      <c r="WPM53" s="296"/>
      <c r="WPN53" s="296"/>
      <c r="WPO53" s="296"/>
      <c r="WPP53" s="296"/>
      <c r="WPQ53" s="296"/>
      <c r="WPR53" s="296"/>
      <c r="WPS53" s="296"/>
      <c r="WPT53" s="296"/>
      <c r="WPU53" s="296"/>
      <c r="WPV53" s="296"/>
      <c r="WPW53" s="296"/>
      <c r="WPX53" s="296"/>
      <c r="WPY53" s="296"/>
      <c r="WPZ53" s="296"/>
      <c r="WQA53" s="296"/>
      <c r="WQB53" s="296"/>
      <c r="WQC53" s="296"/>
      <c r="WQD53" s="296"/>
      <c r="WQE53" s="296"/>
      <c r="WQF53" s="296"/>
      <c r="WQG53" s="296"/>
      <c r="WQH53" s="296"/>
      <c r="WQI53" s="296"/>
      <c r="WQJ53" s="296"/>
      <c r="WQK53" s="296"/>
      <c r="WQL53" s="296"/>
      <c r="WQM53" s="296"/>
      <c r="WQN53" s="296"/>
      <c r="WQO53" s="296"/>
      <c r="WQP53" s="296"/>
      <c r="WQQ53" s="296"/>
      <c r="WQR53" s="296"/>
      <c r="WQS53" s="296"/>
      <c r="WQT53" s="296"/>
      <c r="WQU53" s="296"/>
      <c r="WQV53" s="296"/>
      <c r="WQW53" s="296"/>
      <c r="WQX53" s="296"/>
      <c r="WQY53" s="296"/>
      <c r="WQZ53" s="296"/>
      <c r="WRA53" s="296"/>
      <c r="WRB53" s="296"/>
      <c r="WRC53" s="296"/>
      <c r="WRD53" s="296"/>
      <c r="WRE53" s="296"/>
      <c r="WRF53" s="296"/>
      <c r="WRG53" s="296"/>
      <c r="WRH53" s="296"/>
      <c r="WRI53" s="296"/>
      <c r="WRJ53" s="296"/>
      <c r="WRK53" s="296"/>
      <c r="WRL53" s="296"/>
      <c r="WRM53" s="296"/>
      <c r="WRN53" s="296"/>
      <c r="WRO53" s="296"/>
      <c r="WRP53" s="296"/>
      <c r="WRQ53" s="296"/>
      <c r="WRR53" s="296"/>
      <c r="WRS53" s="296"/>
      <c r="WRT53" s="296"/>
      <c r="WRU53" s="296"/>
      <c r="WRV53" s="296"/>
      <c r="WRW53" s="296"/>
      <c r="WRX53" s="296"/>
      <c r="WRY53" s="296"/>
      <c r="WRZ53" s="296"/>
      <c r="WSA53" s="296"/>
      <c r="WSB53" s="296"/>
      <c r="WSC53" s="296"/>
      <c r="WSD53" s="296"/>
      <c r="WSE53" s="296"/>
      <c r="WSF53" s="296"/>
      <c r="WSG53" s="296"/>
      <c r="WSH53" s="296"/>
      <c r="WSI53" s="296"/>
      <c r="WSJ53" s="296"/>
      <c r="WSK53" s="296"/>
      <c r="WSL53" s="296"/>
      <c r="WSM53" s="296"/>
      <c r="WSN53" s="296"/>
      <c r="WSO53" s="296"/>
      <c r="WSP53" s="296"/>
      <c r="WSQ53" s="296"/>
      <c r="WSR53" s="296"/>
      <c r="WSS53" s="296"/>
      <c r="WST53" s="296"/>
      <c r="WSU53" s="296"/>
      <c r="WSV53" s="296"/>
      <c r="WSW53" s="296"/>
      <c r="WSX53" s="296"/>
      <c r="WSY53" s="296"/>
      <c r="WSZ53" s="296"/>
      <c r="WTA53" s="296"/>
      <c r="WTB53" s="296"/>
      <c r="WTC53" s="296"/>
      <c r="WTD53" s="296"/>
      <c r="WTE53" s="296"/>
      <c r="WTF53" s="296"/>
      <c r="WTG53" s="296"/>
      <c r="WTH53" s="296"/>
      <c r="WTI53" s="296"/>
      <c r="WTJ53" s="296"/>
      <c r="WTK53" s="296"/>
      <c r="WTL53" s="296"/>
      <c r="WTM53" s="296"/>
      <c r="WTN53" s="296"/>
      <c r="WTO53" s="296"/>
      <c r="WTP53" s="296"/>
      <c r="WTQ53" s="296"/>
      <c r="WTR53" s="296"/>
      <c r="WTS53" s="296"/>
      <c r="WTT53" s="296"/>
      <c r="WTU53" s="296"/>
      <c r="WTV53" s="296"/>
      <c r="WTW53" s="296"/>
      <c r="WTX53" s="296"/>
      <c r="WTY53" s="296"/>
      <c r="WTZ53" s="296"/>
      <c r="WUA53" s="296"/>
      <c r="WUB53" s="296"/>
      <c r="WUC53" s="296"/>
      <c r="WUD53" s="296"/>
      <c r="WUE53" s="296"/>
      <c r="WUF53" s="296"/>
      <c r="WUG53" s="296"/>
      <c r="WUH53" s="296"/>
      <c r="WUI53" s="296"/>
      <c r="WUJ53" s="296"/>
      <c r="WUK53" s="296"/>
      <c r="WUL53" s="296"/>
      <c r="WUM53" s="296"/>
      <c r="WUN53" s="296"/>
      <c r="WUO53" s="296"/>
      <c r="WUP53" s="296"/>
      <c r="WUQ53" s="296"/>
      <c r="WUR53" s="296"/>
      <c r="WUS53" s="296"/>
      <c r="WUT53" s="296"/>
      <c r="WUU53" s="296"/>
      <c r="WUV53" s="296"/>
      <c r="WUW53" s="296"/>
      <c r="WUX53" s="296"/>
      <c r="WUY53" s="296"/>
      <c r="WUZ53" s="296"/>
      <c r="WVA53" s="296"/>
      <c r="WVB53" s="296"/>
      <c r="WVC53" s="296"/>
      <c r="WVD53" s="296"/>
      <c r="WVE53" s="296"/>
      <c r="WVF53" s="296"/>
      <c r="WVG53" s="296"/>
      <c r="WVH53" s="296"/>
      <c r="WVI53" s="296"/>
      <c r="WVJ53" s="296"/>
      <c r="WVK53" s="296"/>
      <c r="WVL53" s="296"/>
      <c r="WVM53" s="296"/>
      <c r="WVN53" s="296"/>
      <c r="WVO53" s="296"/>
      <c r="WVP53" s="296"/>
      <c r="WVQ53" s="296"/>
      <c r="WVR53" s="296"/>
      <c r="WVS53" s="296"/>
      <c r="WVT53" s="296"/>
      <c r="WVU53" s="296"/>
      <c r="WVV53" s="296"/>
      <c r="WVW53" s="296"/>
      <c r="WVX53" s="296"/>
      <c r="WVY53" s="296"/>
      <c r="WVZ53" s="296"/>
      <c r="WWA53" s="296"/>
      <c r="WWB53" s="296"/>
      <c r="WWC53" s="296"/>
      <c r="WWD53" s="296"/>
      <c r="WWE53" s="296"/>
      <c r="WWF53" s="296"/>
      <c r="WWG53" s="296"/>
      <c r="WWH53" s="296"/>
      <c r="WWI53" s="296"/>
      <c r="WWJ53" s="296"/>
      <c r="WWK53" s="296"/>
      <c r="WWL53" s="296"/>
      <c r="WWM53" s="296"/>
      <c r="WWN53" s="296"/>
      <c r="WWO53" s="296"/>
      <c r="WWP53" s="296"/>
      <c r="WWQ53" s="296"/>
      <c r="WWR53" s="296"/>
      <c r="WWS53" s="296"/>
      <c r="WWT53" s="296"/>
      <c r="WWU53" s="296"/>
      <c r="WWV53" s="296"/>
      <c r="WWW53" s="296"/>
      <c r="WWX53" s="296"/>
      <c r="WWY53" s="296"/>
      <c r="WWZ53" s="296"/>
    </row>
    <row r="54" spans="1:16172" ht="15" customHeight="1" x14ac:dyDescent="0.25">
      <c r="A54" s="274" t="s">
        <v>148</v>
      </c>
      <c r="B54" s="275"/>
      <c r="C54" s="275"/>
      <c r="D54" s="275"/>
      <c r="E54" s="275"/>
      <c r="F54" s="275"/>
      <c r="G54" s="275"/>
      <c r="H54" s="275"/>
      <c r="I54" s="275"/>
      <c r="J54" s="275"/>
      <c r="K54" s="275"/>
      <c r="L54" s="275"/>
      <c r="M54" s="275"/>
      <c r="N54" s="275"/>
      <c r="O54" s="275"/>
      <c r="P54" s="275"/>
      <c r="Q54" s="275"/>
      <c r="R54" s="275"/>
      <c r="S54" s="275"/>
      <c r="T54" s="275"/>
      <c r="U54" s="275"/>
      <c r="V54" s="275"/>
      <c r="W54" s="275"/>
      <c r="X54" s="275"/>
    </row>
    <row r="55" spans="1:16172" ht="15" customHeight="1" x14ac:dyDescent="0.25">
      <c r="A55" s="274" t="s">
        <v>44</v>
      </c>
      <c r="B55" s="275"/>
      <c r="C55" s="275"/>
      <c r="D55" s="275"/>
      <c r="E55" s="275"/>
      <c r="F55" s="275"/>
      <c r="G55" s="275"/>
      <c r="H55" s="275"/>
      <c r="I55" s="275"/>
      <c r="J55" s="275"/>
      <c r="K55" s="275"/>
      <c r="L55" s="275"/>
      <c r="M55" s="275"/>
      <c r="N55" s="275"/>
      <c r="O55" s="275"/>
      <c r="P55" s="275"/>
      <c r="Q55" s="275"/>
      <c r="R55" s="275"/>
      <c r="S55" s="275"/>
      <c r="T55" s="275"/>
      <c r="U55" s="275"/>
      <c r="V55" s="275"/>
      <c r="W55" s="275"/>
      <c r="X55" s="275"/>
    </row>
    <row r="56" spans="1:16172" ht="30" customHeight="1" x14ac:dyDescent="0.25">
      <c r="A56" s="300" t="s">
        <v>184</v>
      </c>
      <c r="B56" s="275"/>
      <c r="C56" s="275"/>
      <c r="D56" s="275"/>
      <c r="E56" s="275"/>
      <c r="F56" s="275"/>
      <c r="G56" s="275"/>
      <c r="H56" s="275"/>
      <c r="I56" s="275"/>
      <c r="J56" s="275"/>
      <c r="K56" s="275"/>
      <c r="L56" s="275"/>
      <c r="M56" s="275"/>
      <c r="N56" s="275"/>
      <c r="O56" s="275"/>
      <c r="P56" s="275"/>
      <c r="Q56" s="275"/>
      <c r="R56" s="275"/>
      <c r="S56" s="275"/>
      <c r="T56" s="275"/>
      <c r="U56" s="275"/>
      <c r="V56" s="275"/>
      <c r="W56" s="275"/>
      <c r="X56" s="275"/>
    </row>
    <row r="57" spans="1:16172" ht="15" customHeight="1" x14ac:dyDescent="0.25">
      <c r="A57" s="300" t="s">
        <v>45</v>
      </c>
      <c r="B57" s="275"/>
      <c r="C57" s="275"/>
      <c r="D57" s="275"/>
      <c r="E57" s="275"/>
      <c r="F57" s="275"/>
      <c r="G57" s="275"/>
      <c r="H57" s="275"/>
      <c r="I57" s="275"/>
      <c r="J57" s="275"/>
      <c r="K57" s="275"/>
      <c r="L57" s="275"/>
      <c r="M57" s="275"/>
      <c r="N57" s="275"/>
      <c r="O57" s="275"/>
      <c r="P57" s="275"/>
      <c r="Q57" s="275"/>
      <c r="R57" s="275"/>
      <c r="S57" s="275"/>
      <c r="T57" s="275"/>
      <c r="U57" s="275"/>
      <c r="V57" s="275"/>
      <c r="W57" s="275"/>
      <c r="X57" s="275"/>
    </row>
    <row r="58" spans="1:16172" ht="15" customHeight="1" x14ac:dyDescent="0.25">
      <c r="A58" s="274" t="s">
        <v>46</v>
      </c>
      <c r="B58" s="275"/>
      <c r="C58" s="275"/>
      <c r="D58" s="275"/>
      <c r="E58" s="275"/>
      <c r="F58" s="275"/>
      <c r="G58" s="275"/>
      <c r="H58" s="275"/>
      <c r="I58" s="275"/>
      <c r="J58" s="275"/>
      <c r="K58" s="275"/>
      <c r="L58" s="275"/>
      <c r="M58" s="275"/>
      <c r="N58" s="275"/>
      <c r="O58" s="275"/>
      <c r="P58" s="275"/>
      <c r="Q58" s="275"/>
      <c r="R58" s="275"/>
      <c r="S58" s="275"/>
      <c r="T58" s="275"/>
      <c r="U58" s="275"/>
      <c r="V58" s="275"/>
      <c r="W58" s="275"/>
      <c r="X58" s="275"/>
    </row>
    <row r="59" spans="1:16172" ht="15" customHeight="1" x14ac:dyDescent="0.25">
      <c r="A59" s="274" t="s">
        <v>52</v>
      </c>
      <c r="B59" s="275"/>
      <c r="C59" s="275"/>
      <c r="D59" s="275"/>
      <c r="E59" s="275"/>
      <c r="F59" s="275"/>
      <c r="G59" s="275"/>
      <c r="H59" s="275"/>
      <c r="I59" s="275"/>
      <c r="J59" s="275"/>
      <c r="K59" s="275"/>
      <c r="L59" s="275"/>
      <c r="M59" s="275"/>
      <c r="N59" s="275"/>
      <c r="O59" s="275"/>
      <c r="P59" s="275"/>
      <c r="Q59" s="275"/>
      <c r="R59" s="275"/>
      <c r="S59" s="275"/>
      <c r="T59" s="275"/>
      <c r="U59" s="275"/>
      <c r="V59" s="275"/>
      <c r="W59" s="275"/>
      <c r="X59" s="275"/>
    </row>
    <row r="60" spans="1:16172" ht="23.25" customHeight="1" x14ac:dyDescent="0.25">
      <c r="A60" s="76"/>
      <c r="B60" s="36"/>
      <c r="C60" s="36"/>
      <c r="D60" s="36"/>
      <c r="E60" s="36"/>
      <c r="F60" s="36"/>
      <c r="G60" s="36"/>
      <c r="H60" s="36"/>
      <c r="I60" s="36"/>
      <c r="J60" s="36"/>
      <c r="K60" s="36"/>
      <c r="L60" s="36"/>
      <c r="M60" s="36"/>
      <c r="N60" s="36"/>
      <c r="O60" s="36"/>
      <c r="P60" s="36"/>
      <c r="Q60" s="36"/>
    </row>
    <row r="63" spans="1:16172" x14ac:dyDescent="0.25">
      <c r="A63" s="77"/>
      <c r="B63" s="78"/>
      <c r="C63" s="78"/>
      <c r="D63" s="78"/>
      <c r="E63" s="78"/>
      <c r="F63" s="78"/>
    </row>
    <row r="64" spans="1:16172" x14ac:dyDescent="0.25">
      <c r="A64" s="36"/>
    </row>
  </sheetData>
  <mergeCells count="1030">
    <mergeCell ref="A3:C3"/>
    <mergeCell ref="A4:A21"/>
    <mergeCell ref="B4:B9"/>
    <mergeCell ref="B10:B15"/>
    <mergeCell ref="B16:B21"/>
    <mergeCell ref="ER53:FG53"/>
    <mergeCell ref="FH53:FW53"/>
    <mergeCell ref="FX53:GM53"/>
    <mergeCell ref="GN53:HC53"/>
    <mergeCell ref="HD53:HS53"/>
    <mergeCell ref="HT53:II53"/>
    <mergeCell ref="AZ53:BO53"/>
    <mergeCell ref="BP53:CE53"/>
    <mergeCell ref="CF53:CU53"/>
    <mergeCell ref="CV53:DK53"/>
    <mergeCell ref="DL53:EA53"/>
    <mergeCell ref="EB53:EQ53"/>
    <mergeCell ref="AJ53:AY53"/>
    <mergeCell ref="A22:B28"/>
    <mergeCell ref="A29:A49"/>
    <mergeCell ref="B29:B35"/>
    <mergeCell ref="B36:B42"/>
    <mergeCell ref="B43:B49"/>
    <mergeCell ref="A50:C50"/>
    <mergeCell ref="PT53:QI53"/>
    <mergeCell ref="QJ53:QY53"/>
    <mergeCell ref="QZ53:RO53"/>
    <mergeCell ref="RP53:SE53"/>
    <mergeCell ref="SF53:SU53"/>
    <mergeCell ref="SV53:TK53"/>
    <mergeCell ref="MB53:MQ53"/>
    <mergeCell ref="MR53:NG53"/>
    <mergeCell ref="NH53:NW53"/>
    <mergeCell ref="NX53:OM53"/>
    <mergeCell ref="ON53:PC53"/>
    <mergeCell ref="PD53:PS53"/>
    <mergeCell ref="IJ53:IY53"/>
    <mergeCell ref="IZ53:JO53"/>
    <mergeCell ref="JP53:KE53"/>
    <mergeCell ref="KF53:KU53"/>
    <mergeCell ref="KV53:LK53"/>
    <mergeCell ref="LL53:MA53"/>
    <mergeCell ref="AAV53:ABK53"/>
    <mergeCell ref="ABL53:ACA53"/>
    <mergeCell ref="ACB53:ACQ53"/>
    <mergeCell ref="ACR53:ADG53"/>
    <mergeCell ref="ADH53:ADW53"/>
    <mergeCell ref="ADX53:AEM53"/>
    <mergeCell ref="XD53:XS53"/>
    <mergeCell ref="XT53:YI53"/>
    <mergeCell ref="YJ53:YY53"/>
    <mergeCell ref="YZ53:ZO53"/>
    <mergeCell ref="ZP53:AAE53"/>
    <mergeCell ref="AAF53:AAU53"/>
    <mergeCell ref="TL53:UA53"/>
    <mergeCell ref="UB53:UQ53"/>
    <mergeCell ref="UR53:VG53"/>
    <mergeCell ref="VH53:VW53"/>
    <mergeCell ref="VX53:WM53"/>
    <mergeCell ref="WN53:XC53"/>
    <mergeCell ref="ALX53:AMM53"/>
    <mergeCell ref="AMN53:ANC53"/>
    <mergeCell ref="AND53:ANS53"/>
    <mergeCell ref="ANT53:AOI53"/>
    <mergeCell ref="AOJ53:AOY53"/>
    <mergeCell ref="AOZ53:APO53"/>
    <mergeCell ref="AIF53:AIU53"/>
    <mergeCell ref="AIV53:AJK53"/>
    <mergeCell ref="AJL53:AKA53"/>
    <mergeCell ref="AKB53:AKQ53"/>
    <mergeCell ref="AKR53:ALG53"/>
    <mergeCell ref="ALH53:ALW53"/>
    <mergeCell ref="AEN53:AFC53"/>
    <mergeCell ref="AFD53:AFS53"/>
    <mergeCell ref="AFT53:AGI53"/>
    <mergeCell ref="AGJ53:AGY53"/>
    <mergeCell ref="AGZ53:AHO53"/>
    <mergeCell ref="AHP53:AIE53"/>
    <mergeCell ref="AWZ53:AXO53"/>
    <mergeCell ref="AXP53:AYE53"/>
    <mergeCell ref="AYF53:AYU53"/>
    <mergeCell ref="AYV53:AZK53"/>
    <mergeCell ref="AZL53:BAA53"/>
    <mergeCell ref="BAB53:BAQ53"/>
    <mergeCell ref="ATH53:ATW53"/>
    <mergeCell ref="ATX53:AUM53"/>
    <mergeCell ref="AUN53:AVC53"/>
    <mergeCell ref="AVD53:AVS53"/>
    <mergeCell ref="AVT53:AWI53"/>
    <mergeCell ref="AWJ53:AWY53"/>
    <mergeCell ref="APP53:AQE53"/>
    <mergeCell ref="AQF53:AQU53"/>
    <mergeCell ref="AQV53:ARK53"/>
    <mergeCell ref="ARL53:ASA53"/>
    <mergeCell ref="ASB53:ASQ53"/>
    <mergeCell ref="ASR53:ATG53"/>
    <mergeCell ref="BIB53:BIQ53"/>
    <mergeCell ref="BIR53:BJG53"/>
    <mergeCell ref="BJH53:BJW53"/>
    <mergeCell ref="BJX53:BKM53"/>
    <mergeCell ref="BKN53:BLC53"/>
    <mergeCell ref="BLD53:BLS53"/>
    <mergeCell ref="BEJ53:BEY53"/>
    <mergeCell ref="BEZ53:BFO53"/>
    <mergeCell ref="BFP53:BGE53"/>
    <mergeCell ref="BGF53:BGU53"/>
    <mergeCell ref="BGV53:BHK53"/>
    <mergeCell ref="BHL53:BIA53"/>
    <mergeCell ref="BAR53:BBG53"/>
    <mergeCell ref="BBH53:BBW53"/>
    <mergeCell ref="BBX53:BCM53"/>
    <mergeCell ref="BCN53:BDC53"/>
    <mergeCell ref="BDD53:BDS53"/>
    <mergeCell ref="BDT53:BEI53"/>
    <mergeCell ref="BTD53:BTS53"/>
    <mergeCell ref="BTT53:BUI53"/>
    <mergeCell ref="BUJ53:BUY53"/>
    <mergeCell ref="BUZ53:BVO53"/>
    <mergeCell ref="BVP53:BWE53"/>
    <mergeCell ref="BWF53:BWU53"/>
    <mergeCell ref="BPL53:BQA53"/>
    <mergeCell ref="BQB53:BQQ53"/>
    <mergeCell ref="BQR53:BRG53"/>
    <mergeCell ref="BRH53:BRW53"/>
    <mergeCell ref="BRX53:BSM53"/>
    <mergeCell ref="BSN53:BTC53"/>
    <mergeCell ref="BLT53:BMI53"/>
    <mergeCell ref="BMJ53:BMY53"/>
    <mergeCell ref="BMZ53:BNO53"/>
    <mergeCell ref="BNP53:BOE53"/>
    <mergeCell ref="BOF53:BOU53"/>
    <mergeCell ref="BOV53:BPK53"/>
    <mergeCell ref="CEF53:CEU53"/>
    <mergeCell ref="CEV53:CFK53"/>
    <mergeCell ref="CFL53:CGA53"/>
    <mergeCell ref="CGB53:CGQ53"/>
    <mergeCell ref="CGR53:CHG53"/>
    <mergeCell ref="CHH53:CHW53"/>
    <mergeCell ref="CAN53:CBC53"/>
    <mergeCell ref="CBD53:CBS53"/>
    <mergeCell ref="CBT53:CCI53"/>
    <mergeCell ref="CCJ53:CCY53"/>
    <mergeCell ref="CCZ53:CDO53"/>
    <mergeCell ref="CDP53:CEE53"/>
    <mergeCell ref="BWV53:BXK53"/>
    <mergeCell ref="BXL53:BYA53"/>
    <mergeCell ref="BYB53:BYQ53"/>
    <mergeCell ref="BYR53:BZG53"/>
    <mergeCell ref="BZH53:BZW53"/>
    <mergeCell ref="BZX53:CAM53"/>
    <mergeCell ref="CPH53:CPW53"/>
    <mergeCell ref="CPX53:CQM53"/>
    <mergeCell ref="CQN53:CRC53"/>
    <mergeCell ref="CRD53:CRS53"/>
    <mergeCell ref="CRT53:CSI53"/>
    <mergeCell ref="CSJ53:CSY53"/>
    <mergeCell ref="CLP53:CME53"/>
    <mergeCell ref="CMF53:CMU53"/>
    <mergeCell ref="CMV53:CNK53"/>
    <mergeCell ref="CNL53:COA53"/>
    <mergeCell ref="COB53:COQ53"/>
    <mergeCell ref="COR53:CPG53"/>
    <mergeCell ref="CHX53:CIM53"/>
    <mergeCell ref="CIN53:CJC53"/>
    <mergeCell ref="CJD53:CJS53"/>
    <mergeCell ref="CJT53:CKI53"/>
    <mergeCell ref="CKJ53:CKY53"/>
    <mergeCell ref="CKZ53:CLO53"/>
    <mergeCell ref="DAJ53:DAY53"/>
    <mergeCell ref="DAZ53:DBO53"/>
    <mergeCell ref="DBP53:DCE53"/>
    <mergeCell ref="DCF53:DCU53"/>
    <mergeCell ref="DCV53:DDK53"/>
    <mergeCell ref="DDL53:DEA53"/>
    <mergeCell ref="CWR53:CXG53"/>
    <mergeCell ref="CXH53:CXW53"/>
    <mergeCell ref="CXX53:CYM53"/>
    <mergeCell ref="CYN53:CZC53"/>
    <mergeCell ref="CZD53:CZS53"/>
    <mergeCell ref="CZT53:DAI53"/>
    <mergeCell ref="CSZ53:CTO53"/>
    <mergeCell ref="CTP53:CUE53"/>
    <mergeCell ref="CUF53:CUU53"/>
    <mergeCell ref="CUV53:CVK53"/>
    <mergeCell ref="CVL53:CWA53"/>
    <mergeCell ref="CWB53:CWQ53"/>
    <mergeCell ref="DLL53:DMA53"/>
    <mergeCell ref="DMB53:DMQ53"/>
    <mergeCell ref="DMR53:DNG53"/>
    <mergeCell ref="DNH53:DNW53"/>
    <mergeCell ref="DNX53:DOM53"/>
    <mergeCell ref="DON53:DPC53"/>
    <mergeCell ref="DHT53:DII53"/>
    <mergeCell ref="DIJ53:DIY53"/>
    <mergeCell ref="DIZ53:DJO53"/>
    <mergeCell ref="DJP53:DKE53"/>
    <mergeCell ref="DKF53:DKU53"/>
    <mergeCell ref="DKV53:DLK53"/>
    <mergeCell ref="DEB53:DEQ53"/>
    <mergeCell ref="DER53:DFG53"/>
    <mergeCell ref="DFH53:DFW53"/>
    <mergeCell ref="DFX53:DGM53"/>
    <mergeCell ref="DGN53:DHC53"/>
    <mergeCell ref="DHD53:DHS53"/>
    <mergeCell ref="DWN53:DXC53"/>
    <mergeCell ref="DXD53:DXS53"/>
    <mergeCell ref="DXT53:DYI53"/>
    <mergeCell ref="DYJ53:DYY53"/>
    <mergeCell ref="DYZ53:DZO53"/>
    <mergeCell ref="DZP53:EAE53"/>
    <mergeCell ref="DSV53:DTK53"/>
    <mergeCell ref="DTL53:DUA53"/>
    <mergeCell ref="DUB53:DUQ53"/>
    <mergeCell ref="DUR53:DVG53"/>
    <mergeCell ref="DVH53:DVW53"/>
    <mergeCell ref="DVX53:DWM53"/>
    <mergeCell ref="DPD53:DPS53"/>
    <mergeCell ref="DPT53:DQI53"/>
    <mergeCell ref="DQJ53:DQY53"/>
    <mergeCell ref="DQZ53:DRO53"/>
    <mergeCell ref="DRP53:DSE53"/>
    <mergeCell ref="DSF53:DSU53"/>
    <mergeCell ref="EHP53:EIE53"/>
    <mergeCell ref="EIF53:EIU53"/>
    <mergeCell ref="EIV53:EJK53"/>
    <mergeCell ref="EJL53:EKA53"/>
    <mergeCell ref="EKB53:EKQ53"/>
    <mergeCell ref="EKR53:ELG53"/>
    <mergeCell ref="EDX53:EEM53"/>
    <mergeCell ref="EEN53:EFC53"/>
    <mergeCell ref="EFD53:EFS53"/>
    <mergeCell ref="EFT53:EGI53"/>
    <mergeCell ref="EGJ53:EGY53"/>
    <mergeCell ref="EGZ53:EHO53"/>
    <mergeCell ref="EAF53:EAU53"/>
    <mergeCell ref="EAV53:EBK53"/>
    <mergeCell ref="EBL53:ECA53"/>
    <mergeCell ref="ECB53:ECQ53"/>
    <mergeCell ref="ECR53:EDG53"/>
    <mergeCell ref="EDH53:EDW53"/>
    <mergeCell ref="ESR53:ETG53"/>
    <mergeCell ref="ETH53:ETW53"/>
    <mergeCell ref="ETX53:EUM53"/>
    <mergeCell ref="EUN53:EVC53"/>
    <mergeCell ref="EVD53:EVS53"/>
    <mergeCell ref="EVT53:EWI53"/>
    <mergeCell ref="EOZ53:EPO53"/>
    <mergeCell ref="EPP53:EQE53"/>
    <mergeCell ref="EQF53:EQU53"/>
    <mergeCell ref="EQV53:ERK53"/>
    <mergeCell ref="ERL53:ESA53"/>
    <mergeCell ref="ESB53:ESQ53"/>
    <mergeCell ref="ELH53:ELW53"/>
    <mergeCell ref="ELX53:EMM53"/>
    <mergeCell ref="EMN53:ENC53"/>
    <mergeCell ref="END53:ENS53"/>
    <mergeCell ref="ENT53:EOI53"/>
    <mergeCell ref="EOJ53:EOY53"/>
    <mergeCell ref="FDT53:FEI53"/>
    <mergeCell ref="FEJ53:FEY53"/>
    <mergeCell ref="FEZ53:FFO53"/>
    <mergeCell ref="FFP53:FGE53"/>
    <mergeCell ref="FGF53:FGU53"/>
    <mergeCell ref="FGV53:FHK53"/>
    <mergeCell ref="FAB53:FAQ53"/>
    <mergeCell ref="FAR53:FBG53"/>
    <mergeCell ref="FBH53:FBW53"/>
    <mergeCell ref="FBX53:FCM53"/>
    <mergeCell ref="FCN53:FDC53"/>
    <mergeCell ref="FDD53:FDS53"/>
    <mergeCell ref="EWJ53:EWY53"/>
    <mergeCell ref="EWZ53:EXO53"/>
    <mergeCell ref="EXP53:EYE53"/>
    <mergeCell ref="EYF53:EYU53"/>
    <mergeCell ref="EYV53:EZK53"/>
    <mergeCell ref="EZL53:FAA53"/>
    <mergeCell ref="FOV53:FPK53"/>
    <mergeCell ref="FPL53:FQA53"/>
    <mergeCell ref="FQB53:FQQ53"/>
    <mergeCell ref="FQR53:FRG53"/>
    <mergeCell ref="FRH53:FRW53"/>
    <mergeCell ref="FRX53:FSM53"/>
    <mergeCell ref="FLD53:FLS53"/>
    <mergeCell ref="FLT53:FMI53"/>
    <mergeCell ref="FMJ53:FMY53"/>
    <mergeCell ref="FMZ53:FNO53"/>
    <mergeCell ref="FNP53:FOE53"/>
    <mergeCell ref="FOF53:FOU53"/>
    <mergeCell ref="FHL53:FIA53"/>
    <mergeCell ref="FIB53:FIQ53"/>
    <mergeCell ref="FIR53:FJG53"/>
    <mergeCell ref="FJH53:FJW53"/>
    <mergeCell ref="FJX53:FKM53"/>
    <mergeCell ref="FKN53:FLC53"/>
    <mergeCell ref="FZX53:GAM53"/>
    <mergeCell ref="GAN53:GBC53"/>
    <mergeCell ref="GBD53:GBS53"/>
    <mergeCell ref="GBT53:GCI53"/>
    <mergeCell ref="GCJ53:GCY53"/>
    <mergeCell ref="GCZ53:GDO53"/>
    <mergeCell ref="FWF53:FWU53"/>
    <mergeCell ref="FWV53:FXK53"/>
    <mergeCell ref="FXL53:FYA53"/>
    <mergeCell ref="FYB53:FYQ53"/>
    <mergeCell ref="FYR53:FZG53"/>
    <mergeCell ref="FZH53:FZW53"/>
    <mergeCell ref="FSN53:FTC53"/>
    <mergeCell ref="FTD53:FTS53"/>
    <mergeCell ref="FTT53:FUI53"/>
    <mergeCell ref="FUJ53:FUY53"/>
    <mergeCell ref="FUZ53:FVO53"/>
    <mergeCell ref="FVP53:FWE53"/>
    <mergeCell ref="GKZ53:GLO53"/>
    <mergeCell ref="GLP53:GME53"/>
    <mergeCell ref="GMF53:GMU53"/>
    <mergeCell ref="GMV53:GNK53"/>
    <mergeCell ref="GNL53:GOA53"/>
    <mergeCell ref="GOB53:GOQ53"/>
    <mergeCell ref="GHH53:GHW53"/>
    <mergeCell ref="GHX53:GIM53"/>
    <mergeCell ref="GIN53:GJC53"/>
    <mergeCell ref="GJD53:GJS53"/>
    <mergeCell ref="GJT53:GKI53"/>
    <mergeCell ref="GKJ53:GKY53"/>
    <mergeCell ref="GDP53:GEE53"/>
    <mergeCell ref="GEF53:GEU53"/>
    <mergeCell ref="GEV53:GFK53"/>
    <mergeCell ref="GFL53:GGA53"/>
    <mergeCell ref="GGB53:GGQ53"/>
    <mergeCell ref="GGR53:GHG53"/>
    <mergeCell ref="GWB53:GWQ53"/>
    <mergeCell ref="GWR53:GXG53"/>
    <mergeCell ref="GXH53:GXW53"/>
    <mergeCell ref="GXX53:GYM53"/>
    <mergeCell ref="GYN53:GZC53"/>
    <mergeCell ref="GZD53:GZS53"/>
    <mergeCell ref="GSJ53:GSY53"/>
    <mergeCell ref="GSZ53:GTO53"/>
    <mergeCell ref="GTP53:GUE53"/>
    <mergeCell ref="GUF53:GUU53"/>
    <mergeCell ref="GUV53:GVK53"/>
    <mergeCell ref="GVL53:GWA53"/>
    <mergeCell ref="GOR53:GPG53"/>
    <mergeCell ref="GPH53:GPW53"/>
    <mergeCell ref="GPX53:GQM53"/>
    <mergeCell ref="GQN53:GRC53"/>
    <mergeCell ref="GRD53:GRS53"/>
    <mergeCell ref="GRT53:GSI53"/>
    <mergeCell ref="HHD53:HHS53"/>
    <mergeCell ref="HHT53:HII53"/>
    <mergeCell ref="HIJ53:HIY53"/>
    <mergeCell ref="HIZ53:HJO53"/>
    <mergeCell ref="HJP53:HKE53"/>
    <mergeCell ref="HKF53:HKU53"/>
    <mergeCell ref="HDL53:HEA53"/>
    <mergeCell ref="HEB53:HEQ53"/>
    <mergeCell ref="HER53:HFG53"/>
    <mergeCell ref="HFH53:HFW53"/>
    <mergeCell ref="HFX53:HGM53"/>
    <mergeCell ref="HGN53:HHC53"/>
    <mergeCell ref="GZT53:HAI53"/>
    <mergeCell ref="HAJ53:HAY53"/>
    <mergeCell ref="HAZ53:HBO53"/>
    <mergeCell ref="HBP53:HCE53"/>
    <mergeCell ref="HCF53:HCU53"/>
    <mergeCell ref="HCV53:HDK53"/>
    <mergeCell ref="HSF53:HSU53"/>
    <mergeCell ref="HSV53:HTK53"/>
    <mergeCell ref="HTL53:HUA53"/>
    <mergeCell ref="HUB53:HUQ53"/>
    <mergeCell ref="HUR53:HVG53"/>
    <mergeCell ref="HVH53:HVW53"/>
    <mergeCell ref="HON53:HPC53"/>
    <mergeCell ref="HPD53:HPS53"/>
    <mergeCell ref="HPT53:HQI53"/>
    <mergeCell ref="HQJ53:HQY53"/>
    <mergeCell ref="HQZ53:HRO53"/>
    <mergeCell ref="HRP53:HSE53"/>
    <mergeCell ref="HKV53:HLK53"/>
    <mergeCell ref="HLL53:HMA53"/>
    <mergeCell ref="HMB53:HMQ53"/>
    <mergeCell ref="HMR53:HNG53"/>
    <mergeCell ref="HNH53:HNW53"/>
    <mergeCell ref="HNX53:HOM53"/>
    <mergeCell ref="IDH53:IDW53"/>
    <mergeCell ref="IDX53:IEM53"/>
    <mergeCell ref="IEN53:IFC53"/>
    <mergeCell ref="IFD53:IFS53"/>
    <mergeCell ref="IFT53:IGI53"/>
    <mergeCell ref="IGJ53:IGY53"/>
    <mergeCell ref="HZP53:IAE53"/>
    <mergeCell ref="IAF53:IAU53"/>
    <mergeCell ref="IAV53:IBK53"/>
    <mergeCell ref="IBL53:ICA53"/>
    <mergeCell ref="ICB53:ICQ53"/>
    <mergeCell ref="ICR53:IDG53"/>
    <mergeCell ref="HVX53:HWM53"/>
    <mergeCell ref="HWN53:HXC53"/>
    <mergeCell ref="HXD53:HXS53"/>
    <mergeCell ref="HXT53:HYI53"/>
    <mergeCell ref="HYJ53:HYY53"/>
    <mergeCell ref="HYZ53:HZO53"/>
    <mergeCell ref="IOJ53:IOY53"/>
    <mergeCell ref="IOZ53:IPO53"/>
    <mergeCell ref="IPP53:IQE53"/>
    <mergeCell ref="IQF53:IQU53"/>
    <mergeCell ref="IQV53:IRK53"/>
    <mergeCell ref="IRL53:ISA53"/>
    <mergeCell ref="IKR53:ILG53"/>
    <mergeCell ref="ILH53:ILW53"/>
    <mergeCell ref="ILX53:IMM53"/>
    <mergeCell ref="IMN53:INC53"/>
    <mergeCell ref="IND53:INS53"/>
    <mergeCell ref="INT53:IOI53"/>
    <mergeCell ref="IGZ53:IHO53"/>
    <mergeCell ref="IHP53:IIE53"/>
    <mergeCell ref="IIF53:IIU53"/>
    <mergeCell ref="IIV53:IJK53"/>
    <mergeCell ref="IJL53:IKA53"/>
    <mergeCell ref="IKB53:IKQ53"/>
    <mergeCell ref="IZL53:JAA53"/>
    <mergeCell ref="JAB53:JAQ53"/>
    <mergeCell ref="JAR53:JBG53"/>
    <mergeCell ref="JBH53:JBW53"/>
    <mergeCell ref="JBX53:JCM53"/>
    <mergeCell ref="JCN53:JDC53"/>
    <mergeCell ref="IVT53:IWI53"/>
    <mergeCell ref="IWJ53:IWY53"/>
    <mergeCell ref="IWZ53:IXO53"/>
    <mergeCell ref="IXP53:IYE53"/>
    <mergeCell ref="IYF53:IYU53"/>
    <mergeCell ref="IYV53:IZK53"/>
    <mergeCell ref="ISB53:ISQ53"/>
    <mergeCell ref="ISR53:ITG53"/>
    <mergeCell ref="ITH53:ITW53"/>
    <mergeCell ref="ITX53:IUM53"/>
    <mergeCell ref="IUN53:IVC53"/>
    <mergeCell ref="IVD53:IVS53"/>
    <mergeCell ref="JKN53:JLC53"/>
    <mergeCell ref="JLD53:JLS53"/>
    <mergeCell ref="JLT53:JMI53"/>
    <mergeCell ref="JMJ53:JMY53"/>
    <mergeCell ref="JMZ53:JNO53"/>
    <mergeCell ref="JNP53:JOE53"/>
    <mergeCell ref="JGV53:JHK53"/>
    <mergeCell ref="JHL53:JIA53"/>
    <mergeCell ref="JIB53:JIQ53"/>
    <mergeCell ref="JIR53:JJG53"/>
    <mergeCell ref="JJH53:JJW53"/>
    <mergeCell ref="JJX53:JKM53"/>
    <mergeCell ref="JDD53:JDS53"/>
    <mergeCell ref="JDT53:JEI53"/>
    <mergeCell ref="JEJ53:JEY53"/>
    <mergeCell ref="JEZ53:JFO53"/>
    <mergeCell ref="JFP53:JGE53"/>
    <mergeCell ref="JGF53:JGU53"/>
    <mergeCell ref="JVP53:JWE53"/>
    <mergeCell ref="JWF53:JWU53"/>
    <mergeCell ref="JWV53:JXK53"/>
    <mergeCell ref="JXL53:JYA53"/>
    <mergeCell ref="JYB53:JYQ53"/>
    <mergeCell ref="JYR53:JZG53"/>
    <mergeCell ref="JRX53:JSM53"/>
    <mergeCell ref="JSN53:JTC53"/>
    <mergeCell ref="JTD53:JTS53"/>
    <mergeCell ref="JTT53:JUI53"/>
    <mergeCell ref="JUJ53:JUY53"/>
    <mergeCell ref="JUZ53:JVO53"/>
    <mergeCell ref="JOF53:JOU53"/>
    <mergeCell ref="JOV53:JPK53"/>
    <mergeCell ref="JPL53:JQA53"/>
    <mergeCell ref="JQB53:JQQ53"/>
    <mergeCell ref="JQR53:JRG53"/>
    <mergeCell ref="JRH53:JRW53"/>
    <mergeCell ref="KGR53:KHG53"/>
    <mergeCell ref="KHH53:KHW53"/>
    <mergeCell ref="KHX53:KIM53"/>
    <mergeCell ref="KIN53:KJC53"/>
    <mergeCell ref="KJD53:KJS53"/>
    <mergeCell ref="KJT53:KKI53"/>
    <mergeCell ref="KCZ53:KDO53"/>
    <mergeCell ref="KDP53:KEE53"/>
    <mergeCell ref="KEF53:KEU53"/>
    <mergeCell ref="KEV53:KFK53"/>
    <mergeCell ref="KFL53:KGA53"/>
    <mergeCell ref="KGB53:KGQ53"/>
    <mergeCell ref="JZH53:JZW53"/>
    <mergeCell ref="JZX53:KAM53"/>
    <mergeCell ref="KAN53:KBC53"/>
    <mergeCell ref="KBD53:KBS53"/>
    <mergeCell ref="KBT53:KCI53"/>
    <mergeCell ref="KCJ53:KCY53"/>
    <mergeCell ref="KRT53:KSI53"/>
    <mergeCell ref="KSJ53:KSY53"/>
    <mergeCell ref="KSZ53:KTO53"/>
    <mergeCell ref="KTP53:KUE53"/>
    <mergeCell ref="KUF53:KUU53"/>
    <mergeCell ref="KUV53:KVK53"/>
    <mergeCell ref="KOB53:KOQ53"/>
    <mergeCell ref="KOR53:KPG53"/>
    <mergeCell ref="KPH53:KPW53"/>
    <mergeCell ref="KPX53:KQM53"/>
    <mergeCell ref="KQN53:KRC53"/>
    <mergeCell ref="KRD53:KRS53"/>
    <mergeCell ref="KKJ53:KKY53"/>
    <mergeCell ref="KKZ53:KLO53"/>
    <mergeCell ref="KLP53:KME53"/>
    <mergeCell ref="KMF53:KMU53"/>
    <mergeCell ref="KMV53:KNK53"/>
    <mergeCell ref="KNL53:KOA53"/>
    <mergeCell ref="LCV53:LDK53"/>
    <mergeCell ref="LDL53:LEA53"/>
    <mergeCell ref="LEB53:LEQ53"/>
    <mergeCell ref="LER53:LFG53"/>
    <mergeCell ref="LFH53:LFW53"/>
    <mergeCell ref="LFX53:LGM53"/>
    <mergeCell ref="KZD53:KZS53"/>
    <mergeCell ref="KZT53:LAI53"/>
    <mergeCell ref="LAJ53:LAY53"/>
    <mergeCell ref="LAZ53:LBO53"/>
    <mergeCell ref="LBP53:LCE53"/>
    <mergeCell ref="LCF53:LCU53"/>
    <mergeCell ref="KVL53:KWA53"/>
    <mergeCell ref="KWB53:KWQ53"/>
    <mergeCell ref="KWR53:KXG53"/>
    <mergeCell ref="KXH53:KXW53"/>
    <mergeCell ref="KXX53:KYM53"/>
    <mergeCell ref="KYN53:KZC53"/>
    <mergeCell ref="LNX53:LOM53"/>
    <mergeCell ref="LON53:LPC53"/>
    <mergeCell ref="LPD53:LPS53"/>
    <mergeCell ref="LPT53:LQI53"/>
    <mergeCell ref="LQJ53:LQY53"/>
    <mergeCell ref="LQZ53:LRO53"/>
    <mergeCell ref="LKF53:LKU53"/>
    <mergeCell ref="LKV53:LLK53"/>
    <mergeCell ref="LLL53:LMA53"/>
    <mergeCell ref="LMB53:LMQ53"/>
    <mergeCell ref="LMR53:LNG53"/>
    <mergeCell ref="LNH53:LNW53"/>
    <mergeCell ref="LGN53:LHC53"/>
    <mergeCell ref="LHD53:LHS53"/>
    <mergeCell ref="LHT53:LII53"/>
    <mergeCell ref="LIJ53:LIY53"/>
    <mergeCell ref="LIZ53:LJO53"/>
    <mergeCell ref="LJP53:LKE53"/>
    <mergeCell ref="LYZ53:LZO53"/>
    <mergeCell ref="LZP53:MAE53"/>
    <mergeCell ref="MAF53:MAU53"/>
    <mergeCell ref="MAV53:MBK53"/>
    <mergeCell ref="MBL53:MCA53"/>
    <mergeCell ref="MCB53:MCQ53"/>
    <mergeCell ref="LVH53:LVW53"/>
    <mergeCell ref="LVX53:LWM53"/>
    <mergeCell ref="LWN53:LXC53"/>
    <mergeCell ref="LXD53:LXS53"/>
    <mergeCell ref="LXT53:LYI53"/>
    <mergeCell ref="LYJ53:LYY53"/>
    <mergeCell ref="LRP53:LSE53"/>
    <mergeCell ref="LSF53:LSU53"/>
    <mergeCell ref="LSV53:LTK53"/>
    <mergeCell ref="LTL53:LUA53"/>
    <mergeCell ref="LUB53:LUQ53"/>
    <mergeCell ref="LUR53:LVG53"/>
    <mergeCell ref="MKB53:MKQ53"/>
    <mergeCell ref="MKR53:MLG53"/>
    <mergeCell ref="MLH53:MLW53"/>
    <mergeCell ref="MLX53:MMM53"/>
    <mergeCell ref="MMN53:MNC53"/>
    <mergeCell ref="MND53:MNS53"/>
    <mergeCell ref="MGJ53:MGY53"/>
    <mergeCell ref="MGZ53:MHO53"/>
    <mergeCell ref="MHP53:MIE53"/>
    <mergeCell ref="MIF53:MIU53"/>
    <mergeCell ref="MIV53:MJK53"/>
    <mergeCell ref="MJL53:MKA53"/>
    <mergeCell ref="MCR53:MDG53"/>
    <mergeCell ref="MDH53:MDW53"/>
    <mergeCell ref="MDX53:MEM53"/>
    <mergeCell ref="MEN53:MFC53"/>
    <mergeCell ref="MFD53:MFS53"/>
    <mergeCell ref="MFT53:MGI53"/>
    <mergeCell ref="MVD53:MVS53"/>
    <mergeCell ref="MVT53:MWI53"/>
    <mergeCell ref="MWJ53:MWY53"/>
    <mergeCell ref="MWZ53:MXO53"/>
    <mergeCell ref="MXP53:MYE53"/>
    <mergeCell ref="MYF53:MYU53"/>
    <mergeCell ref="MRL53:MSA53"/>
    <mergeCell ref="MSB53:MSQ53"/>
    <mergeCell ref="MSR53:MTG53"/>
    <mergeCell ref="MTH53:MTW53"/>
    <mergeCell ref="MTX53:MUM53"/>
    <mergeCell ref="MUN53:MVC53"/>
    <mergeCell ref="MNT53:MOI53"/>
    <mergeCell ref="MOJ53:MOY53"/>
    <mergeCell ref="MOZ53:MPO53"/>
    <mergeCell ref="MPP53:MQE53"/>
    <mergeCell ref="MQF53:MQU53"/>
    <mergeCell ref="MQV53:MRK53"/>
    <mergeCell ref="NGF53:NGU53"/>
    <mergeCell ref="NGV53:NHK53"/>
    <mergeCell ref="NHL53:NIA53"/>
    <mergeCell ref="NIB53:NIQ53"/>
    <mergeCell ref="NIR53:NJG53"/>
    <mergeCell ref="NJH53:NJW53"/>
    <mergeCell ref="NCN53:NDC53"/>
    <mergeCell ref="NDD53:NDS53"/>
    <mergeCell ref="NDT53:NEI53"/>
    <mergeCell ref="NEJ53:NEY53"/>
    <mergeCell ref="NEZ53:NFO53"/>
    <mergeCell ref="NFP53:NGE53"/>
    <mergeCell ref="MYV53:MZK53"/>
    <mergeCell ref="MZL53:NAA53"/>
    <mergeCell ref="NAB53:NAQ53"/>
    <mergeCell ref="NAR53:NBG53"/>
    <mergeCell ref="NBH53:NBW53"/>
    <mergeCell ref="NBX53:NCM53"/>
    <mergeCell ref="NRH53:NRW53"/>
    <mergeCell ref="NRX53:NSM53"/>
    <mergeCell ref="NSN53:NTC53"/>
    <mergeCell ref="NTD53:NTS53"/>
    <mergeCell ref="NTT53:NUI53"/>
    <mergeCell ref="NUJ53:NUY53"/>
    <mergeCell ref="NNP53:NOE53"/>
    <mergeCell ref="NOF53:NOU53"/>
    <mergeCell ref="NOV53:NPK53"/>
    <mergeCell ref="NPL53:NQA53"/>
    <mergeCell ref="NQB53:NQQ53"/>
    <mergeCell ref="NQR53:NRG53"/>
    <mergeCell ref="NJX53:NKM53"/>
    <mergeCell ref="NKN53:NLC53"/>
    <mergeCell ref="NLD53:NLS53"/>
    <mergeCell ref="NLT53:NMI53"/>
    <mergeCell ref="NMJ53:NMY53"/>
    <mergeCell ref="NMZ53:NNO53"/>
    <mergeCell ref="OCJ53:OCY53"/>
    <mergeCell ref="OCZ53:ODO53"/>
    <mergeCell ref="ODP53:OEE53"/>
    <mergeCell ref="OEF53:OEU53"/>
    <mergeCell ref="OEV53:OFK53"/>
    <mergeCell ref="OFL53:OGA53"/>
    <mergeCell ref="NYR53:NZG53"/>
    <mergeCell ref="NZH53:NZW53"/>
    <mergeCell ref="NZX53:OAM53"/>
    <mergeCell ref="OAN53:OBC53"/>
    <mergeCell ref="OBD53:OBS53"/>
    <mergeCell ref="OBT53:OCI53"/>
    <mergeCell ref="NUZ53:NVO53"/>
    <mergeCell ref="NVP53:NWE53"/>
    <mergeCell ref="NWF53:NWU53"/>
    <mergeCell ref="NWV53:NXK53"/>
    <mergeCell ref="NXL53:NYA53"/>
    <mergeCell ref="NYB53:NYQ53"/>
    <mergeCell ref="ONL53:OOA53"/>
    <mergeCell ref="OOB53:OOQ53"/>
    <mergeCell ref="OOR53:OPG53"/>
    <mergeCell ref="OPH53:OPW53"/>
    <mergeCell ref="OPX53:OQM53"/>
    <mergeCell ref="OQN53:ORC53"/>
    <mergeCell ref="OJT53:OKI53"/>
    <mergeCell ref="OKJ53:OKY53"/>
    <mergeCell ref="OKZ53:OLO53"/>
    <mergeCell ref="OLP53:OME53"/>
    <mergeCell ref="OMF53:OMU53"/>
    <mergeCell ref="OMV53:ONK53"/>
    <mergeCell ref="OGB53:OGQ53"/>
    <mergeCell ref="OGR53:OHG53"/>
    <mergeCell ref="OHH53:OHW53"/>
    <mergeCell ref="OHX53:OIM53"/>
    <mergeCell ref="OIN53:OJC53"/>
    <mergeCell ref="OJD53:OJS53"/>
    <mergeCell ref="OYN53:OZC53"/>
    <mergeCell ref="OZD53:OZS53"/>
    <mergeCell ref="OZT53:PAI53"/>
    <mergeCell ref="PAJ53:PAY53"/>
    <mergeCell ref="PAZ53:PBO53"/>
    <mergeCell ref="PBP53:PCE53"/>
    <mergeCell ref="OUV53:OVK53"/>
    <mergeCell ref="OVL53:OWA53"/>
    <mergeCell ref="OWB53:OWQ53"/>
    <mergeCell ref="OWR53:OXG53"/>
    <mergeCell ref="OXH53:OXW53"/>
    <mergeCell ref="OXX53:OYM53"/>
    <mergeCell ref="ORD53:ORS53"/>
    <mergeCell ref="ORT53:OSI53"/>
    <mergeCell ref="OSJ53:OSY53"/>
    <mergeCell ref="OSZ53:OTO53"/>
    <mergeCell ref="OTP53:OUE53"/>
    <mergeCell ref="OUF53:OUU53"/>
    <mergeCell ref="PJP53:PKE53"/>
    <mergeCell ref="PKF53:PKU53"/>
    <mergeCell ref="PKV53:PLK53"/>
    <mergeCell ref="PLL53:PMA53"/>
    <mergeCell ref="PMB53:PMQ53"/>
    <mergeCell ref="PMR53:PNG53"/>
    <mergeCell ref="PFX53:PGM53"/>
    <mergeCell ref="PGN53:PHC53"/>
    <mergeCell ref="PHD53:PHS53"/>
    <mergeCell ref="PHT53:PII53"/>
    <mergeCell ref="PIJ53:PIY53"/>
    <mergeCell ref="PIZ53:PJO53"/>
    <mergeCell ref="PCF53:PCU53"/>
    <mergeCell ref="PCV53:PDK53"/>
    <mergeCell ref="PDL53:PEA53"/>
    <mergeCell ref="PEB53:PEQ53"/>
    <mergeCell ref="PER53:PFG53"/>
    <mergeCell ref="PFH53:PFW53"/>
    <mergeCell ref="PUR53:PVG53"/>
    <mergeCell ref="PVH53:PVW53"/>
    <mergeCell ref="PVX53:PWM53"/>
    <mergeCell ref="PWN53:PXC53"/>
    <mergeCell ref="PXD53:PXS53"/>
    <mergeCell ref="PXT53:PYI53"/>
    <mergeCell ref="PQZ53:PRO53"/>
    <mergeCell ref="PRP53:PSE53"/>
    <mergeCell ref="PSF53:PSU53"/>
    <mergeCell ref="PSV53:PTK53"/>
    <mergeCell ref="PTL53:PUA53"/>
    <mergeCell ref="PUB53:PUQ53"/>
    <mergeCell ref="PNH53:PNW53"/>
    <mergeCell ref="PNX53:POM53"/>
    <mergeCell ref="PON53:PPC53"/>
    <mergeCell ref="PPD53:PPS53"/>
    <mergeCell ref="PPT53:PQI53"/>
    <mergeCell ref="PQJ53:PQY53"/>
    <mergeCell ref="QFT53:QGI53"/>
    <mergeCell ref="QGJ53:QGY53"/>
    <mergeCell ref="QGZ53:QHO53"/>
    <mergeCell ref="QHP53:QIE53"/>
    <mergeCell ref="QIF53:QIU53"/>
    <mergeCell ref="QIV53:QJK53"/>
    <mergeCell ref="QCB53:QCQ53"/>
    <mergeCell ref="QCR53:QDG53"/>
    <mergeCell ref="QDH53:QDW53"/>
    <mergeCell ref="QDX53:QEM53"/>
    <mergeCell ref="QEN53:QFC53"/>
    <mergeCell ref="QFD53:QFS53"/>
    <mergeCell ref="PYJ53:PYY53"/>
    <mergeCell ref="PYZ53:PZO53"/>
    <mergeCell ref="PZP53:QAE53"/>
    <mergeCell ref="QAF53:QAU53"/>
    <mergeCell ref="QAV53:QBK53"/>
    <mergeCell ref="QBL53:QCA53"/>
    <mergeCell ref="QQV53:QRK53"/>
    <mergeCell ref="QRL53:QSA53"/>
    <mergeCell ref="QSB53:QSQ53"/>
    <mergeCell ref="QSR53:QTG53"/>
    <mergeCell ref="QTH53:QTW53"/>
    <mergeCell ref="QTX53:QUM53"/>
    <mergeCell ref="QND53:QNS53"/>
    <mergeCell ref="QNT53:QOI53"/>
    <mergeCell ref="QOJ53:QOY53"/>
    <mergeCell ref="QOZ53:QPO53"/>
    <mergeCell ref="QPP53:QQE53"/>
    <mergeCell ref="QQF53:QQU53"/>
    <mergeCell ref="QJL53:QKA53"/>
    <mergeCell ref="QKB53:QKQ53"/>
    <mergeCell ref="QKR53:QLG53"/>
    <mergeCell ref="QLH53:QLW53"/>
    <mergeCell ref="QLX53:QMM53"/>
    <mergeCell ref="QMN53:QNC53"/>
    <mergeCell ref="RBX53:RCM53"/>
    <mergeCell ref="RCN53:RDC53"/>
    <mergeCell ref="RDD53:RDS53"/>
    <mergeCell ref="RDT53:REI53"/>
    <mergeCell ref="REJ53:REY53"/>
    <mergeCell ref="REZ53:RFO53"/>
    <mergeCell ref="QYF53:QYU53"/>
    <mergeCell ref="QYV53:QZK53"/>
    <mergeCell ref="QZL53:RAA53"/>
    <mergeCell ref="RAB53:RAQ53"/>
    <mergeCell ref="RAR53:RBG53"/>
    <mergeCell ref="RBH53:RBW53"/>
    <mergeCell ref="QUN53:QVC53"/>
    <mergeCell ref="QVD53:QVS53"/>
    <mergeCell ref="QVT53:QWI53"/>
    <mergeCell ref="QWJ53:QWY53"/>
    <mergeCell ref="QWZ53:QXO53"/>
    <mergeCell ref="QXP53:QYE53"/>
    <mergeCell ref="RMZ53:RNO53"/>
    <mergeCell ref="RNP53:ROE53"/>
    <mergeCell ref="ROF53:ROU53"/>
    <mergeCell ref="ROV53:RPK53"/>
    <mergeCell ref="RPL53:RQA53"/>
    <mergeCell ref="RQB53:RQQ53"/>
    <mergeCell ref="RJH53:RJW53"/>
    <mergeCell ref="RJX53:RKM53"/>
    <mergeCell ref="RKN53:RLC53"/>
    <mergeCell ref="RLD53:RLS53"/>
    <mergeCell ref="RLT53:RMI53"/>
    <mergeCell ref="RMJ53:RMY53"/>
    <mergeCell ref="RFP53:RGE53"/>
    <mergeCell ref="RGF53:RGU53"/>
    <mergeCell ref="RGV53:RHK53"/>
    <mergeCell ref="RHL53:RIA53"/>
    <mergeCell ref="RIB53:RIQ53"/>
    <mergeCell ref="RIR53:RJG53"/>
    <mergeCell ref="RYB53:RYQ53"/>
    <mergeCell ref="RYR53:RZG53"/>
    <mergeCell ref="RZH53:RZW53"/>
    <mergeCell ref="RZX53:SAM53"/>
    <mergeCell ref="SAN53:SBC53"/>
    <mergeCell ref="SBD53:SBS53"/>
    <mergeCell ref="RUJ53:RUY53"/>
    <mergeCell ref="RUZ53:RVO53"/>
    <mergeCell ref="RVP53:RWE53"/>
    <mergeCell ref="RWF53:RWU53"/>
    <mergeCell ref="RWV53:RXK53"/>
    <mergeCell ref="RXL53:RYA53"/>
    <mergeCell ref="RQR53:RRG53"/>
    <mergeCell ref="RRH53:RRW53"/>
    <mergeCell ref="RRX53:RSM53"/>
    <mergeCell ref="RSN53:RTC53"/>
    <mergeCell ref="RTD53:RTS53"/>
    <mergeCell ref="RTT53:RUI53"/>
    <mergeCell ref="SJD53:SJS53"/>
    <mergeCell ref="SJT53:SKI53"/>
    <mergeCell ref="SKJ53:SKY53"/>
    <mergeCell ref="SKZ53:SLO53"/>
    <mergeCell ref="SLP53:SME53"/>
    <mergeCell ref="SMF53:SMU53"/>
    <mergeCell ref="SFL53:SGA53"/>
    <mergeCell ref="SGB53:SGQ53"/>
    <mergeCell ref="SGR53:SHG53"/>
    <mergeCell ref="SHH53:SHW53"/>
    <mergeCell ref="SHX53:SIM53"/>
    <mergeCell ref="SIN53:SJC53"/>
    <mergeCell ref="SBT53:SCI53"/>
    <mergeCell ref="SCJ53:SCY53"/>
    <mergeCell ref="SCZ53:SDO53"/>
    <mergeCell ref="SDP53:SEE53"/>
    <mergeCell ref="SEF53:SEU53"/>
    <mergeCell ref="SEV53:SFK53"/>
    <mergeCell ref="SUF53:SUU53"/>
    <mergeCell ref="SUV53:SVK53"/>
    <mergeCell ref="SVL53:SWA53"/>
    <mergeCell ref="SWB53:SWQ53"/>
    <mergeCell ref="SWR53:SXG53"/>
    <mergeCell ref="SXH53:SXW53"/>
    <mergeCell ref="SQN53:SRC53"/>
    <mergeCell ref="SRD53:SRS53"/>
    <mergeCell ref="SRT53:SSI53"/>
    <mergeCell ref="SSJ53:SSY53"/>
    <mergeCell ref="SSZ53:STO53"/>
    <mergeCell ref="STP53:SUE53"/>
    <mergeCell ref="SMV53:SNK53"/>
    <mergeCell ref="SNL53:SOA53"/>
    <mergeCell ref="SOB53:SOQ53"/>
    <mergeCell ref="SOR53:SPG53"/>
    <mergeCell ref="SPH53:SPW53"/>
    <mergeCell ref="SPX53:SQM53"/>
    <mergeCell ref="TFH53:TFW53"/>
    <mergeCell ref="TFX53:TGM53"/>
    <mergeCell ref="TGN53:THC53"/>
    <mergeCell ref="THD53:THS53"/>
    <mergeCell ref="THT53:TII53"/>
    <mergeCell ref="TIJ53:TIY53"/>
    <mergeCell ref="TBP53:TCE53"/>
    <mergeCell ref="TCF53:TCU53"/>
    <mergeCell ref="TCV53:TDK53"/>
    <mergeCell ref="TDL53:TEA53"/>
    <mergeCell ref="TEB53:TEQ53"/>
    <mergeCell ref="TER53:TFG53"/>
    <mergeCell ref="SXX53:SYM53"/>
    <mergeCell ref="SYN53:SZC53"/>
    <mergeCell ref="SZD53:SZS53"/>
    <mergeCell ref="SZT53:TAI53"/>
    <mergeCell ref="TAJ53:TAY53"/>
    <mergeCell ref="TAZ53:TBO53"/>
    <mergeCell ref="TQJ53:TQY53"/>
    <mergeCell ref="TQZ53:TRO53"/>
    <mergeCell ref="TRP53:TSE53"/>
    <mergeCell ref="TSF53:TSU53"/>
    <mergeCell ref="TSV53:TTK53"/>
    <mergeCell ref="TTL53:TUA53"/>
    <mergeCell ref="TMR53:TNG53"/>
    <mergeCell ref="TNH53:TNW53"/>
    <mergeCell ref="TNX53:TOM53"/>
    <mergeCell ref="TON53:TPC53"/>
    <mergeCell ref="TPD53:TPS53"/>
    <mergeCell ref="TPT53:TQI53"/>
    <mergeCell ref="TIZ53:TJO53"/>
    <mergeCell ref="TJP53:TKE53"/>
    <mergeCell ref="TKF53:TKU53"/>
    <mergeCell ref="TKV53:TLK53"/>
    <mergeCell ref="TLL53:TMA53"/>
    <mergeCell ref="TMB53:TMQ53"/>
    <mergeCell ref="UBL53:UCA53"/>
    <mergeCell ref="UCB53:UCQ53"/>
    <mergeCell ref="UCR53:UDG53"/>
    <mergeCell ref="UDH53:UDW53"/>
    <mergeCell ref="UDX53:UEM53"/>
    <mergeCell ref="UEN53:UFC53"/>
    <mergeCell ref="TXT53:TYI53"/>
    <mergeCell ref="TYJ53:TYY53"/>
    <mergeCell ref="TYZ53:TZO53"/>
    <mergeCell ref="TZP53:UAE53"/>
    <mergeCell ref="UAF53:UAU53"/>
    <mergeCell ref="UAV53:UBK53"/>
    <mergeCell ref="TUB53:TUQ53"/>
    <mergeCell ref="TUR53:TVG53"/>
    <mergeCell ref="TVH53:TVW53"/>
    <mergeCell ref="TVX53:TWM53"/>
    <mergeCell ref="TWN53:TXC53"/>
    <mergeCell ref="TXD53:TXS53"/>
    <mergeCell ref="UMN53:UNC53"/>
    <mergeCell ref="UND53:UNS53"/>
    <mergeCell ref="UNT53:UOI53"/>
    <mergeCell ref="UOJ53:UOY53"/>
    <mergeCell ref="UOZ53:UPO53"/>
    <mergeCell ref="UPP53:UQE53"/>
    <mergeCell ref="UIV53:UJK53"/>
    <mergeCell ref="UJL53:UKA53"/>
    <mergeCell ref="UKB53:UKQ53"/>
    <mergeCell ref="UKR53:ULG53"/>
    <mergeCell ref="ULH53:ULW53"/>
    <mergeCell ref="ULX53:UMM53"/>
    <mergeCell ref="UFD53:UFS53"/>
    <mergeCell ref="UFT53:UGI53"/>
    <mergeCell ref="UGJ53:UGY53"/>
    <mergeCell ref="UGZ53:UHO53"/>
    <mergeCell ref="UHP53:UIE53"/>
    <mergeCell ref="UIF53:UIU53"/>
    <mergeCell ref="UXP53:UYE53"/>
    <mergeCell ref="UYF53:UYU53"/>
    <mergeCell ref="UYV53:UZK53"/>
    <mergeCell ref="UZL53:VAA53"/>
    <mergeCell ref="VAB53:VAQ53"/>
    <mergeCell ref="VAR53:VBG53"/>
    <mergeCell ref="UTX53:UUM53"/>
    <mergeCell ref="UUN53:UVC53"/>
    <mergeCell ref="UVD53:UVS53"/>
    <mergeCell ref="UVT53:UWI53"/>
    <mergeCell ref="UWJ53:UWY53"/>
    <mergeCell ref="UWZ53:UXO53"/>
    <mergeCell ref="UQF53:UQU53"/>
    <mergeCell ref="UQV53:URK53"/>
    <mergeCell ref="URL53:USA53"/>
    <mergeCell ref="USB53:USQ53"/>
    <mergeCell ref="USR53:UTG53"/>
    <mergeCell ref="UTH53:UTW53"/>
    <mergeCell ref="VIR53:VJG53"/>
    <mergeCell ref="VJH53:VJW53"/>
    <mergeCell ref="VJX53:VKM53"/>
    <mergeCell ref="VKN53:VLC53"/>
    <mergeCell ref="VLD53:VLS53"/>
    <mergeCell ref="VLT53:VMI53"/>
    <mergeCell ref="VEZ53:VFO53"/>
    <mergeCell ref="VFP53:VGE53"/>
    <mergeCell ref="VGF53:VGU53"/>
    <mergeCell ref="VGV53:VHK53"/>
    <mergeCell ref="VHL53:VIA53"/>
    <mergeCell ref="VIB53:VIQ53"/>
    <mergeCell ref="VBH53:VBW53"/>
    <mergeCell ref="VBX53:VCM53"/>
    <mergeCell ref="VCN53:VDC53"/>
    <mergeCell ref="VDD53:VDS53"/>
    <mergeCell ref="VDT53:VEI53"/>
    <mergeCell ref="VEJ53:VEY53"/>
    <mergeCell ref="VTT53:VUI53"/>
    <mergeCell ref="VUJ53:VUY53"/>
    <mergeCell ref="VUZ53:VVO53"/>
    <mergeCell ref="VVP53:VWE53"/>
    <mergeCell ref="VWF53:VWU53"/>
    <mergeCell ref="VWV53:VXK53"/>
    <mergeCell ref="VQB53:VQQ53"/>
    <mergeCell ref="VQR53:VRG53"/>
    <mergeCell ref="VRH53:VRW53"/>
    <mergeCell ref="VRX53:VSM53"/>
    <mergeCell ref="VSN53:VTC53"/>
    <mergeCell ref="VTD53:VTS53"/>
    <mergeCell ref="VMJ53:VMY53"/>
    <mergeCell ref="VMZ53:VNO53"/>
    <mergeCell ref="VNP53:VOE53"/>
    <mergeCell ref="VOF53:VOU53"/>
    <mergeCell ref="VOV53:VPK53"/>
    <mergeCell ref="VPL53:VQA53"/>
    <mergeCell ref="WKZ53:WLO53"/>
    <mergeCell ref="WLP53:WME53"/>
    <mergeCell ref="WEV53:WFK53"/>
    <mergeCell ref="WFL53:WGA53"/>
    <mergeCell ref="WGB53:WGQ53"/>
    <mergeCell ref="WGR53:WHG53"/>
    <mergeCell ref="WHH53:WHW53"/>
    <mergeCell ref="WHX53:WIM53"/>
    <mergeCell ref="WBD53:WBS53"/>
    <mergeCell ref="WBT53:WCI53"/>
    <mergeCell ref="WCJ53:WCY53"/>
    <mergeCell ref="WCZ53:WDO53"/>
    <mergeCell ref="WDP53:WEE53"/>
    <mergeCell ref="WEF53:WEU53"/>
    <mergeCell ref="VXL53:VYA53"/>
    <mergeCell ref="VYB53:VYQ53"/>
    <mergeCell ref="VYR53:VZG53"/>
    <mergeCell ref="VZH53:VZW53"/>
    <mergeCell ref="VZX53:WAM53"/>
    <mergeCell ref="WAN53:WBC53"/>
    <mergeCell ref="A59:X59"/>
    <mergeCell ref="A1:X1"/>
    <mergeCell ref="A51:X51"/>
    <mergeCell ref="A52:X52"/>
    <mergeCell ref="A53:X53"/>
    <mergeCell ref="A54:X54"/>
    <mergeCell ref="A55:X55"/>
    <mergeCell ref="A56:X56"/>
    <mergeCell ref="A57:X57"/>
    <mergeCell ref="A58:X58"/>
    <mergeCell ref="WTP53:WUE53"/>
    <mergeCell ref="WUF53:WUU53"/>
    <mergeCell ref="WUV53:WVK53"/>
    <mergeCell ref="WVL53:WWA53"/>
    <mergeCell ref="WWB53:WWQ53"/>
    <mergeCell ref="WWR53:WWZ53"/>
    <mergeCell ref="WPX53:WQM53"/>
    <mergeCell ref="WQN53:WRC53"/>
    <mergeCell ref="WRD53:WRS53"/>
    <mergeCell ref="WRT53:WSI53"/>
    <mergeCell ref="WSJ53:WSY53"/>
    <mergeCell ref="WSZ53:WTO53"/>
    <mergeCell ref="WMF53:WMU53"/>
    <mergeCell ref="WMV53:WNK53"/>
    <mergeCell ref="WNL53:WOA53"/>
    <mergeCell ref="WOB53:WOQ53"/>
    <mergeCell ref="WOR53:WPG53"/>
    <mergeCell ref="WPH53:WPW53"/>
    <mergeCell ref="WIN53:WJC53"/>
    <mergeCell ref="WJD53:WJS53"/>
    <mergeCell ref="WJT53:WKI53"/>
    <mergeCell ref="WKJ53:WKY53"/>
  </mergeCells>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K25"/>
  <sheetViews>
    <sheetView workbookViewId="0">
      <pane xSplit="1" ySplit="5" topLeftCell="B18" activePane="bottomRight" state="frozen"/>
      <selection pane="topRight" activeCell="B1" sqref="B1"/>
      <selection pane="bottomLeft" activeCell="A6" sqref="A6"/>
      <selection pane="bottomRight" activeCell="A24" sqref="A24:G24"/>
    </sheetView>
  </sheetViews>
  <sheetFormatPr baseColWidth="10" defaultColWidth="11.42578125" defaultRowHeight="15" x14ac:dyDescent="0.25"/>
  <cols>
    <col min="1" max="1" width="20.7109375" style="40" customWidth="1"/>
    <col min="2" max="7" width="15.7109375" style="40" customWidth="1"/>
    <col min="8" max="16384" width="11.42578125" style="40"/>
  </cols>
  <sheetData>
    <row r="1" spans="1:7" ht="25.5" customHeight="1" thickBot="1" x14ac:dyDescent="0.3">
      <c r="A1" s="314" t="s">
        <v>188</v>
      </c>
      <c r="B1" s="271"/>
      <c r="C1" s="271"/>
      <c r="D1" s="271"/>
      <c r="E1" s="271"/>
      <c r="F1" s="271"/>
      <c r="G1" s="271"/>
    </row>
    <row r="3" spans="1:7" s="81" customFormat="1" ht="26.25" customHeight="1" x14ac:dyDescent="0.25">
      <c r="A3" s="315"/>
      <c r="B3" s="278" t="s">
        <v>23</v>
      </c>
      <c r="C3" s="278"/>
      <c r="D3" s="280" t="s">
        <v>24</v>
      </c>
      <c r="E3" s="280"/>
      <c r="F3" s="280"/>
      <c r="G3" s="280"/>
    </row>
    <row r="4" spans="1:7" s="81" customFormat="1" ht="26.25" customHeight="1" x14ac:dyDescent="0.25">
      <c r="A4" s="316"/>
      <c r="B4" s="278" t="s">
        <v>48</v>
      </c>
      <c r="C4" s="279"/>
      <c r="D4" s="278" t="s">
        <v>26</v>
      </c>
      <c r="E4" s="278"/>
      <c r="F4" s="278" t="s">
        <v>138</v>
      </c>
      <c r="G4" s="278"/>
    </row>
    <row r="5" spans="1:7" s="81" customFormat="1" ht="45" x14ac:dyDescent="0.25">
      <c r="A5" s="317"/>
      <c r="B5" s="174" t="s">
        <v>139</v>
      </c>
      <c r="C5" s="174" t="s">
        <v>100</v>
      </c>
      <c r="D5" s="174" t="s">
        <v>139</v>
      </c>
      <c r="E5" s="174" t="s">
        <v>100</v>
      </c>
      <c r="F5" s="174" t="s">
        <v>139</v>
      </c>
      <c r="G5" s="174" t="s">
        <v>100</v>
      </c>
    </row>
    <row r="6" spans="1:7" ht="22.5" x14ac:dyDescent="0.25">
      <c r="A6" s="202" t="s">
        <v>56</v>
      </c>
      <c r="B6" s="233">
        <f>'5.3-3 source'!B6</f>
        <v>39765</v>
      </c>
      <c r="C6" s="233">
        <f>'5.3-3 source'!C6</f>
        <v>2284</v>
      </c>
      <c r="D6" s="233">
        <f>'5.3-3 source'!F6</f>
        <v>37952</v>
      </c>
      <c r="E6" s="234">
        <f>'5.3-3 source'!G6</f>
        <v>1333.4</v>
      </c>
      <c r="F6" s="233">
        <f>'5.3-3 source'!H6</f>
        <v>22482</v>
      </c>
      <c r="G6" s="234">
        <f>'5.3-3 source'!I6</f>
        <v>1573.4</v>
      </c>
    </row>
    <row r="7" spans="1:7" x14ac:dyDescent="0.25">
      <c r="A7" s="181" t="s">
        <v>1</v>
      </c>
      <c r="B7" s="226">
        <f>'5.3-3 source'!B7</f>
        <v>16560</v>
      </c>
      <c r="C7" s="226">
        <f>'5.3-3 source'!C7</f>
        <v>2523</v>
      </c>
      <c r="D7" s="226">
        <f>'5.3-3 source'!F7</f>
        <v>16848</v>
      </c>
      <c r="E7" s="227">
        <f>'5.3-3 source'!G7</f>
        <v>1450.1</v>
      </c>
      <c r="F7" s="226">
        <f>'5.3-3 source'!H7</f>
        <v>4758</v>
      </c>
      <c r="G7" s="227">
        <f>'5.3-3 source'!I7</f>
        <v>1655</v>
      </c>
    </row>
    <row r="8" spans="1:7" x14ac:dyDescent="0.25">
      <c r="A8" s="182" t="s">
        <v>2</v>
      </c>
      <c r="B8" s="228">
        <f>'5.3-3 source'!B8</f>
        <v>23205</v>
      </c>
      <c r="C8" s="228">
        <f>'5.3-3 source'!C8</f>
        <v>2114</v>
      </c>
      <c r="D8" s="228">
        <f>'5.3-3 source'!F8</f>
        <v>21104</v>
      </c>
      <c r="E8" s="229">
        <f>'5.3-3 source'!G8</f>
        <v>1240.2</v>
      </c>
      <c r="F8" s="228">
        <f>'5.3-3 source'!H8</f>
        <v>17724</v>
      </c>
      <c r="G8" s="229">
        <f>'5.3-3 source'!I8</f>
        <v>1551.5</v>
      </c>
    </row>
    <row r="9" spans="1:7" x14ac:dyDescent="0.25">
      <c r="A9" s="202" t="s">
        <v>53</v>
      </c>
      <c r="B9" s="233">
        <f>'5.3-3 source'!B12</f>
        <v>23265</v>
      </c>
      <c r="C9" s="233">
        <f>'5.3-3 source'!C12</f>
        <v>2755</v>
      </c>
      <c r="D9" s="233">
        <f>'5.3-3 source'!F12</f>
        <v>5141</v>
      </c>
      <c r="E9" s="234">
        <f>'5.3-3 source'!G12</f>
        <v>2351.6</v>
      </c>
      <c r="F9" s="233">
        <f>'5.3-3 source'!H12</f>
        <v>3682</v>
      </c>
      <c r="G9" s="234">
        <f>'5.3-3 source'!I12</f>
        <v>2225.8000000000002</v>
      </c>
    </row>
    <row r="10" spans="1:7" x14ac:dyDescent="0.25">
      <c r="A10" s="181" t="s">
        <v>1</v>
      </c>
      <c r="B10" s="226">
        <f>'5.3-3 source'!B13</f>
        <v>10373</v>
      </c>
      <c r="C10" s="226">
        <f>'5.3-3 source'!C13</f>
        <v>2976</v>
      </c>
      <c r="D10" s="226">
        <f>'5.3-3 source'!F13</f>
        <v>1925</v>
      </c>
      <c r="E10" s="227">
        <f>'5.3-3 source'!G13</f>
        <v>2617.1999999999998</v>
      </c>
      <c r="F10" s="226">
        <f>'5.3-3 source'!H13</f>
        <v>808</v>
      </c>
      <c r="G10" s="227">
        <f>'5.3-3 source'!I13</f>
        <v>2546</v>
      </c>
    </row>
    <row r="11" spans="1:7" x14ac:dyDescent="0.25">
      <c r="A11" s="182" t="s">
        <v>2</v>
      </c>
      <c r="B11" s="228">
        <f>'5.3-3 source'!B14</f>
        <v>12892</v>
      </c>
      <c r="C11" s="228">
        <f>'5.3-3 source'!C14</f>
        <v>2577</v>
      </c>
      <c r="D11" s="228">
        <f>'5.3-3 source'!F14</f>
        <v>3216</v>
      </c>
      <c r="E11" s="229">
        <f>'5.3-3 source'!G14</f>
        <v>2192.6999999999998</v>
      </c>
      <c r="F11" s="228">
        <f>'5.3-3 source'!H14</f>
        <v>2874</v>
      </c>
      <c r="G11" s="229">
        <f>'5.3-3 source'!I14</f>
        <v>2135.8000000000002</v>
      </c>
    </row>
    <row r="12" spans="1:7" x14ac:dyDescent="0.25">
      <c r="A12" s="202" t="s">
        <v>54</v>
      </c>
      <c r="B12" s="233">
        <f>'5.3-3 source'!B15</f>
        <v>8685</v>
      </c>
      <c r="C12" s="233">
        <f>'5.3-3 source'!C15</f>
        <v>1863</v>
      </c>
      <c r="D12" s="233">
        <f>'5.3-3 source'!F15</f>
        <v>6156</v>
      </c>
      <c r="E12" s="234">
        <f>'5.3-3 source'!G15</f>
        <v>1650</v>
      </c>
      <c r="F12" s="233">
        <f>'5.3-3 source'!H15</f>
        <v>6568</v>
      </c>
      <c r="G12" s="234">
        <f>'5.3-3 source'!I15</f>
        <v>1724.7</v>
      </c>
    </row>
    <row r="13" spans="1:7" x14ac:dyDescent="0.25">
      <c r="A13" s="181" t="s">
        <v>1</v>
      </c>
      <c r="B13" s="226">
        <f>'5.3-3 source'!B16</f>
        <v>3820</v>
      </c>
      <c r="C13" s="226">
        <f>'5.3-3 source'!C16</f>
        <v>1975</v>
      </c>
      <c r="D13" s="226">
        <f>'5.3-3 source'!F16</f>
        <v>2695</v>
      </c>
      <c r="E13" s="227">
        <f>'5.3-3 source'!G16</f>
        <v>1726.8</v>
      </c>
      <c r="F13" s="226">
        <f>'5.3-3 source'!H16</f>
        <v>1083</v>
      </c>
      <c r="G13" s="227">
        <f>'5.3-3 source'!I16</f>
        <v>1781.9</v>
      </c>
    </row>
    <row r="14" spans="1:7" x14ac:dyDescent="0.25">
      <c r="A14" s="182" t="s">
        <v>2</v>
      </c>
      <c r="B14" s="228">
        <f>'5.3-3 source'!B17</f>
        <v>4865</v>
      </c>
      <c r="C14" s="228">
        <f>'5.3-3 source'!C17</f>
        <v>1775</v>
      </c>
      <c r="D14" s="228">
        <f>'5.3-3 source'!F17</f>
        <v>3461</v>
      </c>
      <c r="E14" s="229">
        <f>'5.3-3 source'!G17</f>
        <v>1590.2</v>
      </c>
      <c r="F14" s="228">
        <f>'5.3-3 source'!H17</f>
        <v>5485</v>
      </c>
      <c r="G14" s="229">
        <f>'5.3-3 source'!I17</f>
        <v>1713.4</v>
      </c>
    </row>
    <row r="15" spans="1:7" x14ac:dyDescent="0.25">
      <c r="A15" s="202" t="s">
        <v>55</v>
      </c>
      <c r="B15" s="233">
        <f>'5.3-3 source'!B18</f>
        <v>7815</v>
      </c>
      <c r="C15" s="233">
        <f>'5.3-3 source'!C18</f>
        <v>1352</v>
      </c>
      <c r="D15" s="233">
        <f>'5.3-3 source'!F18</f>
        <v>26512</v>
      </c>
      <c r="E15" s="234">
        <f>'5.3-3 source'!G18</f>
        <v>1059.2</v>
      </c>
      <c r="F15" s="233">
        <f>'5.3-3 source'!H18</f>
        <v>12149</v>
      </c>
      <c r="G15" s="234">
        <f>'5.3-3 source'!I18</f>
        <v>1297.5999999999999</v>
      </c>
    </row>
    <row r="16" spans="1:7" x14ac:dyDescent="0.25">
      <c r="A16" s="181" t="s">
        <v>1</v>
      </c>
      <c r="B16" s="226">
        <f>'5.3-3 source'!B19</f>
        <v>2367</v>
      </c>
      <c r="C16" s="226">
        <f>'5.3-3 source'!C19</f>
        <v>1422</v>
      </c>
      <c r="D16" s="226">
        <f>'5.3-3 source'!F19</f>
        <v>12148</v>
      </c>
      <c r="E16" s="227">
        <f>'5.3-3 source'!G19</f>
        <v>1196.3</v>
      </c>
      <c r="F16" s="226">
        <f>'5.3-3 source'!H19</f>
        <v>2851</v>
      </c>
      <c r="G16" s="227">
        <f>'5.3-3 source'!I19</f>
        <v>1354.9</v>
      </c>
    </row>
    <row r="17" spans="1:11" x14ac:dyDescent="0.25">
      <c r="A17" s="182" t="s">
        <v>2</v>
      </c>
      <c r="B17" s="228">
        <f>'5.3-3 source'!B20</f>
        <v>5448</v>
      </c>
      <c r="C17" s="228">
        <f>'5.3-3 source'!C20</f>
        <v>1322</v>
      </c>
      <c r="D17" s="228">
        <f>'5.3-3 source'!F20</f>
        <v>14364</v>
      </c>
      <c r="E17" s="229">
        <f>'5.3-3 source'!G20</f>
        <v>943.3</v>
      </c>
      <c r="F17" s="228">
        <f>'5.3-3 source'!H20</f>
        <v>9298</v>
      </c>
      <c r="G17" s="229">
        <f>'5.3-3 source'!I20</f>
        <v>1280.0999999999999</v>
      </c>
    </row>
    <row r="18" spans="1:11" x14ac:dyDescent="0.25">
      <c r="A18" s="202" t="str">
        <f>'5.3-3 source'!A21</f>
        <v>Indéterminée</v>
      </c>
      <c r="B18" s="235" t="s">
        <v>16</v>
      </c>
      <c r="C18" s="235" t="s">
        <v>16</v>
      </c>
      <c r="D18" s="233">
        <f>'5.3-3 source'!F21</f>
        <v>143</v>
      </c>
      <c r="E18" s="234">
        <f>'5.3-3 source'!G21</f>
        <v>1950.9</v>
      </c>
      <c r="F18" s="233">
        <f>'5.3-3 source'!H21</f>
        <v>83</v>
      </c>
      <c r="G18" s="234">
        <f>'5.3-3 source'!I21</f>
        <v>1471.1</v>
      </c>
    </row>
    <row r="19" spans="1:11" x14ac:dyDescent="0.25">
      <c r="A19" s="181" t="s">
        <v>1</v>
      </c>
      <c r="B19" s="231" t="s">
        <v>16</v>
      </c>
      <c r="C19" s="231" t="s">
        <v>16</v>
      </c>
      <c r="D19" s="226">
        <f>'5.3-3 source'!F22</f>
        <v>80</v>
      </c>
      <c r="E19" s="227">
        <f>'5.3-3 source'!G22</f>
        <v>2612.9</v>
      </c>
      <c r="F19" s="226">
        <f>'5.3-3 source'!H22</f>
        <v>16</v>
      </c>
      <c r="G19" s="227">
        <f>'5.3-3 source'!I22</f>
        <v>1471.1</v>
      </c>
    </row>
    <row r="20" spans="1:11" x14ac:dyDescent="0.25">
      <c r="A20" s="184" t="s">
        <v>2</v>
      </c>
      <c r="B20" s="232" t="s">
        <v>16</v>
      </c>
      <c r="C20" s="232" t="s">
        <v>16</v>
      </c>
      <c r="D20" s="228">
        <f>'5.3-3 source'!F23</f>
        <v>63</v>
      </c>
      <c r="E20" s="229">
        <f>'5.3-3 source'!G23</f>
        <v>1096.8</v>
      </c>
      <c r="F20" s="228">
        <f>'5.3-3 source'!H23</f>
        <v>67</v>
      </c>
      <c r="G20" s="229">
        <f>'5.3-3 source'!I23</f>
        <v>891.5</v>
      </c>
    </row>
    <row r="21" spans="1:11" ht="15" customHeight="1" x14ac:dyDescent="0.25">
      <c r="A21" s="272" t="s">
        <v>178</v>
      </c>
      <c r="B21" s="273"/>
      <c r="C21" s="273"/>
      <c r="D21" s="273"/>
      <c r="E21" s="273"/>
      <c r="F21" s="273"/>
      <c r="G21" s="273"/>
      <c r="H21" s="28"/>
      <c r="I21" s="28"/>
      <c r="J21" s="28"/>
      <c r="K21" s="28"/>
    </row>
    <row r="22" spans="1:11" ht="45" customHeight="1" x14ac:dyDescent="0.25">
      <c r="A22" s="300" t="s">
        <v>120</v>
      </c>
      <c r="B22" s="275"/>
      <c r="C22" s="275"/>
      <c r="D22" s="275"/>
      <c r="E22" s="275"/>
      <c r="F22" s="275"/>
      <c r="G22" s="275"/>
      <c r="H22" s="75"/>
      <c r="I22" s="75"/>
      <c r="J22" s="75"/>
      <c r="K22" s="75"/>
    </row>
    <row r="23" spans="1:11" ht="15" customHeight="1" x14ac:dyDescent="0.25">
      <c r="A23" s="300" t="s">
        <v>150</v>
      </c>
      <c r="B23" s="275"/>
      <c r="C23" s="275"/>
      <c r="D23" s="275"/>
      <c r="E23" s="275"/>
      <c r="F23" s="275"/>
      <c r="G23" s="275"/>
      <c r="H23" s="75"/>
      <c r="I23" s="75"/>
      <c r="J23" s="75"/>
      <c r="K23" s="75"/>
    </row>
    <row r="24" spans="1:11" ht="34.5" customHeight="1" x14ac:dyDescent="0.25">
      <c r="A24" s="300" t="s">
        <v>107</v>
      </c>
      <c r="B24" s="275"/>
      <c r="C24" s="275"/>
      <c r="D24" s="275"/>
      <c r="E24" s="275"/>
      <c r="F24" s="275"/>
      <c r="G24" s="275"/>
      <c r="H24" s="75"/>
      <c r="I24" s="75"/>
      <c r="J24" s="75"/>
      <c r="K24" s="75"/>
    </row>
    <row r="25" spans="1:11" x14ac:dyDescent="0.25">
      <c r="A25" s="300"/>
      <c r="B25" s="275"/>
      <c r="C25" s="275"/>
      <c r="D25" s="275"/>
      <c r="E25" s="275"/>
      <c r="F25" s="275"/>
      <c r="G25" s="275"/>
    </row>
  </sheetData>
  <mergeCells count="12">
    <mergeCell ref="A21:G21"/>
    <mergeCell ref="A22:G22"/>
    <mergeCell ref="A24:G24"/>
    <mergeCell ref="A23:G23"/>
    <mergeCell ref="A25:G25"/>
    <mergeCell ref="A1:G1"/>
    <mergeCell ref="B3:C3"/>
    <mergeCell ref="D3:G3"/>
    <mergeCell ref="B4:C4"/>
    <mergeCell ref="D4:E4"/>
    <mergeCell ref="F4:G4"/>
    <mergeCell ref="A3:A5"/>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sheetPr>
  <dimension ref="A1:K28"/>
  <sheetViews>
    <sheetView workbookViewId="0">
      <pane xSplit="1" ySplit="5" topLeftCell="B15" activePane="bottomRight" state="frozen"/>
      <selection activeCell="A23" sqref="A23:D23"/>
      <selection pane="topRight" activeCell="A23" sqref="A23:D23"/>
      <selection pane="bottomLeft" activeCell="A23" sqref="A23:D23"/>
      <selection pane="bottomRight" activeCell="A23" sqref="A23:D23"/>
    </sheetView>
  </sheetViews>
  <sheetFormatPr baseColWidth="10" defaultColWidth="11.42578125" defaultRowHeight="15" x14ac:dyDescent="0.25"/>
  <cols>
    <col min="1" max="1" width="30.7109375" style="40" customWidth="1"/>
    <col min="2" max="11" width="15.7109375" style="40" customWidth="1"/>
    <col min="12" max="16384" width="11.42578125" style="40"/>
  </cols>
  <sheetData>
    <row r="1" spans="1:11" ht="26.25" customHeight="1" x14ac:dyDescent="0.25">
      <c r="A1" s="271"/>
      <c r="B1" s="271"/>
      <c r="C1" s="271"/>
      <c r="D1" s="271"/>
      <c r="E1" s="271"/>
      <c r="F1" s="271"/>
      <c r="G1" s="271"/>
      <c r="H1" s="271"/>
      <c r="I1" s="271"/>
      <c r="J1" s="271"/>
      <c r="K1" s="271"/>
    </row>
    <row r="3" spans="1:11" s="81" customFormat="1" ht="26.25" customHeight="1" x14ac:dyDescent="0.25">
      <c r="A3" s="315"/>
      <c r="B3" s="278" t="s">
        <v>23</v>
      </c>
      <c r="C3" s="279"/>
      <c r="D3" s="279"/>
      <c r="E3" s="279"/>
      <c r="F3" s="280" t="s">
        <v>24</v>
      </c>
      <c r="G3" s="280"/>
      <c r="H3" s="280"/>
      <c r="I3" s="280"/>
      <c r="J3" s="318"/>
      <c r="K3" s="318"/>
    </row>
    <row r="4" spans="1:11" s="81" customFormat="1" ht="34.5" customHeight="1" x14ac:dyDescent="0.25">
      <c r="A4" s="316"/>
      <c r="B4" s="278" t="s">
        <v>58</v>
      </c>
      <c r="C4" s="279"/>
      <c r="D4" s="278" t="s">
        <v>59</v>
      </c>
      <c r="E4" s="279"/>
      <c r="F4" s="278" t="s">
        <v>60</v>
      </c>
      <c r="G4" s="278"/>
      <c r="H4" s="278" t="s">
        <v>61</v>
      </c>
      <c r="I4" s="278"/>
      <c r="J4" s="278" t="s">
        <v>62</v>
      </c>
      <c r="K4" s="278"/>
    </row>
    <row r="5" spans="1:11" s="81" customFormat="1" ht="45" x14ac:dyDescent="0.25">
      <c r="A5" s="317"/>
      <c r="B5" s="29" t="s">
        <v>139</v>
      </c>
      <c r="C5" s="29" t="s">
        <v>100</v>
      </c>
      <c r="D5" s="29" t="str">
        <f>B5</f>
        <v>Effectifs de pensions</v>
      </c>
      <c r="E5" s="29" t="s">
        <v>100</v>
      </c>
      <c r="F5" s="29" t="str">
        <f>B5</f>
        <v>Effectifs de pensions</v>
      </c>
      <c r="G5" s="29" t="s">
        <v>100</v>
      </c>
      <c r="H5" s="29" t="str">
        <f>B5</f>
        <v>Effectifs de pensions</v>
      </c>
      <c r="I5" s="29" t="s">
        <v>100</v>
      </c>
      <c r="J5" s="29" t="str">
        <f>B5</f>
        <v>Effectifs de pensions</v>
      </c>
      <c r="K5" s="29" t="s">
        <v>100</v>
      </c>
    </row>
    <row r="6" spans="1:11" ht="22.5" x14ac:dyDescent="0.25">
      <c r="A6" s="31" t="s">
        <v>56</v>
      </c>
      <c r="B6" s="135">
        <v>39765</v>
      </c>
      <c r="C6" s="135">
        <v>2284</v>
      </c>
      <c r="D6" s="135">
        <v>52347</v>
      </c>
      <c r="E6" s="135">
        <v>2200</v>
      </c>
      <c r="F6" s="135">
        <v>37952</v>
      </c>
      <c r="G6" s="136">
        <v>1333.4</v>
      </c>
      <c r="H6" s="135">
        <v>22482</v>
      </c>
      <c r="I6" s="136">
        <v>1573.4</v>
      </c>
      <c r="J6" s="135">
        <v>60434</v>
      </c>
      <c r="K6" s="136">
        <v>1422.7</v>
      </c>
    </row>
    <row r="7" spans="1:11" x14ac:dyDescent="0.25">
      <c r="A7" s="3" t="s">
        <v>1</v>
      </c>
      <c r="B7" s="137">
        <v>16560</v>
      </c>
      <c r="C7" s="137">
        <v>2523</v>
      </c>
      <c r="D7" s="137">
        <v>24345</v>
      </c>
      <c r="E7" s="137">
        <v>2356</v>
      </c>
      <c r="F7" s="137">
        <v>16848</v>
      </c>
      <c r="G7" s="138">
        <v>1450.1</v>
      </c>
      <c r="H7" s="137">
        <v>4758</v>
      </c>
      <c r="I7" s="138">
        <v>1655</v>
      </c>
      <c r="J7" s="137">
        <v>21606</v>
      </c>
      <c r="K7" s="138">
        <v>1495.2</v>
      </c>
    </row>
    <row r="8" spans="1:11" x14ac:dyDescent="0.25">
      <c r="A8" s="3" t="s">
        <v>2</v>
      </c>
      <c r="B8" s="137">
        <v>23205</v>
      </c>
      <c r="C8" s="137">
        <v>2114</v>
      </c>
      <c r="D8" s="137">
        <v>28002</v>
      </c>
      <c r="E8" s="137">
        <v>2064</v>
      </c>
      <c r="F8" s="137">
        <v>21104</v>
      </c>
      <c r="G8" s="138">
        <v>1240.2</v>
      </c>
      <c r="H8" s="137">
        <v>17724</v>
      </c>
      <c r="I8" s="138">
        <v>1551.5</v>
      </c>
      <c r="J8" s="137">
        <v>38828</v>
      </c>
      <c r="K8" s="138">
        <v>1382.3</v>
      </c>
    </row>
    <row r="9" spans="1:11" x14ac:dyDescent="0.25">
      <c r="A9" s="31" t="s">
        <v>108</v>
      </c>
      <c r="B9" s="19"/>
      <c r="C9" s="19"/>
      <c r="D9" s="19"/>
      <c r="E9" s="19"/>
      <c r="F9" s="19"/>
      <c r="G9" s="20"/>
      <c r="H9" s="19"/>
      <c r="I9" s="20"/>
      <c r="J9" s="19"/>
      <c r="K9" s="20"/>
    </row>
    <row r="10" spans="1:11" x14ac:dyDescent="0.25">
      <c r="A10" s="3" t="s">
        <v>1</v>
      </c>
      <c r="B10" s="19"/>
      <c r="C10" s="19"/>
      <c r="D10" s="19"/>
      <c r="E10" s="19"/>
      <c r="F10" s="19"/>
      <c r="G10" s="20"/>
      <c r="H10" s="19"/>
      <c r="I10" s="20"/>
      <c r="J10" s="19"/>
      <c r="K10" s="20"/>
    </row>
    <row r="11" spans="1:11" x14ac:dyDescent="0.25">
      <c r="A11" s="3" t="s">
        <v>2</v>
      </c>
      <c r="B11" s="19"/>
      <c r="C11" s="19"/>
      <c r="D11" s="19"/>
      <c r="E11" s="19"/>
      <c r="F11" s="19"/>
      <c r="G11" s="20"/>
      <c r="H11" s="19"/>
      <c r="I11" s="20"/>
      <c r="J11" s="19"/>
      <c r="K11" s="20"/>
    </row>
    <row r="12" spans="1:11" x14ac:dyDescent="0.25">
      <c r="A12" s="31" t="s">
        <v>53</v>
      </c>
      <c r="B12" s="139">
        <v>23265</v>
      </c>
      <c r="C12" s="139">
        <v>2755</v>
      </c>
      <c r="D12" s="139">
        <v>27553</v>
      </c>
      <c r="E12" s="139">
        <v>2701</v>
      </c>
      <c r="F12" s="135">
        <v>5141</v>
      </c>
      <c r="G12" s="136">
        <v>2351.6</v>
      </c>
      <c r="H12" s="135">
        <v>3682</v>
      </c>
      <c r="I12" s="136">
        <v>2225.8000000000002</v>
      </c>
      <c r="J12" s="135">
        <v>8823</v>
      </c>
      <c r="K12" s="136">
        <v>2299.1</v>
      </c>
    </row>
    <row r="13" spans="1:11" x14ac:dyDescent="0.25">
      <c r="A13" s="3" t="s">
        <v>1</v>
      </c>
      <c r="B13" s="140">
        <v>10373</v>
      </c>
      <c r="C13" s="140">
        <v>2976</v>
      </c>
      <c r="D13" s="140">
        <v>13268</v>
      </c>
      <c r="E13" s="140">
        <v>2866</v>
      </c>
      <c r="F13" s="137">
        <v>1925</v>
      </c>
      <c r="G13" s="138">
        <v>2617.1999999999998</v>
      </c>
      <c r="H13" s="137">
        <v>808</v>
      </c>
      <c r="I13" s="138">
        <v>2546</v>
      </c>
      <c r="J13" s="137">
        <v>2733</v>
      </c>
      <c r="K13" s="138">
        <v>2596.1</v>
      </c>
    </row>
    <row r="14" spans="1:11" x14ac:dyDescent="0.25">
      <c r="A14" s="3" t="s">
        <v>2</v>
      </c>
      <c r="B14" s="140">
        <v>12892</v>
      </c>
      <c r="C14" s="140">
        <v>2577</v>
      </c>
      <c r="D14" s="140">
        <v>14285</v>
      </c>
      <c r="E14" s="140">
        <v>2548</v>
      </c>
      <c r="F14" s="137">
        <v>3216</v>
      </c>
      <c r="G14" s="138">
        <v>2192.6999999999998</v>
      </c>
      <c r="H14" s="137">
        <v>2874</v>
      </c>
      <c r="I14" s="138">
        <v>2135.8000000000002</v>
      </c>
      <c r="J14" s="137">
        <v>6090</v>
      </c>
      <c r="K14" s="138">
        <v>2165.9</v>
      </c>
    </row>
    <row r="15" spans="1:11" x14ac:dyDescent="0.25">
      <c r="A15" s="31" t="s">
        <v>54</v>
      </c>
      <c r="B15" s="135">
        <v>8685</v>
      </c>
      <c r="C15" s="135">
        <v>1863</v>
      </c>
      <c r="D15" s="135">
        <v>12345</v>
      </c>
      <c r="E15" s="135">
        <v>1860</v>
      </c>
      <c r="F15" s="135">
        <v>6156</v>
      </c>
      <c r="G15" s="136">
        <v>1650</v>
      </c>
      <c r="H15" s="135">
        <v>6568</v>
      </c>
      <c r="I15" s="136">
        <v>1724.7</v>
      </c>
      <c r="J15" s="135">
        <v>12724</v>
      </c>
      <c r="K15" s="136">
        <v>1688.5</v>
      </c>
    </row>
    <row r="16" spans="1:11" x14ac:dyDescent="0.25">
      <c r="A16" s="3" t="s">
        <v>1</v>
      </c>
      <c r="B16" s="137">
        <v>3820</v>
      </c>
      <c r="C16" s="137">
        <v>1975</v>
      </c>
      <c r="D16" s="137">
        <v>6165</v>
      </c>
      <c r="E16" s="137">
        <v>1938</v>
      </c>
      <c r="F16" s="137">
        <v>2695</v>
      </c>
      <c r="G16" s="138">
        <v>1726.8</v>
      </c>
      <c r="H16" s="137">
        <v>1083</v>
      </c>
      <c r="I16" s="138">
        <v>1781.9</v>
      </c>
      <c r="J16" s="137">
        <v>3778</v>
      </c>
      <c r="K16" s="138">
        <v>1742.6</v>
      </c>
    </row>
    <row r="17" spans="1:11" x14ac:dyDescent="0.25">
      <c r="A17" s="3" t="s">
        <v>2</v>
      </c>
      <c r="B17" s="137">
        <v>4865</v>
      </c>
      <c r="C17" s="137">
        <v>1775</v>
      </c>
      <c r="D17" s="137">
        <v>6180</v>
      </c>
      <c r="E17" s="137">
        <v>1781</v>
      </c>
      <c r="F17" s="137">
        <v>3461</v>
      </c>
      <c r="G17" s="138">
        <v>1590.2</v>
      </c>
      <c r="H17" s="137">
        <v>5485</v>
      </c>
      <c r="I17" s="138">
        <v>1713.4</v>
      </c>
      <c r="J17" s="137">
        <v>8946</v>
      </c>
      <c r="K17" s="138">
        <v>1665.7</v>
      </c>
    </row>
    <row r="18" spans="1:11" x14ac:dyDescent="0.25">
      <c r="A18" s="31" t="s">
        <v>55</v>
      </c>
      <c r="B18" s="135">
        <v>7815</v>
      </c>
      <c r="C18" s="135">
        <v>1352</v>
      </c>
      <c r="D18" s="135">
        <v>12449</v>
      </c>
      <c r="E18" s="135">
        <v>1427</v>
      </c>
      <c r="F18" s="135">
        <v>26512</v>
      </c>
      <c r="G18" s="136">
        <v>1059.2</v>
      </c>
      <c r="H18" s="135">
        <v>12149</v>
      </c>
      <c r="I18" s="136">
        <v>1297.5999999999999</v>
      </c>
      <c r="J18" s="135">
        <v>38661</v>
      </c>
      <c r="K18" s="136">
        <v>1134.0999999999999</v>
      </c>
    </row>
    <row r="19" spans="1:11" x14ac:dyDescent="0.25">
      <c r="A19" s="3" t="s">
        <v>1</v>
      </c>
      <c r="B19" s="137">
        <v>2367</v>
      </c>
      <c r="C19" s="137">
        <v>1422</v>
      </c>
      <c r="D19" s="137">
        <v>4912</v>
      </c>
      <c r="E19" s="137">
        <v>1504</v>
      </c>
      <c r="F19" s="137">
        <v>12148</v>
      </c>
      <c r="G19" s="138">
        <v>1196.3</v>
      </c>
      <c r="H19" s="137">
        <v>2851</v>
      </c>
      <c r="I19" s="138">
        <v>1354.9</v>
      </c>
      <c r="J19" s="137">
        <v>14999</v>
      </c>
      <c r="K19" s="138">
        <v>1226.4000000000001</v>
      </c>
    </row>
    <row r="20" spans="1:11" x14ac:dyDescent="0.25">
      <c r="A20" s="3" t="s">
        <v>2</v>
      </c>
      <c r="B20" s="137">
        <v>5448</v>
      </c>
      <c r="C20" s="137">
        <v>1322</v>
      </c>
      <c r="D20" s="137">
        <v>7537</v>
      </c>
      <c r="E20" s="137">
        <v>1377</v>
      </c>
      <c r="F20" s="137">
        <v>14364</v>
      </c>
      <c r="G20" s="138">
        <v>943.3</v>
      </c>
      <c r="H20" s="137">
        <v>9298</v>
      </c>
      <c r="I20" s="138">
        <v>1280.0999999999999</v>
      </c>
      <c r="J20" s="137">
        <v>23662</v>
      </c>
      <c r="K20" s="138">
        <v>1075.5999999999999</v>
      </c>
    </row>
    <row r="21" spans="1:11" x14ac:dyDescent="0.25">
      <c r="A21" s="192" t="s">
        <v>149</v>
      </c>
      <c r="B21" s="135" t="s">
        <v>204</v>
      </c>
      <c r="C21" s="135" t="s">
        <v>204</v>
      </c>
      <c r="D21" s="135" t="s">
        <v>204</v>
      </c>
      <c r="E21" s="135" t="s">
        <v>204</v>
      </c>
      <c r="F21" s="135">
        <v>143</v>
      </c>
      <c r="G21" s="136">
        <v>1950.9</v>
      </c>
      <c r="H21" s="135">
        <v>83</v>
      </c>
      <c r="I21" s="136">
        <v>1471.1</v>
      </c>
      <c r="J21" s="135">
        <v>226</v>
      </c>
      <c r="K21" s="136">
        <v>2422.6</v>
      </c>
    </row>
    <row r="22" spans="1:11" x14ac:dyDescent="0.25">
      <c r="A22" s="3" t="s">
        <v>1</v>
      </c>
      <c r="B22" s="137" t="s">
        <v>204</v>
      </c>
      <c r="C22" s="137" t="s">
        <v>204</v>
      </c>
      <c r="D22" s="137" t="s">
        <v>204</v>
      </c>
      <c r="E22" s="137" t="s">
        <v>204</v>
      </c>
      <c r="F22" s="137">
        <v>80</v>
      </c>
      <c r="G22" s="138">
        <v>2612.9</v>
      </c>
      <c r="H22" s="137">
        <v>16</v>
      </c>
      <c r="I22" s="138">
        <v>1471.1</v>
      </c>
      <c r="J22" s="137">
        <v>96</v>
      </c>
      <c r="K22" s="138">
        <v>2422.6</v>
      </c>
    </row>
    <row r="23" spans="1:11" x14ac:dyDescent="0.25">
      <c r="A23" s="80" t="s">
        <v>2</v>
      </c>
      <c r="B23" s="137" t="s">
        <v>204</v>
      </c>
      <c r="C23" s="137" t="s">
        <v>204</v>
      </c>
      <c r="D23" s="137" t="s">
        <v>204</v>
      </c>
      <c r="E23" s="137" t="s">
        <v>204</v>
      </c>
      <c r="F23" s="137">
        <v>63</v>
      </c>
      <c r="G23" s="138">
        <v>1096.8</v>
      </c>
      <c r="H23" s="137">
        <v>67</v>
      </c>
      <c r="I23" s="138">
        <v>891.5</v>
      </c>
      <c r="J23" s="137">
        <v>130</v>
      </c>
      <c r="K23" s="138">
        <v>990.2</v>
      </c>
    </row>
    <row r="24" spans="1:11" ht="15" customHeight="1" x14ac:dyDescent="0.25">
      <c r="A24" s="272"/>
      <c r="B24" s="273"/>
      <c r="C24" s="273"/>
      <c r="D24" s="273"/>
      <c r="E24" s="273"/>
      <c r="F24" s="273"/>
      <c r="G24" s="273"/>
      <c r="H24" s="273"/>
      <c r="I24" s="273"/>
      <c r="J24" s="273"/>
      <c r="K24" s="273"/>
    </row>
    <row r="25" spans="1:11" ht="39.75" customHeight="1" x14ac:dyDescent="0.25">
      <c r="A25" s="300"/>
      <c r="B25" s="300"/>
      <c r="C25" s="300"/>
      <c r="D25" s="300"/>
      <c r="E25" s="300"/>
      <c r="F25" s="300"/>
      <c r="G25" s="300"/>
      <c r="H25" s="300"/>
      <c r="I25" s="300"/>
      <c r="J25" s="300"/>
      <c r="K25" s="300"/>
    </row>
    <row r="26" spans="1:11" ht="15" customHeight="1" x14ac:dyDescent="0.25">
      <c r="A26" s="300"/>
      <c r="B26" s="275"/>
      <c r="C26" s="275"/>
      <c r="D26" s="275"/>
      <c r="E26" s="275"/>
      <c r="F26" s="275"/>
      <c r="G26" s="275"/>
      <c r="H26" s="275"/>
      <c r="I26" s="275"/>
      <c r="J26" s="275"/>
      <c r="K26" s="275"/>
    </row>
    <row r="27" spans="1:11" ht="21.75" customHeight="1" x14ac:dyDescent="0.25">
      <c r="A27" s="300"/>
      <c r="B27" s="275"/>
      <c r="C27" s="275"/>
      <c r="D27" s="275"/>
      <c r="E27" s="275"/>
      <c r="F27" s="275"/>
      <c r="G27" s="275"/>
      <c r="H27" s="275"/>
      <c r="I27" s="275"/>
      <c r="J27" s="275"/>
      <c r="K27" s="275"/>
    </row>
    <row r="28" spans="1:11" ht="15" customHeight="1" x14ac:dyDescent="0.25">
      <c r="A28" s="300"/>
      <c r="B28" s="275"/>
      <c r="C28" s="275"/>
      <c r="D28" s="275"/>
      <c r="E28" s="275"/>
      <c r="F28" s="275"/>
      <c r="G28" s="275"/>
      <c r="H28" s="275"/>
      <c r="I28" s="275"/>
      <c r="J28" s="275"/>
      <c r="K28" s="275"/>
    </row>
  </sheetData>
  <mergeCells count="14">
    <mergeCell ref="A28:K28"/>
    <mergeCell ref="A24:K24"/>
    <mergeCell ref="A25:K25"/>
    <mergeCell ref="A26:K26"/>
    <mergeCell ref="A27:K27"/>
    <mergeCell ref="A1:K1"/>
    <mergeCell ref="B3:E3"/>
    <mergeCell ref="F3:K3"/>
    <mergeCell ref="B4:C4"/>
    <mergeCell ref="D4:E4"/>
    <mergeCell ref="F4:G4"/>
    <mergeCell ref="H4:I4"/>
    <mergeCell ref="J4:K4"/>
    <mergeCell ref="A3:A5"/>
  </mergeCells>
  <pageMargins left="0.7" right="0.7" top="0.75" bottom="0.75" header="0.3" footer="0.3"/>
  <legacy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K25"/>
  <sheetViews>
    <sheetView topLeftCell="A2" workbookViewId="0">
      <pane xSplit="1" ySplit="5" topLeftCell="B20" activePane="bottomRight" state="frozen"/>
      <selection activeCell="A2" sqref="A2"/>
      <selection pane="topRight" activeCell="B2" sqref="B2"/>
      <selection pane="bottomLeft" activeCell="A7" sqref="A7"/>
      <selection pane="bottomRight" activeCell="A24" sqref="A24:G24"/>
    </sheetView>
  </sheetViews>
  <sheetFormatPr baseColWidth="10" defaultColWidth="11.42578125" defaultRowHeight="15" x14ac:dyDescent="0.25"/>
  <cols>
    <col min="1" max="1" width="20.7109375" style="40" customWidth="1"/>
    <col min="2" max="7" width="15.7109375" style="40" customWidth="1"/>
    <col min="8" max="16384" width="11.42578125" style="40"/>
  </cols>
  <sheetData>
    <row r="1" spans="1:7" hidden="1" x14ac:dyDescent="0.25"/>
    <row r="2" spans="1:7" ht="35.25" customHeight="1" x14ac:dyDescent="0.25">
      <c r="A2" s="271" t="s">
        <v>189</v>
      </c>
      <c r="B2" s="271"/>
      <c r="C2" s="271"/>
      <c r="D2" s="271"/>
      <c r="E2" s="271"/>
      <c r="F2" s="271"/>
      <c r="G2" s="271"/>
    </row>
    <row r="4" spans="1:7" ht="42.75" customHeight="1" x14ac:dyDescent="0.25">
      <c r="A4" s="315"/>
      <c r="B4" s="278" t="s">
        <v>57</v>
      </c>
      <c r="C4" s="278"/>
      <c r="D4" s="280" t="s">
        <v>24</v>
      </c>
      <c r="E4" s="280"/>
      <c r="F4" s="280"/>
      <c r="G4" s="280"/>
    </row>
    <row r="5" spans="1:7" s="81" customFormat="1" ht="26.25" customHeight="1" x14ac:dyDescent="0.25">
      <c r="A5" s="316"/>
      <c r="B5" s="278" t="s">
        <v>48</v>
      </c>
      <c r="C5" s="279"/>
      <c r="D5" s="278" t="s">
        <v>26</v>
      </c>
      <c r="E5" s="278"/>
      <c r="F5" s="278" t="s">
        <v>27</v>
      </c>
      <c r="G5" s="278"/>
    </row>
    <row r="6" spans="1:7" s="81" customFormat="1" ht="45" x14ac:dyDescent="0.25">
      <c r="A6" s="317"/>
      <c r="B6" s="29" t="s">
        <v>139</v>
      </c>
      <c r="C6" s="29" t="s">
        <v>71</v>
      </c>
      <c r="D6" s="29" t="s">
        <v>139</v>
      </c>
      <c r="E6" s="29" t="s">
        <v>71</v>
      </c>
      <c r="F6" s="29" t="s">
        <v>139</v>
      </c>
      <c r="G6" s="29" t="s">
        <v>71</v>
      </c>
    </row>
    <row r="7" spans="1:7" ht="22.5" x14ac:dyDescent="0.25">
      <c r="A7" s="183" t="s">
        <v>56</v>
      </c>
      <c r="B7" s="224">
        <f>'5.3-4 source'!B7</f>
        <v>2698</v>
      </c>
      <c r="C7" s="224">
        <f>'5.3-4 source'!C7</f>
        <v>1664</v>
      </c>
      <c r="D7" s="224">
        <f>'5.3-4 source'!F7</f>
        <v>5631</v>
      </c>
      <c r="E7" s="225">
        <f>'5.3-4 source'!G7</f>
        <v>991</v>
      </c>
      <c r="F7" s="224">
        <f>'5.3-4 source'!H7</f>
        <v>2220</v>
      </c>
      <c r="G7" s="225">
        <f>'5.3-4 source'!I7</f>
        <v>1162.5999999999999</v>
      </c>
    </row>
    <row r="8" spans="1:7" x14ac:dyDescent="0.25">
      <c r="A8" s="181" t="s">
        <v>1</v>
      </c>
      <c r="B8" s="226">
        <f>'5.3-4 source'!B8</f>
        <v>970</v>
      </c>
      <c r="C8" s="226">
        <f>'5.3-4 source'!C8</f>
        <v>1794</v>
      </c>
      <c r="D8" s="226">
        <f>'5.3-4 source'!F8</f>
        <v>2226</v>
      </c>
      <c r="E8" s="227">
        <f>'5.3-4 source'!G8</f>
        <v>1096.9000000000001</v>
      </c>
      <c r="F8" s="226">
        <f>'5.3-4 source'!H8</f>
        <v>437</v>
      </c>
      <c r="G8" s="227">
        <f>'5.3-4 source'!I8</f>
        <v>1233.3</v>
      </c>
    </row>
    <row r="9" spans="1:7" x14ac:dyDescent="0.25">
      <c r="A9" s="182" t="s">
        <v>2</v>
      </c>
      <c r="B9" s="228">
        <f>'5.3-4 source'!B9</f>
        <v>1728</v>
      </c>
      <c r="C9" s="228">
        <f>'5.3-4 source'!C9</f>
        <v>1591</v>
      </c>
      <c r="D9" s="228">
        <f>'5.3-4 source'!F9</f>
        <v>3405</v>
      </c>
      <c r="E9" s="229">
        <f>'5.3-4 source'!G9</f>
        <v>921.7</v>
      </c>
      <c r="F9" s="228">
        <f>'5.3-4 source'!H9</f>
        <v>1783</v>
      </c>
      <c r="G9" s="229">
        <f>'5.3-4 source'!I9</f>
        <v>1145.0999999999999</v>
      </c>
    </row>
    <row r="10" spans="1:7" x14ac:dyDescent="0.25">
      <c r="A10" s="183" t="s">
        <v>53</v>
      </c>
      <c r="B10" s="224">
        <f>'5.3-4 source'!B13</f>
        <v>1397</v>
      </c>
      <c r="C10" s="224">
        <f>'5.3-4 source'!C13</f>
        <v>1977</v>
      </c>
      <c r="D10" s="224">
        <f>'5.3-4 source'!F13</f>
        <v>167</v>
      </c>
      <c r="E10" s="225">
        <f>'5.3-4 source'!G13</f>
        <v>1756.4</v>
      </c>
      <c r="F10" s="224">
        <f>'5.3-4 source'!H13</f>
        <v>167</v>
      </c>
      <c r="G10" s="225">
        <f>'5.3-4 source'!I13</f>
        <v>1555.6</v>
      </c>
    </row>
    <row r="11" spans="1:7" x14ac:dyDescent="0.25">
      <c r="A11" s="181" t="s">
        <v>1</v>
      </c>
      <c r="B11" s="226">
        <f>'5.3-4 source'!B14</f>
        <v>492</v>
      </c>
      <c r="C11" s="226">
        <f>'5.3-4 source'!C14</f>
        <v>2177</v>
      </c>
      <c r="D11" s="226">
        <f>'5.3-4 source'!F14</f>
        <v>40</v>
      </c>
      <c r="E11" s="227">
        <f>'5.3-4 source'!G14</f>
        <v>2087.9</v>
      </c>
      <c r="F11" s="226">
        <f>'5.3-4 source'!H14</f>
        <v>24</v>
      </c>
      <c r="G11" s="227">
        <f>'5.3-4 source'!I14</f>
        <v>1387.3</v>
      </c>
    </row>
    <row r="12" spans="1:7" x14ac:dyDescent="0.25">
      <c r="A12" s="182" t="s">
        <v>2</v>
      </c>
      <c r="B12" s="228">
        <f>'5.3-4 source'!B15</f>
        <v>905</v>
      </c>
      <c r="C12" s="228">
        <f>'5.3-4 source'!C15</f>
        <v>1868</v>
      </c>
      <c r="D12" s="228">
        <f>'5.3-4 source'!F15</f>
        <v>127</v>
      </c>
      <c r="E12" s="229">
        <f>'5.3-4 source'!G15</f>
        <v>1652.1</v>
      </c>
      <c r="F12" s="228">
        <f>'5.3-4 source'!H15</f>
        <v>143</v>
      </c>
      <c r="G12" s="229">
        <f>'5.3-4 source'!I15</f>
        <v>1583.9</v>
      </c>
    </row>
    <row r="13" spans="1:7" x14ac:dyDescent="0.25">
      <c r="A13" s="183" t="s">
        <v>54</v>
      </c>
      <c r="B13" s="224">
        <f>'5.3-4 source'!B16</f>
        <v>437</v>
      </c>
      <c r="C13" s="224">
        <f>'5.3-4 source'!C16</f>
        <v>1605</v>
      </c>
      <c r="D13" s="224">
        <f>'5.3-4 source'!F16</f>
        <v>346</v>
      </c>
      <c r="E13" s="225">
        <f>'5.3-4 source'!G16</f>
        <v>1427.3</v>
      </c>
      <c r="F13" s="224">
        <f>'5.3-4 source'!H16</f>
        <v>343</v>
      </c>
      <c r="G13" s="225">
        <f>'5.3-4 source'!I16</f>
        <v>1453.4</v>
      </c>
    </row>
    <row r="14" spans="1:7" x14ac:dyDescent="0.25">
      <c r="A14" s="181" t="s">
        <v>1</v>
      </c>
      <c r="B14" s="226">
        <f>'5.3-4 source'!B17</f>
        <v>191</v>
      </c>
      <c r="C14" s="226">
        <f>'5.3-4 source'!C17</f>
        <v>1669</v>
      </c>
      <c r="D14" s="226">
        <f>'5.3-4 source'!F17</f>
        <v>97</v>
      </c>
      <c r="E14" s="227">
        <f>'5.3-4 source'!G17</f>
        <v>1582.1</v>
      </c>
      <c r="F14" s="226">
        <f>'5.3-4 source'!H17</f>
        <v>48</v>
      </c>
      <c r="G14" s="227">
        <f>'5.3-4 source'!I17</f>
        <v>1564.5</v>
      </c>
    </row>
    <row r="15" spans="1:7" x14ac:dyDescent="0.25">
      <c r="A15" s="182" t="s">
        <v>2</v>
      </c>
      <c r="B15" s="228">
        <f>'5.3-4 source'!B18</f>
        <v>246</v>
      </c>
      <c r="C15" s="228">
        <f>'5.3-4 source'!C18</f>
        <v>1555</v>
      </c>
      <c r="D15" s="228">
        <f>'5.3-4 source'!F18</f>
        <v>249</v>
      </c>
      <c r="E15" s="229">
        <f>'5.3-4 source'!G18</f>
        <v>1367.4</v>
      </c>
      <c r="F15" s="228">
        <f>'5.3-4 source'!H18</f>
        <v>295</v>
      </c>
      <c r="G15" s="229">
        <f>'5.3-4 source'!I18</f>
        <v>1435.4</v>
      </c>
    </row>
    <row r="16" spans="1:7" x14ac:dyDescent="0.25">
      <c r="A16" s="183" t="s">
        <v>55</v>
      </c>
      <c r="B16" s="224">
        <f>'5.3-4 source'!B19</f>
        <v>864</v>
      </c>
      <c r="C16" s="224">
        <f>'5.3-4 source'!C19</f>
        <v>1189</v>
      </c>
      <c r="D16" s="224">
        <f>'5.3-4 source'!F19</f>
        <v>5109</v>
      </c>
      <c r="E16" s="225">
        <f>'5.3-4 source'!G19</f>
        <v>934</v>
      </c>
      <c r="F16" s="224">
        <f>'5.3-4 source'!H19</f>
        <v>1706</v>
      </c>
      <c r="G16" s="225">
        <f>'5.3-4 source'!I19</f>
        <v>1060.4000000000001</v>
      </c>
    </row>
    <row r="17" spans="1:11" x14ac:dyDescent="0.25">
      <c r="A17" s="181" t="s">
        <v>1</v>
      </c>
      <c r="B17" s="226">
        <f>'5.3-4 source'!B20</f>
        <v>287</v>
      </c>
      <c r="C17" s="226">
        <f>'5.3-4 source'!C20</f>
        <v>1221</v>
      </c>
      <c r="D17" s="226">
        <f>'5.3-4 source'!F20</f>
        <v>2085</v>
      </c>
      <c r="E17" s="227">
        <f>'5.3-4 source'!G20</f>
        <v>1053.5</v>
      </c>
      <c r="F17" s="226">
        <f>'5.3-4 source'!H20</f>
        <v>365</v>
      </c>
      <c r="G17" s="227">
        <f>'5.3-4 source'!I20</f>
        <v>1181.0999999999999</v>
      </c>
    </row>
    <row r="18" spans="1:11" x14ac:dyDescent="0.25">
      <c r="A18" s="182" t="s">
        <v>2</v>
      </c>
      <c r="B18" s="228">
        <f>'5.3-4 source'!B21</f>
        <v>577</v>
      </c>
      <c r="C18" s="228">
        <f>'5.3-4 source'!C21</f>
        <v>1174</v>
      </c>
      <c r="D18" s="228">
        <f>'5.3-4 source'!F21</f>
        <v>3024</v>
      </c>
      <c r="E18" s="229">
        <f>'5.3-4 source'!G21</f>
        <v>851.5</v>
      </c>
      <c r="F18" s="228">
        <f>'5.3-4 source'!H21</f>
        <v>1341</v>
      </c>
      <c r="G18" s="229">
        <f>'5.3-4 source'!I21</f>
        <v>1027.2</v>
      </c>
    </row>
    <row r="19" spans="1:11" x14ac:dyDescent="0.25">
      <c r="A19" s="183" t="str">
        <f>'5.3-4 source'!A22</f>
        <v>Indéterminé</v>
      </c>
      <c r="B19" s="230" t="s">
        <v>16</v>
      </c>
      <c r="C19" s="230" t="s">
        <v>16</v>
      </c>
      <c r="D19" s="224">
        <f>'5.3-4 source'!F22</f>
        <v>9</v>
      </c>
      <c r="E19" s="225">
        <f>'5.3-4 source'!G22</f>
        <v>1324.1922222222222</v>
      </c>
      <c r="F19" s="224">
        <f>'5.3-4 source'!H22</f>
        <v>4</v>
      </c>
      <c r="G19" s="225">
        <f>'5.3-4 source'!I22</f>
        <v>1823.6650000000002</v>
      </c>
    </row>
    <row r="20" spans="1:11" x14ac:dyDescent="0.25">
      <c r="A20" s="181" t="s">
        <v>1</v>
      </c>
      <c r="B20" s="231" t="s">
        <v>16</v>
      </c>
      <c r="C20" s="231" t="s">
        <v>16</v>
      </c>
      <c r="D20" s="226">
        <f>'5.3-4 source'!F23</f>
        <v>4</v>
      </c>
      <c r="E20" s="227">
        <f>'5.3-4 source'!G23</f>
        <v>1612.825</v>
      </c>
      <c r="F20" s="226">
        <f>'5.3-4 source'!H23</f>
        <v>0</v>
      </c>
      <c r="G20" s="227">
        <f>'5.3-4 source'!I23</f>
        <v>0</v>
      </c>
    </row>
    <row r="21" spans="1:11" x14ac:dyDescent="0.25">
      <c r="A21" s="184" t="s">
        <v>2</v>
      </c>
      <c r="B21" s="232" t="s">
        <v>16</v>
      </c>
      <c r="C21" s="232" t="s">
        <v>16</v>
      </c>
      <c r="D21" s="228">
        <f>'5.3-4 source'!F24</f>
        <v>5</v>
      </c>
      <c r="E21" s="229">
        <f>'5.3-4 source'!G24</f>
        <v>1093.2860000000001</v>
      </c>
      <c r="F21" s="228">
        <f>'5.3-4 source'!H24</f>
        <v>4</v>
      </c>
      <c r="G21" s="229">
        <f>'5.3-4 source'!I24</f>
        <v>1823.6650000000002</v>
      </c>
    </row>
    <row r="22" spans="1:11" ht="15" customHeight="1" x14ac:dyDescent="0.25">
      <c r="A22" s="272" t="s">
        <v>178</v>
      </c>
      <c r="B22" s="273"/>
      <c r="C22" s="273"/>
      <c r="D22" s="273"/>
      <c r="E22" s="273"/>
      <c r="F22" s="273"/>
      <c r="G22" s="273"/>
    </row>
    <row r="23" spans="1:11" ht="45" customHeight="1" x14ac:dyDescent="0.25">
      <c r="A23" s="300" t="s">
        <v>120</v>
      </c>
      <c r="B23" s="275"/>
      <c r="C23" s="275"/>
      <c r="D23" s="275"/>
      <c r="E23" s="275"/>
      <c r="F23" s="275"/>
      <c r="G23" s="275"/>
      <c r="H23" s="75"/>
      <c r="I23" s="75"/>
      <c r="J23" s="75"/>
      <c r="K23" s="75"/>
    </row>
    <row r="24" spans="1:11" ht="30.75" customHeight="1" x14ac:dyDescent="0.25">
      <c r="A24" s="300" t="s">
        <v>151</v>
      </c>
      <c r="B24" s="275"/>
      <c r="C24" s="275"/>
      <c r="D24" s="275"/>
      <c r="E24" s="275"/>
      <c r="F24" s="275"/>
      <c r="G24" s="275"/>
    </row>
    <row r="25" spans="1:11" x14ac:dyDescent="0.25">
      <c r="A25" s="300"/>
      <c r="B25" s="275"/>
      <c r="C25" s="275"/>
      <c r="D25" s="275"/>
      <c r="E25" s="275"/>
      <c r="F25" s="275"/>
      <c r="G25" s="275"/>
    </row>
  </sheetData>
  <mergeCells count="11">
    <mergeCell ref="A25:G25"/>
    <mergeCell ref="A22:G22"/>
    <mergeCell ref="A24:G24"/>
    <mergeCell ref="A23:G23"/>
    <mergeCell ref="A2:G2"/>
    <mergeCell ref="B4:C4"/>
    <mergeCell ref="D4:G4"/>
    <mergeCell ref="B5:C5"/>
    <mergeCell ref="D5:E5"/>
    <mergeCell ref="F5:G5"/>
    <mergeCell ref="A4:A6"/>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sheetPr>
  <dimension ref="A1:K28"/>
  <sheetViews>
    <sheetView topLeftCell="A2" workbookViewId="0">
      <pane xSplit="1" ySplit="5" topLeftCell="F7" activePane="bottomRight" state="frozen"/>
      <selection activeCell="A23" sqref="A23:D23"/>
      <selection pane="topRight" activeCell="A23" sqref="A23:D23"/>
      <selection pane="bottomLeft" activeCell="A23" sqref="A23:D23"/>
      <selection pane="bottomRight" activeCell="A23" sqref="A23:D23"/>
    </sheetView>
  </sheetViews>
  <sheetFormatPr baseColWidth="10" defaultColWidth="11.42578125" defaultRowHeight="15" x14ac:dyDescent="0.25"/>
  <cols>
    <col min="1" max="1" width="30.7109375" style="40" customWidth="1"/>
    <col min="2" max="11" width="15.7109375" style="40" customWidth="1"/>
    <col min="12" max="16384" width="11.42578125" style="40"/>
  </cols>
  <sheetData>
    <row r="1" spans="1:11" hidden="1" x14ac:dyDescent="0.25"/>
    <row r="2" spans="1:11" ht="27" customHeight="1" thickBot="1" x14ac:dyDescent="0.3">
      <c r="A2" s="314" t="s">
        <v>169</v>
      </c>
      <c r="B2" s="271"/>
      <c r="C2" s="271"/>
      <c r="D2" s="271"/>
      <c r="E2" s="271"/>
      <c r="F2" s="271"/>
      <c r="G2" s="271"/>
      <c r="H2" s="271"/>
      <c r="I2" s="271"/>
      <c r="J2" s="271"/>
      <c r="K2" s="271"/>
    </row>
    <row r="4" spans="1:11" s="81" customFormat="1" x14ac:dyDescent="0.25">
      <c r="A4" s="315"/>
      <c r="B4" s="278" t="s">
        <v>57</v>
      </c>
      <c r="C4" s="279"/>
      <c r="D4" s="279"/>
      <c r="E4" s="279"/>
      <c r="F4" s="280" t="s">
        <v>24</v>
      </c>
      <c r="G4" s="280"/>
      <c r="H4" s="280"/>
      <c r="I4" s="280"/>
      <c r="J4" s="318"/>
      <c r="K4" s="318"/>
    </row>
    <row r="5" spans="1:11" s="81" customFormat="1" ht="39" customHeight="1" x14ac:dyDescent="0.25">
      <c r="A5" s="316"/>
      <c r="B5" s="286" t="s">
        <v>48</v>
      </c>
      <c r="C5" s="288"/>
      <c r="D5" s="286" t="s">
        <v>49</v>
      </c>
      <c r="E5" s="288"/>
      <c r="F5" s="286" t="s">
        <v>26</v>
      </c>
      <c r="G5" s="288"/>
      <c r="H5" s="286" t="s">
        <v>27</v>
      </c>
      <c r="I5" s="288"/>
      <c r="J5" s="278" t="s">
        <v>28</v>
      </c>
      <c r="K5" s="278"/>
    </row>
    <row r="6" spans="1:11" s="81" customFormat="1" ht="45" x14ac:dyDescent="0.25">
      <c r="A6" s="317"/>
      <c r="B6" s="29" t="s">
        <v>139</v>
      </c>
      <c r="C6" s="29" t="s">
        <v>71</v>
      </c>
      <c r="D6" s="29" t="str">
        <f>B6</f>
        <v>Effectifs de pensions</v>
      </c>
      <c r="E6" s="29" t="s">
        <v>71</v>
      </c>
      <c r="F6" s="29" t="str">
        <f>B6</f>
        <v>Effectifs de pensions</v>
      </c>
      <c r="G6" s="29" t="s">
        <v>71</v>
      </c>
      <c r="H6" s="29" t="str">
        <f>B6</f>
        <v>Effectifs de pensions</v>
      </c>
      <c r="I6" s="29" t="s">
        <v>71</v>
      </c>
      <c r="J6" s="29" t="str">
        <f>B6</f>
        <v>Effectifs de pensions</v>
      </c>
      <c r="K6" s="29" t="s">
        <v>71</v>
      </c>
    </row>
    <row r="7" spans="1:11" ht="22.5" x14ac:dyDescent="0.25">
      <c r="A7" s="31" t="s">
        <v>56</v>
      </c>
      <c r="B7" s="135">
        <v>2698</v>
      </c>
      <c r="C7" s="135">
        <v>1664</v>
      </c>
      <c r="D7" s="135">
        <v>3423</v>
      </c>
      <c r="E7" s="135">
        <v>1659</v>
      </c>
      <c r="F7" s="135">
        <v>5631</v>
      </c>
      <c r="G7" s="136">
        <v>991</v>
      </c>
      <c r="H7" s="135">
        <v>2220</v>
      </c>
      <c r="I7" s="136">
        <v>1162.5999999999999</v>
      </c>
      <c r="J7" s="135">
        <v>7851</v>
      </c>
      <c r="K7" s="136">
        <v>1039.4000000000001</v>
      </c>
    </row>
    <row r="8" spans="1:11" x14ac:dyDescent="0.25">
      <c r="A8" s="3" t="s">
        <v>1</v>
      </c>
      <c r="B8" s="137">
        <v>970</v>
      </c>
      <c r="C8" s="137">
        <v>1794</v>
      </c>
      <c r="D8" s="137">
        <v>1354</v>
      </c>
      <c r="E8" s="137">
        <v>1767</v>
      </c>
      <c r="F8" s="137">
        <v>2226</v>
      </c>
      <c r="G8" s="138">
        <v>1096.9000000000001</v>
      </c>
      <c r="H8" s="137">
        <v>437</v>
      </c>
      <c r="I8" s="138">
        <v>1233.3</v>
      </c>
      <c r="J8" s="137">
        <v>2663</v>
      </c>
      <c r="K8" s="138">
        <v>1119.4000000000001</v>
      </c>
    </row>
    <row r="9" spans="1:11" x14ac:dyDescent="0.25">
      <c r="A9" s="3" t="s">
        <v>2</v>
      </c>
      <c r="B9" s="137">
        <v>1728</v>
      </c>
      <c r="C9" s="137">
        <v>1591</v>
      </c>
      <c r="D9" s="137">
        <v>2069</v>
      </c>
      <c r="E9" s="137">
        <v>1588</v>
      </c>
      <c r="F9" s="137">
        <v>3405</v>
      </c>
      <c r="G9" s="138">
        <v>921.7</v>
      </c>
      <c r="H9" s="137">
        <v>1783</v>
      </c>
      <c r="I9" s="138">
        <v>1145.0999999999999</v>
      </c>
      <c r="J9" s="137">
        <v>5188</v>
      </c>
      <c r="K9" s="138">
        <v>998.3</v>
      </c>
    </row>
    <row r="10" spans="1:11" x14ac:dyDescent="0.25">
      <c r="A10" s="31" t="s">
        <v>63</v>
      </c>
      <c r="B10" s="24"/>
      <c r="C10" s="24"/>
      <c r="D10" s="24"/>
      <c r="E10" s="24"/>
      <c r="F10" s="21"/>
      <c r="G10" s="22"/>
      <c r="H10" s="21"/>
      <c r="I10" s="22"/>
      <c r="J10" s="21"/>
      <c r="K10" s="22"/>
    </row>
    <row r="11" spans="1:11" x14ac:dyDescent="0.25">
      <c r="A11" s="3" t="s">
        <v>1</v>
      </c>
      <c r="B11" s="23"/>
      <c r="C11" s="23"/>
      <c r="D11" s="23"/>
      <c r="E11" s="23"/>
      <c r="F11" s="19"/>
      <c r="G11" s="20"/>
      <c r="H11" s="19"/>
      <c r="I11" s="20"/>
      <c r="J11" s="19"/>
      <c r="K11" s="20"/>
    </row>
    <row r="12" spans="1:11" x14ac:dyDescent="0.25">
      <c r="A12" s="3" t="s">
        <v>2</v>
      </c>
      <c r="B12" s="23"/>
      <c r="C12" s="23"/>
      <c r="D12" s="23"/>
      <c r="E12" s="23"/>
      <c r="F12" s="19"/>
      <c r="G12" s="20"/>
      <c r="H12" s="19"/>
      <c r="I12" s="20"/>
      <c r="J12" s="19"/>
      <c r="K12" s="20"/>
    </row>
    <row r="13" spans="1:11" x14ac:dyDescent="0.25">
      <c r="A13" s="31" t="s">
        <v>53</v>
      </c>
      <c r="B13" s="139">
        <v>1397</v>
      </c>
      <c r="C13" s="139">
        <v>1977</v>
      </c>
      <c r="D13" s="139">
        <v>1486</v>
      </c>
      <c r="E13" s="139">
        <v>1995</v>
      </c>
      <c r="F13" s="135">
        <v>167</v>
      </c>
      <c r="G13" s="136">
        <v>1756.4</v>
      </c>
      <c r="H13" s="135">
        <v>167</v>
      </c>
      <c r="I13" s="136">
        <v>1555.6</v>
      </c>
      <c r="J13" s="135">
        <v>334</v>
      </c>
      <c r="K13" s="136">
        <v>1656.9</v>
      </c>
    </row>
    <row r="14" spans="1:11" x14ac:dyDescent="0.25">
      <c r="A14" s="3" t="s">
        <v>1</v>
      </c>
      <c r="B14" s="140">
        <v>492</v>
      </c>
      <c r="C14" s="140">
        <v>2177</v>
      </c>
      <c r="D14" s="140">
        <v>546</v>
      </c>
      <c r="E14" s="140">
        <v>2190</v>
      </c>
      <c r="F14" s="137">
        <v>40</v>
      </c>
      <c r="G14" s="138">
        <v>2087.9</v>
      </c>
      <c r="H14" s="137">
        <v>24</v>
      </c>
      <c r="I14" s="138">
        <v>1387.3</v>
      </c>
      <c r="J14" s="137">
        <v>64</v>
      </c>
      <c r="K14" s="138">
        <v>1828</v>
      </c>
    </row>
    <row r="15" spans="1:11" x14ac:dyDescent="0.25">
      <c r="A15" s="3" t="s">
        <v>2</v>
      </c>
      <c r="B15" s="140">
        <v>905</v>
      </c>
      <c r="C15" s="140">
        <v>1868</v>
      </c>
      <c r="D15" s="140">
        <v>940</v>
      </c>
      <c r="E15" s="140">
        <v>1882</v>
      </c>
      <c r="F15" s="137">
        <v>127</v>
      </c>
      <c r="G15" s="138">
        <v>1652.1</v>
      </c>
      <c r="H15" s="137">
        <v>143</v>
      </c>
      <c r="I15" s="138">
        <v>1583.9</v>
      </c>
      <c r="J15" s="137">
        <v>270</v>
      </c>
      <c r="K15" s="138">
        <v>1616.3</v>
      </c>
    </row>
    <row r="16" spans="1:11" x14ac:dyDescent="0.25">
      <c r="A16" s="31" t="s">
        <v>54</v>
      </c>
      <c r="B16" s="135">
        <v>437</v>
      </c>
      <c r="C16" s="135">
        <v>1605</v>
      </c>
      <c r="D16" s="135">
        <v>590</v>
      </c>
      <c r="E16" s="135">
        <v>1678</v>
      </c>
      <c r="F16" s="135">
        <v>346</v>
      </c>
      <c r="G16" s="136">
        <v>1427.3</v>
      </c>
      <c r="H16" s="135">
        <v>343</v>
      </c>
      <c r="I16" s="136">
        <v>1453.4</v>
      </c>
      <c r="J16" s="135">
        <v>689</v>
      </c>
      <c r="K16" s="136">
        <v>1440.2</v>
      </c>
    </row>
    <row r="17" spans="1:11" x14ac:dyDescent="0.25">
      <c r="A17" s="3" t="s">
        <v>1</v>
      </c>
      <c r="B17" s="137">
        <v>191</v>
      </c>
      <c r="C17" s="137">
        <v>1669</v>
      </c>
      <c r="D17" s="137">
        <v>272</v>
      </c>
      <c r="E17" s="137">
        <v>1759</v>
      </c>
      <c r="F17" s="137">
        <v>97</v>
      </c>
      <c r="G17" s="138">
        <v>1582.1</v>
      </c>
      <c r="H17" s="137">
        <v>48</v>
      </c>
      <c r="I17" s="138">
        <v>1564.5</v>
      </c>
      <c r="J17" s="137">
        <v>145</v>
      </c>
      <c r="K17" s="138">
        <v>1576.3</v>
      </c>
    </row>
    <row r="18" spans="1:11" x14ac:dyDescent="0.25">
      <c r="A18" s="3" t="s">
        <v>2</v>
      </c>
      <c r="B18" s="137">
        <v>246</v>
      </c>
      <c r="C18" s="137">
        <v>1555</v>
      </c>
      <c r="D18" s="137">
        <v>318</v>
      </c>
      <c r="E18" s="137">
        <v>1609</v>
      </c>
      <c r="F18" s="137">
        <v>249</v>
      </c>
      <c r="G18" s="138">
        <v>1367.4</v>
      </c>
      <c r="H18" s="137">
        <v>295</v>
      </c>
      <c r="I18" s="138">
        <v>1435.4</v>
      </c>
      <c r="J18" s="137">
        <v>544</v>
      </c>
      <c r="K18" s="138">
        <v>1404.1</v>
      </c>
    </row>
    <row r="19" spans="1:11" x14ac:dyDescent="0.25">
      <c r="A19" s="31" t="s">
        <v>55</v>
      </c>
      <c r="B19" s="135">
        <v>864</v>
      </c>
      <c r="C19" s="135">
        <v>1189</v>
      </c>
      <c r="D19" s="135">
        <v>1347</v>
      </c>
      <c r="E19" s="135">
        <v>1279</v>
      </c>
      <c r="F19" s="135">
        <v>5109</v>
      </c>
      <c r="G19" s="136">
        <v>934</v>
      </c>
      <c r="H19" s="135">
        <v>1706</v>
      </c>
      <c r="I19" s="136">
        <v>1060.4000000000001</v>
      </c>
      <c r="J19" s="135">
        <v>6815</v>
      </c>
      <c r="K19" s="136">
        <v>965.6</v>
      </c>
    </row>
    <row r="20" spans="1:11" x14ac:dyDescent="0.25">
      <c r="A20" s="3" t="s">
        <v>1</v>
      </c>
      <c r="B20" s="137">
        <v>287</v>
      </c>
      <c r="C20" s="137">
        <v>1221</v>
      </c>
      <c r="D20" s="137">
        <v>536</v>
      </c>
      <c r="E20" s="137">
        <v>1340</v>
      </c>
      <c r="F20" s="137">
        <v>2085</v>
      </c>
      <c r="G20" s="138">
        <v>1053.5</v>
      </c>
      <c r="H20" s="137">
        <v>365</v>
      </c>
      <c r="I20" s="138">
        <v>1181.0999999999999</v>
      </c>
      <c r="J20" s="137">
        <v>2450</v>
      </c>
      <c r="K20" s="138">
        <v>1072.5999999999999</v>
      </c>
    </row>
    <row r="21" spans="1:11" x14ac:dyDescent="0.25">
      <c r="A21" s="3" t="s">
        <v>2</v>
      </c>
      <c r="B21" s="137">
        <v>577</v>
      </c>
      <c r="C21" s="137">
        <v>1174</v>
      </c>
      <c r="D21" s="137">
        <v>811</v>
      </c>
      <c r="E21" s="137">
        <v>1239</v>
      </c>
      <c r="F21" s="137">
        <v>3024</v>
      </c>
      <c r="G21" s="138">
        <v>851.5</v>
      </c>
      <c r="H21" s="137">
        <v>1341</v>
      </c>
      <c r="I21" s="138">
        <v>1027.2</v>
      </c>
      <c r="J21" s="137">
        <v>4365</v>
      </c>
      <c r="K21" s="138">
        <v>905.4</v>
      </c>
    </row>
    <row r="22" spans="1:11" x14ac:dyDescent="0.25">
      <c r="A22" s="192" t="s">
        <v>123</v>
      </c>
      <c r="B22" s="135" t="s">
        <v>204</v>
      </c>
      <c r="C22" s="135" t="s">
        <v>204</v>
      </c>
      <c r="D22" s="135" t="s">
        <v>204</v>
      </c>
      <c r="E22" s="135" t="s">
        <v>204</v>
      </c>
      <c r="F22" s="135">
        <v>9</v>
      </c>
      <c r="G22" s="141">
        <v>1324.1922222222222</v>
      </c>
      <c r="H22" s="135">
        <v>4</v>
      </c>
      <c r="I22" s="141">
        <v>1823.6650000000002</v>
      </c>
      <c r="J22" s="135">
        <v>13</v>
      </c>
      <c r="K22" s="141">
        <v>1477.8761538461538</v>
      </c>
    </row>
    <row r="23" spans="1:11" x14ac:dyDescent="0.25">
      <c r="A23" s="3" t="s">
        <v>1</v>
      </c>
      <c r="B23" s="137" t="s">
        <v>204</v>
      </c>
      <c r="C23" s="137" t="s">
        <v>204</v>
      </c>
      <c r="D23" s="137" t="s">
        <v>204</v>
      </c>
      <c r="E23" s="137" t="s">
        <v>204</v>
      </c>
      <c r="F23" s="137">
        <v>4</v>
      </c>
      <c r="G23" s="142">
        <v>1612.825</v>
      </c>
      <c r="H23" s="137">
        <v>0</v>
      </c>
      <c r="I23" s="142">
        <v>0</v>
      </c>
      <c r="J23" s="137">
        <v>4</v>
      </c>
      <c r="K23" s="142">
        <v>1612.825</v>
      </c>
    </row>
    <row r="24" spans="1:11" x14ac:dyDescent="0.25">
      <c r="A24" s="80" t="s">
        <v>2</v>
      </c>
      <c r="B24" s="137" t="s">
        <v>204</v>
      </c>
      <c r="C24" s="137" t="s">
        <v>204</v>
      </c>
      <c r="D24" s="137" t="s">
        <v>204</v>
      </c>
      <c r="E24" s="137" t="s">
        <v>204</v>
      </c>
      <c r="F24" s="137">
        <v>5</v>
      </c>
      <c r="G24" s="142">
        <v>1093.2860000000001</v>
      </c>
      <c r="H24" s="137">
        <v>4</v>
      </c>
      <c r="I24" s="142">
        <v>1823.6650000000002</v>
      </c>
      <c r="J24" s="137">
        <v>9</v>
      </c>
      <c r="K24" s="142">
        <v>1417.8988888888891</v>
      </c>
    </row>
    <row r="25" spans="1:11" ht="15" customHeight="1" x14ac:dyDescent="0.25">
      <c r="A25" s="272">
        <f>'5.3-3 source'!A24:K24</f>
        <v>0</v>
      </c>
      <c r="B25" s="273"/>
      <c r="C25" s="273"/>
      <c r="D25" s="273"/>
      <c r="E25" s="273"/>
      <c r="F25" s="273"/>
      <c r="G25" s="273"/>
      <c r="H25" s="273"/>
      <c r="I25" s="273"/>
      <c r="J25" s="273"/>
      <c r="K25" s="273"/>
    </row>
    <row r="26" spans="1:11" ht="45" customHeight="1" x14ac:dyDescent="0.25">
      <c r="A26" s="300">
        <f>'5.3-3 source'!A25:K25</f>
        <v>0</v>
      </c>
      <c r="B26" s="275"/>
      <c r="C26" s="275"/>
      <c r="D26" s="275"/>
      <c r="E26" s="275"/>
      <c r="F26" s="275"/>
      <c r="G26" s="275"/>
      <c r="H26" s="275"/>
      <c r="I26" s="275"/>
      <c r="J26" s="275"/>
      <c r="K26" s="275"/>
    </row>
    <row r="27" spans="1:11" ht="30" customHeight="1" x14ac:dyDescent="0.25">
      <c r="A27" s="300" t="s">
        <v>151</v>
      </c>
      <c r="B27" s="275"/>
      <c r="C27" s="275"/>
      <c r="D27" s="275"/>
      <c r="E27" s="275"/>
      <c r="F27" s="275"/>
      <c r="G27" s="275"/>
      <c r="H27" s="275"/>
      <c r="I27" s="275"/>
      <c r="J27" s="275"/>
      <c r="K27" s="275"/>
    </row>
    <row r="28" spans="1:11" ht="15" customHeight="1" x14ac:dyDescent="0.25">
      <c r="A28" s="300" t="s">
        <v>30</v>
      </c>
      <c r="B28" s="275"/>
      <c r="C28" s="275"/>
      <c r="D28" s="275"/>
      <c r="E28" s="275"/>
      <c r="F28" s="275"/>
      <c r="G28" s="275"/>
      <c r="H28" s="275"/>
      <c r="I28" s="275"/>
      <c r="J28" s="275"/>
    </row>
  </sheetData>
  <mergeCells count="13">
    <mergeCell ref="A28:J28"/>
    <mergeCell ref="A25:K25"/>
    <mergeCell ref="A26:K26"/>
    <mergeCell ref="A27:K27"/>
    <mergeCell ref="A2:K2"/>
    <mergeCell ref="B4:E4"/>
    <mergeCell ref="F4:K4"/>
    <mergeCell ref="B5:C5"/>
    <mergeCell ref="D5:E5"/>
    <mergeCell ref="F5:G5"/>
    <mergeCell ref="H5:I5"/>
    <mergeCell ref="J5:K5"/>
    <mergeCell ref="A4:A6"/>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29</vt:i4>
      </vt:variant>
      <vt:variant>
        <vt:lpstr>Plages nommées</vt:lpstr>
      </vt:variant>
      <vt:variant>
        <vt:i4>1</vt:i4>
      </vt:variant>
    </vt:vector>
  </HeadingPairs>
  <TitlesOfParts>
    <vt:vector size="30" baseType="lpstr">
      <vt:lpstr>FT5.3 calcul pension</vt:lpstr>
      <vt:lpstr>5.3-1</vt:lpstr>
      <vt:lpstr>5.3-1 source</vt:lpstr>
      <vt:lpstr>5.3-2</vt:lpstr>
      <vt:lpstr>5.3-2 source</vt:lpstr>
      <vt:lpstr>5.3-3</vt:lpstr>
      <vt:lpstr>5.3-3 source</vt:lpstr>
      <vt:lpstr>5.3-4</vt:lpstr>
      <vt:lpstr>5.3-4 source</vt:lpstr>
      <vt:lpstr>5.3-5</vt:lpstr>
      <vt:lpstr>5.3-5 source</vt:lpstr>
      <vt:lpstr>5.3-6</vt:lpstr>
      <vt:lpstr>5.3-6 source</vt:lpstr>
      <vt:lpstr>5.3-7</vt:lpstr>
      <vt:lpstr>5.3-7 source</vt:lpstr>
      <vt:lpstr>5.3-8</vt:lpstr>
      <vt:lpstr>5.3-8 source</vt:lpstr>
      <vt:lpstr>5.3-9</vt:lpstr>
      <vt:lpstr>5.3-9 source</vt:lpstr>
      <vt:lpstr>5.3-10</vt:lpstr>
      <vt:lpstr>5.3-10 source</vt:lpstr>
      <vt:lpstr>5.3-11</vt:lpstr>
      <vt:lpstr>5.3-11 source</vt:lpstr>
      <vt:lpstr>5.3-12</vt:lpstr>
      <vt:lpstr>5.3-12 source</vt:lpstr>
      <vt:lpstr>5.3-13</vt:lpstr>
      <vt:lpstr>5.3-13 source</vt:lpstr>
      <vt:lpstr>5.3-14</vt:lpstr>
      <vt:lpstr>5.3-14 source</vt:lpstr>
      <vt:lpstr>'FT5.3 calcul pension'!_Toc300760432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2020-10-08T08:40:58Z</dcterms:modified>
</cp:coreProperties>
</file>