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GAFP-DESSI\dessi\Publications DES réalisation\RAPPORT ANNUEL\rapportannuel 2020\4-Envoi maquette\FT 6\"/>
    </mc:Choice>
  </mc:AlternateContent>
  <bookViews>
    <workbookView xWindow="-120" yWindow="-120" windowWidth="29040" windowHeight="15840" tabRatio="821" firstSheet="8" activeTab="13"/>
  </bookViews>
  <sheets>
    <sheet name="F 6.4-1 Evol sal net FPE" sheetId="12" r:id="rId1"/>
    <sheet name="F 6.4-2 sal net CSP" sheetId="35" r:id="rId2"/>
    <sheet name="Complément F6.4-2 (HCECM)" sheetId="51" r:id="rId3"/>
    <sheet name="F 6.4-3 sal net CSP F" sheetId="41" r:id="rId4"/>
    <sheet name="F 6.4-4 sal net CSP H" sheetId="42" r:id="rId5"/>
    <sheet name="F 6.4-5 &amp; 6" sheetId="43" r:id="rId6"/>
    <sheet name="F 6.4-7 &amp; 8" sheetId="45" r:id="rId7"/>
    <sheet name="F 6.4-9 et 6.4-10 sal et RM (2" sheetId="48" r:id="rId8"/>
    <sheet name="source F.6.4-9 et 6.4-10" sheetId="49" r:id="rId9"/>
    <sheet name="F 6.4-11 Repart indiciaire fonc" sheetId="32" r:id="rId10"/>
    <sheet name="F 6.4-12 sal net my FPE prive" sheetId="23" r:id="rId11"/>
    <sheet name="source F 6.4-12 " sheetId="16" r:id="rId12"/>
    <sheet name="F 6.4-13 evelop cat depuis 99" sheetId="24" r:id="rId13"/>
    <sheet name="source F 6.4-13" sheetId="28" r:id="rId14"/>
  </sheets>
  <definedNames>
    <definedName name="_Hlk140294029" localSheetId="1">'F 6.4-2 sal net CSP'!#REF!</definedName>
    <definedName name="_Hlk140294029" localSheetId="3">'F 6.4-3 sal net CSP F'!#REF!</definedName>
    <definedName name="_Hlk140294029" localSheetId="4">'F 6.4-4 sal net CSP H'!#REF!</definedName>
    <definedName name="_Toc10951100" localSheetId="1">'F 6.4-2 sal net CSP'!$A$1</definedName>
    <definedName name="_Toc10951100" localSheetId="3">'F 6.4-3 sal net CSP F'!$A$1</definedName>
    <definedName name="_Toc10951100" localSheetId="4">'F 6.4-4 sal net CSP H'!$A$1</definedName>
    <definedName name="_xlnm.Print_Area" localSheetId="10">'F 6.4-12 sal net my FPE prive'!$A$1:$L$31</definedName>
    <definedName name="_xlnm.Print_Area" localSheetId="12">'F 6.4-13 evelop cat depuis 99'!$A$1:$N$34</definedName>
    <definedName name="_xlnm.Print_Area" localSheetId="7">'F 6.4-9 et 6.4-10 sal et RM (2'!$A$1:$H$57</definedName>
  </definedNames>
  <calcPr calcId="152511"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49" l="1"/>
  <c r="D25" i="49"/>
  <c r="E25" i="49"/>
  <c r="F25" i="49"/>
  <c r="G25" i="49"/>
  <c r="H25" i="49"/>
  <c r="I25" i="49"/>
  <c r="J25" i="49"/>
  <c r="K25" i="49"/>
  <c r="L25" i="49"/>
  <c r="M25" i="49"/>
  <c r="N25" i="49"/>
  <c r="V25" i="49" l="1"/>
  <c r="B56" i="12" l="1"/>
  <c r="B8" i="51" l="1"/>
  <c r="E6" i="32"/>
  <c r="F6" i="32"/>
  <c r="G6" i="32"/>
  <c r="E7" i="32"/>
  <c r="F7" i="32"/>
  <c r="G7" i="32"/>
  <c r="E8" i="32"/>
  <c r="F8" i="32"/>
  <c r="G8" i="32"/>
  <c r="E9" i="32"/>
  <c r="F9" i="32"/>
  <c r="G9" i="32"/>
  <c r="E10" i="32"/>
  <c r="F10" i="32"/>
  <c r="G10" i="32"/>
  <c r="E11" i="32"/>
  <c r="F11" i="32"/>
  <c r="G11" i="32"/>
  <c r="E12" i="32"/>
  <c r="F12" i="32"/>
  <c r="G12" i="32"/>
  <c r="E13" i="32"/>
  <c r="F13" i="32"/>
  <c r="G13" i="32"/>
  <c r="E14" i="32"/>
  <c r="F14" i="32"/>
  <c r="G14" i="32"/>
  <c r="E15" i="32"/>
  <c r="F15" i="32"/>
  <c r="G15" i="32"/>
  <c r="E16" i="32"/>
  <c r="F16" i="32"/>
  <c r="G16" i="32"/>
  <c r="E17" i="32"/>
  <c r="F17" i="32"/>
  <c r="G17" i="32"/>
  <c r="E18" i="32"/>
  <c r="F18" i="32"/>
  <c r="G18" i="32"/>
  <c r="E19" i="32"/>
  <c r="F19" i="32"/>
  <c r="G19" i="32"/>
  <c r="E20" i="32"/>
  <c r="F20" i="32"/>
  <c r="G20" i="32"/>
  <c r="E21" i="32"/>
  <c r="F21" i="32"/>
  <c r="G21" i="32"/>
  <c r="E22" i="32"/>
  <c r="F22" i="32"/>
  <c r="G22" i="32"/>
  <c r="E23" i="32"/>
  <c r="F23" i="32"/>
  <c r="G23" i="32"/>
  <c r="E24" i="32"/>
  <c r="F24" i="32"/>
  <c r="G24" i="32"/>
  <c r="E25" i="32"/>
  <c r="F25" i="32"/>
  <c r="G25" i="32"/>
  <c r="E26" i="32"/>
  <c r="F26" i="32"/>
  <c r="G26" i="32"/>
  <c r="F5" i="32"/>
  <c r="G5" i="32"/>
  <c r="E5" i="32"/>
  <c r="B7" i="42" l="1"/>
  <c r="B6" i="12" l="1"/>
  <c r="B32" i="12"/>
  <c r="B60" i="12"/>
  <c r="B7" i="41"/>
  <c r="B8" i="35"/>
  <c r="B7" i="35"/>
  <c r="B9" i="51" l="1"/>
  <c r="B49" i="51"/>
  <c r="B48" i="51"/>
  <c r="B47" i="51"/>
  <c r="B46" i="51"/>
  <c r="B45" i="51"/>
  <c r="B44" i="51"/>
  <c r="B43" i="51"/>
  <c r="B42" i="51"/>
  <c r="B41" i="51"/>
  <c r="B40" i="51"/>
  <c r="B39" i="51"/>
  <c r="B38" i="51"/>
  <c r="B37" i="51"/>
  <c r="B36" i="51"/>
  <c r="B35" i="51"/>
  <c r="B34" i="51"/>
  <c r="B33" i="51"/>
  <c r="B32" i="51"/>
  <c r="B31" i="51"/>
  <c r="B30" i="51"/>
  <c r="B29" i="51"/>
  <c r="B28" i="51"/>
  <c r="B27" i="51"/>
  <c r="B26" i="51"/>
  <c r="B25" i="51"/>
  <c r="B24" i="51"/>
  <c r="B23" i="51"/>
  <c r="B22" i="51"/>
  <c r="B21" i="51"/>
  <c r="B20" i="51"/>
  <c r="B19" i="51"/>
  <c r="B18" i="51"/>
  <c r="B17" i="51"/>
  <c r="B16" i="51"/>
  <c r="B15" i="51"/>
  <c r="B14" i="51"/>
  <c r="B13" i="51"/>
  <c r="B12" i="51"/>
  <c r="B11" i="51"/>
  <c r="B10" i="51"/>
  <c r="B44" i="42" l="1"/>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3" i="35"/>
  <c r="B12" i="35"/>
  <c r="B11" i="35"/>
  <c r="B10" i="35"/>
  <c r="B9" i="35"/>
  <c r="B61" i="12" l="1"/>
  <c r="B59" i="12"/>
  <c r="B58" i="12"/>
  <c r="B57" i="12"/>
  <c r="B55" i="12"/>
  <c r="B54" i="12"/>
  <c r="B53" i="12"/>
  <c r="B52" i="12"/>
  <c r="B51" i="12"/>
  <c r="B50" i="12"/>
  <c r="B49" i="12"/>
  <c r="B48" i="12"/>
  <c r="B47" i="12"/>
  <c r="B46" i="12"/>
  <c r="B45" i="12"/>
  <c r="B44" i="12"/>
  <c r="B43" i="12"/>
  <c r="B42" i="12"/>
  <c r="B41" i="12"/>
  <c r="B40" i="12"/>
  <c r="B39" i="12"/>
  <c r="B38" i="12"/>
  <c r="B37" i="12"/>
  <c r="B36" i="12"/>
  <c r="B35" i="12"/>
  <c r="B34" i="12"/>
  <c r="B33"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2" i="12" l="1"/>
  <c r="AD13" i="49"/>
  <c r="AE13" i="49"/>
  <c r="C42" i="16" l="1"/>
  <c r="C43" i="16"/>
  <c r="AB9" i="49"/>
  <c r="AB13" i="49" s="1"/>
  <c r="B13" i="49"/>
  <c r="C13" i="49"/>
  <c r="D13" i="49"/>
  <c r="E13" i="49"/>
  <c r="F13" i="49"/>
  <c r="G13" i="49"/>
  <c r="H13" i="49"/>
  <c r="I13" i="49"/>
  <c r="J13" i="49"/>
  <c r="K13" i="49"/>
  <c r="L13" i="49"/>
  <c r="M13" i="49"/>
  <c r="N13" i="49"/>
  <c r="O13" i="49"/>
  <c r="P13" i="49"/>
  <c r="Q13" i="49"/>
  <c r="R13" i="49"/>
  <c r="S13" i="49"/>
  <c r="T13" i="49"/>
  <c r="U13" i="49"/>
  <c r="V13" i="49"/>
  <c r="W13" i="49"/>
  <c r="X13" i="49"/>
  <c r="Y13" i="49"/>
  <c r="Z13" i="49"/>
  <c r="AA13" i="49"/>
  <c r="AC13" i="49"/>
  <c r="AE13" i="28"/>
  <c r="AE18" i="28"/>
  <c r="AG13" i="28"/>
  <c r="B18" i="28"/>
  <c r="C18" i="28"/>
  <c r="D18" i="28"/>
  <c r="E18" i="28"/>
  <c r="F18" i="28"/>
  <c r="G18" i="28"/>
  <c r="H18" i="28"/>
  <c r="I18" i="28"/>
  <c r="J18" i="28"/>
  <c r="K18" i="28"/>
  <c r="L18" i="28"/>
  <c r="M18" i="28"/>
  <c r="N18" i="28"/>
  <c r="O18" i="28"/>
  <c r="P18" i="28"/>
  <c r="Q18" i="28"/>
  <c r="R18" i="28"/>
  <c r="S18" i="28"/>
  <c r="T18" i="28"/>
  <c r="U18" i="28"/>
  <c r="V18" i="28"/>
  <c r="W18" i="28"/>
  <c r="X18" i="28"/>
  <c r="Y18" i="28"/>
  <c r="Z18" i="28"/>
  <c r="AA18" i="28"/>
  <c r="AB18" i="28"/>
  <c r="AC18" i="28"/>
  <c r="AD18" i="28"/>
  <c r="AF18" i="28"/>
  <c r="AG18" i="28"/>
  <c r="AH18" i="28"/>
  <c r="AI18" i="28"/>
  <c r="AJ18" i="28"/>
  <c r="AK18" i="28"/>
  <c r="AL18" i="28"/>
</calcChain>
</file>

<file path=xl/comments1.xml><?xml version="1.0" encoding="utf-8"?>
<comments xmlns="http://schemas.openxmlformats.org/spreadsheetml/2006/main">
  <authors>
    <author>GAUTIER Nadine</author>
  </authors>
  <commentList>
    <comment ref="A50" authorId="0" shapeId="0">
      <text>
        <r>
          <rPr>
            <b/>
            <sz val="9"/>
            <color indexed="81"/>
            <rFont val="Tahoma"/>
            <family val="2"/>
          </rPr>
          <t>GAUTIER Nadine:</t>
        </r>
        <r>
          <rPr>
            <sz val="9"/>
            <color indexed="81"/>
            <rFont val="Tahoma"/>
            <family val="2"/>
          </rPr>
          <t xml:space="preserve">
Taux de prime au singulier</t>
        </r>
      </text>
    </comment>
  </commentList>
</comments>
</file>

<file path=xl/sharedStrings.xml><?xml version="1.0" encoding="utf-8"?>
<sst xmlns="http://schemas.openxmlformats.org/spreadsheetml/2006/main" count="680" uniqueCount="336">
  <si>
    <t>310-319</t>
  </si>
  <si>
    <t>320-329</t>
  </si>
  <si>
    <t>330-339</t>
  </si>
  <si>
    <t>340-349</t>
  </si>
  <si>
    <t>350-359</t>
  </si>
  <si>
    <t>380-399</t>
  </si>
  <si>
    <t>400-419</t>
  </si>
  <si>
    <t>420-439</t>
  </si>
  <si>
    <t>440-459</t>
  </si>
  <si>
    <t>460-479</t>
  </si>
  <si>
    <t>480-499</t>
  </si>
  <si>
    <t>500-549</t>
  </si>
  <si>
    <t>550-599</t>
  </si>
  <si>
    <t>600-649</t>
  </si>
  <si>
    <t>650-699</t>
  </si>
  <si>
    <t>700-749</t>
  </si>
  <si>
    <t>Hors échelle</t>
  </si>
  <si>
    <t>Indice</t>
  </si>
  <si>
    <t>A</t>
  </si>
  <si>
    <t>B</t>
  </si>
  <si>
    <t>C</t>
  </si>
  <si>
    <t>360-369</t>
  </si>
  <si>
    <t>370-379</t>
  </si>
  <si>
    <t>Hommes</t>
  </si>
  <si>
    <t>Femmes</t>
  </si>
  <si>
    <t>Total</t>
  </si>
  <si>
    <t>Ensemble</t>
  </si>
  <si>
    <t>dont : total enseignants</t>
  </si>
  <si>
    <t>Catégorie A</t>
  </si>
  <si>
    <t>Catégorie B</t>
  </si>
  <si>
    <t>Catégorie C</t>
  </si>
  <si>
    <t>1998</t>
  </si>
  <si>
    <t>1999</t>
  </si>
  <si>
    <t>2000</t>
  </si>
  <si>
    <t>2001</t>
  </si>
  <si>
    <t>2002</t>
  </si>
  <si>
    <t>2003</t>
  </si>
  <si>
    <t>2004</t>
  </si>
  <si>
    <t>2005</t>
  </si>
  <si>
    <t>2006</t>
  </si>
  <si>
    <t>2007</t>
  </si>
  <si>
    <t>Cumulés (en %)</t>
  </si>
  <si>
    <t>PIB</t>
  </si>
  <si>
    <t xml:space="preserve">Transformations d'emplois </t>
  </si>
  <si>
    <t>Mesures indemnitaires</t>
  </si>
  <si>
    <t>Rapport du salaire net moyen dans le secteur privé au salaire net moyen dans la FPE</t>
  </si>
  <si>
    <t>(en %)</t>
  </si>
  <si>
    <t>G 6.4-3 Évolution des enveloppes catégorielles depuis 1995 (en millions d'euros)</t>
  </si>
  <si>
    <t>(1) Les données d'exécution budgétaire ne sont disponibles qu'à partir de 2009.</t>
  </si>
  <si>
    <t>Ensemble France métropolitaine</t>
  </si>
  <si>
    <t>Ensemble DOM</t>
  </si>
  <si>
    <t>PCS cadres et professions intellectuelles supérieures dont :</t>
  </si>
  <si>
    <t>PCS professions intermédiaires dont :</t>
  </si>
  <si>
    <t>PCS employés et ouvriers dont :</t>
  </si>
  <si>
    <t>Mesures statutaires</t>
  </si>
  <si>
    <t>Effet extensions année pleine</t>
  </si>
  <si>
    <t>Total LFI</t>
  </si>
  <si>
    <t>Total exécution</t>
  </si>
  <si>
    <t>LFI</t>
  </si>
  <si>
    <t>exécution</t>
  </si>
  <si>
    <t>2010</t>
  </si>
  <si>
    <t>nd</t>
  </si>
  <si>
    <t>(3) Rémunérations imposables (autres que le traitement, l’indemnité de résidence et le supplément familial de traitement), soit les primes, indemnités diverses et rémunérations d’activité diverses.</t>
  </si>
  <si>
    <t>(5) Rémunération nette totale, soit le traitement brut de base, l’indemnité de résidence, le supplément familial de traitement et les primes et indemnités, moins le total des cotisations sociales obligatoires, la CSG et la CRDS.</t>
  </si>
  <si>
    <t>Indéterminé</t>
  </si>
  <si>
    <t xml:space="preserve">  dont personnels administratifs et techniques</t>
  </si>
  <si>
    <t xml:space="preserve">    Professeurs des écoles</t>
  </si>
  <si>
    <t xml:space="preserve">    Professeurs de lycée professionnel</t>
  </si>
  <si>
    <t xml:space="preserve">    Instituteurs</t>
  </si>
  <si>
    <t xml:space="preserve">    Adjoints administratifs et adjoints techniques</t>
  </si>
  <si>
    <t xml:space="preserve">    Attachés et inspecteurs</t>
  </si>
  <si>
    <t xml:space="preserve">    Professeurs certifiés et agrégés</t>
  </si>
  <si>
    <t xml:space="preserve">  Employés et ouvriers de catégorie C</t>
  </si>
  <si>
    <t xml:space="preserve">  Employés et ouvriers de catégorie B</t>
  </si>
  <si>
    <t xml:space="preserve">  Professions intermédiaires de catégorie B</t>
  </si>
  <si>
    <t xml:space="preserve">    Personnels administratifs et techniques (secrétaires administratifs, contrôleurs et techniciens)           </t>
  </si>
  <si>
    <t xml:space="preserve">    Police (corps d'encadrement et d'application : gardiens de la paix, brigadiers…)</t>
  </si>
  <si>
    <t>Ministères</t>
  </si>
  <si>
    <t xml:space="preserve">Autres catégories et statuts </t>
  </si>
  <si>
    <t>Bénéficiaires de contrats aidés</t>
  </si>
  <si>
    <t>Ensemble hors bénéficiaires de contrats aidés</t>
  </si>
  <si>
    <t>2011</t>
  </si>
  <si>
    <t xml:space="preserve">    Police (commandants)</t>
  </si>
  <si>
    <t xml:space="preserve">    Autres enseignants</t>
  </si>
  <si>
    <t xml:space="preserve">        dont secrétaires administratifs</t>
  </si>
  <si>
    <t xml:space="preserve">    Corps d'encadrement de l'administration pénitentiaire (commandants, capitaines et lieutenants pénitentiaires)</t>
  </si>
  <si>
    <t xml:space="preserve">        dont brigadiers (y compris chefs et majors)</t>
  </si>
  <si>
    <t xml:space="preserve">        dont gardiens de la paix</t>
  </si>
  <si>
    <t xml:space="preserve">    Autres enseignants de catégorie A</t>
  </si>
  <si>
    <t xml:space="preserve">    Personnel de surveillance de l'administration pénitentiaire</t>
  </si>
  <si>
    <t>(7) Regroupe les emplois à la décision du gouvernement et assimilés, les autres corps et emplois d'encadrement et de direction (par exemple les dirigeants d'administration centrale).</t>
  </si>
  <si>
    <t>Structure des effectifs (en %)</t>
  </si>
  <si>
    <t>Ensemble des cadres de catégorie A (A et A+) dont :</t>
  </si>
  <si>
    <t xml:space="preserve">  Professions intermédiaires de catégorie A dont :</t>
  </si>
  <si>
    <t>En moyenne annuelle (en %)</t>
  </si>
  <si>
    <t>(1) Décomposition de la RMPP non disponible depuis 2009.</t>
  </si>
  <si>
    <t>En glissement annuel au dernier trimestre (en %)</t>
  </si>
  <si>
    <t>dont : enseignants</t>
  </si>
  <si>
    <t>Min+EPA</t>
  </si>
  <si>
    <t xml:space="preserve">    Greffiers </t>
  </si>
  <si>
    <t xml:space="preserve">    Autres professions intermédiaires de catégorie B </t>
  </si>
  <si>
    <t>&lt;310</t>
  </si>
  <si>
    <t>(7) Par exemple : commandants de police.</t>
  </si>
  <si>
    <t>Moins de 30 ans</t>
  </si>
  <si>
    <t>50-59 ans</t>
  </si>
  <si>
    <t>60 ans et plus</t>
  </si>
  <si>
    <t>30-39 ans</t>
  </si>
  <si>
    <t>40-49 ans</t>
  </si>
  <si>
    <t>Fonctionnaires de catégorie A</t>
  </si>
  <si>
    <t>Fonctionnaires de catégorie B</t>
  </si>
  <si>
    <t xml:space="preserve">Fonctionnaires de catégorie B </t>
  </si>
  <si>
    <t>Fonctionnaires de catégorie C</t>
  </si>
  <si>
    <t>Fonctionnaires</t>
  </si>
  <si>
    <t>Contractuels</t>
  </si>
  <si>
    <t>Sources : fichier général de l'État (FGE), DADS et Comptabilité nationale, Insee.Traitement Insee-DGAFP, Département des études, des statistiques et des systèmes d'information.</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</si>
  <si>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(-0,1 point) et 2013 (-0,2 point).</t>
  </si>
  <si>
    <t>Source : Insee. Traitement Insee-DGAFP - Département des études, des statistiques et des systèmes d'information.</t>
  </si>
  <si>
    <t>Ensemble des agents de la FPE (ministères)</t>
  </si>
  <si>
    <t>Ensemble des agents de la FPE  (ministères et établissements publics)</t>
  </si>
  <si>
    <t>Figure 6.4-12 : Rapport des salaires nets moyens dans le secteur privé et dans la fonction publique de l'État (ministères) et taux de variation annuel du PIB (en volume)</t>
  </si>
  <si>
    <t>Source Figure 6.4-12 : Rapport des salaires nets moyens dans le secteur privé et dans la fonction publique de l'État (ministères) et taux de variation annuel du PIB (en volume)</t>
  </si>
  <si>
    <t>Source figure 6.4-13 : Bilan des enveloppes catégorielles depuis 1995 (1)</t>
  </si>
  <si>
    <t>dont enseignement privé</t>
  </si>
  <si>
    <t>Figure 6.4-1 : Évolution des salaires nets mensuels moyens dans la fonction publique de l'État (ministères et établissements publics) selon le statut ou la situation d'emploi et la catégorie socioprofessionnelle</t>
  </si>
  <si>
    <t>Salaires
 moyens
(en euros constants)</t>
  </si>
  <si>
    <t>Fonctionnaires de catégorie A (à l'exception des A+)</t>
  </si>
  <si>
    <r>
      <t xml:space="preserve">  dont enseignants</t>
    </r>
    <r>
      <rPr>
        <i/>
        <vertAlign val="superscript"/>
        <sz val="8"/>
        <rFont val="Arial"/>
        <family val="2"/>
      </rPr>
      <t>(12)</t>
    </r>
  </si>
  <si>
    <t>Structure des effectifs
 (en %)</t>
  </si>
  <si>
    <t>(11) Par exemple : conseillers principaux d'éducation.</t>
  </si>
  <si>
    <t>(8) Regroupe les corps ENA des juridictions administratives et financières (dont la Cour des comptes), les corps des juridictions judiciaires (dont les magistrats) ainsi que les corps d'inspection et de contrôle.</t>
  </si>
  <si>
    <t>Note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(-0,1 point) et 2013 (-0,2 point).</t>
  </si>
  <si>
    <t>Note : Dans la FPE, l’évolution du salaire moyen brut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rémunération brute apparaît comme légèrement surévaluée au moment de la mise en place en 2008 et en 2009, et légèrement sous-évaluée lors de sa suppression en 2012 et 2013.</t>
  </si>
  <si>
    <t>Champ : Jusqu'en 2009, agents des ministères civils de l'État, France métropolitaine ; à partir de 2010, agents civils des ministères de l'État ou des ministères et des établissements publics de l'État. France (hors Mayotte).</t>
  </si>
  <si>
    <t xml:space="preserve">Champ : France (hors Mayotte). Fonctionnaires sur un poste principal non annexe, présents au 31/12. </t>
  </si>
  <si>
    <t>(1) Voir définitions.</t>
  </si>
  <si>
    <t>Figure ‎6.4-4 : Salaires annuels moyens en euros par catégorie socioprofessionnelle(*) des hommes fonctionnaires civils employés à temps plein dans les ministères en métropole en 2016</t>
  </si>
  <si>
    <t>Années</t>
  </si>
  <si>
    <t>Min+ EPA</t>
  </si>
  <si>
    <t>Année</t>
  </si>
  <si>
    <t>Source Figures 6.4-9 et 6.4-10 : Facteurs d'évolution du salaire brut moyen et de la rémunération moyenne des personnes en place (RMPP) depuis 1998</t>
  </si>
  <si>
    <t>nd : non disponible</t>
  </si>
  <si>
    <t>RMPP brute (globale)</t>
  </si>
  <si>
    <t>RMPP (brute) ensemble civils FPE</t>
  </si>
  <si>
    <t>dont RMPP (brute) des ministères</t>
  </si>
  <si>
    <t>RMPP (nette) ensemble civils FPE</t>
  </si>
  <si>
    <t>dont RMPP (nette) des ministères</t>
  </si>
  <si>
    <t>dont salaire moyen (brut) des ministères</t>
  </si>
  <si>
    <t>La RMPP (rémunération moyenne des personnes en place) : sa progression mesure l’évolution de la fiche de paie moyenne des agents en place, deux années de suite. Dans le calcul de la RMPP, il n'y a par définition ni départs, ni embauches.</t>
  </si>
  <si>
    <t>L’évolution du salaire à structure constante est calculée en figeant la structure des effectifs par corps, grade et échelon au niveau atteint l’année initiale.</t>
  </si>
  <si>
    <t>L’effet de structure mesure l’effet des modifications de la répartition de la population entre les différents corps, grade et échelon.</t>
  </si>
  <si>
    <t>L'effet de structure résulte de l’effet de carrière, toujours positif (du fait de l'avancement), et de l’effet des départs et des embauches ou "entrées-sorties" généralement négatif.</t>
  </si>
  <si>
    <t>Ensemble (hors militaires)</t>
  </si>
  <si>
    <t>PCS professions intermédiaires (hors militaires)</t>
  </si>
  <si>
    <t>PCS employés et ouvriers (hors militaires)</t>
  </si>
  <si>
    <t xml:space="preserve">        dont brigadiers (y. c. chefs et majors)</t>
  </si>
  <si>
    <t xml:space="preserve">    Adjoints administratifs et adjoints techniques </t>
  </si>
  <si>
    <t xml:space="preserve">   - dont fonctionnaires</t>
  </si>
  <si>
    <t xml:space="preserve">      Part des primes y.c. IR et SFT (en % du salaire brut)</t>
  </si>
  <si>
    <t xml:space="preserve">      Part des primes (% du salaire brut)</t>
  </si>
  <si>
    <t>(en millions d'euros)</t>
  </si>
  <si>
    <t>Évolution de la rémunération en euros constants
 (en %)</t>
  </si>
  <si>
    <t>dont : non-enseignants</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</si>
  <si>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(-0,1 point) et 2013 (-0,2 point).</t>
  </si>
  <si>
    <t>Salaire moyen brut</t>
  </si>
  <si>
    <t>Salaire moyen net</t>
  </si>
  <si>
    <t>Champ : Jusqu'en 2009, France métropolitaine, agents des ministères civils de l'État présents deux années consécutives ; à partir de 2010, France (hors Mayotte), agents civils des ministères ou des ministères et des établissements publics de l'État présents 24 mois consécutifs chez le même employeur avec la même quotité de travail.</t>
  </si>
  <si>
    <t xml:space="preserve">Champ : Jusqu'en 2009, agents des ministères civils de l'État, France métropolitaine ; à partir de 2010, agents civils des ministères de l'État ou des ministères et des établissements publics de l'État. France (hors Mayotte).
</t>
  </si>
  <si>
    <t>Estimation globale</t>
  </si>
  <si>
    <t>Champ :  France (hors Mayotte). Fonctionnaires civils de la fonction publique de l'Etat.</t>
  </si>
  <si>
    <t>(12) Par exemple : conseillers principaux d'éducation.</t>
  </si>
  <si>
    <t>Champ :  France métropolitaine. Fonctionnaires civils et militaires des ministères de l'État, travaillant à temps plein. Les volontaires et les élèves militaires sont exclus.</t>
  </si>
  <si>
    <t>(10) Par exemple : ingénieurs des travaux publics de l'État.</t>
  </si>
  <si>
    <t>Salaire moyen
(brut)</t>
  </si>
  <si>
    <t>RMPP brute (structure constante)</t>
  </si>
  <si>
    <t>RMPP brute (effet de carrière)</t>
  </si>
  <si>
    <t>PLF</t>
  </si>
  <si>
    <t>NB : Les données 2017 et 2018 du PIB sont révisables.</t>
  </si>
  <si>
    <t>Sources : PAP, RAP depuis 2009 (Budget général uniquement), Direction du Budget.</t>
  </si>
  <si>
    <r>
      <t>Figure 6.4-13 : Bilan des enveloppes catégorielles depuis 1999</t>
    </r>
    <r>
      <rPr>
        <b/>
        <vertAlign val="superscript"/>
        <sz val="10"/>
        <rFont val="Arial"/>
        <family val="2"/>
      </rPr>
      <t>(1)</t>
    </r>
  </si>
  <si>
    <t>&gt;749</t>
  </si>
  <si>
    <r>
      <t>majoré</t>
    </r>
    <r>
      <rPr>
        <b/>
        <vertAlign val="superscript"/>
        <sz val="9"/>
        <rFont val="Arial"/>
        <family val="2"/>
      </rPr>
      <t>(1)</t>
    </r>
  </si>
  <si>
    <t>Salaire moyen (brut) ensemble civils FPE</t>
  </si>
  <si>
    <t>Salaire moyen (net) ensemble civils FPE</t>
  </si>
  <si>
    <t>Cadres de catégorie A (à l'exception des A+)</t>
  </si>
  <si>
    <t xml:space="preserve">        dont attachés et inspecteurs principaux et hors classe</t>
  </si>
  <si>
    <t xml:space="preserve">    Autres professions intermédiaires de catégorie A</t>
  </si>
  <si>
    <r>
      <t>Traitement brut de base</t>
    </r>
    <r>
      <rPr>
        <b/>
        <vertAlign val="superscript"/>
        <sz val="9"/>
        <rFont val="Arial"/>
        <family val="2"/>
      </rPr>
      <t>(2)</t>
    </r>
  </si>
  <si>
    <r>
      <t>Cadres de catégorie A+</t>
    </r>
    <r>
      <rPr>
        <b/>
        <vertAlign val="superscript"/>
        <sz val="9"/>
        <rFont val="Arial"/>
        <family val="2"/>
      </rPr>
      <t>(6)</t>
    </r>
  </si>
  <si>
    <r>
      <t xml:space="preserve">     Encadrement et direction</t>
    </r>
    <r>
      <rPr>
        <vertAlign val="superscript"/>
        <sz val="10"/>
        <color indexed="8"/>
        <rFont val="Arial"/>
        <family val="2"/>
      </rPr>
      <t>(7)</t>
    </r>
  </si>
  <si>
    <r>
      <t xml:space="preserve">     Inspection, contrôle et expertise</t>
    </r>
    <r>
      <rPr>
        <vertAlign val="superscript"/>
        <sz val="9"/>
        <rFont val="Arial"/>
        <family val="2"/>
      </rPr>
      <t>(8)</t>
    </r>
  </si>
  <si>
    <r>
      <t xml:space="preserve">     Enseignement supérieur, recherche et assimilés</t>
    </r>
    <r>
      <rPr>
        <vertAlign val="superscript"/>
        <sz val="9"/>
        <rFont val="Arial"/>
        <family val="2"/>
      </rPr>
      <t>(9)</t>
    </r>
    <r>
      <rPr>
        <vertAlign val="superscript"/>
        <sz val="10"/>
        <color indexed="8"/>
        <rFont val="Arial"/>
        <family val="2"/>
      </rPr>
      <t xml:space="preserve"> </t>
    </r>
  </si>
  <si>
    <t>(10)  Sont classés ici l'ensemble des grades dont les grilles indiciaires atteignent des niveaux comparables à celles des attachés et inspecteurs principaux ou hors classe. En particulier, les administrateurs des finances publiques adjoints sont classés dans cette catégorie.</t>
  </si>
  <si>
    <r>
      <t>(11) Par exemple : ingénieurs des travaux publics de l'</t>
    </r>
    <r>
      <rPr>
        <sz val="8"/>
        <rFont val="Calibri"/>
        <family val="2"/>
      </rPr>
      <t>É</t>
    </r>
    <r>
      <rPr>
        <sz val="8"/>
        <rFont val="Arial"/>
        <family val="2"/>
      </rPr>
      <t>tat.</t>
    </r>
  </si>
  <si>
    <r>
      <t xml:space="preserve">    Ingénieurs de l'</t>
    </r>
    <r>
      <rPr>
        <sz val="9"/>
        <color indexed="8"/>
        <rFont val="Arial"/>
        <family val="2"/>
      </rPr>
      <t>État (sauf militaires)</t>
    </r>
    <r>
      <rPr>
        <vertAlign val="superscript"/>
        <sz val="8"/>
        <color indexed="8"/>
        <rFont val="Arial"/>
        <family val="2"/>
      </rPr>
      <t>(11)</t>
    </r>
  </si>
  <si>
    <r>
      <t xml:space="preserve">    Autres cadres de catégorie A</t>
    </r>
    <r>
      <rPr>
        <vertAlign val="superscript"/>
        <sz val="9"/>
        <rFont val="Arial"/>
        <family val="2"/>
      </rPr>
      <t>(12)</t>
    </r>
  </si>
  <si>
    <r>
      <t xml:space="preserve">        dont attachés et inspecteurs principaux et hors classe</t>
    </r>
    <r>
      <rPr>
        <vertAlign val="superscript"/>
        <sz val="8"/>
        <color indexed="8"/>
        <rFont val="Arial"/>
        <family val="2"/>
      </rPr>
      <t>(10)</t>
    </r>
  </si>
  <si>
    <t>(6) Voir définitions.</t>
  </si>
  <si>
    <r>
      <t xml:space="preserve">  dont enseignants</t>
    </r>
    <r>
      <rPr>
        <i/>
        <vertAlign val="superscript"/>
        <sz val="8"/>
        <rFont val="Arial"/>
        <family val="2"/>
      </rPr>
      <t>(11)</t>
    </r>
  </si>
  <si>
    <r>
      <t>Figure 6.4-10 : Facteurs d'évolution de la rémunération brute moyenne des personnes en place (RMPP) depuis 2000 dans la FPE</t>
    </r>
    <r>
      <rPr>
        <b/>
        <vertAlign val="superscript"/>
        <sz val="10"/>
        <rFont val="Arial"/>
        <family val="2"/>
      </rPr>
      <t>(1)</t>
    </r>
  </si>
  <si>
    <t>Figure 6.4-9 : Évolution du salaire brut moyen depuis 2000 dans la FPE (en %)</t>
  </si>
  <si>
    <r>
      <t>Catégorie hiérarchique</t>
    </r>
    <r>
      <rPr>
        <b/>
        <vertAlign val="superscript"/>
        <sz val="9"/>
        <rFont val="Arial"/>
        <family val="2"/>
      </rPr>
      <t>(2)</t>
    </r>
  </si>
  <si>
    <r>
      <t>Traitement brut de base</t>
    </r>
    <r>
      <rPr>
        <vertAlign val="superscript"/>
        <sz val="8"/>
        <color indexed="8"/>
        <rFont val="Arial"/>
        <family val="2"/>
      </rPr>
      <t>(2)</t>
    </r>
  </si>
  <si>
    <r>
      <t>Salaire brut</t>
    </r>
    <r>
      <rPr>
        <vertAlign val="superscript"/>
        <sz val="8"/>
        <color indexed="8"/>
        <rFont val="Arial"/>
        <family val="2"/>
      </rPr>
      <t>(2)</t>
    </r>
  </si>
  <si>
    <r>
      <t>Salaire net global</t>
    </r>
    <r>
      <rPr>
        <vertAlign val="superscript"/>
        <sz val="8"/>
        <color indexed="8"/>
        <rFont val="Arial"/>
        <family val="2"/>
      </rPr>
      <t>(2)(5)</t>
    </r>
  </si>
  <si>
    <r>
      <t xml:space="preserve"> Part des primes</t>
    </r>
    <r>
      <rPr>
        <vertAlign val="superscript"/>
        <sz val="8"/>
        <color indexed="8"/>
        <rFont val="Arial"/>
        <family val="2"/>
      </rPr>
      <t>(4)</t>
    </r>
    <r>
      <rPr>
        <sz val="8"/>
        <color indexed="8"/>
        <rFont val="Arial"/>
        <family val="2"/>
      </rPr>
      <t xml:space="preserve"> (en %)</t>
    </r>
  </si>
  <si>
    <r>
      <t>Taux de primes</t>
    </r>
    <r>
      <rPr>
        <vertAlign val="superscript"/>
        <sz val="8"/>
        <color indexed="8"/>
        <rFont val="Arial"/>
        <family val="2"/>
      </rPr>
      <t>(4)</t>
    </r>
    <r>
      <rPr>
        <sz val="8"/>
        <color indexed="8"/>
        <rFont val="Arial"/>
        <family val="2"/>
      </rPr>
      <t xml:space="preserve"> (en %)</t>
    </r>
  </si>
  <si>
    <r>
      <t>Cadres de catégorie A+</t>
    </r>
    <r>
      <rPr>
        <b/>
        <vertAlign val="superscript"/>
        <sz val="9"/>
        <rFont val="Arial"/>
        <family val="2"/>
      </rPr>
      <t>(1)</t>
    </r>
  </si>
  <si>
    <r>
      <t xml:space="preserve">     Encadrement et direction</t>
    </r>
    <r>
      <rPr>
        <vertAlign val="superscript"/>
        <sz val="10"/>
        <color indexed="8"/>
        <rFont val="Arial"/>
        <family val="2"/>
      </rPr>
      <t>(6)</t>
    </r>
  </si>
  <si>
    <r>
      <t xml:space="preserve">     Inspection, contrôle et expertise</t>
    </r>
    <r>
      <rPr>
        <vertAlign val="superscript"/>
        <sz val="9"/>
        <rFont val="Arial"/>
        <family val="2"/>
      </rPr>
      <t>(7)</t>
    </r>
  </si>
  <si>
    <r>
      <t xml:space="preserve">     Enseignement supérieur, recherche et assimilés</t>
    </r>
    <r>
      <rPr>
        <vertAlign val="superscript"/>
        <sz val="9"/>
        <rFont val="Arial"/>
        <family val="2"/>
      </rPr>
      <t>(8)</t>
    </r>
    <r>
      <rPr>
        <vertAlign val="superscript"/>
        <sz val="10"/>
        <color indexed="8"/>
        <rFont val="Arial"/>
        <family val="2"/>
      </rPr>
      <t xml:space="preserve"> </t>
    </r>
  </si>
  <si>
    <r>
      <t xml:space="preserve">    Autres cadres de catégorie A</t>
    </r>
    <r>
      <rPr>
        <vertAlign val="superscript"/>
        <sz val="9"/>
        <rFont val="Arial"/>
        <family val="2"/>
      </rPr>
      <t>(11)</t>
    </r>
  </si>
  <si>
    <t>(6) Regroupe les emplois à la décision du gouvernement et assimilés, les autres corps et emplois d'encadrement et de direction (par exemple les dirigeants d'administration centrale).</t>
  </si>
  <si>
    <t>(7) Regroupe les corps ENA des juridictions administratives et financières (dont la Cour des comptes), les corps des juridictions judiciaires (dont les magistrats) ainsi que les corps d'inspection et de contrôle.</t>
  </si>
  <si>
    <t>(9)  Sont classés ici l'ensemble des grades dont les grilles indiciaires atteignent des niveaux comparables à celles des attachés et inspecteurs principaux ou hors classe. En particulier, les administrateurs des finances publiques adjoints sont classés dans cette catégorie.</t>
  </si>
  <si>
    <r>
      <t>(10) Par exemple : ingénieurs des travaux publics de l'</t>
    </r>
    <r>
      <rPr>
        <sz val="8"/>
        <rFont val="Calibri"/>
        <family val="2"/>
      </rPr>
      <t>É</t>
    </r>
    <r>
      <rPr>
        <sz val="8"/>
        <rFont val="Arial"/>
        <family val="2"/>
      </rPr>
      <t>tat.</t>
    </r>
  </si>
  <si>
    <r>
      <t xml:space="preserve">  dont enseignants</t>
    </r>
    <r>
      <rPr>
        <i/>
        <vertAlign val="superscript"/>
        <sz val="8"/>
        <rFont val="Arial"/>
        <family val="2"/>
      </rPr>
      <t>(6)</t>
    </r>
  </si>
  <si>
    <r>
      <t xml:space="preserve">  dont police</t>
    </r>
    <r>
      <rPr>
        <i/>
        <vertAlign val="superscript"/>
        <sz val="8"/>
        <rFont val="Arial"/>
        <family val="2"/>
      </rPr>
      <t>(7)</t>
    </r>
  </si>
  <si>
    <r>
      <t xml:space="preserve">  dont enseignants</t>
    </r>
    <r>
      <rPr>
        <i/>
        <vertAlign val="superscript"/>
        <sz val="8"/>
        <rFont val="Arial"/>
        <family val="2"/>
      </rPr>
      <t>(8)</t>
    </r>
  </si>
  <si>
    <r>
      <t xml:space="preserve">  dont police</t>
    </r>
    <r>
      <rPr>
        <i/>
        <vertAlign val="superscript"/>
        <sz val="8"/>
        <rFont val="Arial"/>
        <family val="2"/>
      </rPr>
      <t>(9)</t>
    </r>
  </si>
  <si>
    <r>
      <t xml:space="preserve">  dont enseignants</t>
    </r>
    <r>
      <rPr>
        <i/>
        <vertAlign val="superscript"/>
        <sz val="8"/>
        <rFont val="Arial"/>
        <family val="2"/>
      </rPr>
      <t>(10)</t>
    </r>
  </si>
  <si>
    <r>
      <t xml:space="preserve">  dont police</t>
    </r>
    <r>
      <rPr>
        <i/>
        <vertAlign val="superscript"/>
        <sz val="8"/>
        <rFont val="Arial"/>
        <family val="2"/>
      </rPr>
      <t>(13)</t>
    </r>
  </si>
  <si>
    <r>
      <t xml:space="preserve">  dont enseignants</t>
    </r>
    <r>
      <rPr>
        <i/>
        <vertAlign val="superscript"/>
        <sz val="8"/>
        <rFont val="Arial"/>
        <family val="2"/>
      </rPr>
      <t>(14)</t>
    </r>
  </si>
  <si>
    <r>
      <t xml:space="preserve">  dont pénitentiaire</t>
    </r>
    <r>
      <rPr>
        <i/>
        <vertAlign val="superscript"/>
        <sz val="8"/>
        <rFont val="Arial"/>
        <family val="2"/>
      </rPr>
      <t>(15)</t>
    </r>
  </si>
  <si>
    <r>
      <t xml:space="preserve">  dont police</t>
    </r>
    <r>
      <rPr>
        <i/>
        <vertAlign val="superscript"/>
        <sz val="8"/>
        <rFont val="Arial"/>
        <family val="2"/>
      </rPr>
      <t>(16)</t>
    </r>
  </si>
  <si>
    <r>
      <t xml:space="preserve">  dont pénitentiaire</t>
    </r>
    <r>
      <rPr>
        <i/>
        <vertAlign val="superscript"/>
        <sz val="8"/>
        <rFont val="Arial"/>
        <family val="2"/>
      </rPr>
      <t>(17)</t>
    </r>
  </si>
  <si>
    <t>(7) Commissaires de police.</t>
  </si>
  <si>
    <t>(8) Par exemple : professeurs agrégés et certifiés.</t>
  </si>
  <si>
    <t>(9) Par exemple : commandants de police.</t>
  </si>
  <si>
    <t>(10) Emplois occasionnels ou saisonniers majoritairement. Hors enseignants des établissements d'enseignement privé sous contrat.</t>
  </si>
  <si>
    <t>(11) Enseignants des établissements d'enseignement privé sous contrat.</t>
  </si>
  <si>
    <t xml:space="preserve">(12) Par exemple : professeurs des écoles et professeurs d'enseignement général de collège. </t>
  </si>
  <si>
    <t>(13) Par exemple : capitaines ou lieutenants de police.</t>
  </si>
  <si>
    <t>(14) Par exemple : instituteurs.</t>
  </si>
  <si>
    <t>(15) Corps de commandement de l'administration pénitentiaire (commandants, capitaines et lieutenants pénitentiaires).</t>
  </si>
  <si>
    <t>(16) Corps d'encadrement et d'application de la Police nationale : gardiens de la paix, brigadiers.</t>
  </si>
  <si>
    <t>(17) Personnel surveillant de l'administration pénitentiaire.</t>
  </si>
  <si>
    <t>Champ  : France (hors Mayotte). Agents civils des ministères et des établissements publics de l'État.</t>
  </si>
  <si>
    <t>Figures 6.4-5 et 6.4-6 : Évolution des prix et des rémunérations (en euros courants) des agents de l'État (et des ministères) en France</t>
  </si>
  <si>
    <r>
      <t xml:space="preserve">Effectifs utilisés pour le calcul des salaires </t>
    </r>
    <r>
      <rPr>
        <b/>
        <vertAlign val="superscript"/>
        <sz val="8"/>
        <rFont val="Arial"/>
        <family val="2"/>
      </rPr>
      <t>(volume en EQTP)</t>
    </r>
  </si>
  <si>
    <t xml:space="preserve">Effectifs (EQTP) utilisés pour le calcul des salaires
 (en milliers) </t>
  </si>
  <si>
    <r>
      <t>Proportion d'agents dont la RMPP nette a moins évolué que l'inflation</t>
    </r>
    <r>
      <rPr>
        <b/>
        <vertAlign val="superscript"/>
        <sz val="8"/>
        <rFont val="Arial"/>
        <family val="2"/>
      </rPr>
      <t xml:space="preserve">(4)
</t>
    </r>
    <r>
      <rPr>
        <b/>
        <sz val="8"/>
        <rFont val="Arial"/>
        <family val="2"/>
      </rPr>
      <t xml:space="preserve"> (en %)</t>
    </r>
  </si>
  <si>
    <r>
      <t>Fonctionnaires de catégorie A+</t>
    </r>
    <r>
      <rPr>
        <vertAlign val="superscript"/>
        <sz val="8"/>
        <rFont val="Arial"/>
        <family val="2"/>
      </rPr>
      <t>(5)</t>
    </r>
  </si>
  <si>
    <t>(1)  Les salaires sont exprimés en équivalent temps plein mensualisé, voir définitions.</t>
  </si>
  <si>
    <t>(3) Rémunération moyenne nette des personnes présentes les deux années consécutives (24 mois) chez le même employeur et ayant la même quotité de travail les deux années.</t>
  </si>
  <si>
    <t>(5) Voir définitions.</t>
  </si>
  <si>
    <t>La RMPP est calculée désormais sur le champ des agents présents 24 mois chez le même employeur avec la même quotité de travail.</t>
  </si>
  <si>
    <r>
      <t>À structure constante</t>
    </r>
    <r>
      <rPr>
        <b/>
        <vertAlign val="superscript"/>
        <sz val="8"/>
        <rFont val="Arial"/>
        <family val="2"/>
      </rPr>
      <t>(2)</t>
    </r>
  </si>
  <si>
    <r>
      <rPr>
        <b/>
        <sz val="8"/>
        <rFont val="Calibri"/>
        <family val="2"/>
      </rPr>
      <t>É</t>
    </r>
    <r>
      <rPr>
        <b/>
        <sz val="8"/>
        <rFont val="Arial"/>
        <family val="2"/>
      </rPr>
      <t>tablissements publics</t>
    </r>
  </si>
  <si>
    <r>
      <t>Salaire brut</t>
    </r>
    <r>
      <rPr>
        <b/>
        <vertAlign val="superscript"/>
        <sz val="9"/>
        <rFont val="Arial"/>
        <family val="2"/>
      </rPr>
      <t>(2)</t>
    </r>
  </si>
  <si>
    <r>
      <t>Salaire net global</t>
    </r>
    <r>
      <rPr>
        <b/>
        <vertAlign val="superscript"/>
        <sz val="9"/>
        <rFont val="Arial"/>
        <family val="2"/>
      </rPr>
      <t>(2)(5)</t>
    </r>
  </si>
  <si>
    <r>
      <t>Taux de primes</t>
    </r>
    <r>
      <rPr>
        <b/>
        <vertAlign val="superscript"/>
        <sz val="9"/>
        <rFont val="Arial"/>
        <family val="2"/>
      </rPr>
      <t>(4)</t>
    </r>
    <r>
      <rPr>
        <b/>
        <sz val="9"/>
        <rFont val="Arial"/>
        <family val="2"/>
      </rPr>
      <t xml:space="preserve"> (en %)</t>
    </r>
  </si>
  <si>
    <r>
      <t>Part des primes</t>
    </r>
    <r>
      <rPr>
        <b/>
        <vertAlign val="superscript"/>
        <sz val="9"/>
        <rFont val="Arial"/>
        <family val="2"/>
      </rPr>
      <t>(4)</t>
    </r>
    <r>
      <rPr>
        <b/>
        <sz val="9"/>
        <rFont val="Arial"/>
        <family val="2"/>
      </rPr>
      <t xml:space="preserve"> (en %)</t>
    </r>
  </si>
  <si>
    <r>
      <t>Champ :  France (hors Mayotte). Fonctionnaires civils de la fonction publique de l'</t>
    </r>
    <r>
      <rPr>
        <sz val="8"/>
        <rFont val="Calibri"/>
        <family val="2"/>
      </rPr>
      <t>É</t>
    </r>
    <r>
      <rPr>
        <i/>
        <sz val="8"/>
        <rFont val="Arial"/>
        <family val="2"/>
      </rPr>
      <t>tat.</t>
    </r>
  </si>
  <si>
    <t xml:space="preserve">(2) Exprimé en équivalent temps plein mensualisé . </t>
  </si>
  <si>
    <t xml:space="preserve">(2) Exprimé en équivalent temps plein mensualisé. </t>
  </si>
  <si>
    <r>
      <t xml:space="preserve">  Juridiction, inspection, contrôle et expertise</t>
    </r>
    <r>
      <rPr>
        <vertAlign val="superscript"/>
        <sz val="8"/>
        <color indexed="8"/>
        <rFont val="Arial"/>
        <family val="2"/>
      </rPr>
      <t>(8)</t>
    </r>
  </si>
  <si>
    <r>
      <t xml:space="preserve">  Enseignement supérieur, recherche et assimilés</t>
    </r>
    <r>
      <rPr>
        <vertAlign val="superscript"/>
        <sz val="8"/>
        <color indexed="8"/>
        <rFont val="Arial"/>
        <family val="2"/>
      </rPr>
      <t>(9)</t>
    </r>
  </si>
  <si>
    <r>
      <t xml:space="preserve">    Ingénieurs de l'État et assimilés (hors ingénieurs militaires)</t>
    </r>
    <r>
      <rPr>
        <vertAlign val="superscript"/>
        <sz val="8"/>
        <color indexed="8"/>
        <rFont val="Arial"/>
        <family val="2"/>
      </rPr>
      <t>(10)</t>
    </r>
  </si>
  <si>
    <r>
      <t xml:space="preserve">    Autres cadres de catégorie A (hors militaires)</t>
    </r>
    <r>
      <rPr>
        <vertAlign val="superscript"/>
        <sz val="8"/>
        <color indexed="8"/>
        <rFont val="Arial"/>
        <family val="2"/>
      </rPr>
      <t>(11)</t>
    </r>
  </si>
  <si>
    <r>
      <t>Montant</t>
    </r>
    <r>
      <rPr>
        <b/>
        <vertAlign val="superscript"/>
        <sz val="9"/>
        <rFont val="Arial"/>
        <family val="2"/>
      </rPr>
      <t>(2)</t>
    </r>
  </si>
  <si>
    <r>
      <t>Primes et indemnités</t>
    </r>
    <r>
      <rPr>
        <b/>
        <vertAlign val="superscript"/>
        <sz val="9"/>
        <rFont val="Arial"/>
        <family val="2"/>
      </rPr>
      <t>(3)</t>
    </r>
  </si>
  <si>
    <t xml:space="preserve"> Ensemble des cadres de catégorie A (A et A+) (hors militaires) dont :</t>
  </si>
  <si>
    <t xml:space="preserve">        directeurs d'administration centrale</t>
  </si>
  <si>
    <t xml:space="preserve">         chefs de service d'administration centrale</t>
  </si>
  <si>
    <t xml:space="preserve">         sous-directeurs d'administration centrale</t>
  </si>
  <si>
    <t xml:space="preserve">         sous-préfets</t>
  </si>
  <si>
    <r>
      <t xml:space="preserve">  Encadrement et direction</t>
    </r>
    <r>
      <rPr>
        <vertAlign val="superscript"/>
        <sz val="8"/>
        <color indexed="8"/>
        <rFont val="Arial"/>
        <family val="2"/>
      </rPr>
      <t xml:space="preserve">(7) </t>
    </r>
    <r>
      <rPr>
        <sz val="8"/>
        <color indexed="8"/>
        <rFont val="Arial"/>
        <family val="2"/>
      </rPr>
      <t>dont :</t>
    </r>
  </si>
  <si>
    <t xml:space="preserve">         commissaires de police</t>
  </si>
  <si>
    <t xml:space="preserve">         administrateurs et assimilés</t>
  </si>
  <si>
    <t xml:space="preserve"> Cadres de catégorie A (à l'exception des A+) (hors militaires) dont :</t>
  </si>
  <si>
    <t>Catégorie A dont :</t>
  </si>
  <si>
    <t xml:space="preserve">  Catégorie B dont :</t>
  </si>
  <si>
    <t xml:space="preserve">       Greffiers</t>
  </si>
  <si>
    <t xml:space="preserve">       Instituteurs</t>
  </si>
  <si>
    <t xml:space="preserve">      Personnels administratifs et techniques (secrétaires administratifs, contrôleurs et techniciens)</t>
  </si>
  <si>
    <t xml:space="preserve">     Corps d'encadrement de l'administration     pénitentiaire (commandants, capitaines et lieutenants pénitentiaires)</t>
  </si>
  <si>
    <t xml:space="preserve">     Autres professions intermédiaires de catégorie B</t>
  </si>
  <si>
    <t xml:space="preserve">  Employés et ouvriers de catégorie B dont :</t>
  </si>
  <si>
    <t xml:space="preserve">  Employés et ouvriers de catégorie C dont :</t>
  </si>
  <si>
    <r>
      <t>Montant</t>
    </r>
    <r>
      <rPr>
        <vertAlign val="superscript"/>
        <sz val="8"/>
        <color indexed="8"/>
        <rFont val="Arial"/>
        <family val="2"/>
      </rPr>
      <t>(2)</t>
    </r>
  </si>
  <si>
    <r>
      <t>Primes et indemnités</t>
    </r>
    <r>
      <rPr>
        <vertAlign val="superscript"/>
        <sz val="8"/>
        <color indexed="8"/>
        <rFont val="Arial"/>
        <family val="2"/>
      </rPr>
      <t>(3)</t>
    </r>
  </si>
  <si>
    <t xml:space="preserve">(1) Voir définitions. </t>
  </si>
  <si>
    <r>
      <t>Cadres de catégorie A+ (hors militaires)</t>
    </r>
    <r>
      <rPr>
        <b/>
        <vertAlign val="superscript"/>
        <sz val="8"/>
        <color indexed="8"/>
        <rFont val="Arial"/>
        <family val="2"/>
      </rPr>
      <t>(6)</t>
    </r>
  </si>
  <si>
    <t xml:space="preserve">(2) Exprimés en équivalent temps plein annualisé. </t>
  </si>
  <si>
    <r>
      <t xml:space="preserve">    Ingénieurs de l'</t>
    </r>
    <r>
      <rPr>
        <sz val="9"/>
        <color indexed="8"/>
        <rFont val="Arial"/>
        <family val="2"/>
      </rPr>
      <t>État (sauf militaires)</t>
    </r>
    <r>
      <rPr>
        <vertAlign val="superscript"/>
        <sz val="9"/>
        <color indexed="8"/>
        <rFont val="Arial"/>
        <family val="2"/>
      </rPr>
      <t>(10)</t>
    </r>
  </si>
  <si>
    <r>
      <t xml:space="preserve">        dont attachés et inspecteurs principaux et hors classe</t>
    </r>
    <r>
      <rPr>
        <i/>
        <vertAlign val="superscript"/>
        <sz val="9"/>
        <color indexed="8"/>
        <rFont val="Arial"/>
        <family val="2"/>
      </rPr>
      <t>(9)</t>
    </r>
  </si>
  <si>
    <t xml:space="preserve">   dont salaire moyen (net) des ministères</t>
  </si>
  <si>
    <t>Figure ‎6.4-7 6.4-8 : Salaires mensuels bruts et nets des agents civils de la FPE et part des primes des fonctionnaires</t>
  </si>
  <si>
    <t xml:space="preserve"> - dont fonctionnaires</t>
  </si>
  <si>
    <t>Sources : Projets annuels de performance, Rapports annuels de performance depuis 2009 (Budget général uniquement), Direction du Budget.</t>
  </si>
  <si>
    <t xml:space="preserve">Note : Le glissement annuel d'une variable au dernier trimestre de l'année (T4) correspond au taux d'évolution (en %) obtenu en rapportant le niveau de la variable en T4 à son niveau au même trimestre de l'année précédente (T4-4). </t>
  </si>
  <si>
    <t>Mesures générales : valeur du point et points uniformes</t>
  </si>
  <si>
    <t>Structure des effectifs 2018
 (en %)</t>
  </si>
  <si>
    <t>2018 
(en milliers)</t>
  </si>
  <si>
    <t>Évolution 2018/2017 (en %)</t>
  </si>
  <si>
    <t>Proportion des agents de 2017 présents en 2018 
(en %)</t>
  </si>
  <si>
    <t xml:space="preserve">Évolution 2018/2017
(en %) 
 </t>
  </si>
  <si>
    <t>Source : Siasp, Insee. Traitement DGAFP - SDessi.</t>
  </si>
  <si>
    <r>
      <t>Salaires nets moyens en 2018</t>
    </r>
    <r>
      <rPr>
        <b/>
        <vertAlign val="superscript"/>
        <sz val="8"/>
        <rFont val="Arial"/>
        <family val="2"/>
      </rPr>
      <t>(1)</t>
    </r>
    <r>
      <rPr>
        <b/>
        <sz val="8"/>
        <rFont val="Arial"/>
        <family val="2"/>
      </rPr>
      <t xml:space="preserve">
(en euros)</t>
    </r>
  </si>
  <si>
    <r>
      <t>RMPP nette</t>
    </r>
    <r>
      <rPr>
        <b/>
        <vertAlign val="superscript"/>
        <sz val="8"/>
        <rFont val="Arial"/>
        <family val="2"/>
      </rPr>
      <t>(3)</t>
    </r>
    <r>
      <rPr>
        <b/>
        <sz val="8"/>
        <rFont val="Arial"/>
        <family val="2"/>
      </rPr>
      <t xml:space="preserve">
2018/2017</t>
    </r>
  </si>
  <si>
    <t xml:space="preserve">(2) L'évolution à structure constante consiste  à mesurer l'évolution des rémunérations lorsque la structure des effectifs par grade et par échelon est figée au niveau de l'année précédente. Dans le cadre de l'application du protocole parcours professionnels, carrières et rémunérations (PPCR), une partie des grilles indiciaires des fonctionnaires ont été rééchelonnées en 2018. La structure par grade et échelon a dans ce cas été adaptée. </t>
  </si>
  <si>
    <t>(4) Inflation y compris tabac (+1,9 %) en 2018.</t>
  </si>
  <si>
    <r>
      <t>Figure ‎6.4-2 : Salaires mensuels moyens en euros par catégorie socioprofessionnelle</t>
    </r>
    <r>
      <rPr>
        <b/>
        <vertAlign val="superscript"/>
        <sz val="11"/>
        <rFont val="Arial"/>
        <family val="2"/>
      </rPr>
      <t>(1)</t>
    </r>
    <r>
      <rPr>
        <b/>
        <sz val="11"/>
        <rFont val="Arial"/>
        <family val="2"/>
      </rPr>
      <t xml:space="preserve"> des fonctionnaires civils de la FPE en 2018</t>
    </r>
  </si>
  <si>
    <r>
      <t>Figure ‎6.4-3 : Salaires mensuels moyens en euros par catégorie socioprofessionnelle</t>
    </r>
    <r>
      <rPr>
        <b/>
        <vertAlign val="superscript"/>
        <sz val="11"/>
        <rFont val="Arial"/>
        <family val="2"/>
      </rPr>
      <t>(1)</t>
    </r>
    <r>
      <rPr>
        <b/>
        <sz val="11"/>
        <rFont val="Arial"/>
        <family val="2"/>
      </rPr>
      <t xml:space="preserve"> des femmes fonctionnaires civiles de la FPE en 2018</t>
    </r>
  </si>
  <si>
    <r>
      <t>Figure ‎6.4-4 : Salaires mensuels moyens en euros par catégorie socioprofessionnelle</t>
    </r>
    <r>
      <rPr>
        <b/>
        <vertAlign val="superscript"/>
        <sz val="11"/>
        <rFont val="Arial"/>
        <family val="2"/>
      </rPr>
      <t>(1)</t>
    </r>
    <r>
      <rPr>
        <b/>
        <sz val="11"/>
        <rFont val="Arial"/>
        <family val="2"/>
      </rPr>
      <t xml:space="preserve"> des hommes fonctionnaires civils de la FPE en 2018</t>
    </r>
  </si>
  <si>
    <t>Figure 6.4-11 : Répartition indiciaire des fonctionnaires civils des ministères et des établissements publics de l'État selon la catégorie hiérarchique et le sexe au 31 décembre 2018</t>
  </si>
  <si>
    <r>
      <t>Figure ‎6.4-2 complément : Salaires annuels moyens en euros par catégorie socioprofessionnelle</t>
    </r>
    <r>
      <rPr>
        <b/>
        <vertAlign val="superscript"/>
        <sz val="11"/>
        <color indexed="8"/>
        <rFont val="Arial"/>
        <family val="2"/>
      </rPr>
      <t xml:space="preserve">(1) </t>
    </r>
    <r>
      <rPr>
        <b/>
        <sz val="11"/>
        <color indexed="8"/>
        <rFont val="Arial"/>
        <family val="2"/>
      </rPr>
      <t>des fonctionnaires civils et militaires employés à temps plein dans les ministères en métropole en 2018</t>
    </r>
  </si>
  <si>
    <t>Champ : Jusqu'en 2009, agents des ministères civils de l'État, France métropolitaine ; à partir de 2010, agents civils des ministères de l'État, France (hors Mayotte). Les données de salaires du privé pour 2018 ne sont pas disponibles au moment de la rédaction de ce rapport.</t>
  </si>
  <si>
    <t>n.d</t>
  </si>
  <si>
    <t>(2) La somme des effectifs des fonctionnaires des catégories hiérarchiques A, B et C  est inférieure à celle du nombre total de fonctionnaires, car la catégorie hiérarchique n'est pas renseignée pour 916 fonctionnaires.</t>
  </si>
  <si>
    <t>(1) L'indice majoré correspond ici à la somme de l'indice majoré et de la bonification indiciaire lorsque le fonctionnaire en bénéficie.</t>
  </si>
  <si>
    <t>ministères</t>
  </si>
  <si>
    <t>(Min+EPA)</t>
  </si>
  <si>
    <t xml:space="preserve"> (Min+EPA)</t>
  </si>
  <si>
    <t xml:space="preserve">Champ :  France (hors Mayotte). Hors militaires, hors apprentis, y compris bénéficiaires de contrats aidés. </t>
  </si>
  <si>
    <t>Champ : France (hors Mayotte), hors militaires et apprentis, exprimés en équivalent temps plein mensualisé.</t>
  </si>
  <si>
    <t>Lecture : En 2017, le salaire moyen du secteur privé représente 89 % du salaire moyen de la fonction publique de l'État, tandis que le produit intérieur brut (PIB) en volume a augmenté de 2,3 % en euros constants.</t>
  </si>
  <si>
    <t>Champ : Jusqu'en 2009, agents des ministères civils de l'État, France métropolitaine ; à partir de 2010, agents civils des ministères de l'État, France (hors Mayotte).  En 2018, les données du privé n'étaient pas disponibles au moment de la rédaction de ce rapport.</t>
  </si>
  <si>
    <t>(6) Par exemple : professeurs d'université et maîtres de conférences.</t>
  </si>
  <si>
    <t>(4) La part des primes est égale au quotient des primes par le salaire brut ; le taux de prime est égal au quotient des primes par le traitement indiciaire brut.</t>
  </si>
  <si>
    <t>(9) Regroupe les chercheurs, les professeurs de l'enseignement supérieur, les maîtres de conférences, les inspecteurs de l'enseignement.</t>
  </si>
  <si>
    <t xml:space="preserve">    Police (capitaines et lieutenants)</t>
  </si>
  <si>
    <r>
      <t>Champ :  France (hors Mayotte). Fonctionnaires civiles de la fonction publique de l'</t>
    </r>
    <r>
      <rPr>
        <sz val="8"/>
        <rFont val="Calibri"/>
        <family val="2"/>
      </rPr>
      <t>É</t>
    </r>
    <r>
      <rPr>
        <i/>
        <sz val="8"/>
        <rFont val="Arial"/>
        <family val="2"/>
      </rPr>
      <t>tat.</t>
    </r>
  </si>
  <si>
    <t>(8) Regroupe les chercheurs, les professeurs de l'enseignement supérieur, les maîtres de conférences, les inspecteurs de l'enseignement.</t>
  </si>
  <si>
    <t>Source : Insee. Traitement Insee - DGAFP - SDessi.</t>
  </si>
  <si>
    <t>Lecture : En 2008, l'évolution de la RMPP brute dans les ministères est de +3,9 % et se décompose en +1,8 % d'évolution en structure constante et 1,1 % dû aux effets de carrière. La décomposition n'est plus disponible depuis 2009. En 2017, l'évolution de la RMPP brute dans les ministères est de +4,0 % alors que celle dans les ministères et les établissements publics d'administration est de 3,8 %.</t>
  </si>
  <si>
    <t>Sources : Fichier général de l'État (FGE), Siasp, DADS et Comptabilité nationale, Insee. Traitement Insee - DGAFP - SDessi</t>
  </si>
  <si>
    <t>dont enseignants</t>
  </si>
  <si>
    <t>dont non-enseignants</t>
  </si>
  <si>
    <t>(9) Sont classés ici l'ensemble des grades dont les grilles indiciaires atteignent des niveaux comparables à celles des attachés et inspecteurs principaux ou hors classe. En particulier, les administrateurs des finances publiques adjoints sont classés dans cette catégorie.</t>
  </si>
  <si>
    <r>
      <t xml:space="preserve">     Encadrement et direction</t>
    </r>
    <r>
      <rPr>
        <vertAlign val="superscript"/>
        <sz val="9"/>
        <color indexed="8"/>
        <rFont val="Arial"/>
        <family val="2"/>
      </rPr>
      <t>(6)</t>
    </r>
  </si>
  <si>
    <r>
      <t xml:space="preserve">        dont attachés et inspecteurs principaux et hors classe</t>
    </r>
    <r>
      <rPr>
        <vertAlign val="superscript"/>
        <sz val="9"/>
        <color indexed="8"/>
        <rFont val="Arial"/>
        <family val="2"/>
      </rPr>
      <t>(9)</t>
    </r>
  </si>
  <si>
    <t>Source : Siasp, Insee. Traitement Insee - DGAFP - SDessi.</t>
  </si>
  <si>
    <t>Inflation (y compris tabac)</t>
  </si>
  <si>
    <t>Mesures catégorielles inscrites en PLF y compris enseignement privé depuis 2006 *</t>
  </si>
  <si>
    <t>Prix y compris tabac</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</si>
</sst>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 #,##0.00\ &quot;€&quot;_-;\-* #,##0.00\ &quot;€&quot;_-;_-* &quot;-&quot;??\ &quot;€&quot;_-;_-@_-"/>
    <numFmt numFmtId="43" formatCode="_-* #,##0.00\ _€_-;\-* #,##0.00\ _€_-;_-* &quot;-&quot;??\ _€_-;_-@_-"/>
    <numFmt numFmtId="164" formatCode="0.0"/>
    <numFmt numFmtId="165" formatCode="#,##0.0"/>
    <numFmt numFmtId="166" formatCode="0.0%"/>
    <numFmt numFmtId="167" formatCode="0.0000000"/>
    <numFmt numFmtId="168" formatCode="_-* #,##0.0\ _€_-;\-* #,##0.0\ _€_-;_-* &quot;-&quot;??\ _€_-;_-@_-"/>
    <numFmt numFmtId="169" formatCode="_-* #,##0\ _€_-;\-* #,##0\ _€_-;_-* &quot;-&quot;??\ _€_-;_-@_-"/>
    <numFmt numFmtId="170" formatCode="_-* #,##0.00\ _F_-;\-* #,##0.00\ _F_-;_-* &quot;-&quot;??\ _F_-;_-@_-"/>
    <numFmt numFmtId="171" formatCode="#,##0\ &quot;F&quot;;\-#,##0\ &quot;F&quot;"/>
    <numFmt numFmtId="172" formatCode="mmmm\ d\,\ yyyy"/>
    <numFmt numFmtId="173" formatCode="\$#,##0.0,_);[Red]&quot;($&quot;#,##0.0,\)"/>
    <numFmt numFmtId="174" formatCode="#,##0,_);[Red]\(#,##0,\)"/>
    <numFmt numFmtId="175" formatCode="#,##0.0_);[Red]\(#,##0.0\)"/>
    <numFmt numFmtId="176" formatCode="\$#,##0_);[Red]&quot;($&quot;#,##0\)"/>
    <numFmt numFmtId="177" formatCode="\$#,##0.00_);[Red]&quot;($&quot;#,##0.00\)"/>
    <numFmt numFmtId="178" formatCode="_(\$* #,##0.00_);_(\$* \(#,##0.00\);_(\$* \-??_);_(@_)"/>
    <numFmt numFmtId="179" formatCode="#,##0.00&quot; € &quot;;\-#,##0.00&quot; € &quot;;&quot; -&quot;#&quot; € &quot;;@\ "/>
    <numFmt numFmtId="180" formatCode="#,##0.00\ [$€]\ ;\-#,##0.00\ [$€]\ ;&quot; -&quot;#\ [$€]\ ;@\ "/>
    <numFmt numFmtId="181" formatCode="#,##0.0_ ;[Red]\-#,##0.0\ "/>
    <numFmt numFmtId="182" formatCode="_-* #,##0\ [$F]_-;\-* #,##0\ [$F]_-;_-* &quot;-&quot;\ [$F]_-;_-@_-"/>
    <numFmt numFmtId="183" formatCode="#,##0.00&quot;$&quot;\ ;\(#,##0.00&quot;$&quot;\)"/>
    <numFmt numFmtId="184" formatCode="_-\ #,##0.0,,\ _€_-;[Red]\-\ #,##0.0,,\ _€_-;_-\ &quot;-&quot;\ _€_-;_-@_-"/>
    <numFmt numFmtId="185" formatCode="0.00_)"/>
    <numFmt numFmtId="186" formatCode="00\.00\.00\.0\.0000\.0"/>
    <numFmt numFmtId="187" formatCode="_-* #,##0.0\ _F_-;\-* #,##0.0\ _F_-;_-* &quot;-&quot;??\ _F_-;_-@_-"/>
    <numFmt numFmtId="188" formatCode="_-* #,##0\ _F_-;\-* #,##0\ _F_-;_-* &quot;-&quot;??\ _F_-;_-@_-"/>
    <numFmt numFmtId="189" formatCode="#,##0.0&quot;$&quot;\ ;\(#,##0.0&quot;$&quot;\)"/>
    <numFmt numFmtId="190" formatCode="0\.0000\.0"/>
    <numFmt numFmtId="191" formatCode="_-* #,##0&quot; €&quot;_-;\-* #,##0&quot; €&quot;_-;_-* \-??&quot; €&quot;_-;_-@_-"/>
    <numFmt numFmtId="192" formatCode="_-* #,##0.00&quot; €&quot;_-;\-* #,##0.00&quot; €&quot;_-;_-* \-??&quot; €&quot;_-;_-@_-"/>
    <numFmt numFmtId="193" formatCode="#\ ###\ ##0;&quot;-&quot;#\ ###\ ##0"/>
  </numFmts>
  <fonts count="183">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8"/>
      <name val="Arial"/>
      <family val="2"/>
    </font>
    <font>
      <b/>
      <sz val="8"/>
      <name val="Arial"/>
      <family val="2"/>
    </font>
    <font>
      <i/>
      <sz val="8"/>
      <name val="Arial"/>
      <family val="2"/>
    </font>
    <font>
      <sz val="10"/>
      <name val="Arial"/>
      <family val="2"/>
    </font>
    <font>
      <i/>
      <sz val="10"/>
      <name val="Arial"/>
      <family val="2"/>
    </font>
    <font>
      <b/>
      <sz val="8"/>
      <name val="Arial"/>
      <family val="2"/>
    </font>
    <font>
      <b/>
      <vertAlign val="superscript"/>
      <sz val="10"/>
      <name val="Arial"/>
      <family val="2"/>
    </font>
    <font>
      <sz val="10"/>
      <color indexed="10"/>
      <name val="Arial"/>
      <family val="2"/>
    </font>
    <font>
      <sz val="9"/>
      <name val="Arial"/>
      <family val="2"/>
    </font>
    <font>
      <vertAlign val="superscript"/>
      <sz val="9"/>
      <name val="Arial"/>
      <family val="2"/>
    </font>
    <font>
      <b/>
      <sz val="12"/>
      <name val="Arial"/>
      <family val="2"/>
    </font>
    <font>
      <sz val="12"/>
      <color indexed="18"/>
      <name val="Arial"/>
      <family val="2"/>
    </font>
    <font>
      <i/>
      <vertAlign val="superscript"/>
      <sz val="8"/>
      <name val="Arial"/>
      <family val="2"/>
    </font>
    <font>
      <b/>
      <vertAlign val="superscript"/>
      <sz val="9"/>
      <name val="Arial"/>
      <family val="2"/>
    </font>
    <font>
      <vertAlign val="superscript"/>
      <sz val="8"/>
      <name val="Arial"/>
      <family val="2"/>
    </font>
    <font>
      <i/>
      <sz val="12"/>
      <color indexed="18"/>
      <name val="Arial"/>
      <family val="2"/>
    </font>
    <font>
      <sz val="7"/>
      <name val="Arial"/>
      <family val="2"/>
    </font>
    <font>
      <sz val="10"/>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0"/>
      <name val="Helv"/>
    </font>
    <font>
      <b/>
      <sz val="11"/>
      <color indexed="10"/>
      <name val="Calibri"/>
      <family val="2"/>
    </font>
    <font>
      <sz val="12"/>
      <name val="Arial"/>
      <family val="2"/>
    </font>
    <font>
      <b/>
      <sz val="12"/>
      <name val="Arial"/>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2"/>
      <name val="Arial"/>
      <family val="2"/>
    </font>
    <font>
      <b/>
      <sz val="12"/>
      <name val="Arial"/>
      <family val="2"/>
    </font>
    <font>
      <sz val="10"/>
      <name val="Arial"/>
      <family val="2"/>
    </font>
    <font>
      <sz val="10"/>
      <name val="Arial"/>
      <family val="2"/>
    </font>
    <font>
      <sz val="11"/>
      <name val="Calibri"/>
      <family val="2"/>
    </font>
    <font>
      <sz val="10"/>
      <name val="Arial"/>
      <family val="2"/>
    </font>
    <font>
      <b/>
      <i/>
      <sz val="10"/>
      <color indexed="10"/>
      <name val="Arial"/>
      <family val="2"/>
    </font>
    <font>
      <sz val="10"/>
      <name val="MS Sans Serif"/>
      <family val="2"/>
    </font>
    <font>
      <b/>
      <sz val="8"/>
      <color indexed="9"/>
      <name val="Arial"/>
      <family val="2"/>
    </font>
    <font>
      <b/>
      <i/>
      <sz val="10"/>
      <name val="Arial"/>
      <family val="2"/>
    </font>
    <font>
      <sz val="10"/>
      <name val="Arial"/>
      <family val="2"/>
      <charset val="204"/>
    </font>
    <font>
      <sz val="10"/>
      <name val="Helv"/>
      <family val="2"/>
    </font>
    <font>
      <b/>
      <i/>
      <sz val="8"/>
      <color indexed="9"/>
      <name val="Arial"/>
      <family val="2"/>
    </font>
    <font>
      <b/>
      <i/>
      <sz val="10"/>
      <color indexed="32"/>
      <name val="Arial"/>
      <family val="2"/>
    </font>
    <font>
      <b/>
      <i/>
      <sz val="10"/>
      <name val="Arial Narrow"/>
      <family val="2"/>
    </font>
    <font>
      <sz val="12"/>
      <name val="Times New Roman"/>
      <family val="1"/>
    </font>
    <font>
      <sz val="11"/>
      <color indexed="8"/>
      <name val="Calibri"/>
      <family val="2"/>
      <charset val="204"/>
    </font>
    <font>
      <sz val="11"/>
      <color indexed="9"/>
      <name val="Calibri"/>
      <family val="2"/>
      <charset val="204"/>
    </font>
    <font>
      <sz val="10"/>
      <color indexed="12"/>
      <name val="Times New Roman"/>
      <family val="1"/>
    </font>
    <font>
      <sz val="10"/>
      <color indexed="11"/>
      <name val="Times New Roman"/>
      <family val="1"/>
    </font>
    <font>
      <sz val="10"/>
      <color indexed="10"/>
      <name val="Times New Roman"/>
      <family val="1"/>
    </font>
    <font>
      <b/>
      <sz val="10"/>
      <name val="CG Times (W1)"/>
    </font>
    <font>
      <sz val="8"/>
      <name val="MS Sans Serif"/>
      <family val="2"/>
    </font>
    <font>
      <sz val="12"/>
      <color indexed="8"/>
      <name val="Calibri"/>
      <family val="2"/>
    </font>
    <font>
      <sz val="10"/>
      <color indexed="24"/>
      <name val="Arial"/>
      <family val="2"/>
    </font>
    <font>
      <b/>
      <sz val="18"/>
      <color indexed="17"/>
      <name val="MS Sans Serif"/>
      <family val="2"/>
    </font>
    <font>
      <b/>
      <sz val="10"/>
      <name val="Tahoma"/>
      <family val="2"/>
    </font>
    <font>
      <i/>
      <sz val="12"/>
      <name val="Arial"/>
      <family val="2"/>
    </font>
    <font>
      <b/>
      <sz val="10"/>
      <name val="MS Sans Serif"/>
      <family val="2"/>
    </font>
    <font>
      <sz val="10"/>
      <name val="Times New Roman"/>
      <family val="1"/>
    </font>
    <font>
      <b/>
      <i/>
      <sz val="16"/>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sz val="18"/>
      <name val="Times New Roman"/>
      <family val="1"/>
    </font>
    <font>
      <b/>
      <sz val="18"/>
      <color indexed="19"/>
      <name val="Cambria"/>
      <family val="2"/>
    </font>
    <font>
      <b/>
      <sz val="11"/>
      <name val="Arial"/>
      <family val="2"/>
    </font>
    <font>
      <b/>
      <sz val="16"/>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i/>
      <sz val="10"/>
      <name val="Times New Roman"/>
      <family val="1"/>
    </font>
    <font>
      <b/>
      <sz val="12"/>
      <color indexed="18"/>
      <name val="Arial"/>
      <family val="2"/>
    </font>
    <font>
      <sz val="8"/>
      <name val="Calibri"/>
      <family val="2"/>
    </font>
    <font>
      <sz val="10"/>
      <color indexed="8"/>
      <name val="Arial"/>
      <family val="2"/>
    </font>
    <font>
      <sz val="11"/>
      <color indexed="8"/>
      <name val="Calibri"/>
      <family val="2"/>
    </font>
    <font>
      <sz val="10"/>
      <color indexed="8"/>
      <name val="Arial"/>
      <family val="2"/>
    </font>
    <font>
      <i/>
      <sz val="8"/>
      <color indexed="10"/>
      <name val="Arial"/>
      <family val="2"/>
    </font>
    <font>
      <b/>
      <sz val="8"/>
      <name val="Times"/>
    </font>
    <font>
      <b/>
      <sz val="10"/>
      <color indexed="9"/>
      <name val="Arial"/>
      <family val="2"/>
    </font>
    <font>
      <sz val="11"/>
      <name val="Arial"/>
      <family val="2"/>
    </font>
    <font>
      <sz val="10"/>
      <name val="Arial"/>
      <family val="2"/>
      <charset val="1"/>
    </font>
    <font>
      <sz val="10"/>
      <name val="System"/>
      <family val="2"/>
    </font>
    <font>
      <sz val="6"/>
      <name val="Times"/>
    </font>
    <font>
      <i/>
      <sz val="8"/>
      <name val="Times"/>
    </font>
    <font>
      <sz val="8"/>
      <name val="Times"/>
    </font>
    <font>
      <sz val="6.5"/>
      <name val="Univers"/>
      <family val="2"/>
    </font>
    <font>
      <b/>
      <sz val="10"/>
      <name val="Times New Roman"/>
      <family val="1"/>
    </font>
    <font>
      <sz val="10"/>
      <name val="Arial"/>
      <family val="2"/>
    </font>
    <font>
      <b/>
      <sz val="9"/>
      <name val="Arial"/>
      <family val="2"/>
    </font>
    <font>
      <i/>
      <sz val="9"/>
      <name val="Arial"/>
      <family val="2"/>
    </font>
    <font>
      <b/>
      <sz val="9"/>
      <color indexed="8"/>
      <name val="Arial"/>
      <family val="2"/>
    </font>
    <font>
      <i/>
      <sz val="9"/>
      <color indexed="8"/>
      <name val="Arial"/>
      <family val="2"/>
    </font>
    <font>
      <sz val="9"/>
      <color indexed="8"/>
      <name val="Arial"/>
      <family val="2"/>
    </font>
    <font>
      <b/>
      <u/>
      <sz val="11"/>
      <name val="Arial"/>
      <family val="2"/>
    </font>
    <font>
      <sz val="9"/>
      <name val="MS Sans Serif"/>
      <family val="2"/>
    </font>
    <font>
      <sz val="10"/>
      <name val="Arial"/>
      <family val="2"/>
    </font>
    <font>
      <b/>
      <vertAlign val="superscript"/>
      <sz val="8"/>
      <name val="Arial"/>
      <family val="2"/>
    </font>
    <font>
      <b/>
      <vertAlign val="superscript"/>
      <sz val="11"/>
      <name val="Arial"/>
      <family val="2"/>
    </font>
    <font>
      <vertAlign val="superscript"/>
      <sz val="8"/>
      <color indexed="8"/>
      <name val="Arial"/>
      <family val="2"/>
    </font>
    <font>
      <vertAlign val="superscript"/>
      <sz val="10"/>
      <color indexed="8"/>
      <name val="Arial"/>
      <family val="2"/>
    </font>
    <font>
      <sz val="10"/>
      <name val="Arial"/>
      <family val="2"/>
    </font>
    <font>
      <b/>
      <sz val="11"/>
      <color indexed="8"/>
      <name val="Arial"/>
      <family val="2"/>
    </font>
    <font>
      <b/>
      <vertAlign val="superscript"/>
      <sz val="11"/>
      <color indexed="8"/>
      <name val="Arial"/>
      <family val="2"/>
    </font>
    <font>
      <sz val="8"/>
      <color indexed="8"/>
      <name val="Arial"/>
      <family val="2"/>
    </font>
    <font>
      <b/>
      <vertAlign val="superscript"/>
      <sz val="8"/>
      <color indexed="8"/>
      <name val="Arial"/>
      <family val="2"/>
    </font>
    <font>
      <b/>
      <sz val="8"/>
      <name val="Calibri"/>
      <family val="2"/>
    </font>
    <font>
      <vertAlign val="superscript"/>
      <sz val="9"/>
      <color indexed="8"/>
      <name val="Arial"/>
      <family val="2"/>
    </font>
    <font>
      <i/>
      <vertAlign val="superscript"/>
      <sz val="9"/>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u/>
      <sz val="10"/>
      <color theme="10"/>
      <name val="Arial"/>
      <family val="2"/>
    </font>
    <font>
      <sz val="11"/>
      <color rgb="FF9C0006"/>
      <name val="Calibri"/>
      <family val="2"/>
      <scheme val="minor"/>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sz val="11"/>
      <color rgb="FF9C6500"/>
      <name val="Calibri"/>
      <family val="2"/>
      <scheme val="minor"/>
    </font>
    <font>
      <sz val="10"/>
      <color theme="1"/>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1"/>
      <color rgb="FF000000"/>
      <name val="Arial"/>
      <family val="2"/>
    </font>
    <font>
      <b/>
      <sz val="11"/>
      <color rgb="FF000000"/>
      <name val="Arial"/>
      <family val="2"/>
    </font>
    <font>
      <b/>
      <sz val="8"/>
      <color rgb="FF000000"/>
      <name val="Arial"/>
      <family val="2"/>
    </font>
    <font>
      <sz val="9"/>
      <color rgb="FF000000"/>
      <name val="Arial"/>
      <family val="2"/>
    </font>
    <font>
      <i/>
      <sz val="8"/>
      <color rgb="FF000000"/>
      <name val="Arial"/>
      <family val="2"/>
    </font>
    <font>
      <sz val="8"/>
      <color rgb="FF000000"/>
      <name val="Arial"/>
      <family val="2"/>
    </font>
    <font>
      <sz val="11"/>
      <color rgb="FF000000"/>
      <name val="Calibri"/>
      <family val="2"/>
    </font>
    <font>
      <sz val="12"/>
      <color rgb="FF000080"/>
      <name val="Arial"/>
      <family val="2"/>
    </font>
    <font>
      <sz val="10"/>
      <name val="Arial"/>
      <family val="2"/>
    </font>
    <font>
      <sz val="8"/>
      <color rgb="FFFF0000"/>
      <name val="Arial"/>
      <family val="2"/>
    </font>
    <font>
      <i/>
      <sz val="8"/>
      <color rgb="FFFF0000"/>
      <name val="Arial"/>
      <family val="2"/>
    </font>
    <font>
      <sz val="9"/>
      <color rgb="FFFF0000"/>
      <name val="Arial"/>
      <family val="2"/>
    </font>
    <font>
      <sz val="9"/>
      <color indexed="81"/>
      <name val="Tahoma"/>
      <family val="2"/>
    </font>
    <font>
      <b/>
      <sz val="9"/>
      <color rgb="FFFF0000"/>
      <name val="Arial"/>
      <family val="2"/>
    </font>
    <font>
      <b/>
      <sz val="9"/>
      <color indexed="81"/>
      <name val="Tahoma"/>
      <family val="2"/>
    </font>
  </fonts>
  <fills count="94">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1"/>
      </patternFill>
    </fill>
    <fill>
      <patternFill patternType="solid">
        <fgColor indexed="45"/>
      </patternFill>
    </fill>
    <fill>
      <patternFill patternType="solid">
        <fgColor indexed="2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55"/>
      </patternFill>
    </fill>
    <fill>
      <patternFill patternType="solid">
        <fgColor indexed="14"/>
      </patternFill>
    </fill>
    <fill>
      <patternFill patternType="solid">
        <fgColor indexed="27"/>
        <bgColor indexed="41"/>
      </patternFill>
    </fill>
    <fill>
      <patternFill patternType="solid">
        <fgColor indexed="62"/>
      </patternFill>
    </fill>
    <fill>
      <patternFill patternType="solid">
        <fgColor indexed="31"/>
        <bgColor indexed="22"/>
      </patternFill>
    </fill>
    <fill>
      <patternFill patternType="solid">
        <fgColor indexed="44"/>
        <bgColor indexed="31"/>
      </patternFill>
    </fill>
    <fill>
      <patternFill patternType="solid">
        <fgColor indexed="56"/>
      </patternFill>
    </fill>
    <fill>
      <patternFill patternType="solid">
        <fgColor indexed="10"/>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57"/>
      </patternFill>
    </fill>
    <fill>
      <patternFill patternType="solid">
        <fgColor indexed="42"/>
        <bgColor indexed="27"/>
      </patternFill>
    </fill>
    <fill>
      <patternFill patternType="solid">
        <fgColor indexed="54"/>
      </patternFill>
    </fill>
    <fill>
      <patternFill patternType="solid">
        <fgColor indexed="47"/>
        <bgColor indexed="22"/>
      </patternFill>
    </fill>
    <fill>
      <patternFill patternType="solid">
        <fgColor indexed="13"/>
        <bgColor indexed="34"/>
      </patternFill>
    </fill>
    <fill>
      <patternFill patternType="solid">
        <fgColor indexed="43"/>
        <bgColor indexed="26"/>
      </patternFill>
    </fill>
    <fill>
      <patternFill patternType="solid">
        <fgColor indexed="9"/>
      </patternFill>
    </fill>
    <fill>
      <patternFill patternType="solid">
        <fgColor indexed="45"/>
        <bgColor indexed="29"/>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solid">
        <fgColor indexed="9"/>
        <bgColor indexed="26"/>
      </patternFill>
    </fill>
    <fill>
      <patternFill patternType="mediumGray">
        <fgColor indexed="22"/>
      </patternFill>
    </fill>
    <fill>
      <patternFill patternType="solid">
        <fgColor indexed="45"/>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49"/>
        <bgColor indexed="40"/>
      </patternFill>
    </fill>
    <fill>
      <patternFill patternType="solid">
        <fgColor indexed="17"/>
      </patternFill>
    </fill>
    <fill>
      <patternFill patternType="solid">
        <fgColor indexed="9"/>
        <bgColor indexed="64"/>
      </patternFill>
    </fill>
    <fill>
      <patternFill patternType="solid">
        <fgColor indexed="5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s>
  <borders count="132">
    <border>
      <left/>
      <right/>
      <top/>
      <bottom/>
      <diagonal/>
    </border>
    <border>
      <left style="thin">
        <color indexed="64"/>
      </left>
      <right style="thin">
        <color indexed="64"/>
      </right>
      <top style="thin">
        <color indexed="64"/>
      </top>
      <bottom style="thin">
        <color indexed="64"/>
      </bottom>
      <diagonal/>
    </border>
    <border>
      <left/>
      <right style="thin">
        <color indexed="23"/>
      </right>
      <top style="medium">
        <color indexed="23"/>
      </top>
      <bottom style="medium">
        <color indexed="23"/>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right/>
      <top style="hair">
        <color indexed="64"/>
      </top>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right/>
      <top style="thin">
        <color indexed="62"/>
      </top>
      <bottom style="double">
        <color indexed="62"/>
      </bottom>
      <diagonal/>
    </border>
    <border>
      <left/>
      <right/>
      <top style="double">
        <color indexed="64"/>
      </top>
      <bottom/>
      <diagonal/>
    </border>
    <border>
      <left/>
      <right/>
      <top style="thin">
        <color indexed="49"/>
      </top>
      <bottom style="double">
        <color indexed="49"/>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
      <left/>
      <right/>
      <top style="thin">
        <color indexed="61"/>
      </top>
      <bottom/>
      <diagonal/>
    </border>
    <border>
      <left style="medium">
        <color indexed="60"/>
      </left>
      <right/>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style="medium">
        <color indexed="60"/>
      </left>
      <right/>
      <top/>
      <bottom style="medium">
        <color indexed="60"/>
      </bottom>
      <diagonal/>
    </border>
    <border>
      <left style="medium">
        <color indexed="60"/>
      </left>
      <right style="medium">
        <color indexed="60"/>
      </right>
      <top style="medium">
        <color indexed="60"/>
      </top>
      <bottom/>
      <diagonal/>
    </border>
    <border>
      <left style="medium">
        <color indexed="60"/>
      </left>
      <right style="medium">
        <color indexed="60"/>
      </right>
      <top/>
      <bottom style="medium">
        <color indexed="60"/>
      </bottom>
      <diagonal/>
    </border>
    <border>
      <left style="medium">
        <color indexed="60"/>
      </left>
      <right style="medium">
        <color indexed="60"/>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5"/>
      </right>
      <top style="thin">
        <color indexed="61"/>
      </top>
      <bottom/>
      <diagonal/>
    </border>
    <border>
      <left style="medium">
        <color indexed="64"/>
      </left>
      <right/>
      <top style="thin">
        <color indexed="61"/>
      </top>
      <bottom style="medium">
        <color indexed="64"/>
      </bottom>
      <diagonal/>
    </border>
    <border>
      <left style="thin">
        <color indexed="25"/>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medium">
        <color indexed="60"/>
      </top>
      <bottom style="thin">
        <color indexed="9"/>
      </bottom>
      <diagonal/>
    </border>
    <border>
      <left style="thin">
        <color indexed="9"/>
      </left>
      <right style="thin">
        <color indexed="9"/>
      </right>
      <top style="thin">
        <color indexed="9"/>
      </top>
      <bottom style="medium">
        <color indexed="60"/>
      </bottom>
      <diagonal/>
    </border>
    <border>
      <left/>
      <right style="medium">
        <color indexed="60"/>
      </right>
      <top style="medium">
        <color indexed="60"/>
      </top>
      <bottom/>
      <diagonal/>
    </border>
    <border>
      <left/>
      <right/>
      <top style="medium">
        <color indexed="60"/>
      </top>
      <bottom/>
      <diagonal/>
    </border>
    <border>
      <left/>
      <right style="medium">
        <color indexed="60"/>
      </right>
      <top/>
      <bottom/>
      <diagonal/>
    </border>
    <border>
      <left/>
      <right style="medium">
        <color indexed="60"/>
      </right>
      <top/>
      <bottom style="medium">
        <color indexed="60"/>
      </bottom>
      <diagonal/>
    </border>
    <border>
      <left/>
      <right/>
      <top/>
      <bottom style="medium">
        <color indexed="60"/>
      </bottom>
      <diagonal/>
    </border>
    <border>
      <left/>
      <right style="medium">
        <color indexed="60"/>
      </right>
      <top style="medium">
        <color indexed="60"/>
      </top>
      <bottom style="medium">
        <color indexed="60"/>
      </bottom>
      <diagonal/>
    </border>
    <border>
      <left/>
      <right/>
      <top style="medium">
        <color indexed="60"/>
      </top>
      <bottom style="medium">
        <color indexed="60"/>
      </bottom>
      <diagonal/>
    </border>
    <border>
      <left style="thin">
        <color indexed="25"/>
      </left>
      <right/>
      <top/>
      <bottom/>
      <diagonal/>
    </border>
    <border>
      <left/>
      <right/>
      <top style="thin">
        <color indexed="61"/>
      </top>
      <bottom style="medium">
        <color indexed="64"/>
      </bottom>
      <diagonal/>
    </border>
    <border>
      <left/>
      <right style="medium">
        <color indexed="64"/>
      </right>
      <top style="thin">
        <color indexed="61"/>
      </top>
      <bottom style="medium">
        <color indexed="64"/>
      </bottom>
      <diagonal/>
    </border>
    <border>
      <left/>
      <right style="medium">
        <color indexed="64"/>
      </right>
      <top/>
      <bottom/>
      <diagonal/>
    </border>
    <border>
      <left style="thin">
        <color indexed="25"/>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25"/>
      </left>
      <right/>
      <top style="medium">
        <color indexed="64"/>
      </top>
      <bottom/>
      <diagonal/>
    </border>
    <border>
      <left/>
      <right/>
      <top style="medium">
        <color indexed="64"/>
      </top>
      <bottom/>
      <diagonal/>
    </border>
    <border>
      <left/>
      <right style="thin">
        <color indexed="61"/>
      </right>
      <top style="medium">
        <color indexed="64"/>
      </top>
      <bottom/>
      <diagonal/>
    </border>
    <border>
      <left style="thin">
        <color indexed="61"/>
      </left>
      <right/>
      <top style="medium">
        <color indexed="64"/>
      </top>
      <bottom style="thin">
        <color indexed="61"/>
      </bottom>
      <diagonal/>
    </border>
    <border>
      <left/>
      <right/>
      <top style="medium">
        <color indexed="64"/>
      </top>
      <bottom style="thin">
        <color indexed="61"/>
      </bottom>
      <diagonal/>
    </border>
    <border>
      <left/>
      <right style="thin">
        <color indexed="61"/>
      </right>
      <top style="medium">
        <color indexed="64"/>
      </top>
      <bottom style="thin">
        <color indexed="61"/>
      </bottom>
      <diagonal/>
    </border>
    <border>
      <left style="thin">
        <color indexed="61"/>
      </left>
      <right style="medium">
        <color indexed="64"/>
      </right>
      <top style="medium">
        <color indexed="64"/>
      </top>
      <bottom/>
      <diagonal/>
    </border>
    <border>
      <left style="thin">
        <color indexed="61"/>
      </left>
      <right style="medium">
        <color indexed="64"/>
      </right>
      <top/>
      <bottom style="thin">
        <color indexed="61"/>
      </bottom>
      <diagonal/>
    </border>
    <border>
      <left style="thin">
        <color indexed="61"/>
      </left>
      <right style="thin">
        <color indexed="61"/>
      </right>
      <top style="medium">
        <color indexed="64"/>
      </top>
      <bottom/>
      <diagonal/>
    </border>
    <border>
      <left style="thin">
        <color indexed="61"/>
      </left>
      <right style="thin">
        <color indexed="61"/>
      </right>
      <top/>
      <bottom style="thin">
        <color indexed="6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FF0000"/>
      </left>
      <right style="medium">
        <color rgb="FFFF0000"/>
      </right>
      <top style="medium">
        <color theme="5" tint="-0.24994659260841701"/>
      </top>
      <bottom style="thin">
        <color theme="5" tint="-0.24994659260841701"/>
      </bottom>
      <diagonal/>
    </border>
    <border>
      <left style="medium">
        <color rgb="FFFF0000"/>
      </left>
      <right style="medium">
        <color rgb="FFFF0000"/>
      </right>
      <top style="thin">
        <color theme="5" tint="-0.24994659260841701"/>
      </top>
      <bottom style="medium">
        <color theme="5" tint="-0.24994659260841701"/>
      </bottom>
      <diagonal/>
    </border>
    <border>
      <left style="medium">
        <color rgb="FFFF0000"/>
      </left>
      <right/>
      <top style="medium">
        <color rgb="FFFF0000"/>
      </top>
      <bottom/>
      <diagonal/>
    </border>
    <border>
      <left style="medium">
        <color rgb="FFFF0000"/>
      </left>
      <right style="medium">
        <color rgb="FFFF0000"/>
      </right>
      <top style="medium">
        <color rgb="FFFF0000"/>
      </top>
      <bottom/>
      <diagonal/>
    </border>
    <border>
      <left/>
      <right/>
      <top style="medium">
        <color rgb="FFFF0000"/>
      </top>
      <bottom/>
      <diagonal/>
    </border>
    <border>
      <left/>
      <right/>
      <top style="medium">
        <color theme="5" tint="-0.24994659260841701"/>
      </top>
      <bottom style="thin">
        <color theme="5" tint="-0.24994659260841701"/>
      </bottom>
      <diagonal/>
    </border>
    <border>
      <left/>
      <right/>
      <top style="thin">
        <color theme="5" tint="-0.24994659260841701"/>
      </top>
      <bottom style="medium">
        <color theme="5" tint="-0.24994659260841701"/>
      </bottom>
      <diagonal/>
    </border>
    <border>
      <left style="medium">
        <color rgb="FFFF0000"/>
      </left>
      <right style="medium">
        <color rgb="FFFF0000"/>
      </right>
      <top style="thin">
        <color theme="5" tint="-0.24994659260841701"/>
      </top>
      <bottom style="thin">
        <color theme="5" tint="-0.24994659260841701"/>
      </bottom>
      <diagonal/>
    </border>
    <border>
      <left style="thin">
        <color indexed="9"/>
      </left>
      <right style="medium">
        <color theme="5" tint="-0.24994659260841701"/>
      </right>
      <top style="medium">
        <color indexed="60"/>
      </top>
      <bottom style="thin">
        <color indexed="9"/>
      </bottom>
      <diagonal/>
    </border>
    <border>
      <left style="thin">
        <color indexed="9"/>
      </left>
      <right style="medium">
        <color theme="5" tint="-0.24994659260841701"/>
      </right>
      <top style="thin">
        <color indexed="9"/>
      </top>
      <bottom style="medium">
        <color indexed="60"/>
      </bottom>
      <diagonal/>
    </border>
    <border>
      <left style="thin">
        <color indexed="9"/>
      </left>
      <right style="medium">
        <color theme="5" tint="-0.24994659260841701"/>
      </right>
      <top style="thin">
        <color indexed="9"/>
      </top>
      <bottom style="thin">
        <color indexed="9"/>
      </bottom>
      <diagonal/>
    </border>
    <border>
      <left style="medium">
        <color rgb="FF993366"/>
      </left>
      <right/>
      <top style="medium">
        <color rgb="FF993366"/>
      </top>
      <bottom/>
      <diagonal/>
    </border>
    <border>
      <left style="medium">
        <color rgb="FF993366"/>
      </left>
      <right style="medium">
        <color rgb="FF993366"/>
      </right>
      <top style="medium">
        <color rgb="FF993366"/>
      </top>
      <bottom style="dotted">
        <color rgb="FF993366"/>
      </bottom>
      <diagonal/>
    </border>
    <border>
      <left style="medium">
        <color rgb="FF993366"/>
      </left>
      <right style="medium">
        <color rgb="FF993366"/>
      </right>
      <top/>
      <bottom style="dotted">
        <color rgb="FF993366"/>
      </bottom>
      <diagonal/>
    </border>
    <border>
      <left style="medium">
        <color rgb="FF993366"/>
      </left>
      <right/>
      <top/>
      <bottom style="dotted">
        <color rgb="FF993366"/>
      </bottom>
      <diagonal/>
    </border>
    <border>
      <left style="medium">
        <color rgb="FF993366"/>
      </left>
      <right style="medium">
        <color rgb="FF993366"/>
      </right>
      <top style="dotted">
        <color rgb="FF993366"/>
      </top>
      <bottom style="dotted">
        <color rgb="FF993366"/>
      </bottom>
      <diagonal/>
    </border>
    <border>
      <left style="medium">
        <color rgb="FF993366"/>
      </left>
      <right style="medium">
        <color rgb="FF993366"/>
      </right>
      <top style="dotted">
        <color rgb="FF993366"/>
      </top>
      <bottom/>
      <diagonal/>
    </border>
    <border>
      <left/>
      <right/>
      <top style="thin">
        <color rgb="FF993366"/>
      </top>
      <bottom/>
      <diagonal/>
    </border>
    <border>
      <left style="medium">
        <color rgb="FF993366"/>
      </left>
      <right style="medium">
        <color rgb="FF993366"/>
      </right>
      <top style="dotted">
        <color rgb="FF993366"/>
      </top>
      <bottom style="thin">
        <color indexed="64"/>
      </bottom>
      <diagonal/>
    </border>
    <border>
      <left style="medium">
        <color rgb="FFFF0000"/>
      </left>
      <right style="medium">
        <color rgb="FFFF0000"/>
      </right>
      <top style="thin">
        <color theme="5" tint="-0.24994659260841701"/>
      </top>
      <bottom style="medium">
        <color rgb="FFFF0000"/>
      </bottom>
      <diagonal/>
    </border>
    <border>
      <left style="medium">
        <color rgb="FF993366"/>
      </left>
      <right style="medium">
        <color rgb="FF993366"/>
      </right>
      <top style="medium">
        <color rgb="FF993366"/>
      </top>
      <bottom/>
      <diagonal/>
    </border>
    <border>
      <left style="medium">
        <color rgb="FF993366"/>
      </left>
      <right style="medium">
        <color rgb="FF993366"/>
      </right>
      <top/>
      <bottom style="medium">
        <color rgb="FF993366"/>
      </bottom>
      <diagonal/>
    </border>
    <border>
      <left style="medium">
        <color rgb="FF993366"/>
      </left>
      <right style="medium">
        <color rgb="FF993366"/>
      </right>
      <top/>
      <bottom/>
      <diagonal/>
    </border>
    <border>
      <left style="medium">
        <color rgb="FF993366"/>
      </left>
      <right/>
      <top/>
      <bottom/>
      <diagonal/>
    </border>
    <border>
      <left style="medium">
        <color rgb="FF993366"/>
      </left>
      <right/>
      <top/>
      <bottom style="medium">
        <color rgb="FF993366"/>
      </bottom>
      <diagonal/>
    </border>
    <border>
      <left style="medium">
        <color rgb="FF993366"/>
      </left>
      <right/>
      <top style="medium">
        <color rgb="FF993366"/>
      </top>
      <bottom style="medium">
        <color rgb="FF993366"/>
      </bottom>
      <diagonal/>
    </border>
    <border>
      <left/>
      <right/>
      <top style="medium">
        <color rgb="FF993366"/>
      </top>
      <bottom style="medium">
        <color rgb="FF993366"/>
      </bottom>
      <diagonal/>
    </border>
    <border>
      <left/>
      <right style="medium">
        <color rgb="FF993366"/>
      </right>
      <top style="medium">
        <color rgb="FF993366"/>
      </top>
      <bottom style="medium">
        <color rgb="FF993366"/>
      </bottom>
      <diagonal/>
    </border>
    <border>
      <left style="medium">
        <color rgb="FFFF0000"/>
      </left>
      <right/>
      <top style="medium">
        <color theme="5" tint="-0.24994659260841701"/>
      </top>
      <bottom style="thin">
        <color theme="5" tint="-0.24994659260841701"/>
      </bottom>
      <diagonal/>
    </border>
    <border>
      <left style="medium">
        <color rgb="FFFF0000"/>
      </left>
      <right/>
      <top style="thin">
        <color theme="5" tint="-0.24994659260841701"/>
      </top>
      <bottom style="medium">
        <color theme="5" tint="-0.24994659260841701"/>
      </bottom>
      <diagonal/>
    </border>
    <border>
      <left style="medium">
        <color rgb="FFFF0000"/>
      </left>
      <right/>
      <top/>
      <bottom style="thin">
        <color theme="5" tint="-0.24994659260841701"/>
      </bottom>
      <diagonal/>
    </border>
    <border>
      <left style="medium">
        <color rgb="FFFF0000"/>
      </left>
      <right/>
      <top style="thin">
        <color theme="5" tint="-0.24994659260841701"/>
      </top>
      <bottom style="thin">
        <color theme="5" tint="-0.24994659260841701"/>
      </bottom>
      <diagonal/>
    </border>
    <border>
      <left style="medium">
        <color rgb="FFFF0000"/>
      </left>
      <right/>
      <top style="thin">
        <color theme="5" tint="-0.24994659260841701"/>
      </top>
      <bottom/>
      <diagonal/>
    </border>
    <border>
      <left style="medium">
        <color rgb="FFFF0000"/>
      </left>
      <right/>
      <top style="thin">
        <color theme="5" tint="-0.24994659260841701"/>
      </top>
      <bottom style="medium">
        <color rgb="FFFF0000"/>
      </bottom>
      <diagonal/>
    </border>
  </borders>
  <cellStyleXfs count="4858">
    <xf numFmtId="0" fontId="0" fillId="0" borderId="0" applyNumberFormat="0" applyFill="0" applyBorder="0" applyProtection="0"/>
    <xf numFmtId="0" fontId="13" fillId="0" borderId="0" applyNumberFormat="0" applyFont="0" applyBorder="0" applyAlignment="0" applyProtection="0">
      <alignment horizontal="center" vertical="center" wrapText="1"/>
      <protection locked="0"/>
    </xf>
    <xf numFmtId="0" fontId="13" fillId="0" borderId="0" applyNumberFormat="0" applyFont="0" applyBorder="0" applyAlignment="0" applyProtection="0">
      <alignment horizontal="center" vertical="center" wrapText="1"/>
      <protection locked="0"/>
    </xf>
    <xf numFmtId="173" fontId="9" fillId="0" borderId="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9" fillId="0" borderId="0" applyNumberFormat="0" applyFill="0" applyBorder="0" applyAlignment="0" applyProtection="0"/>
    <xf numFmtId="0" fontId="6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61" fillId="0" borderId="0"/>
    <xf numFmtId="0" fontId="9" fillId="0" borderId="0"/>
    <xf numFmtId="0" fontId="9" fillId="0" borderId="0"/>
    <xf numFmtId="0" fontId="61" fillId="0" borderId="0"/>
    <xf numFmtId="0" fontId="9" fillId="0" borderId="0"/>
    <xf numFmtId="0" fontId="9" fillId="0" borderId="0"/>
    <xf numFmtId="0" fontId="6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1" fillId="0" borderId="0"/>
    <xf numFmtId="0" fontId="9" fillId="0" borderId="0"/>
    <xf numFmtId="0" fontId="9" fillId="0" borderId="0"/>
    <xf numFmtId="0" fontId="61" fillId="0" borderId="0"/>
    <xf numFmtId="0" fontId="9" fillId="0" borderId="0"/>
    <xf numFmtId="0" fontId="9" fillId="0" borderId="0"/>
    <xf numFmtId="0" fontId="61" fillId="0" borderId="0" applyNumberFormat="0" applyFont="0" applyBorder="0" applyAlignment="0"/>
    <xf numFmtId="0" fontId="9" fillId="0" borderId="0" applyNumberFormat="0" applyBorder="0" applyAlignment="0"/>
    <xf numFmtId="0" fontId="9" fillId="0" borderId="0" applyNumberFormat="0" applyBorder="0" applyAlignment="0"/>
    <xf numFmtId="0" fontId="61" fillId="0" borderId="0" applyNumberFormat="0" applyFont="0" applyBorder="0" applyAlignment="0"/>
    <xf numFmtId="0" fontId="9" fillId="0" borderId="0" applyNumberFormat="0" applyBorder="0" applyAlignment="0"/>
    <xf numFmtId="0" fontId="9" fillId="0" borderId="0" applyNumberFormat="0" applyBorder="0" applyAlignment="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6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8" fillId="2" borderId="1">
      <alignment horizontal="center"/>
    </xf>
    <xf numFmtId="0" fontId="58" fillId="2" borderId="1">
      <alignment horizontal="center"/>
    </xf>
    <xf numFmtId="4" fontId="4" fillId="0" borderId="1"/>
    <xf numFmtId="4" fontId="4" fillId="0" borderId="1"/>
    <xf numFmtId="0" fontId="8" fillId="0" borderId="1">
      <alignment horizontal="center"/>
    </xf>
    <xf numFmtId="0" fontId="8" fillId="0" borderId="1">
      <alignment horizontal="center"/>
    </xf>
    <xf numFmtId="0" fontId="62" fillId="3" borderId="1">
      <alignment horizontal="center"/>
    </xf>
    <xf numFmtId="0" fontId="62" fillId="3" borderId="1">
      <alignment horizontal="center"/>
    </xf>
    <xf numFmtId="0" fontId="58" fillId="2" borderId="1"/>
    <xf numFmtId="0" fontId="58" fillId="2" borderId="1"/>
    <xf numFmtId="0" fontId="63" fillId="0" borderId="0"/>
    <xf numFmtId="0" fontId="6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1"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61"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9" fontId="64" fillId="4" borderId="2" applyNumberFormat="0" applyFont="0" applyFill="0" applyBorder="0" applyAlignment="0" applyProtection="0">
      <alignment horizontal="center" vertical="center" wrapText="1"/>
      <protection locked="0"/>
    </xf>
    <xf numFmtId="0" fontId="9" fillId="0" borderId="0" applyNumberFormat="0" applyFill="0" applyBorder="0" applyAlignment="0" applyProtection="0"/>
    <xf numFmtId="0" fontId="9" fillId="0" borderId="0" applyNumberFormat="0" applyFill="0" applyBorder="0" applyAlignment="0" applyProtection="0"/>
    <xf numFmtId="0" fontId="65" fillId="0" borderId="0"/>
    <xf numFmtId="0" fontId="65" fillId="0" borderId="0"/>
    <xf numFmtId="166" fontId="9" fillId="0" borderId="0">
      <protection locked="0"/>
    </xf>
    <xf numFmtId="166" fontId="9" fillId="0" borderId="0">
      <protection locked="0"/>
    </xf>
    <xf numFmtId="166" fontId="9" fillId="0" borderId="0">
      <protection locked="0"/>
    </xf>
    <xf numFmtId="166" fontId="9" fillId="0" borderId="0">
      <protection locked="0"/>
    </xf>
    <xf numFmtId="166" fontId="9" fillId="0" borderId="0">
      <protection locked="0"/>
    </xf>
    <xf numFmtId="174" fontId="9" fillId="0" borderId="0" applyFill="0" applyBorder="0" applyAlignment="0" applyProtection="0"/>
    <xf numFmtId="0" fontId="144" fillId="60" borderId="0" applyNumberFormat="0" applyBorder="0" applyAlignment="0" applyProtection="0"/>
    <xf numFmtId="0" fontId="32" fillId="6"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144" fillId="60" borderId="0" applyNumberFormat="0" applyBorder="0" applyAlignment="0" applyProtection="0"/>
    <xf numFmtId="0" fontId="32" fillId="7" borderId="0" applyNumberFormat="0" applyBorder="0" applyAlignment="0" applyProtection="0"/>
    <xf numFmtId="0" fontId="144" fillId="61"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144" fillId="61" borderId="0" applyNumberFormat="0" applyBorder="0" applyAlignment="0" applyProtection="0"/>
    <xf numFmtId="0" fontId="32" fillId="10" borderId="0" applyNumberFormat="0" applyBorder="0" applyAlignment="0" applyProtection="0"/>
    <xf numFmtId="0" fontId="144" fillId="62"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2" borderId="0" applyNumberFormat="0" applyBorder="0" applyAlignment="0" applyProtection="0"/>
    <xf numFmtId="0" fontId="144" fillId="63"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144" fillId="63" borderId="0" applyNumberFormat="0" applyBorder="0" applyAlignment="0" applyProtection="0"/>
    <xf numFmtId="0" fontId="32" fillId="7" borderId="0" applyNumberFormat="0" applyBorder="0" applyAlignment="0" applyProtection="0"/>
    <xf numFmtId="0" fontId="144" fillId="64" borderId="0" applyNumberFormat="0" applyBorder="0" applyAlignment="0" applyProtection="0"/>
    <xf numFmtId="0" fontId="32" fillId="1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32" fillId="1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4" borderId="0" applyNumberFormat="0" applyBorder="0" applyAlignment="0" applyProtection="0"/>
    <xf numFmtId="0" fontId="144" fillId="65" borderId="0" applyNumberFormat="0" applyBorder="0" applyAlignment="0" applyProtection="0"/>
    <xf numFmtId="0" fontId="32" fillId="12"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144" fillId="65"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0" borderId="0" applyNumberFormat="0" applyBorder="0" applyAlignment="0" applyProtection="0"/>
    <xf numFmtId="0" fontId="66" fillId="7" borderId="0" applyNumberFormat="0" applyBorder="0" applyAlignment="0" applyProtection="0"/>
    <xf numFmtId="0" fontId="66" fillId="10"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7" borderId="0" applyNumberFormat="0" applyBorder="0" applyAlignment="0" applyProtection="0"/>
    <xf numFmtId="0" fontId="66" fillId="10" borderId="0" applyNumberFormat="0" applyBorder="0" applyAlignment="0" applyProtection="0"/>
    <xf numFmtId="0" fontId="144" fillId="66" borderId="0" applyNumberFormat="0" applyBorder="0" applyAlignment="0" applyProtection="0"/>
    <xf numFmtId="0" fontId="32" fillId="14"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32" fillId="16" borderId="0" applyNumberFormat="0" applyBorder="0" applyAlignment="0" applyProtection="0"/>
    <xf numFmtId="0" fontId="144" fillId="67" borderId="0" applyNumberFormat="0" applyBorder="0" applyAlignment="0" applyProtection="0"/>
    <xf numFmtId="0" fontId="32" fillId="9"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32" fillId="9"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7" borderId="0" applyNumberFormat="0" applyBorder="0" applyAlignment="0" applyProtection="0"/>
    <xf numFmtId="0" fontId="144" fillId="68" borderId="0" applyNumberFormat="0" applyBorder="0" applyAlignment="0" applyProtection="0"/>
    <xf numFmtId="0" fontId="32" fillId="18"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0" fontId="144" fillId="69" borderId="0" applyNumberFormat="0" applyBorder="0" applyAlignment="0" applyProtection="0"/>
    <xf numFmtId="0" fontId="32" fillId="8" borderId="0" applyNumberFormat="0" applyBorder="0" applyAlignment="0" applyProtection="0"/>
    <xf numFmtId="0" fontId="32" fillId="13"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144" fillId="69" borderId="0" applyNumberFormat="0" applyBorder="0" applyAlignment="0" applyProtection="0"/>
    <xf numFmtId="0" fontId="32" fillId="16" borderId="0" applyNumberFormat="0" applyBorder="0" applyAlignment="0" applyProtection="0"/>
    <xf numFmtId="0" fontId="144" fillId="70" borderId="0" applyNumberFormat="0" applyBorder="0" applyAlignment="0" applyProtection="0"/>
    <xf numFmtId="0" fontId="32" fillId="14"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0" borderId="0" applyNumberFormat="0" applyBorder="0" applyAlignment="0" applyProtection="0"/>
    <xf numFmtId="0" fontId="144" fillId="71" borderId="0" applyNumberFormat="0" applyBorder="0" applyAlignment="0" applyProtection="0"/>
    <xf numFmtId="0" fontId="32" fillId="12" borderId="0" applyNumberFormat="0" applyBorder="0" applyAlignment="0" applyProtection="0"/>
    <xf numFmtId="0" fontId="32"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144" fillId="71" borderId="0" applyNumberFormat="0" applyBorder="0" applyAlignment="0" applyProtection="0"/>
    <xf numFmtId="0" fontId="32" fillId="10"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7" borderId="0" applyNumberFormat="0" applyBorder="0" applyAlignment="0" applyProtection="0"/>
    <xf numFmtId="0" fontId="32" fillId="13" borderId="0" applyNumberFormat="0" applyBorder="0" applyAlignment="0" applyProtection="0"/>
    <xf numFmtId="0" fontId="32" fillId="6" borderId="0" applyNumberFormat="0" applyBorder="0" applyAlignment="0" applyProtection="0"/>
    <xf numFmtId="0" fontId="32" fillId="19" borderId="0" applyNumberFormat="0" applyBorder="0" applyAlignment="0" applyProtection="0"/>
    <xf numFmtId="0" fontId="66" fillId="7" borderId="0" applyNumberFormat="0" applyBorder="0" applyAlignment="0" applyProtection="0"/>
    <xf numFmtId="0" fontId="66" fillId="10"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0" borderId="0" applyNumberFormat="0" applyBorder="0" applyAlignment="0" applyProtection="0"/>
    <xf numFmtId="0" fontId="145" fillId="72" borderId="0" applyNumberFormat="0" applyBorder="0" applyAlignment="0" applyProtection="0"/>
    <xf numFmtId="0" fontId="31" fillId="14" borderId="0" applyNumberFormat="0" applyBorder="0" applyAlignment="0" applyProtection="0"/>
    <xf numFmtId="0" fontId="31" fillId="20"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45" fillId="72" borderId="0" applyNumberFormat="0" applyBorder="0" applyAlignment="0" applyProtection="0"/>
    <xf numFmtId="0" fontId="145" fillId="72"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45" fillId="73" borderId="0" applyNumberFormat="0" applyBorder="0" applyAlignment="0" applyProtection="0"/>
    <xf numFmtId="0" fontId="31" fillId="22" borderId="0" applyNumberFormat="0" applyBorder="0" applyAlignment="0" applyProtection="0"/>
    <xf numFmtId="0" fontId="31" fillId="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45" fillId="73" borderId="0" applyNumberFormat="0" applyBorder="0" applyAlignment="0" applyProtection="0"/>
    <xf numFmtId="0" fontId="145" fillId="73" borderId="0" applyNumberFormat="0" applyBorder="0" applyAlignment="0" applyProtection="0"/>
    <xf numFmtId="0" fontId="31" fillId="9" borderId="0" applyNumberFormat="0" applyBorder="0" applyAlignment="0" applyProtection="0"/>
    <xf numFmtId="0" fontId="145" fillId="74" borderId="0" applyNumberFormat="0" applyBorder="0" applyAlignment="0" applyProtection="0"/>
    <xf numFmtId="0" fontId="31" fillId="19" borderId="0" applyNumberFormat="0" applyBorder="0" applyAlignment="0" applyProtection="0"/>
    <xf numFmtId="0" fontId="31" fillId="17"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45" fillId="74" borderId="0" applyNumberFormat="0" applyBorder="0" applyAlignment="0" applyProtection="0"/>
    <xf numFmtId="0" fontId="145" fillId="7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45" fillId="75" borderId="0" applyNumberFormat="0" applyBorder="0" applyAlignment="0" applyProtection="0"/>
    <xf numFmtId="0" fontId="31" fillId="8" borderId="0" applyNumberFormat="0" applyBorder="0" applyAlignment="0" applyProtection="0"/>
    <xf numFmtId="0" fontId="31" fillId="2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45" fillId="75" borderId="0" applyNumberFormat="0" applyBorder="0" applyAlignment="0" applyProtection="0"/>
    <xf numFmtId="0" fontId="145" fillId="75" borderId="0" applyNumberFormat="0" applyBorder="0" applyAlignment="0" applyProtection="0"/>
    <xf numFmtId="0" fontId="31" fillId="23" borderId="0" applyNumberFormat="0" applyBorder="0" applyAlignment="0" applyProtection="0"/>
    <xf numFmtId="0" fontId="31" fillId="16" borderId="0" applyNumberFormat="0" applyBorder="0" applyAlignment="0" applyProtection="0"/>
    <xf numFmtId="0" fontId="145" fillId="76" borderId="0" applyNumberFormat="0" applyBorder="0" applyAlignment="0" applyProtection="0"/>
    <xf numFmtId="0" fontId="31" fillId="14" borderId="0" applyNumberFormat="0" applyBorder="0" applyAlignment="0" applyProtection="0"/>
    <xf numFmtId="0" fontId="31"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45" fillId="76" borderId="0" applyNumberFormat="0" applyBorder="0" applyAlignment="0" applyProtection="0"/>
    <xf numFmtId="0" fontId="145" fillId="76" borderId="0" applyNumberFormat="0" applyBorder="0" applyAlignment="0" applyProtection="0"/>
    <xf numFmtId="0" fontId="31" fillId="21" borderId="0" applyNumberFormat="0" applyBorder="0" applyAlignment="0" applyProtection="0"/>
    <xf numFmtId="0" fontId="145" fillId="77" borderId="0" applyNumberFormat="0" applyBorder="0" applyAlignment="0" applyProtection="0"/>
    <xf numFmtId="0" fontId="31" fillId="9" borderId="0" applyNumberFormat="0" applyBorder="0" applyAlignment="0" applyProtection="0"/>
    <xf numFmtId="0" fontId="31" fillId="2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31" fillId="24" borderId="0" applyNumberFormat="0" applyBorder="0" applyAlignment="0" applyProtection="0"/>
    <xf numFmtId="0" fontId="31" fillId="10" borderId="0" applyNumberFormat="0" applyBorder="0" applyAlignment="0" applyProtection="0"/>
    <xf numFmtId="0" fontId="31" fillId="20" borderId="0" applyNumberFormat="0" applyBorder="0" applyAlignment="0" applyProtection="0"/>
    <xf numFmtId="0" fontId="31" fillId="9" borderId="0" applyNumberFormat="0" applyBorder="0" applyAlignment="0" applyProtection="0"/>
    <xf numFmtId="0" fontId="31" fillId="17" borderId="0" applyNumberFormat="0" applyBorder="0" applyAlignment="0" applyProtection="0"/>
    <xf numFmtId="0" fontId="31" fillId="23"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67" fillId="17" borderId="0" applyNumberFormat="0" applyBorder="0" applyAlignment="0" applyProtection="0"/>
    <xf numFmtId="0" fontId="67" fillId="10" borderId="0" applyNumberFormat="0" applyBorder="0" applyAlignment="0" applyProtection="0"/>
    <xf numFmtId="0" fontId="67" fillId="15" borderId="0" applyNumberFormat="0" applyBorder="0" applyAlignment="0" applyProtection="0"/>
    <xf numFmtId="0" fontId="67" fillId="25" borderId="0" applyNumberFormat="0" applyBorder="0" applyAlignment="0" applyProtection="0"/>
    <xf numFmtId="0" fontId="67" fillId="17" borderId="0" applyNumberFormat="0" applyBorder="0" applyAlignment="0" applyProtection="0"/>
    <xf numFmtId="0" fontId="67" fillId="26" borderId="0" applyNumberFormat="0" applyBorder="0" applyAlignment="0" applyProtection="0"/>
    <xf numFmtId="0" fontId="106" fillId="0" borderId="0"/>
    <xf numFmtId="0" fontId="9" fillId="27" borderId="0" applyNumberFormat="0" applyBorder="0" applyAlignment="0" applyProtection="0"/>
    <xf numFmtId="0" fontId="9" fillId="27" borderId="0" applyNumberFormat="0" applyBorder="0" applyAlignment="0" applyProtection="0"/>
    <xf numFmtId="0" fontId="145" fillId="7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3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45" fillId="7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45" fillId="7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45" fillId="79"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1" fillId="35"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22" borderId="0" applyNumberFormat="0" applyBorder="0" applyAlignment="0" applyProtection="0"/>
    <xf numFmtId="0" fontId="31" fillId="3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45" fillId="79"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45" fillId="79"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45" fillId="80"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19" borderId="0" applyNumberFormat="0" applyBorder="0" applyAlignment="0" applyProtection="0"/>
    <xf numFmtId="0" fontId="31" fillId="3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45" fillId="8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45" fillId="8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45" fillId="81"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1" fillId="3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38" borderId="0" applyNumberFormat="0" applyBorder="0" applyAlignment="0" applyProtection="0"/>
    <xf numFmtId="0" fontId="31" fillId="23"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45" fillId="81"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45" fillId="81"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45" fillId="82" borderId="0" applyNumberFormat="0" applyBorder="0" applyAlignment="0" applyProtection="0"/>
    <xf numFmtId="0" fontId="32" fillId="27" borderId="0" applyNumberFormat="0" applyBorder="0" applyAlignment="0" applyProtection="0"/>
    <xf numFmtId="0" fontId="32" fillId="29" borderId="0" applyNumberFormat="0" applyBorder="0" applyAlignment="0" applyProtection="0"/>
    <xf numFmtId="0" fontId="31" fillId="3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45" fillId="8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45" fillId="8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45" fillId="83" borderId="0" applyNumberFormat="0" applyBorder="0" applyAlignment="0" applyProtection="0"/>
    <xf numFmtId="0" fontId="32" fillId="33"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32" borderId="0" applyNumberFormat="0" applyBorder="0" applyAlignment="0" applyProtection="0"/>
    <xf numFmtId="0" fontId="31" fillId="2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45" fillId="83"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45" fillId="83"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0" borderId="0"/>
    <xf numFmtId="0" fontId="4" fillId="0" borderId="0"/>
    <xf numFmtId="0" fontId="4" fillId="0" borderId="3"/>
    <xf numFmtId="0" fontId="7" fillId="0" borderId="0"/>
    <xf numFmtId="0" fontId="146" fillId="0" borderId="0" applyNumberFormat="0" applyFill="0" applyBorder="0" applyAlignment="0" applyProtection="0"/>
    <xf numFmtId="0" fontId="29"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9" fillId="40" borderId="0" applyNumberFormat="0" applyBorder="0" applyAlignment="0" applyProtection="0"/>
    <xf numFmtId="0" fontId="25" fillId="8" borderId="0" applyNumberFormat="0" applyBorder="0" applyAlignment="0" applyProtection="0"/>
    <xf numFmtId="0" fontId="9" fillId="41" borderId="0" applyNumberFormat="0" applyBorder="0" applyAlignment="0" applyProtection="0"/>
    <xf numFmtId="0" fontId="147" fillId="84" borderId="89" applyNumberFormat="0" applyAlignment="0" applyProtection="0"/>
    <xf numFmtId="0" fontId="34" fillId="42" borderId="4" applyNumberFormat="0" applyAlignment="0" applyProtection="0"/>
    <xf numFmtId="0" fontId="42" fillId="16" borderId="4" applyNumberFormat="0" applyAlignment="0" applyProtection="0"/>
    <xf numFmtId="0" fontId="34" fillId="42" borderId="4" applyNumberFormat="0" applyAlignment="0" applyProtection="0"/>
    <xf numFmtId="0" fontId="34" fillId="42" borderId="4" applyNumberFormat="0" applyAlignment="0" applyProtection="0"/>
    <xf numFmtId="0" fontId="147" fillId="84" borderId="89" applyNumberFormat="0" applyAlignment="0" applyProtection="0"/>
    <xf numFmtId="0" fontId="147" fillId="84" borderId="89" applyNumberFormat="0" applyAlignment="0" applyProtection="0"/>
    <xf numFmtId="0" fontId="42" fillId="16" borderId="4" applyNumberFormat="0" applyAlignment="0" applyProtection="0"/>
    <xf numFmtId="0" fontId="42" fillId="16" borderId="4" applyNumberFormat="0" applyAlignment="0" applyProtection="0"/>
    <xf numFmtId="0" fontId="42" fillId="7" borderId="4" applyNumberFormat="0" applyAlignment="0" applyProtection="0"/>
    <xf numFmtId="0" fontId="42" fillId="16" borderId="4" applyNumberFormat="0" applyAlignment="0" applyProtection="0"/>
    <xf numFmtId="0" fontId="42" fillId="16" borderId="4" applyNumberFormat="0" applyAlignment="0" applyProtection="0"/>
    <xf numFmtId="0" fontId="42" fillId="16" borderId="4" applyNumberFormat="0" applyAlignment="0" applyProtection="0"/>
    <xf numFmtId="0" fontId="9" fillId="2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3" borderId="0" applyNumberFormat="0" applyBorder="0" applyAlignment="0" applyProtection="0"/>
    <xf numFmtId="0" fontId="148" fillId="0" borderId="90" applyNumberFormat="0" applyFill="0" applyAlignment="0" applyProtection="0"/>
    <xf numFmtId="0" fontId="29" fillId="0" borderId="6" applyNumberFormat="0" applyFill="0" applyAlignment="0" applyProtection="0"/>
    <xf numFmtId="0" fontId="43" fillId="0" borderId="5"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48" fillId="0" borderId="90" applyNumberFormat="0" applyFill="0" applyAlignment="0" applyProtection="0"/>
    <xf numFmtId="0" fontId="148" fillId="0" borderId="90" applyNumberFormat="0" applyFill="0" applyAlignment="0" applyProtection="0"/>
    <xf numFmtId="0" fontId="43" fillId="0" borderId="5" applyNumberFormat="0" applyFill="0" applyAlignment="0" applyProtection="0"/>
    <xf numFmtId="0" fontId="4" fillId="0" borderId="7">
      <alignment horizontal="left" vertical="center"/>
    </xf>
    <xf numFmtId="0" fontId="4" fillId="0" borderId="7">
      <alignment horizontal="left" vertical="center"/>
    </xf>
    <xf numFmtId="0" fontId="28" fillId="25" borderId="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4" fontId="22" fillId="0" borderId="0">
      <alignment horizontal="center" vertical="center" wrapText="1"/>
    </xf>
    <xf numFmtId="0" fontId="70" fillId="0" borderId="0" applyNumberFormat="0" applyFill="0" applyBorder="0" applyAlignment="0" applyProtection="0"/>
    <xf numFmtId="175" fontId="9" fillId="0" borderId="0" applyFill="0" applyBorder="0" applyAlignment="0" applyProtection="0"/>
    <xf numFmtId="40" fontId="9"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9" fillId="12" borderId="9" applyNumberFormat="0" applyFont="0" applyAlignment="0" applyProtection="0"/>
    <xf numFmtId="0" fontId="32" fillId="85" borderId="91"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23"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55"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110"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144" fillId="85" borderId="91" applyNumberFormat="0" applyFont="0" applyAlignment="0" applyProtection="0"/>
    <xf numFmtId="176" fontId="9" fillId="0" borderId="0" applyFill="0" applyBorder="0" applyAlignment="0" applyProtection="0"/>
    <xf numFmtId="177" fontId="9" fillId="0" borderId="0" applyFill="0" applyBorder="0" applyAlignment="0" applyProtection="0"/>
    <xf numFmtId="178" fontId="9" fillId="0" borderId="0" applyFill="0" applyBorder="0" applyAlignment="0" applyProtection="0"/>
    <xf numFmtId="0" fontId="9" fillId="43" borderId="0" applyNumberFormat="0" applyBorder="0" applyAlignment="0" applyProtection="0"/>
    <xf numFmtId="172" fontId="35" fillId="0" borderId="0" applyFill="0" applyBorder="0" applyAlignment="0" applyProtection="0"/>
    <xf numFmtId="172" fontId="50" fillId="0" borderId="0" applyFill="0" applyBorder="0" applyAlignment="0" applyProtection="0"/>
    <xf numFmtId="172" fontId="35" fillId="0" borderId="0" applyFill="0" applyBorder="0" applyAlignment="0" applyProtection="0"/>
    <xf numFmtId="14" fontId="14" fillId="0" borderId="0" applyFont="0" applyFill="0" applyBorder="0" applyProtection="0">
      <alignment horizontal="center" vertical="center"/>
    </xf>
    <xf numFmtId="0" fontId="9" fillId="27" borderId="0" applyNumberFormat="0" applyBorder="0" applyAlignment="0" applyProtection="0"/>
    <xf numFmtId="0" fontId="113" fillId="0" borderId="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4" fontId="71" fillId="0" borderId="10" applyFill="0" applyAlignment="0" applyProtection="0">
      <alignment horizontal="center"/>
    </xf>
    <xf numFmtId="0" fontId="36" fillId="0" borderId="0" applyNumberFormat="0" applyFill="0" applyBorder="0" applyAlignment="0" applyProtection="0"/>
    <xf numFmtId="0" fontId="5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9" fillId="86" borderId="89" applyNumberFormat="0" applyAlignment="0" applyProtection="0"/>
    <xf numFmtId="0" fontId="26" fillId="18" borderId="4" applyNumberFormat="0" applyAlignment="0" applyProtection="0"/>
    <xf numFmtId="0" fontId="26" fillId="10" borderId="4" applyNumberFormat="0" applyAlignment="0" applyProtection="0"/>
    <xf numFmtId="0" fontId="26" fillId="18" borderId="4" applyNumberFormat="0" applyAlignment="0" applyProtection="0"/>
    <xf numFmtId="0" fontId="26" fillId="18" borderId="4" applyNumberFormat="0" applyAlignment="0" applyProtection="0"/>
    <xf numFmtId="0" fontId="149" fillId="86" borderId="89" applyNumberFormat="0" applyAlignment="0" applyProtection="0"/>
    <xf numFmtId="0" fontId="149" fillId="86" borderId="89" applyNumberFormat="0" applyAlignment="0" applyProtection="0"/>
    <xf numFmtId="0" fontId="26" fillId="10" borderId="4" applyNumberFormat="0" applyAlignment="0" applyProtection="0"/>
    <xf numFmtId="0" fontId="26" fillId="10" borderId="4" applyNumberFormat="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4" fontId="3" fillId="0" borderId="0" applyFont="0" applyFill="0" applyBorder="0" applyAlignment="0" applyProtection="0"/>
    <xf numFmtId="179" fontId="9" fillId="0" borderId="0" applyFill="0" applyBorder="0" applyAlignment="0" applyProtection="0"/>
    <xf numFmtId="179"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9"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9" fontId="9" fillId="0" borderId="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9"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9"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9" fontId="9" fillId="0" borderId="0" applyFill="0" applyBorder="0" applyAlignment="0" applyProtection="0"/>
    <xf numFmtId="179" fontId="9" fillId="0" borderId="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9" fontId="9" fillId="0" borderId="0" applyFill="0" applyBorder="0" applyAlignment="0" applyProtection="0"/>
    <xf numFmtId="179" fontId="9" fillId="0" borderId="0" applyFill="0" applyBorder="0" applyAlignment="0" applyProtection="0"/>
    <xf numFmtId="44" fontId="5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92" fontId="9" fillId="0" borderId="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80" fontId="9" fillId="0" borderId="0" applyFill="0" applyBorder="0" applyAlignment="0" applyProtection="0"/>
    <xf numFmtId="0" fontId="72"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applyNumberFormat="0" applyFill="0" applyBorder="0" applyAlignment="0" applyProtection="0"/>
    <xf numFmtId="0" fontId="79" fillId="0" borderId="11"/>
    <xf numFmtId="165" fontId="35" fillId="0" borderId="0" applyFill="0" applyBorder="0" applyAlignment="0" applyProtection="0"/>
    <xf numFmtId="165" fontId="50" fillId="0" borderId="0" applyFill="0" applyBorder="0" applyAlignment="0" applyProtection="0"/>
    <xf numFmtId="165" fontId="35" fillId="0" borderId="0" applyFill="0" applyBorder="0" applyAlignment="0" applyProtection="0"/>
    <xf numFmtId="3" fontId="35" fillId="0" borderId="0" applyFill="0" applyBorder="0" applyAlignment="0" applyProtection="0"/>
    <xf numFmtId="3" fontId="50" fillId="0" borderId="0" applyFill="0" applyBorder="0" applyAlignment="0" applyProtection="0"/>
    <xf numFmtId="3" fontId="35" fillId="0" borderId="0" applyFill="0" applyBorder="0" applyAlignment="0" applyProtection="0"/>
    <xf numFmtId="3" fontId="74" fillId="0" borderId="0" applyFont="0" applyFill="0" applyBorder="0" applyAlignment="0" applyProtection="0"/>
    <xf numFmtId="0" fontId="9" fillId="0" borderId="0"/>
    <xf numFmtId="181" fontId="14" fillId="47" borderId="12" applyNumberFormat="0" applyFont="0" applyAlignment="0">
      <alignment vertical="center"/>
    </xf>
    <xf numFmtId="182" fontId="75" fillId="48" borderId="13" applyFont="0" applyFill="0" applyBorder="0" applyProtection="0">
      <alignment horizontal="center" vertical="center" wrapText="1"/>
      <protection locked="0"/>
    </xf>
    <xf numFmtId="0" fontId="2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76" fillId="4" borderId="0"/>
    <xf numFmtId="0" fontId="46" fillId="0" borderId="14" applyNumberFormat="0" applyFill="0" applyAlignment="0" applyProtection="0"/>
    <xf numFmtId="0" fontId="47" fillId="0" borderId="15" applyNumberFormat="0" applyFill="0" applyAlignment="0" applyProtection="0"/>
    <xf numFmtId="0" fontId="48" fillId="0" borderId="16" applyNumberFormat="0" applyFill="0" applyAlignment="0" applyProtection="0"/>
    <xf numFmtId="0" fontId="48" fillId="0" borderId="0" applyNumberFormat="0" applyFill="0" applyBorder="0" applyAlignment="0" applyProtection="0"/>
    <xf numFmtId="0" fontId="16" fillId="0" borderId="0"/>
    <xf numFmtId="0" fontId="77" fillId="0" borderId="0"/>
    <xf numFmtId="0" fontId="9" fillId="39" borderId="0" applyNumberFormat="0" applyBorder="0" applyAlignment="0" applyProtection="0"/>
    <xf numFmtId="0" fontId="150" fillId="0" borderId="0" applyNumberFormat="0" applyFill="0" applyBorder="0" applyAlignment="0" applyProtection="0">
      <alignment vertical="top"/>
      <protection locked="0"/>
    </xf>
    <xf numFmtId="0" fontId="26" fillId="10" borderId="4" applyNumberFormat="0" applyAlignment="0" applyProtection="0"/>
    <xf numFmtId="0" fontId="4" fillId="33" borderId="0" applyNumberFormat="0" applyBorder="0" applyAlignment="0" applyProtection="0"/>
    <xf numFmtId="0" fontId="4" fillId="33" borderId="0" applyNumberFormat="0" applyBorder="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26" fillId="10" borderId="4" applyNumberFormat="0" applyAlignment="0" applyProtection="0"/>
    <xf numFmtId="0" fontId="151" fillId="8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51" fillId="87" borderId="0" applyNumberFormat="0" applyBorder="0" applyAlignment="0" applyProtection="0"/>
    <xf numFmtId="0" fontId="151" fillId="87" borderId="0" applyNumberFormat="0" applyBorder="0" applyAlignment="0" applyProtection="0"/>
    <xf numFmtId="0" fontId="25" fillId="8" borderId="0" applyNumberFormat="0" applyBorder="0" applyAlignment="0" applyProtection="0"/>
    <xf numFmtId="0" fontId="9" fillId="0" borderId="1"/>
    <xf numFmtId="0" fontId="114" fillId="0" borderId="0" applyAlignment="0"/>
    <xf numFmtId="181" fontId="14" fillId="49" borderId="7" applyNumberFormat="0" applyFont="0" applyAlignment="0" applyProtection="0">
      <alignment vertical="center"/>
      <protection locked="0"/>
    </xf>
    <xf numFmtId="0" fontId="152"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0"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4" fillId="0" borderId="0" applyNumberFormat="0" applyFill="0" applyBorder="0" applyAlignment="0" applyProtection="0"/>
    <xf numFmtId="0" fontId="43" fillId="0" borderId="5" applyNumberFormat="0" applyFill="0" applyAlignment="0" applyProtection="0"/>
    <xf numFmtId="43" fontId="3" fillId="0" borderId="0" applyFont="0" applyFill="0" applyBorder="0" applyAlignment="0" applyProtection="0"/>
    <xf numFmtId="43" fontId="1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0" fontId="9"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4"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0" fontId="9" fillId="0" borderId="0" applyFont="0" applyFill="0" applyBorder="0" applyAlignment="0" applyProtection="0"/>
    <xf numFmtId="43" fontId="11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70" fontId="9" fillId="0" borderId="0" applyFont="0" applyFill="0" applyBorder="0" applyAlignment="0" applyProtection="0"/>
    <xf numFmtId="170" fontId="5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11" fillId="0" borderId="0" applyFont="0" applyFill="0" applyBorder="0" applyAlignment="0" applyProtection="0"/>
    <xf numFmtId="170" fontId="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55"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9" fillId="0" borderId="0" applyFont="0" applyFill="0" applyBorder="0" applyAlignment="0" applyProtection="0"/>
    <xf numFmtId="37" fontId="9" fillId="0" borderId="0" applyFill="0" applyBorder="0" applyAlignment="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0" fontId="57" fillId="0" borderId="0">
      <protection locked="0"/>
    </xf>
    <xf numFmtId="0" fontId="57" fillId="0" borderId="0">
      <protection locked="0"/>
    </xf>
    <xf numFmtId="3" fontId="33" fillId="0" borderId="0">
      <alignment horizontal="center"/>
    </xf>
    <xf numFmtId="184" fontId="14"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9" fillId="0" borderId="0" applyFont="0" applyFill="0" applyBorder="0" applyAlignment="0" applyProtection="0"/>
    <xf numFmtId="171" fontId="35" fillId="0" borderId="0" applyFill="0" applyBorder="0" applyAlignment="0" applyProtection="0"/>
    <xf numFmtId="171" fontId="50" fillId="0" borderId="0" applyFill="0" applyBorder="0" applyAlignment="0" applyProtection="0"/>
    <xf numFmtId="171" fontId="35" fillId="0" borderId="0" applyFill="0" applyBorder="0" applyAlignment="0" applyProtection="0"/>
    <xf numFmtId="0" fontId="23" fillId="0" borderId="0" applyNumberFormat="0" applyFill="0" applyBorder="0" applyProtection="0"/>
    <xf numFmtId="0" fontId="53"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4"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pplyNumberFormat="0" applyFill="0" applyBorder="0" applyProtection="0"/>
    <xf numFmtId="0" fontId="9" fillId="0" borderId="0"/>
    <xf numFmtId="0" fontId="9" fillId="0" borderId="0"/>
    <xf numFmtId="0" fontId="9" fillId="0" borderId="0"/>
    <xf numFmtId="0" fontId="9" fillId="0" borderId="0"/>
    <xf numFmtId="0" fontId="9" fillId="0" borderId="0"/>
    <xf numFmtId="0" fontId="4" fillId="0" borderId="0" applyNumberFormat="0" applyFill="0" applyBorder="0" applyProtection="0"/>
    <xf numFmtId="0" fontId="9" fillId="0" borderId="0"/>
    <xf numFmtId="0" fontId="9" fillId="0" borderId="0"/>
    <xf numFmtId="0" fontId="9" fillId="0" borderId="0"/>
    <xf numFmtId="0" fontId="9" fillId="0" borderId="0"/>
    <xf numFmtId="0" fontId="53" fillId="0" borderId="0"/>
    <xf numFmtId="0" fontId="9" fillId="0" borderId="0"/>
    <xf numFmtId="0" fontId="9" fillId="0" borderId="0"/>
    <xf numFmtId="0" fontId="9" fillId="0" borderId="0"/>
    <xf numFmtId="0" fontId="4"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4"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78" fillId="1" borderId="0"/>
    <xf numFmtId="40" fontId="79" fillId="0" borderId="0" applyFont="0" applyFill="0" applyBorder="0" applyAlignment="0">
      <alignment horizontal="centerContinuous"/>
    </xf>
    <xf numFmtId="0" fontId="44" fillId="18" borderId="0" applyNumberFormat="0" applyBorder="0" applyAlignment="0" applyProtection="0"/>
    <xf numFmtId="0" fontId="156" fillId="88" borderId="0" applyNumberFormat="0" applyBorder="0" applyAlignment="0" applyProtection="0"/>
    <xf numFmtId="0" fontId="37" fillId="18" borderId="0" applyNumberFormat="0" applyBorder="0" applyAlignment="0" applyProtection="0"/>
    <xf numFmtId="0" fontId="44"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56" fillId="88" borderId="0" applyNumberFormat="0" applyBorder="0" applyAlignment="0" applyProtection="0"/>
    <xf numFmtId="0" fontId="156" fillId="88" borderId="0" applyNumberFormat="0" applyBorder="0" applyAlignment="0" applyProtection="0"/>
    <xf numFmtId="0" fontId="44" fillId="18" borderId="0" applyNumberFormat="0" applyBorder="0" applyAlignment="0" applyProtection="0"/>
    <xf numFmtId="0" fontId="157" fillId="0" borderId="0"/>
    <xf numFmtId="185" fontId="80" fillId="0" borderId="0"/>
    <xf numFmtId="0" fontId="4" fillId="0" borderId="0" applyNumberFormat="0" applyFill="0" applyBorder="0" applyProtection="0"/>
    <xf numFmtId="0" fontId="53" fillId="0" borderId="0"/>
    <xf numFmtId="0" fontId="9" fillId="0" borderId="0"/>
    <xf numFmtId="0" fontId="9" fillId="0" borderId="0"/>
    <xf numFmtId="0" fontId="9" fillId="0" borderId="0" applyNumberFormat="0" applyFill="0" applyBorder="0" applyAlignment="0" applyProtection="0"/>
    <xf numFmtId="0" fontId="144" fillId="0" borderId="0"/>
    <xf numFmtId="0" fontId="144" fillId="0" borderId="0"/>
    <xf numFmtId="0" fontId="144" fillId="0" borderId="0"/>
    <xf numFmtId="0" fontId="157" fillId="0" borderId="0"/>
    <xf numFmtId="0" fontId="144" fillId="0" borderId="0"/>
    <xf numFmtId="0" fontId="144" fillId="0" borderId="0"/>
    <xf numFmtId="0" fontId="32" fillId="0" borderId="0"/>
    <xf numFmtId="0" fontId="144" fillId="0" borderId="0"/>
    <xf numFmtId="0" fontId="144" fillId="0" borderId="0"/>
    <xf numFmtId="0" fontId="144" fillId="0" borderId="0"/>
    <xf numFmtId="0" fontId="9" fillId="0" borderId="0"/>
    <xf numFmtId="0" fontId="53"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15" fillId="0" borderId="0"/>
    <xf numFmtId="0" fontId="144" fillId="0" borderId="0"/>
    <xf numFmtId="0" fontId="9" fillId="0" borderId="0"/>
    <xf numFmtId="0" fontId="9" fillId="0" borderId="0"/>
    <xf numFmtId="0" fontId="9" fillId="0" borderId="0"/>
    <xf numFmtId="0" fontId="9" fillId="0" borderId="0"/>
    <xf numFmtId="0" fontId="9" fillId="0" borderId="0"/>
    <xf numFmtId="0" fontId="9" fillId="0" borderId="0"/>
    <xf numFmtId="0" fontId="116"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53" fillId="0" borderId="0"/>
    <xf numFmtId="0" fontId="9" fillId="0" borderId="0"/>
    <xf numFmtId="0" fontId="9" fillId="0" borderId="0"/>
    <xf numFmtId="0" fontId="157"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44" fillId="0" borderId="0"/>
    <xf numFmtId="0" fontId="144" fillId="0" borderId="0"/>
    <xf numFmtId="0" fontId="144" fillId="0" borderId="0"/>
    <xf numFmtId="0" fontId="144" fillId="0" borderId="0"/>
    <xf numFmtId="0" fontId="53" fillId="0" borderId="0"/>
    <xf numFmtId="0" fontId="9" fillId="0" borderId="0"/>
    <xf numFmtId="0" fontId="9" fillId="0" borderId="0"/>
    <xf numFmtId="0" fontId="9" fillId="0" borderId="0"/>
    <xf numFmtId="0" fontId="9" fillId="0" borderId="0" applyNumberFormat="0" applyFill="0" applyBorder="0" applyAlignment="0" applyProtection="0"/>
    <xf numFmtId="0" fontId="144" fillId="0" borderId="0"/>
    <xf numFmtId="0" fontId="144" fillId="0" borderId="0"/>
    <xf numFmtId="0" fontId="144" fillId="0" borderId="0"/>
    <xf numFmtId="0" fontId="53" fillId="0" borderId="0"/>
    <xf numFmtId="0" fontId="9" fillId="0" borderId="0"/>
    <xf numFmtId="0" fontId="9" fillId="0" borderId="0"/>
    <xf numFmtId="0" fontId="9" fillId="0" borderId="0"/>
    <xf numFmtId="0" fontId="9" fillId="0" borderId="0" applyNumberFormat="0" applyFill="0" applyBorder="0" applyAlignment="0" applyProtection="0"/>
    <xf numFmtId="0" fontId="53" fillId="0" borderId="0"/>
    <xf numFmtId="0" fontId="9" fillId="0" borderId="0"/>
    <xf numFmtId="0" fontId="9" fillId="0" borderId="0"/>
    <xf numFmtId="0" fontId="9" fillId="0" borderId="0"/>
    <xf numFmtId="0" fontId="9" fillId="0" borderId="0" applyNumberFormat="0" applyFill="0" applyBorder="0" applyAlignment="0" applyProtection="0"/>
    <xf numFmtId="0" fontId="53"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Protection="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Protection="0"/>
    <xf numFmtId="0" fontId="9" fillId="0" borderId="0"/>
    <xf numFmtId="0" fontId="55" fillId="0" borderId="0" applyNumberFormat="0" applyFill="0" applyBorder="0" applyProtection="0"/>
    <xf numFmtId="0" fontId="9" fillId="0" borderId="0" applyNumberFormat="0" applyFill="0" applyBorder="0" applyProtection="0"/>
    <xf numFmtId="0" fontId="9" fillId="0" borderId="0"/>
    <xf numFmtId="0" fontId="144" fillId="0" borderId="0"/>
    <xf numFmtId="0" fontId="9" fillId="0" borderId="0"/>
    <xf numFmtId="0" fontId="9" fillId="0" borderId="0" applyNumberFormat="0" applyFill="0" applyBorder="0" applyAlignment="0" applyProtection="0"/>
    <xf numFmtId="0" fontId="9" fillId="0" borderId="0"/>
    <xf numFmtId="0" fontId="144" fillId="0" borderId="0"/>
    <xf numFmtId="0" fontId="144" fillId="0" borderId="0"/>
    <xf numFmtId="0" fontId="9" fillId="0" borderId="0"/>
    <xf numFmtId="0" fontId="144" fillId="0" borderId="0"/>
    <xf numFmtId="0" fontId="144" fillId="0" borderId="0"/>
    <xf numFmtId="0" fontId="144" fillId="0" borderId="0"/>
    <xf numFmtId="0" fontId="9" fillId="0" borderId="0"/>
    <xf numFmtId="0" fontId="144" fillId="0" borderId="0"/>
    <xf numFmtId="0" fontId="157" fillId="0" borderId="0"/>
    <xf numFmtId="0" fontId="144" fillId="0" borderId="0"/>
    <xf numFmtId="0" fontId="144" fillId="0" borderId="0"/>
    <xf numFmtId="0" fontId="144" fillId="0" borderId="0"/>
    <xf numFmtId="0" fontId="144" fillId="0" borderId="0"/>
    <xf numFmtId="0" fontId="79" fillId="0" borderId="0"/>
    <xf numFmtId="0" fontId="144" fillId="0" borderId="0"/>
    <xf numFmtId="0" fontId="9" fillId="0" borderId="0"/>
    <xf numFmtId="0" fontId="157" fillId="0" borderId="0"/>
    <xf numFmtId="0" fontId="15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79" fillId="0" borderId="0"/>
    <xf numFmtId="0" fontId="144" fillId="0" borderId="0"/>
    <xf numFmtId="0" fontId="32" fillId="0" borderId="0"/>
    <xf numFmtId="0" fontId="9" fillId="0" borderId="0" applyNumberFormat="0" applyFill="0" applyBorder="0" applyProtection="0"/>
    <xf numFmtId="0" fontId="9" fillId="0" borderId="0" applyNumberFormat="0" applyFill="0" applyBorder="0" applyProtection="0"/>
    <xf numFmtId="0" fontId="9"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5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2" fillId="0" borderId="0"/>
    <xf numFmtId="0" fontId="55" fillId="0" borderId="0" applyNumberFormat="0" applyFill="0" applyBorder="0" applyProtection="0"/>
    <xf numFmtId="0" fontId="9" fillId="0" borderId="0" applyNumberFormat="0" applyFill="0" applyBorder="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55" fillId="0" borderId="0"/>
    <xf numFmtId="0" fontId="157"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32" fillId="0" borderId="0"/>
    <xf numFmtId="0" fontId="9" fillId="0" borderId="0" applyNumberFormat="0" applyFill="0" applyBorder="0" applyAlignment="0" applyProtection="0"/>
    <xf numFmtId="0" fontId="9"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Protection="0"/>
    <xf numFmtId="0" fontId="9" fillId="0" borderId="0"/>
    <xf numFmtId="0" fontId="9" fillId="0" borderId="0"/>
    <xf numFmtId="0" fontId="157" fillId="0" borderId="0"/>
    <xf numFmtId="0" fontId="157" fillId="0" borderId="0"/>
    <xf numFmtId="0" fontId="144" fillId="0" borderId="0"/>
    <xf numFmtId="0" fontId="9" fillId="0" borderId="0" applyNumberFormat="0" applyFill="0" applyBorder="0" applyProtection="0"/>
    <xf numFmtId="0" fontId="9" fillId="0" borderId="0" applyNumberFormat="0" applyFill="0" applyBorder="0" applyProtection="0"/>
    <xf numFmtId="0" fontId="144" fillId="0" borderId="0"/>
    <xf numFmtId="0" fontId="157" fillId="0" borderId="0"/>
    <xf numFmtId="0" fontId="9" fillId="0" borderId="0"/>
    <xf numFmtId="0" fontId="117" fillId="0" borderId="0"/>
    <xf numFmtId="0" fontId="144" fillId="0" borderId="0"/>
    <xf numFmtId="0" fontId="54" fillId="0" borderId="0"/>
    <xf numFmtId="0" fontId="5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3" fillId="0" borderId="0"/>
    <xf numFmtId="0" fontId="9" fillId="0" borderId="0" applyNumberFormat="0" applyFill="0" applyBorder="0" applyProtection="0"/>
    <xf numFmtId="0" fontId="9" fillId="0" borderId="0" applyNumberFormat="0" applyFill="0" applyBorder="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79" fillId="0" borderId="0"/>
    <xf numFmtId="0" fontId="9" fillId="0" borderId="0" applyNumberFormat="0" applyFill="0" applyBorder="0" applyProtection="0"/>
    <xf numFmtId="0" fontId="57"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144" fillId="0" borderId="0"/>
    <xf numFmtId="0" fontId="9" fillId="0" borderId="0"/>
    <xf numFmtId="0" fontId="9" fillId="0" borderId="0"/>
    <xf numFmtId="0" fontId="9" fillId="0" borderId="0" applyNumberFormat="0" applyFill="0" applyBorder="0" applyProtection="0"/>
    <xf numFmtId="0" fontId="157" fillId="0" borderId="0"/>
    <xf numFmtId="0" fontId="9" fillId="0" borderId="0"/>
    <xf numFmtId="0" fontId="9" fillId="0" borderId="0"/>
    <xf numFmtId="0" fontId="144" fillId="0" borderId="0"/>
    <xf numFmtId="0" fontId="9" fillId="0" borderId="0"/>
    <xf numFmtId="0" fontId="157"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57" fillId="0" borderId="0"/>
    <xf numFmtId="0" fontId="57"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52" fillId="0" borderId="0"/>
    <xf numFmtId="0" fontId="9" fillId="0" borderId="0"/>
    <xf numFmtId="0" fontId="9" fillId="0" borderId="0"/>
    <xf numFmtId="0" fontId="157" fillId="0" borderId="0"/>
    <xf numFmtId="0" fontId="157" fillId="0" borderId="0"/>
    <xf numFmtId="0" fontId="1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7" fillId="0" borderId="0"/>
    <xf numFmtId="0" fontId="157" fillId="0" borderId="0"/>
    <xf numFmtId="0" fontId="1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xf numFmtId="0" fontId="9" fillId="0" borderId="0" applyNumberFormat="0" applyFill="0" applyBorder="0" applyProtection="0"/>
    <xf numFmtId="0" fontId="9" fillId="0" borderId="0"/>
    <xf numFmtId="0" fontId="7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9" fillId="0" borderId="0"/>
    <xf numFmtId="0" fontId="144" fillId="0" borderId="0"/>
    <xf numFmtId="0" fontId="14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118" fillId="0" borderId="0">
      <alignment horizontal="left"/>
    </xf>
    <xf numFmtId="186" fontId="4" fillId="0" borderId="7">
      <alignment horizontal="center" vertical="center"/>
    </xf>
    <xf numFmtId="186" fontId="4" fillId="0" borderId="7">
      <alignment horizontal="center" vertical="center"/>
    </xf>
    <xf numFmtId="0" fontId="9" fillId="0" borderId="0"/>
    <xf numFmtId="0" fontId="9" fillId="0" borderId="0"/>
    <xf numFmtId="0" fontId="9" fillId="0" borderId="0"/>
    <xf numFmtId="0" fontId="59" fillId="0" borderId="0"/>
    <xf numFmtId="0" fontId="27" fillId="16" borderId="17" applyNumberFormat="0" applyAlignment="0" applyProtection="0"/>
    <xf numFmtId="0" fontId="27" fillId="16" borderId="17" applyNumberFormat="0" applyAlignment="0" applyProtection="0"/>
    <xf numFmtId="0" fontId="27" fillId="16" borderId="17" applyNumberFormat="0" applyAlignment="0" applyProtection="0"/>
    <xf numFmtId="0" fontId="81" fillId="0" borderId="0">
      <protection locked="0"/>
    </xf>
    <xf numFmtId="0" fontId="82" fillId="0" borderId="0"/>
    <xf numFmtId="166"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9" fillId="0" borderId="0" applyFont="0" applyFill="0" applyBorder="0" applyAlignment="0" applyProtection="0"/>
    <xf numFmtId="9" fontId="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0" fontId="83" fillId="50" borderId="0"/>
    <xf numFmtId="0" fontId="9"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57" fillId="0" borderId="0" applyNumberFormat="0" applyFill="0" applyBorder="0" applyProtection="0">
      <alignment horizontal="left"/>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7" fillId="0" borderId="0" applyNumberFormat="0" applyFill="0" applyBorder="0" applyAlignment="0" applyProtection="0"/>
    <xf numFmtId="10" fontId="57" fillId="0" borderId="0"/>
    <xf numFmtId="10" fontId="57" fillId="0" borderId="0"/>
    <xf numFmtId="187" fontId="9" fillId="0" borderId="0">
      <protection locked="0"/>
    </xf>
    <xf numFmtId="187" fontId="9" fillId="0" borderId="0">
      <protection locked="0"/>
    </xf>
    <xf numFmtId="187" fontId="9" fillId="0" borderId="0">
      <protection locked="0"/>
    </xf>
    <xf numFmtId="187" fontId="9" fillId="0" borderId="0">
      <protection locked="0"/>
    </xf>
    <xf numFmtId="187"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9" fontId="9" fillId="0" borderId="0">
      <protection locked="0"/>
    </xf>
    <xf numFmtId="189" fontId="9" fillId="0" borderId="0">
      <protection locked="0"/>
    </xf>
    <xf numFmtId="189" fontId="9" fillId="0" borderId="0">
      <protection locked="0"/>
    </xf>
    <xf numFmtId="189" fontId="9" fillId="0" borderId="0">
      <protection locked="0"/>
    </xf>
    <xf numFmtId="189" fontId="9" fillId="0" borderId="0">
      <protection locked="0"/>
    </xf>
    <xf numFmtId="9" fontId="3" fillId="0" borderId="0" applyFont="0" applyFill="0" applyBorder="0" applyAlignment="0" applyProtection="0"/>
    <xf numFmtId="9" fontId="55" fillId="0" borderId="0" applyFont="0" applyFill="0" applyBorder="0" applyAlignment="0" applyProtection="0"/>
    <xf numFmtId="9" fontId="9" fillId="0" borderId="0" applyFont="0" applyFill="0" applyBorder="0" applyAlignment="0" applyProtection="0"/>
    <xf numFmtId="9" fontId="5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5"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50" fillId="0" borderId="0" applyFill="0" applyBorder="0" applyAlignment="0" applyProtection="0"/>
    <xf numFmtId="10" fontId="35"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1"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57" fillId="0" borderId="0" applyNumberFormat="0" applyFont="0" applyFill="0" applyBorder="0" applyAlignment="0" applyProtection="0">
      <alignment horizontal="left"/>
    </xf>
    <xf numFmtId="0" fontId="57" fillId="0" borderId="0" applyNumberFormat="0" applyFont="0" applyFill="0" applyBorder="0" applyAlignment="0" applyProtection="0">
      <alignment horizontal="left"/>
    </xf>
    <xf numFmtId="15" fontId="57" fillId="0" borderId="0" applyFont="0" applyFill="0" applyBorder="0" applyAlignment="0" applyProtection="0"/>
    <xf numFmtId="15" fontId="57" fillId="0" borderId="0" applyFont="0" applyFill="0" applyBorder="0" applyAlignment="0" applyProtection="0"/>
    <xf numFmtId="0" fontId="78" fillId="0" borderId="18">
      <alignment horizontal="center"/>
    </xf>
    <xf numFmtId="0" fontId="78" fillId="0" borderId="18">
      <alignment horizontal="center"/>
    </xf>
    <xf numFmtId="3" fontId="57" fillId="0" borderId="0" applyFont="0" applyFill="0" applyBorder="0" applyAlignment="0" applyProtection="0"/>
    <xf numFmtId="3" fontId="57" fillId="0" borderId="0" applyFont="0" applyFill="0" applyBorder="0" applyAlignment="0" applyProtection="0"/>
    <xf numFmtId="0" fontId="57" fillId="51" borderId="0" applyNumberFormat="0" applyFont="0" applyBorder="0" applyAlignment="0" applyProtection="0"/>
    <xf numFmtId="0" fontId="57" fillId="51" borderId="0" applyNumberFormat="0" applyFont="0" applyBorder="0" applyAlignment="0" applyProtection="0"/>
    <xf numFmtId="0" fontId="84" fillId="0" borderId="19" applyNumberFormat="0" applyFont="0" applyBorder="0" applyAlignment="0" applyProtection="0"/>
    <xf numFmtId="0" fontId="9" fillId="0" borderId="0" applyBorder="0" applyAlignment="0"/>
    <xf numFmtId="0" fontId="113" fillId="0" borderId="0"/>
    <xf numFmtId="0" fontId="85" fillId="0" borderId="0" applyNumberFormat="0" applyFill="0" applyBorder="0" applyAlignment="0" applyProtection="0"/>
    <xf numFmtId="0" fontId="9" fillId="0" borderId="20" applyFont="0" applyFill="0" applyBorder="0"/>
    <xf numFmtId="0" fontId="9" fillId="0" borderId="20" applyFont="0" applyFill="0" applyBorder="0"/>
    <xf numFmtId="0" fontId="9" fillId="0" borderId="20" applyFont="0" applyFill="0" applyBorder="0"/>
    <xf numFmtId="0" fontId="9" fillId="0" borderId="20" applyFont="0" applyFill="0" applyBorder="0"/>
    <xf numFmtId="0" fontId="86" fillId="52" borderId="1" applyProtection="0">
      <alignment horizontal="center" vertical="center"/>
    </xf>
    <xf numFmtId="0" fontId="86" fillId="52" borderId="1" applyProtection="0">
      <alignment horizontal="center" vertical="center"/>
    </xf>
    <xf numFmtId="0" fontId="158" fillId="89"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58" fillId="89" borderId="0" applyNumberFormat="0" applyBorder="0" applyAlignment="0" applyProtection="0"/>
    <xf numFmtId="0" fontId="158" fillId="89" borderId="0" applyNumberFormat="0" applyBorder="0" applyAlignment="0" applyProtection="0"/>
    <xf numFmtId="0" fontId="24" fillId="11" borderId="0" applyNumberFormat="0" applyBorder="0" applyAlignment="0" applyProtection="0"/>
    <xf numFmtId="0" fontId="159" fillId="84" borderId="92" applyNumberFormat="0" applyAlignment="0" applyProtection="0"/>
    <xf numFmtId="0" fontId="27" fillId="42" borderId="17" applyNumberFormat="0" applyAlignment="0" applyProtection="0"/>
    <xf numFmtId="0" fontId="27" fillId="16" borderId="17" applyNumberFormat="0" applyAlignment="0" applyProtection="0"/>
    <xf numFmtId="0" fontId="27" fillId="42" borderId="17" applyNumberFormat="0" applyAlignment="0" applyProtection="0"/>
    <xf numFmtId="0" fontId="27" fillId="42" borderId="17" applyNumberFormat="0" applyAlignment="0" applyProtection="0"/>
    <xf numFmtId="0" fontId="159" fillId="84" borderId="92" applyNumberFormat="0" applyAlignment="0" applyProtection="0"/>
    <xf numFmtId="0" fontId="159" fillId="84" borderId="92" applyNumberFormat="0" applyAlignment="0" applyProtection="0"/>
    <xf numFmtId="0" fontId="27" fillId="16" borderId="17" applyNumberFormat="0" applyAlignment="0" applyProtection="0"/>
    <xf numFmtId="0" fontId="27" fillId="16" borderId="17" applyNumberFormat="0" applyAlignment="0" applyProtection="0"/>
    <xf numFmtId="0" fontId="27" fillId="7" borderId="17" applyNumberFormat="0" applyAlignment="0" applyProtection="0"/>
    <xf numFmtId="0" fontId="119" fillId="0" borderId="0">
      <alignment horizontal="left"/>
    </xf>
    <xf numFmtId="0" fontId="120" fillId="0" borderId="21">
      <alignment horizontal="right"/>
    </xf>
    <xf numFmtId="193" fontId="121" fillId="0" borderId="0"/>
    <xf numFmtId="0" fontId="4" fillId="0" borderId="0" applyNumberFormat="0" applyFill="0" applyBorder="0" applyProtection="0"/>
    <xf numFmtId="0" fontId="6" fillId="0" borderId="0" applyNumberFormat="0" applyFill="0" applyBorder="0" applyProtection="0"/>
    <xf numFmtId="0" fontId="4" fillId="0" borderId="0" applyNumberFormat="0" applyFill="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3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3" fillId="0" borderId="0"/>
    <xf numFmtId="49" fontId="35" fillId="0" borderId="22" applyFont="0" applyBorder="0" applyAlignment="0">
      <alignment vertical="center"/>
    </xf>
    <xf numFmtId="190" fontId="4" fillId="0" borderId="7">
      <alignment horizontal="center" vertical="center"/>
    </xf>
    <xf numFmtId="190" fontId="4" fillId="0" borderId="7">
      <alignment horizontal="center" vertical="center"/>
    </xf>
    <xf numFmtId="3" fontId="120" fillId="0" borderId="0">
      <alignment horizontal="right"/>
    </xf>
    <xf numFmtId="191" fontId="14" fillId="0" borderId="4">
      <alignment horizontal="center" vertical="center" wrapText="1"/>
    </xf>
    <xf numFmtId="0" fontId="56" fillId="0" borderId="0" applyNumberFormat="0" applyFill="0" applyBorder="0" applyAlignment="0" applyProtection="0"/>
    <xf numFmtId="0" fontId="160" fillId="0" borderId="0" applyNumberFormat="0" applyFill="0" applyBorder="0" applyAlignment="0" applyProtection="0"/>
    <xf numFmtId="0" fontId="3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20" fillId="0" borderId="21">
      <alignment horizontal="center" vertical="center" wrapText="1"/>
    </xf>
    <xf numFmtId="0" fontId="120" fillId="0" borderId="21">
      <alignment horizontal="left" vertical="center"/>
    </xf>
    <xf numFmtId="0" fontId="45" fillId="0" borderId="0" applyNumberFormat="0" applyFill="0" applyBorder="0" applyAlignment="0" applyProtection="0"/>
    <xf numFmtId="0" fontId="120" fillId="0" borderId="0">
      <alignment horizontal="left"/>
    </xf>
    <xf numFmtId="0" fontId="16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7" fillId="0" borderId="23">
      <alignment horizontal="center" vertical="center"/>
    </xf>
    <xf numFmtId="0" fontId="38" fillId="0" borderId="0" applyNumberFormat="0" applyFill="0" applyBorder="0" applyAlignment="0" applyProtection="0"/>
    <xf numFmtId="0" fontId="45" fillId="0" borderId="0" applyNumberFormat="0" applyFill="0" applyBorder="0" applyAlignment="0" applyProtection="0"/>
    <xf numFmtId="0" fontId="8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4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38" fillId="0" borderId="0" applyNumberFormat="0" applyFill="0" applyBorder="0" applyAlignment="0" applyProtection="0"/>
    <xf numFmtId="0" fontId="163" fillId="0" borderId="93" applyNumberFormat="0" applyFill="0" applyAlignment="0" applyProtection="0"/>
    <xf numFmtId="0" fontId="39" fillId="0" borderId="24" applyNumberFormat="0" applyFill="0" applyAlignment="0" applyProtection="0"/>
    <xf numFmtId="0" fontId="46" fillId="0" borderId="1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163" fillId="0" borderId="93" applyNumberFormat="0" applyFill="0" applyAlignment="0" applyProtection="0"/>
    <xf numFmtId="0" fontId="163" fillId="0" borderId="93" applyNumberFormat="0" applyFill="0" applyAlignment="0" applyProtection="0"/>
    <xf numFmtId="0" fontId="46" fillId="0" borderId="14" applyNumberFormat="0" applyFill="0" applyAlignment="0" applyProtection="0"/>
    <xf numFmtId="0" fontId="39" fillId="0" borderId="25" applyNumberFormat="0" applyFill="0" applyAlignment="0" applyProtection="0"/>
    <xf numFmtId="0" fontId="164" fillId="0" borderId="94" applyNumberFormat="0" applyFill="0" applyAlignment="0" applyProtection="0"/>
    <xf numFmtId="0" fontId="40" fillId="0" borderId="26" applyNumberFormat="0" applyFill="0" applyAlignment="0" applyProtection="0"/>
    <xf numFmtId="0" fontId="47" fillId="0" borderId="15" applyNumberFormat="0" applyFill="0" applyAlignment="0" applyProtection="0"/>
    <xf numFmtId="0" fontId="40" fillId="0" borderId="26" applyNumberFormat="0" applyFill="0" applyAlignment="0" applyProtection="0"/>
    <xf numFmtId="0" fontId="40" fillId="0" borderId="26" applyNumberFormat="0" applyFill="0" applyAlignment="0" applyProtection="0"/>
    <xf numFmtId="0" fontId="164" fillId="0" borderId="94" applyNumberFormat="0" applyFill="0" applyAlignment="0" applyProtection="0"/>
    <xf numFmtId="0" fontId="164" fillId="0" borderId="94" applyNumberFormat="0" applyFill="0" applyAlignment="0" applyProtection="0"/>
    <xf numFmtId="0" fontId="47" fillId="0" borderId="15" applyNumberFormat="0" applyFill="0" applyAlignment="0" applyProtection="0"/>
    <xf numFmtId="0" fontId="40" fillId="0" borderId="15" applyNumberFormat="0" applyFill="0" applyAlignment="0" applyProtection="0"/>
    <xf numFmtId="0" fontId="165" fillId="0" borderId="95" applyNumberFormat="0" applyFill="0" applyAlignment="0" applyProtection="0"/>
    <xf numFmtId="0" fontId="41" fillId="0" borderId="27" applyNumberFormat="0" applyFill="0" applyAlignment="0" applyProtection="0"/>
    <xf numFmtId="0" fontId="48" fillId="0" borderId="16" applyNumberFormat="0" applyFill="0" applyAlignment="0" applyProtection="0"/>
    <xf numFmtId="0" fontId="41" fillId="0" borderId="27" applyNumberFormat="0" applyFill="0" applyAlignment="0" applyProtection="0"/>
    <xf numFmtId="0" fontId="41" fillId="0" borderId="27" applyNumberFormat="0" applyFill="0" applyAlignment="0" applyProtection="0"/>
    <xf numFmtId="0" fontId="165" fillId="0" borderId="95" applyNumberFormat="0" applyFill="0" applyAlignment="0" applyProtection="0"/>
    <xf numFmtId="0" fontId="165" fillId="0" borderId="95" applyNumberFormat="0" applyFill="0" applyAlignment="0" applyProtection="0"/>
    <xf numFmtId="0" fontId="48" fillId="0" borderId="16" applyNumberFormat="0" applyFill="0" applyAlignment="0" applyProtection="0"/>
    <xf numFmtId="0" fontId="41" fillId="0" borderId="28" applyNumberFormat="0" applyFill="0" applyAlignment="0" applyProtection="0"/>
    <xf numFmtId="0" fontId="165" fillId="0" borderId="0" applyNumberFormat="0" applyFill="0" applyBorder="0" applyAlignment="0" applyProtection="0"/>
    <xf numFmtId="0" fontId="41" fillId="0" borderId="0" applyNumberFormat="0" applyFill="0" applyBorder="0" applyAlignment="0" applyProtection="0"/>
    <xf numFmtId="0" fontId="4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48" fillId="0" borderId="0" applyNumberFormat="0" applyFill="0" applyBorder="0" applyAlignment="0" applyProtection="0"/>
    <xf numFmtId="0" fontId="122" fillId="0" borderId="0">
      <alignment horizontal="left"/>
    </xf>
    <xf numFmtId="181" fontId="5" fillId="53" borderId="0" applyNumberFormat="0" applyBorder="0">
      <alignment vertical="center"/>
    </xf>
    <xf numFmtId="0" fontId="89" fillId="54" borderId="21" applyNumberFormat="0">
      <alignment horizontal="centerContinuous" vertical="center"/>
    </xf>
    <xf numFmtId="0" fontId="89" fillId="54" borderId="21" applyNumberFormat="0">
      <alignment horizontal="centerContinuous" vertical="center"/>
    </xf>
    <xf numFmtId="0" fontId="16" fillId="55" borderId="7" applyNumberFormat="0" applyBorder="0">
      <alignment horizontal="centerContinuous" vertical="center" wrapText="1"/>
    </xf>
    <xf numFmtId="0" fontId="90" fillId="55" borderId="7" applyNumberFormat="0" applyBorder="0">
      <alignment horizontal="centerContinuous" vertical="center" wrapText="1"/>
    </xf>
    <xf numFmtId="0" fontId="166" fillId="0" borderId="96" applyNumberFormat="0" applyFill="0" applyAlignment="0" applyProtection="0"/>
    <xf numFmtId="0" fontId="35" fillId="0" borderId="30" applyNumberFormat="0" applyFill="0" applyAlignment="0" applyProtection="0"/>
    <xf numFmtId="0" fontId="166" fillId="0" borderId="96" applyNumberFormat="0" applyFill="0" applyAlignment="0" applyProtection="0"/>
    <xf numFmtId="0" fontId="166" fillId="0" borderId="96" applyNumberFormat="0" applyFill="0" applyAlignment="0" applyProtection="0"/>
    <xf numFmtId="0" fontId="49" fillId="0" borderId="29" applyNumberFormat="0" applyFill="0" applyAlignment="0" applyProtection="0"/>
    <xf numFmtId="0" fontId="166" fillId="0" borderId="96" applyNumberFormat="0" applyFill="0" applyAlignment="0" applyProtection="0"/>
    <xf numFmtId="0" fontId="35" fillId="0" borderId="30" applyNumberFormat="0" applyFill="0" applyAlignment="0" applyProtection="0"/>
    <xf numFmtId="0" fontId="35" fillId="0" borderId="30" applyNumberFormat="0" applyFill="0" applyAlignment="0" applyProtection="0"/>
    <xf numFmtId="0" fontId="50" fillId="0" borderId="30" applyNumberFormat="0" applyFill="0" applyAlignment="0" applyProtection="0"/>
    <xf numFmtId="0" fontId="35" fillId="0" borderId="30" applyNumberFormat="0" applyFill="0" applyAlignment="0" applyProtection="0"/>
    <xf numFmtId="0" fontId="49" fillId="0" borderId="29" applyNumberFormat="0" applyFill="0" applyAlignment="0" applyProtection="0"/>
    <xf numFmtId="0" fontId="166" fillId="0" borderId="96" applyNumberFormat="0" applyFill="0" applyAlignment="0" applyProtection="0"/>
    <xf numFmtId="0" fontId="49" fillId="0" borderId="29" applyNumberFormat="0" applyFill="0" applyAlignment="0" applyProtection="0"/>
    <xf numFmtId="0" fontId="49" fillId="0" borderId="31" applyNumberFormat="0" applyFill="0" applyAlignment="0" applyProtection="0"/>
    <xf numFmtId="3" fontId="120" fillId="0" borderId="21">
      <alignment horizontal="right" vertical="center"/>
    </xf>
    <xf numFmtId="0" fontId="120" fillId="0" borderId="21">
      <alignment horizontal="left" vertical="center"/>
    </xf>
    <xf numFmtId="0" fontId="9" fillId="0" borderId="0"/>
    <xf numFmtId="0" fontId="120" fillId="0" borderId="0">
      <alignment horizontal="right"/>
    </xf>
    <xf numFmtId="0" fontId="167" fillId="90" borderId="97" applyNumberFormat="0" applyAlignment="0" applyProtection="0"/>
    <xf numFmtId="0" fontId="28" fillId="25" borderId="8" applyNumberFormat="0" applyAlignment="0" applyProtection="0"/>
    <xf numFmtId="0" fontId="167" fillId="90" borderId="97" applyNumberFormat="0" applyAlignment="0" applyProtection="0"/>
    <xf numFmtId="0" fontId="167" fillId="90" borderId="97" applyNumberFormat="0" applyAlignment="0" applyProtection="0"/>
    <xf numFmtId="0" fontId="9" fillId="56" borderId="0" applyNumberFormat="0" applyBorder="0" applyAlignment="0" applyProtection="0"/>
    <xf numFmtId="2" fontId="35" fillId="0" borderId="0" applyFill="0" applyBorder="0" applyAlignment="0" applyProtection="0"/>
    <xf numFmtId="2" fontId="50" fillId="0" borderId="0" applyFill="0" applyBorder="0" applyAlignment="0" applyProtection="0"/>
    <xf numFmtId="2" fontId="35" fillId="0" borderId="0" applyFill="0" applyBorder="0" applyAlignment="0" applyProtection="0"/>
    <xf numFmtId="192" fontId="9" fillId="0" borderId="0" applyFill="0" applyBorder="0" applyAlignment="0" applyProtection="0"/>
    <xf numFmtId="0" fontId="29" fillId="0" borderId="0" applyNumberFormat="0" applyFill="0" applyBorder="0" applyAlignment="0" applyProtection="0"/>
    <xf numFmtId="0" fontId="67" fillId="57" borderId="0" applyNumberFormat="0" applyBorder="0" applyAlignment="0" applyProtection="0"/>
    <xf numFmtId="0" fontId="67" fillId="32" borderId="0" applyNumberFormat="0" applyBorder="0" applyAlignment="0" applyProtection="0"/>
    <xf numFmtId="0" fontId="67" fillId="36"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91" fillId="26" borderId="4" applyNumberFormat="0" applyAlignment="0" applyProtection="0"/>
    <xf numFmtId="0" fontId="91" fillId="26" borderId="4" applyNumberFormat="0" applyAlignment="0" applyProtection="0"/>
    <xf numFmtId="0" fontId="91" fillId="26" borderId="4" applyNumberFormat="0" applyAlignment="0" applyProtection="0"/>
    <xf numFmtId="0" fontId="92" fillId="42" borderId="17" applyNumberFormat="0" applyAlignment="0" applyProtection="0"/>
    <xf numFmtId="0" fontId="92" fillId="42" borderId="17" applyNumberFormat="0" applyAlignment="0" applyProtection="0"/>
    <xf numFmtId="0" fontId="92" fillId="42" borderId="17" applyNumberFormat="0" applyAlignment="0" applyProtection="0"/>
    <xf numFmtId="0" fontId="93" fillId="42" borderId="4" applyNumberFormat="0" applyAlignment="0" applyProtection="0"/>
    <xf numFmtId="0" fontId="93" fillId="42" borderId="4" applyNumberFormat="0" applyAlignment="0" applyProtection="0"/>
    <xf numFmtId="0" fontId="93" fillId="42" borderId="4" applyNumberFormat="0" applyAlignment="0" applyProtection="0"/>
    <xf numFmtId="0" fontId="94" fillId="0" borderId="32" applyNumberFormat="0" applyFill="0" applyAlignment="0" applyProtection="0"/>
    <xf numFmtId="0" fontId="95" fillId="0" borderId="33" applyNumberFormat="0" applyFill="0" applyAlignment="0" applyProtection="0"/>
    <xf numFmtId="0" fontId="96" fillId="0" borderId="34" applyNumberFormat="0" applyFill="0" applyAlignment="0" applyProtection="0"/>
    <xf numFmtId="0" fontId="96" fillId="0" borderId="0" applyNumberFormat="0" applyFill="0" applyBorder="0" applyAlignment="0" applyProtection="0"/>
    <xf numFmtId="0" fontId="97" fillId="0" borderId="35" applyNumberFormat="0" applyFill="0" applyAlignment="0" applyProtection="0"/>
    <xf numFmtId="0" fontId="97" fillId="0" borderId="35" applyNumberFormat="0" applyFill="0" applyAlignment="0" applyProtection="0"/>
    <xf numFmtId="0" fontId="98" fillId="25" borderId="8" applyNumberFormat="0" applyAlignment="0" applyProtection="0"/>
    <xf numFmtId="0" fontId="99" fillId="0" borderId="0" applyNumberFormat="0" applyFill="0" applyBorder="0" applyAlignment="0" applyProtection="0"/>
    <xf numFmtId="0" fontId="100" fillId="26" borderId="0" applyNumberFormat="0" applyBorder="0" applyAlignment="0" applyProtection="0"/>
    <xf numFmtId="0" fontId="101" fillId="8" borderId="0" applyNumberFormat="0" applyBorder="0" applyAlignment="0" applyProtection="0"/>
    <xf numFmtId="0" fontId="102" fillId="0" borderId="0" applyNumberFormat="0" applyFill="0" applyBorder="0" applyAlignment="0" applyProtection="0"/>
    <xf numFmtId="0" fontId="9" fillId="12" borderId="36" applyNumberFormat="0" applyFont="0" applyAlignment="0" applyProtection="0"/>
    <xf numFmtId="0" fontId="9" fillId="12" borderId="36" applyNumberFormat="0" applyFont="0" applyAlignment="0" applyProtection="0"/>
    <xf numFmtId="0" fontId="9" fillId="12" borderId="36" applyNumberFormat="0" applyFont="0" applyAlignment="0" applyProtection="0"/>
    <xf numFmtId="0" fontId="9" fillId="12" borderId="36" applyNumberFormat="0" applyFont="0" applyAlignment="0" applyProtection="0"/>
    <xf numFmtId="0" fontId="9" fillId="12" borderId="36" applyNumberFormat="0" applyFont="0" applyAlignment="0" applyProtection="0"/>
    <xf numFmtId="0" fontId="9" fillId="12" borderId="36" applyNumberFormat="0" applyFont="0" applyAlignment="0" applyProtection="0"/>
    <xf numFmtId="0" fontId="9" fillId="12" borderId="36" applyNumberFormat="0" applyFont="0" applyAlignment="0" applyProtection="0"/>
    <xf numFmtId="0" fontId="9" fillId="12" borderId="36" applyNumberFormat="0" applyFont="0" applyAlignment="0" applyProtection="0"/>
    <xf numFmtId="0" fontId="103" fillId="0" borderId="5" applyNumberFormat="0" applyFill="0" applyAlignment="0" applyProtection="0"/>
    <xf numFmtId="0" fontId="104" fillId="0" borderId="0" applyNumberFormat="0" applyFill="0" applyBorder="0" applyAlignment="0" applyProtection="0"/>
    <xf numFmtId="0" fontId="105" fillId="15" borderId="0" applyNumberFormat="0" applyBorder="0" applyAlignment="0" applyProtection="0"/>
    <xf numFmtId="173" fontId="3" fillId="0" borderId="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Border="0" applyAlignment="0"/>
    <xf numFmtId="0" fontId="3" fillId="0" borderId="0" applyNumberFormat="0" applyBorder="0" applyAlignment="0"/>
    <xf numFmtId="0" fontId="3" fillId="0" borderId="0" applyNumberFormat="0" applyBorder="0" applyAlignment="0"/>
    <xf numFmtId="0" fontId="3" fillId="0" borderId="0" applyNumberFormat="0" applyBorder="0" applyAlignment="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6" fontId="3" fillId="0" borderId="0">
      <protection locked="0"/>
    </xf>
    <xf numFmtId="166" fontId="3" fillId="0" borderId="0">
      <protection locked="0"/>
    </xf>
    <xf numFmtId="166" fontId="3" fillId="0" borderId="0">
      <protection locked="0"/>
    </xf>
    <xf numFmtId="166" fontId="3" fillId="0" borderId="0">
      <protection locked="0"/>
    </xf>
    <xf numFmtId="166" fontId="3" fillId="0" borderId="0">
      <protection locked="0"/>
    </xf>
    <xf numFmtId="174" fontId="3" fillId="0" borderId="0" applyFill="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3" borderId="0" applyNumberFormat="0" applyBorder="0" applyAlignment="0" applyProtection="0"/>
    <xf numFmtId="175" fontId="3" fillId="0" borderId="0" applyFill="0" applyBorder="0" applyAlignment="0" applyProtection="0"/>
    <xf numFmtId="40"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2" fillId="85" borderId="91"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2" fillId="85" borderId="91" applyNumberFormat="0" applyFont="0" applyAlignment="0" applyProtection="0"/>
    <xf numFmtId="176" fontId="3" fillId="0" borderId="0" applyFill="0" applyBorder="0" applyAlignment="0" applyProtection="0"/>
    <xf numFmtId="177" fontId="3" fillId="0" borderId="0" applyFill="0" applyBorder="0" applyAlignment="0" applyProtection="0"/>
    <xf numFmtId="0" fontId="3" fillId="43" borderId="0" applyNumberFormat="0" applyBorder="0" applyAlignment="0" applyProtection="0"/>
    <xf numFmtId="0" fontId="3" fillId="27"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4" fontId="176"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92"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9" borderId="0" applyNumberFormat="0" applyBorder="0" applyAlignment="0" applyProtection="0"/>
    <xf numFmtId="0" fontId="3" fillId="0" borderId="1"/>
    <xf numFmtId="43" fontId="176"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0" fontId="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09" fillId="0" borderId="0" applyFont="0" applyFill="0" applyBorder="0" applyAlignment="0" applyProtection="0"/>
    <xf numFmtId="170" fontId="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44" fontId="17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0" fontId="79" fillId="0" borderId="0" applyFont="0" applyFill="0" applyBorder="0" applyAlignment="0">
      <alignment horizontal="centerContinuous"/>
    </xf>
    <xf numFmtId="0" fontId="3" fillId="0" borderId="0"/>
    <xf numFmtId="0" fontId="3" fillId="0" borderId="0"/>
    <xf numFmtId="0" fontId="3" fillId="0" borderId="0"/>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Protection="0"/>
    <xf numFmtId="0" fontId="3"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xf numFmtId="0" fontId="2" fillId="0" borderId="0"/>
    <xf numFmtId="0" fontId="3" fillId="0" borderId="0"/>
    <xf numFmtId="0" fontId="3" fillId="0" borderId="0" applyNumberForma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Protection="0"/>
    <xf numFmtId="0" fontId="3" fillId="0" borderId="0" applyNumberFormat="0" applyFill="0" applyBorder="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xf numFmtId="0" fontId="3" fillId="0" borderId="0"/>
    <xf numFmtId="0" fontId="3" fillId="0" borderId="0"/>
    <xf numFmtId="0" fontId="2" fillId="0" borderId="0"/>
    <xf numFmtId="0" fontId="3" fillId="0" borderId="0" applyNumberFormat="0" applyFill="0" applyBorder="0" applyProtection="0"/>
    <xf numFmtId="0" fontId="3" fillId="0" borderId="0" applyNumberFormat="0" applyFill="0" applyBorder="0" applyProtection="0"/>
    <xf numFmtId="0" fontId="2" fillId="0" borderId="0"/>
    <xf numFmtId="0" fontId="3"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2" fillId="0" borderId="0"/>
    <xf numFmtId="0" fontId="3" fillId="0" borderId="0"/>
    <xf numFmtId="0" fontId="3" fillId="0" borderId="0"/>
    <xf numFmtId="0" fontId="3" fillId="0" borderId="0" applyNumberFormat="0" applyFill="0" applyBorder="0" applyProtection="0"/>
    <xf numFmtId="0" fontId="3" fillId="0" borderId="0"/>
    <xf numFmtId="0" fontId="3" fillId="0" borderId="0"/>
    <xf numFmtId="0" fontId="2"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Protection="0"/>
    <xf numFmtId="0" fontId="3" fillId="0" borderId="0" applyNumberFormat="0" applyFill="0" applyBorder="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Protection="0"/>
    <xf numFmtId="0" fontId="3" fillId="0" borderId="0" applyNumberFormat="0" applyFill="0" applyBorder="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12" borderId="9" applyNumberFormat="0" applyFont="0" applyAlignment="0" applyProtection="0"/>
    <xf numFmtId="0" fontId="3" fillId="0" borderId="0"/>
    <xf numFmtId="0" fontId="3" fillId="0" borderId="0"/>
    <xf numFmtId="0" fontId="3" fillId="0" borderId="0"/>
    <xf numFmtId="166"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7" fontId="3" fillId="0" borderId="0">
      <protection locked="0"/>
    </xf>
    <xf numFmtId="187" fontId="3" fillId="0" borderId="0">
      <protection locked="0"/>
    </xf>
    <xf numFmtId="187" fontId="3" fillId="0" borderId="0">
      <protection locked="0"/>
    </xf>
    <xf numFmtId="187" fontId="3" fillId="0" borderId="0">
      <protection locked="0"/>
    </xf>
    <xf numFmtId="187" fontId="3" fillId="0" borderId="0">
      <protection locked="0"/>
    </xf>
    <xf numFmtId="188" fontId="3" fillId="0" borderId="0">
      <protection locked="0"/>
    </xf>
    <xf numFmtId="188" fontId="3" fillId="0" borderId="0">
      <protection locked="0"/>
    </xf>
    <xf numFmtId="188" fontId="3" fillId="0" borderId="0">
      <protection locked="0"/>
    </xf>
    <xf numFmtId="188" fontId="3" fillId="0" borderId="0">
      <protection locked="0"/>
    </xf>
    <xf numFmtId="188" fontId="3" fillId="0" borderId="0">
      <protection locked="0"/>
    </xf>
    <xf numFmtId="189" fontId="3" fillId="0" borderId="0">
      <protection locked="0"/>
    </xf>
    <xf numFmtId="189" fontId="3" fillId="0" borderId="0">
      <protection locked="0"/>
    </xf>
    <xf numFmtId="189" fontId="3" fillId="0" borderId="0">
      <protection locked="0"/>
    </xf>
    <xf numFmtId="189" fontId="3" fillId="0" borderId="0">
      <protection locked="0"/>
    </xf>
    <xf numFmtId="189" fontId="3" fillId="0" borderId="0">
      <protection locked="0"/>
    </xf>
    <xf numFmtId="9" fontId="17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applyBorder="0" applyAlignment="0"/>
    <xf numFmtId="0" fontId="3" fillId="0" borderId="20" applyFont="0" applyFill="0" applyBorder="0"/>
    <xf numFmtId="0" fontId="3" fillId="0" borderId="20" applyFont="0" applyFill="0" applyBorder="0"/>
    <xf numFmtId="0" fontId="3" fillId="0" borderId="20" applyFont="0" applyFill="0" applyBorder="0"/>
    <xf numFmtId="0" fontId="3" fillId="0" borderId="20" applyFont="0" applyFill="0" applyBorder="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56" borderId="0" applyNumberFormat="0" applyBorder="0" applyAlignment="0" applyProtection="0"/>
    <xf numFmtId="0" fontId="3" fillId="12" borderId="36" applyNumberFormat="0" applyFont="0" applyAlignment="0" applyProtection="0"/>
    <xf numFmtId="0" fontId="3" fillId="12" borderId="36" applyNumberFormat="0" applyFont="0" applyAlignment="0" applyProtection="0"/>
    <xf numFmtId="0" fontId="3" fillId="12" borderId="36" applyNumberFormat="0" applyFont="0" applyAlignment="0" applyProtection="0"/>
    <xf numFmtId="0" fontId="3" fillId="12" borderId="36" applyNumberFormat="0" applyFont="0" applyAlignment="0" applyProtection="0"/>
    <xf numFmtId="0" fontId="3" fillId="12" borderId="36" applyNumberFormat="0" applyFont="0" applyAlignment="0" applyProtection="0"/>
    <xf numFmtId="0" fontId="3" fillId="12" borderId="36" applyNumberFormat="0" applyFont="0" applyAlignment="0" applyProtection="0"/>
    <xf numFmtId="0" fontId="3" fillId="12" borderId="36" applyNumberFormat="0" applyFont="0" applyAlignment="0" applyProtection="0"/>
    <xf numFmtId="0" fontId="3" fillId="12" borderId="36" applyNumberFormat="0" applyFont="0" applyAlignment="0" applyProtection="0"/>
    <xf numFmtId="0" fontId="3" fillId="0" borderId="0" applyNumberFormat="0" applyFill="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85" borderId="91" applyNumberFormat="0" applyFon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xf numFmtId="0" fontId="32" fillId="0" borderId="0"/>
    <xf numFmtId="0" fontId="32" fillId="0" borderId="0"/>
  </cellStyleXfs>
  <cellXfs count="549">
    <xf numFmtId="0" fontId="0" fillId="0" borderId="0" xfId="0"/>
    <xf numFmtId="0" fontId="5" fillId="0" borderId="0" xfId="1968" applyFont="1"/>
    <xf numFmtId="0" fontId="6" fillId="0" borderId="0" xfId="1968" applyFont="1"/>
    <xf numFmtId="0" fontId="4" fillId="0" borderId="0" xfId="1968" applyFont="1"/>
    <xf numFmtId="0" fontId="8" fillId="0" borderId="0" xfId="1968" applyFont="1"/>
    <xf numFmtId="0" fontId="10" fillId="0" borderId="0" xfId="1968" applyFont="1"/>
    <xf numFmtId="0" fontId="0" fillId="58" borderId="0" xfId="1968" applyFont="1" applyFill="1"/>
    <xf numFmtId="0" fontId="5" fillId="58" borderId="0" xfId="1968" applyFont="1" applyFill="1"/>
    <xf numFmtId="0" fontId="0" fillId="58" borderId="0" xfId="1968" applyFont="1" applyFill="1" applyBorder="1"/>
    <xf numFmtId="0" fontId="8" fillId="58" borderId="0" xfId="1968" applyFont="1" applyFill="1"/>
    <xf numFmtId="0" fontId="6" fillId="58" borderId="0" xfId="1968" applyFont="1" applyFill="1"/>
    <xf numFmtId="167" fontId="0" fillId="0" borderId="0" xfId="1968" applyNumberFormat="1" applyFont="1"/>
    <xf numFmtId="0" fontId="0" fillId="0" borderId="0" xfId="1968" applyFont="1" applyFill="1"/>
    <xf numFmtId="0" fontId="0" fillId="0" borderId="0" xfId="1968" applyFont="1" applyFill="1" applyAlignment="1"/>
    <xf numFmtId="0" fontId="6" fillId="0" borderId="0" xfId="1968" applyFont="1" applyFill="1"/>
    <xf numFmtId="0" fontId="8" fillId="0" borderId="0" xfId="1968" applyFont="1" applyFill="1"/>
    <xf numFmtId="0" fontId="6" fillId="0" borderId="0" xfId="1968" applyFont="1" applyFill="1" applyAlignment="1">
      <alignment horizontal="left"/>
    </xf>
    <xf numFmtId="0" fontId="17" fillId="0" borderId="0" xfId="1968" applyFont="1" applyFill="1"/>
    <xf numFmtId="3" fontId="6" fillId="0" borderId="0" xfId="1968" applyNumberFormat="1" applyFont="1" applyFill="1" applyAlignment="1">
      <alignment horizontal="right"/>
    </xf>
    <xf numFmtId="3" fontId="17" fillId="0" borderId="0" xfId="1968" applyNumberFormat="1" applyFont="1" applyFill="1" applyAlignment="1">
      <alignment horizontal="right"/>
    </xf>
    <xf numFmtId="168" fontId="6" fillId="0" borderId="0" xfId="1968" applyNumberFormat="1" applyFont="1" applyFill="1"/>
    <xf numFmtId="168" fontId="6" fillId="0" borderId="0" xfId="1968" applyNumberFormat="1" applyFont="1" applyFill="1" applyAlignment="1">
      <alignment horizontal="left"/>
    </xf>
    <xf numFmtId="168" fontId="17" fillId="0" borderId="0" xfId="1968" applyNumberFormat="1" applyFont="1" applyFill="1"/>
    <xf numFmtId="168" fontId="6" fillId="0" borderId="0" xfId="1884" applyNumberFormat="1" applyFont="1" applyFill="1" applyAlignment="1">
      <alignment horizontal="right"/>
    </xf>
    <xf numFmtId="168" fontId="6" fillId="0" borderId="0" xfId="1884" applyNumberFormat="1" applyFont="1" applyFill="1" applyAlignment="1">
      <alignment horizontal="right" wrapText="1"/>
    </xf>
    <xf numFmtId="168" fontId="17" fillId="0" borderId="0" xfId="1884" applyNumberFormat="1" applyFont="1" applyFill="1" applyAlignment="1">
      <alignment horizontal="right"/>
    </xf>
    <xf numFmtId="0" fontId="5" fillId="0" borderId="0" xfId="1968" applyFont="1" applyFill="1" applyBorder="1" applyAlignment="1">
      <alignment horizontal="justify" wrapText="1"/>
    </xf>
    <xf numFmtId="0" fontId="9" fillId="0" borderId="0" xfId="1968" applyFont="1" applyFill="1" applyBorder="1" applyAlignment="1">
      <alignment horizontal="justify" wrapText="1"/>
    </xf>
    <xf numFmtId="0" fontId="0" fillId="0" borderId="0" xfId="1968" applyFont="1" applyFill="1" applyAlignment="1">
      <alignment horizontal="justify" wrapText="1"/>
    </xf>
    <xf numFmtId="3" fontId="5" fillId="0" borderId="0" xfId="1968" applyNumberFormat="1" applyFont="1" applyFill="1" applyBorder="1" applyAlignment="1">
      <alignment horizontal="right" wrapText="1"/>
    </xf>
    <xf numFmtId="168" fontId="5" fillId="0" borderId="0" xfId="1968" applyNumberFormat="1" applyFont="1" applyFill="1" applyBorder="1" applyAlignment="1">
      <alignment horizontal="justify" wrapText="1"/>
    </xf>
    <xf numFmtId="168" fontId="3" fillId="0" borderId="0" xfId="1884" applyNumberFormat="1" applyFill="1" applyAlignment="1">
      <alignment horizontal="right" wrapText="1"/>
    </xf>
    <xf numFmtId="168" fontId="3" fillId="0" borderId="0" xfId="1884" applyNumberFormat="1" applyFill="1" applyAlignment="1">
      <alignment horizontal="right"/>
    </xf>
    <xf numFmtId="3" fontId="0" fillId="0" borderId="0" xfId="1968" applyNumberFormat="1" applyFont="1" applyFill="1" applyAlignment="1">
      <alignment horizontal="right"/>
    </xf>
    <xf numFmtId="0" fontId="17" fillId="0" borderId="0" xfId="1968" applyFont="1" applyFill="1" applyBorder="1"/>
    <xf numFmtId="3" fontId="6" fillId="0" borderId="0" xfId="1968" applyNumberFormat="1" applyFont="1" applyFill="1" applyAlignment="1">
      <alignment horizontal="right" wrapText="1"/>
    </xf>
    <xf numFmtId="0" fontId="21" fillId="0" borderId="0" xfId="1968" applyFont="1" applyFill="1"/>
    <xf numFmtId="0" fontId="6" fillId="0" borderId="0" xfId="1968" applyFont="1" applyFill="1" applyAlignment="1">
      <alignment wrapText="1"/>
    </xf>
    <xf numFmtId="166" fontId="0" fillId="0" borderId="0" xfId="2521" applyNumberFormat="1" applyFont="1"/>
    <xf numFmtId="165" fontId="5" fillId="0" borderId="0" xfId="1968" applyNumberFormat="1" applyFont="1" applyFill="1" applyBorder="1" applyAlignment="1">
      <alignment horizontal="right" wrapText="1"/>
    </xf>
    <xf numFmtId="165" fontId="6" fillId="0" borderId="0" xfId="1968" applyNumberFormat="1" applyFont="1" applyFill="1" applyAlignment="1">
      <alignment horizontal="right"/>
    </xf>
    <xf numFmtId="165" fontId="17" fillId="0" borderId="0" xfId="1968" applyNumberFormat="1" applyFont="1" applyFill="1" applyAlignment="1">
      <alignment horizontal="right"/>
    </xf>
    <xf numFmtId="9" fontId="0" fillId="0" borderId="0" xfId="2521" applyFont="1" applyBorder="1"/>
    <xf numFmtId="3" fontId="17" fillId="0" borderId="37" xfId="1968" applyNumberFormat="1" applyFont="1" applyFill="1" applyBorder="1" applyAlignment="1">
      <alignment horizontal="right"/>
    </xf>
    <xf numFmtId="0" fontId="0" fillId="0" borderId="0" xfId="0" applyFill="1"/>
    <xf numFmtId="0" fontId="5" fillId="0" borderId="0" xfId="1968" applyFont="1" applyFill="1" applyBorder="1" applyAlignment="1">
      <alignment horizontal="left" wrapText="1"/>
    </xf>
    <xf numFmtId="0" fontId="4" fillId="0" borderId="0" xfId="1968" applyFont="1" applyFill="1"/>
    <xf numFmtId="3" fontId="4" fillId="0" borderId="0" xfId="2392" applyNumberFormat="1" applyFont="1" applyFill="1" applyBorder="1" applyAlignment="1">
      <alignment wrapText="1"/>
    </xf>
    <xf numFmtId="0" fontId="8" fillId="0" borderId="38" xfId="1968" applyFont="1" applyFill="1" applyBorder="1" applyAlignment="1">
      <alignment vertical="center" wrapText="1"/>
    </xf>
    <xf numFmtId="0" fontId="7" fillId="0" borderId="38" xfId="1968" applyFont="1" applyFill="1" applyBorder="1" applyAlignment="1">
      <alignment vertical="center" wrapText="1"/>
    </xf>
    <xf numFmtId="0" fontId="4" fillId="0" borderId="38" xfId="1968" applyFont="1" applyFill="1" applyBorder="1"/>
    <xf numFmtId="0" fontId="8" fillId="0" borderId="38" xfId="1968" applyFont="1" applyFill="1" applyBorder="1"/>
    <xf numFmtId="0" fontId="6" fillId="0" borderId="38" xfId="1968" applyFont="1" applyFill="1" applyBorder="1"/>
    <xf numFmtId="0" fontId="8" fillId="0" borderId="38" xfId="1968" applyFont="1" applyFill="1" applyBorder="1" applyAlignment="1">
      <alignment wrapText="1"/>
    </xf>
    <xf numFmtId="0" fontId="7" fillId="0" borderId="39" xfId="1968" applyFont="1" applyFill="1" applyBorder="1" applyAlignment="1">
      <alignment vertical="center" wrapText="1"/>
    </xf>
    <xf numFmtId="0" fontId="7" fillId="0" borderId="40" xfId="1968" applyFont="1" applyFill="1" applyBorder="1" applyAlignment="1">
      <alignment vertical="center" wrapText="1"/>
    </xf>
    <xf numFmtId="0" fontId="8" fillId="0" borderId="40" xfId="1968" applyFont="1" applyFill="1" applyBorder="1" applyAlignment="1">
      <alignment vertical="center" wrapText="1"/>
    </xf>
    <xf numFmtId="0" fontId="8" fillId="0" borderId="41" xfId="1968" applyFont="1" applyFill="1" applyBorder="1" applyAlignment="1">
      <alignment vertical="center" wrapText="1"/>
    </xf>
    <xf numFmtId="0" fontId="6" fillId="0" borderId="41" xfId="1968" applyFont="1" applyFill="1" applyBorder="1"/>
    <xf numFmtId="0" fontId="9" fillId="0" borderId="0" xfId="0" applyFont="1"/>
    <xf numFmtId="0" fontId="107" fillId="0" borderId="0" xfId="1968" applyFont="1" applyFill="1"/>
    <xf numFmtId="0" fontId="8" fillId="0" borderId="0" xfId="1968" applyFont="1" applyFill="1" applyBorder="1"/>
    <xf numFmtId="168" fontId="8" fillId="0" borderId="0" xfId="1968" applyNumberFormat="1" applyFont="1" applyFill="1" applyBorder="1"/>
    <xf numFmtId="165" fontId="6" fillId="0" borderId="0" xfId="1968" applyNumberFormat="1" applyFont="1" applyFill="1" applyBorder="1" applyAlignment="1">
      <alignment horizontal="right"/>
    </xf>
    <xf numFmtId="3" fontId="6" fillId="0" borderId="0" xfId="1968" applyNumberFormat="1" applyFont="1" applyFill="1" applyBorder="1" applyAlignment="1">
      <alignment horizontal="right"/>
    </xf>
    <xf numFmtId="168" fontId="6" fillId="0" borderId="0" xfId="1884" applyNumberFormat="1" applyFont="1" applyFill="1" applyBorder="1" applyAlignment="1">
      <alignment horizontal="right"/>
    </xf>
    <xf numFmtId="3" fontId="17" fillId="0" borderId="0" xfId="1968" applyNumberFormat="1" applyFont="1" applyFill="1" applyBorder="1" applyAlignment="1">
      <alignment horizontal="right"/>
    </xf>
    <xf numFmtId="1" fontId="9" fillId="0" borderId="0" xfId="2521" applyNumberFormat="1" applyFont="1" applyBorder="1"/>
    <xf numFmtId="3" fontId="11" fillId="0" borderId="0" xfId="1968" applyNumberFormat="1" applyFont="1" applyBorder="1"/>
    <xf numFmtId="1" fontId="9" fillId="0" borderId="0" xfId="2521" applyNumberFormat="1" applyFont="1" applyFill="1" applyBorder="1"/>
    <xf numFmtId="0" fontId="0" fillId="0" borderId="0" xfId="0" applyAlignment="1"/>
    <xf numFmtId="0" fontId="0" fillId="58" borderId="0" xfId="1968" applyFont="1" applyFill="1" applyAlignment="1"/>
    <xf numFmtId="0" fontId="4" fillId="0" borderId="0" xfId="0" applyFont="1" applyAlignment="1">
      <alignment horizontal="left" vertical="center" wrapText="1"/>
    </xf>
    <xf numFmtId="0" fontId="8" fillId="0" borderId="0" xfId="1984" applyFont="1"/>
    <xf numFmtId="3" fontId="112" fillId="0" borderId="0" xfId="1984" applyNumberFormat="1" applyFont="1" applyFill="1" applyBorder="1" applyAlignment="1">
      <alignment horizontal="right"/>
    </xf>
    <xf numFmtId="0" fontId="8" fillId="0" borderId="0" xfId="1968" applyFont="1" applyAlignment="1">
      <alignment wrapText="1"/>
    </xf>
    <xf numFmtId="0" fontId="10" fillId="0" borderId="0" xfId="1968" applyFont="1" applyAlignment="1">
      <alignment wrapText="1"/>
    </xf>
    <xf numFmtId="0" fontId="4" fillId="0" borderId="0" xfId="1968" applyFont="1" applyFill="1" applyAlignment="1">
      <alignment horizontal="left"/>
    </xf>
    <xf numFmtId="0" fontId="115" fillId="0" borderId="0" xfId="0" applyFont="1"/>
    <xf numFmtId="0" fontId="124" fillId="0" borderId="42" xfId="0" applyFont="1" applyFill="1" applyBorder="1" applyAlignment="1">
      <alignment vertical="center" wrapText="1"/>
    </xf>
    <xf numFmtId="0" fontId="125" fillId="0" borderId="43" xfId="0" applyFont="1" applyFill="1" applyBorder="1" applyAlignment="1">
      <alignment vertical="center" wrapText="1"/>
    </xf>
    <xf numFmtId="0" fontId="124" fillId="0" borderId="44" xfId="0" applyFont="1" applyFill="1" applyBorder="1" applyAlignment="1">
      <alignment wrapText="1"/>
    </xf>
    <xf numFmtId="0" fontId="14" fillId="0" borderId="44" xfId="0" applyFont="1" applyFill="1" applyBorder="1" applyAlignment="1">
      <alignment wrapText="1"/>
    </xf>
    <xf numFmtId="0" fontId="124" fillId="0" borderId="44" xfId="0" applyFont="1" applyFill="1" applyBorder="1" applyAlignment="1">
      <alignment vertical="center" wrapText="1"/>
    </xf>
    <xf numFmtId="0" fontId="14" fillId="0" borderId="44" xfId="0" applyFont="1" applyFill="1" applyBorder="1" applyAlignment="1">
      <alignment horizontal="left" vertical="center" wrapText="1"/>
    </xf>
    <xf numFmtId="0" fontId="125" fillId="0" borderId="44" xfId="0" applyFont="1" applyFill="1" applyBorder="1" applyAlignment="1">
      <alignment wrapText="1"/>
    </xf>
    <xf numFmtId="0" fontId="14" fillId="0" borderId="44" xfId="0" applyFont="1" applyFill="1" applyBorder="1" applyAlignment="1"/>
    <xf numFmtId="0" fontId="14" fillId="0" borderId="43" xfId="0" applyFont="1" applyFill="1" applyBorder="1" applyAlignment="1">
      <alignment wrapText="1"/>
    </xf>
    <xf numFmtId="3" fontId="124" fillId="0" borderId="41" xfId="1968" applyNumberFormat="1" applyFont="1" applyFill="1" applyBorder="1" applyAlignment="1">
      <alignment horizontal="center" vertical="center" wrapText="1"/>
    </xf>
    <xf numFmtId="3" fontId="14" fillId="0" borderId="0" xfId="1988" applyNumberFormat="1" applyFont="1" applyFill="1" applyBorder="1" applyAlignment="1">
      <alignment horizontal="center" wrapText="1"/>
    </xf>
    <xf numFmtId="3" fontId="14" fillId="0" borderId="0" xfId="1970" applyNumberFormat="1" applyFont="1" applyFill="1" applyBorder="1" applyAlignment="1">
      <alignment horizontal="center" wrapText="1"/>
    </xf>
    <xf numFmtId="3" fontId="14" fillId="0" borderId="18" xfId="1970" applyNumberFormat="1" applyFont="1" applyFill="1" applyBorder="1" applyAlignment="1">
      <alignment horizontal="center" wrapText="1"/>
    </xf>
    <xf numFmtId="165" fontId="14" fillId="0" borderId="45" xfId="1988" applyNumberFormat="1" applyFont="1" applyFill="1" applyBorder="1" applyAlignment="1">
      <alignment horizontal="left" wrapText="1"/>
    </xf>
    <xf numFmtId="165" fontId="14" fillId="0" borderId="46" xfId="1988" applyNumberFormat="1" applyFont="1" applyFill="1" applyBorder="1" applyAlignment="1">
      <alignment horizontal="left" wrapText="1"/>
    </xf>
    <xf numFmtId="0" fontId="124" fillId="0" borderId="47" xfId="1988" applyFont="1" applyFill="1" applyBorder="1" applyAlignment="1">
      <alignment horizontal="left" vertical="center" wrapText="1"/>
    </xf>
    <xf numFmtId="0" fontId="124" fillId="58" borderId="48" xfId="1989" applyFont="1" applyFill="1" applyBorder="1" applyAlignment="1">
      <alignment horizontal="center" vertical="center"/>
    </xf>
    <xf numFmtId="0" fontId="124" fillId="58" borderId="48" xfId="1988" applyFont="1" applyFill="1" applyBorder="1" applyAlignment="1">
      <alignment horizontal="center" vertical="center"/>
    </xf>
    <xf numFmtId="0" fontId="124" fillId="58" borderId="49" xfId="1988" applyFont="1" applyFill="1" applyBorder="1" applyAlignment="1">
      <alignment horizontal="center" vertical="center"/>
    </xf>
    <xf numFmtId="1" fontId="14" fillId="59" borderId="0" xfId="1970" applyNumberFormat="1" applyFont="1" applyFill="1" applyBorder="1" applyAlignment="1">
      <alignment horizontal="center" wrapText="1"/>
    </xf>
    <xf numFmtId="0" fontId="14" fillId="0" borderId="1" xfId="1968" applyFont="1" applyBorder="1"/>
    <xf numFmtId="0" fontId="14" fillId="0" borderId="1" xfId="1968" applyFont="1" applyBorder="1" applyAlignment="1">
      <alignment horizontal="center"/>
    </xf>
    <xf numFmtId="0" fontId="124" fillId="0" borderId="1" xfId="1968" applyFont="1" applyBorder="1" applyAlignment="1">
      <alignment horizontal="center"/>
    </xf>
    <xf numFmtId="0" fontId="124" fillId="0" borderId="1" xfId="1968" applyFont="1" applyBorder="1" applyAlignment="1">
      <alignment horizontal="center" vertical="center"/>
    </xf>
    <xf numFmtId="0" fontId="14" fillId="0" borderId="1" xfId="1968" applyFont="1" applyFill="1" applyBorder="1" applyAlignment="1">
      <alignment horizontal="center" vertical="center"/>
    </xf>
    <xf numFmtId="0" fontId="14" fillId="0" borderId="1" xfId="1968" applyFont="1" applyBorder="1" applyAlignment="1">
      <alignment horizontal="center" vertical="center"/>
    </xf>
    <xf numFmtId="3" fontId="14" fillId="0" borderId="45" xfId="1968" applyNumberFormat="1" applyFont="1" applyFill="1" applyBorder="1"/>
    <xf numFmtId="3" fontId="14" fillId="0" borderId="50" xfId="1968" applyNumberFormat="1" applyFont="1" applyFill="1" applyBorder="1"/>
    <xf numFmtId="3" fontId="124" fillId="0" borderId="51" xfId="1968" applyNumberFormat="1" applyFont="1" applyFill="1" applyBorder="1"/>
    <xf numFmtId="3" fontId="124" fillId="0" borderId="52" xfId="1968" applyNumberFormat="1" applyFont="1" applyFill="1" applyBorder="1" applyAlignment="1">
      <alignment horizontal="center"/>
    </xf>
    <xf numFmtId="3" fontId="124" fillId="0" borderId="53" xfId="1968" applyNumberFormat="1" applyFont="1" applyFill="1" applyBorder="1" applyAlignment="1">
      <alignment horizontal="center"/>
    </xf>
    <xf numFmtId="3" fontId="124" fillId="0" borderId="54" xfId="1968" applyNumberFormat="1" applyFont="1" applyFill="1" applyBorder="1" applyAlignment="1">
      <alignment horizontal="center"/>
    </xf>
    <xf numFmtId="3" fontId="124" fillId="0" borderId="55" xfId="1968" applyNumberFormat="1" applyFont="1" applyFill="1" applyBorder="1" applyAlignment="1">
      <alignment horizontal="center"/>
    </xf>
    <xf numFmtId="3" fontId="124" fillId="0" borderId="56" xfId="1968" applyNumberFormat="1" applyFont="1" applyFill="1" applyBorder="1" applyAlignment="1">
      <alignment horizontal="left"/>
    </xf>
    <xf numFmtId="3" fontId="124" fillId="0" borderId="45" xfId="1968" applyNumberFormat="1" applyFont="1" applyFill="1" applyBorder="1" applyAlignment="1">
      <alignment horizontal="left"/>
    </xf>
    <xf numFmtId="0" fontId="124" fillId="0" borderId="1" xfId="1968" applyFont="1" applyFill="1" applyBorder="1" applyAlignment="1">
      <alignment horizontal="center" vertical="center" wrapText="1"/>
    </xf>
    <xf numFmtId="166" fontId="14" fillId="0" borderId="1" xfId="2521" applyNumberFormat="1" applyFont="1" applyBorder="1" applyAlignment="1">
      <alignment horizontal="center"/>
    </xf>
    <xf numFmtId="2" fontId="14" fillId="0" borderId="1" xfId="1968" applyNumberFormat="1" applyFont="1" applyFill="1" applyBorder="1" applyAlignment="1">
      <alignment horizontal="center"/>
    </xf>
    <xf numFmtId="166" fontId="14" fillId="0" borderId="1" xfId="2521" applyNumberFormat="1" applyFont="1" applyFill="1" applyBorder="1" applyAlignment="1">
      <alignment horizontal="center"/>
    </xf>
    <xf numFmtId="0" fontId="14" fillId="0" borderId="0" xfId="1968" applyFont="1" applyBorder="1" applyAlignment="1">
      <alignment horizontal="center"/>
    </xf>
    <xf numFmtId="0" fontId="14" fillId="0" borderId="0" xfId="0" applyFont="1"/>
    <xf numFmtId="0" fontId="89" fillId="0" borderId="0" xfId="0" applyFont="1" applyAlignment="1">
      <alignment wrapText="1"/>
    </xf>
    <xf numFmtId="0" fontId="124" fillId="0" borderId="1" xfId="1968" applyFont="1" applyBorder="1" applyAlignment="1">
      <alignment horizontal="left" vertical="top"/>
    </xf>
    <xf numFmtId="0" fontId="124" fillId="0" borderId="1" xfId="1968" applyFont="1" applyFill="1" applyBorder="1" applyAlignment="1">
      <alignment horizontal="left" vertical="top"/>
    </xf>
    <xf numFmtId="0" fontId="124" fillId="4" borderId="1" xfId="1968" applyFont="1" applyFill="1" applyBorder="1" applyAlignment="1">
      <alignment horizontal="left" vertical="top"/>
    </xf>
    <xf numFmtId="3" fontId="14" fillId="0" borderId="1" xfId="1968" applyNumberFormat="1" applyFont="1" applyBorder="1" applyAlignment="1">
      <alignment horizontal="center" vertical="center"/>
    </xf>
    <xf numFmtId="1" fontId="14" fillId="0" borderId="1" xfId="1968" applyNumberFormat="1" applyFont="1" applyFill="1" applyBorder="1" applyAlignment="1">
      <alignment horizontal="center" vertical="center"/>
    </xf>
    <xf numFmtId="3" fontId="124" fillId="0" borderId="1" xfId="1968" applyNumberFormat="1" applyFont="1" applyBorder="1" applyAlignment="1">
      <alignment horizontal="center" vertical="center"/>
    </xf>
    <xf numFmtId="1" fontId="14" fillId="0" borderId="1" xfId="1968" applyNumberFormat="1" applyFont="1" applyBorder="1" applyAlignment="1">
      <alignment horizontal="center" vertical="center"/>
    </xf>
    <xf numFmtId="3" fontId="124" fillId="4" borderId="1" xfId="1968" applyNumberFormat="1" applyFont="1" applyFill="1" applyBorder="1" applyAlignment="1">
      <alignment horizontal="center" vertical="center"/>
    </xf>
    <xf numFmtId="0" fontId="14" fillId="0" borderId="0" xfId="1968" applyFont="1" applyFill="1" applyBorder="1" applyAlignment="1">
      <alignment horizontal="center"/>
    </xf>
    <xf numFmtId="0" fontId="14" fillId="0" borderId="0" xfId="0" applyFont="1" applyBorder="1" applyAlignment="1">
      <alignment horizontal="center"/>
    </xf>
    <xf numFmtId="3" fontId="124" fillId="0" borderId="0" xfId="1968" applyNumberFormat="1" applyFont="1" applyFill="1" applyBorder="1" applyAlignment="1">
      <alignment horizontal="center"/>
    </xf>
    <xf numFmtId="0" fontId="115" fillId="0" borderId="18" xfId="1968" applyFont="1" applyBorder="1" applyAlignment="1"/>
    <xf numFmtId="0" fontId="0" fillId="0" borderId="0" xfId="0" applyAlignment="1">
      <alignment vertical="center"/>
    </xf>
    <xf numFmtId="0" fontId="89" fillId="0" borderId="0" xfId="0" applyFont="1" applyAlignment="1">
      <alignment vertical="center" wrapText="1"/>
    </xf>
    <xf numFmtId="0" fontId="89" fillId="0" borderId="0" xfId="0" applyFont="1" applyAlignment="1">
      <alignment vertical="center"/>
    </xf>
    <xf numFmtId="0" fontId="0" fillId="0" borderId="1" xfId="1980" applyFont="1" applyBorder="1"/>
    <xf numFmtId="0" fontId="124" fillId="0" borderId="1" xfId="1980" applyFont="1" applyBorder="1" applyAlignment="1">
      <alignment horizontal="center"/>
    </xf>
    <xf numFmtId="0" fontId="14" fillId="0" borderId="1" xfId="1980" applyFont="1" applyBorder="1" applyAlignment="1">
      <alignment horizontal="center"/>
    </xf>
    <xf numFmtId="3" fontId="130" fillId="0" borderId="1" xfId="2391" applyNumberFormat="1" applyFont="1" applyFill="1" applyBorder="1" applyAlignment="1">
      <alignment horizontal="right"/>
    </xf>
    <xf numFmtId="1" fontId="14" fillId="0" borderId="1" xfId="1980" applyNumberFormat="1" applyFont="1" applyFill="1" applyBorder="1" applyAlignment="1">
      <alignment horizontal="center" vertical="center"/>
    </xf>
    <xf numFmtId="3" fontId="5" fillId="0" borderId="57" xfId="1980" applyNumberFormat="1" applyFont="1" applyFill="1" applyBorder="1"/>
    <xf numFmtId="1" fontId="14" fillId="0" borderId="1" xfId="1980" applyNumberFormat="1" applyFont="1" applyBorder="1" applyAlignment="1">
      <alignment horizontal="center" vertical="center"/>
    </xf>
    <xf numFmtId="3" fontId="5" fillId="91" borderId="1" xfId="1980" applyNumberFormat="1" applyFont="1" applyFill="1" applyBorder="1"/>
    <xf numFmtId="3" fontId="124" fillId="4" borderId="1" xfId="1980" applyNumberFormat="1" applyFont="1" applyFill="1" applyBorder="1" applyAlignment="1">
      <alignment horizontal="center" vertical="center"/>
    </xf>
    <xf numFmtId="1" fontId="124" fillId="4" borderId="1" xfId="1980" applyNumberFormat="1" applyFont="1" applyFill="1" applyBorder="1" applyAlignment="1">
      <alignment horizontal="center" vertical="center"/>
    </xf>
    <xf numFmtId="1" fontId="4" fillId="0" borderId="1" xfId="1980" applyNumberFormat="1" applyFont="1" applyFill="1" applyBorder="1"/>
    <xf numFmtId="0" fontId="14" fillId="0" borderId="1" xfId="1980" applyFont="1" applyFill="1" applyBorder="1" applyAlignment="1">
      <alignment horizontal="center" vertical="center"/>
    </xf>
    <xf numFmtId="0" fontId="14" fillId="0" borderId="1" xfId="1980" applyFont="1" applyFill="1" applyBorder="1" applyAlignment="1">
      <alignment horizontal="center"/>
    </xf>
    <xf numFmtId="1" fontId="0" fillId="0" borderId="1" xfId="0" applyNumberFormat="1" applyFill="1" applyBorder="1" applyAlignment="1">
      <alignment horizontal="center" vertical="center"/>
    </xf>
    <xf numFmtId="1" fontId="14" fillId="0" borderId="1" xfId="1886" applyNumberFormat="1" applyFont="1" applyFill="1" applyBorder="1" applyAlignment="1">
      <alignment horizontal="center" vertical="center"/>
    </xf>
    <xf numFmtId="1" fontId="9" fillId="0" borderId="1" xfId="1886" applyNumberFormat="1" applyFont="1" applyFill="1" applyBorder="1" applyAlignment="1">
      <alignment horizontal="center"/>
    </xf>
    <xf numFmtId="1" fontId="14" fillId="0" borderId="1" xfId="1980" applyNumberFormat="1" applyFont="1" applyFill="1" applyBorder="1" applyAlignment="1">
      <alignment horizontal="center"/>
    </xf>
    <xf numFmtId="1" fontId="14"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xf>
    <xf numFmtId="164" fontId="14" fillId="0" borderId="98" xfId="1984" applyNumberFormat="1" applyFont="1" applyFill="1" applyBorder="1" applyAlignment="1">
      <alignment horizontal="center" wrapText="1"/>
    </xf>
    <xf numFmtId="164" fontId="14" fillId="0" borderId="99" xfId="1984" applyNumberFormat="1" applyFont="1" applyFill="1" applyBorder="1" applyAlignment="1">
      <alignment horizontal="center" wrapText="1"/>
    </xf>
    <xf numFmtId="0" fontId="8" fillId="0" borderId="0" xfId="1968" applyFont="1" applyAlignment="1"/>
    <xf numFmtId="0" fontId="9" fillId="0" borderId="0" xfId="2179"/>
    <xf numFmtId="0" fontId="9" fillId="0" borderId="0" xfId="1984" applyFont="1" applyBorder="1" applyAlignment="1">
      <alignment horizontal="justify" wrapText="1"/>
    </xf>
    <xf numFmtId="0" fontId="14" fillId="0" borderId="100" xfId="2179" applyFont="1" applyBorder="1"/>
    <xf numFmtId="0" fontId="124" fillId="58" borderId="101" xfId="1984" applyFont="1" applyFill="1" applyBorder="1" applyAlignment="1">
      <alignment horizontal="left" wrapText="1"/>
    </xf>
    <xf numFmtId="0" fontId="124" fillId="58" borderId="101" xfId="1984" applyFont="1" applyFill="1" applyBorder="1" applyAlignment="1">
      <alignment horizontal="center" wrapText="1"/>
    </xf>
    <xf numFmtId="0" fontId="124" fillId="58" borderId="102" xfId="1984" applyFont="1" applyFill="1" applyBorder="1" applyAlignment="1">
      <alignment horizontal="center" wrapText="1"/>
    </xf>
    <xf numFmtId="0" fontId="14" fillId="58" borderId="98" xfId="1984" applyFont="1" applyFill="1" applyBorder="1" applyAlignment="1">
      <alignment horizontal="left" vertical="center" wrapText="1"/>
    </xf>
    <xf numFmtId="164" fontId="14" fillId="58" borderId="98" xfId="1984" applyNumberFormat="1" applyFont="1" applyFill="1" applyBorder="1" applyAlignment="1">
      <alignment horizontal="center" wrapText="1"/>
    </xf>
    <xf numFmtId="0" fontId="14" fillId="58" borderId="103" xfId="1984" applyFont="1" applyFill="1" applyBorder="1" applyAlignment="1">
      <alignment horizontal="center" wrapText="1"/>
    </xf>
    <xf numFmtId="0" fontId="14" fillId="58" borderId="98" xfId="1984" applyFont="1" applyFill="1" applyBorder="1" applyAlignment="1">
      <alignment horizontal="center" wrapText="1"/>
    </xf>
    <xf numFmtId="164" fontId="14" fillId="58" borderId="103" xfId="1984" applyNumberFormat="1" applyFont="1" applyFill="1" applyBorder="1" applyAlignment="1">
      <alignment horizontal="center" wrapText="1"/>
    </xf>
    <xf numFmtId="0" fontId="14" fillId="58" borderId="99" xfId="1984" applyFont="1" applyFill="1" applyBorder="1" applyAlignment="1">
      <alignment horizontal="left" vertical="center" wrapText="1"/>
    </xf>
    <xf numFmtId="164" fontId="14" fillId="58" borderId="104" xfId="1984" applyNumberFormat="1" applyFont="1" applyFill="1" applyBorder="1" applyAlignment="1">
      <alignment horizontal="center" wrapText="1"/>
    </xf>
    <xf numFmtId="164" fontId="14" fillId="58" borderId="99" xfId="1984" applyNumberFormat="1" applyFont="1" applyFill="1" applyBorder="1" applyAlignment="1">
      <alignment horizontal="center" wrapText="1"/>
    </xf>
    <xf numFmtId="0" fontId="124" fillId="58" borderId="105" xfId="1984" applyFont="1" applyFill="1" applyBorder="1" applyAlignment="1">
      <alignment horizontal="left" vertical="center" wrapText="1"/>
    </xf>
    <xf numFmtId="164" fontId="124" fillId="58" borderId="105" xfId="1984" applyNumberFormat="1" applyFont="1" applyFill="1" applyBorder="1" applyAlignment="1">
      <alignment horizontal="center" wrapText="1"/>
    </xf>
    <xf numFmtId="0" fontId="4" fillId="58" borderId="0" xfId="1984" applyFont="1" applyFill="1"/>
    <xf numFmtId="0" fontId="0" fillId="58" borderId="0" xfId="1984" applyFont="1" applyFill="1"/>
    <xf numFmtId="0" fontId="4" fillId="0" borderId="0" xfId="1984" applyFont="1"/>
    <xf numFmtId="0" fontId="4" fillId="58" borderId="0" xfId="1984" applyFont="1" applyFill="1" applyAlignment="1">
      <alignment horizontal="left"/>
    </xf>
    <xf numFmtId="165" fontId="126" fillId="0" borderId="59" xfId="0" applyNumberFormat="1" applyFont="1" applyFill="1" applyBorder="1" applyAlignment="1" applyProtection="1">
      <alignment horizontal="right" wrapText="1"/>
    </xf>
    <xf numFmtId="165" fontId="128" fillId="0" borderId="60" xfId="0" applyNumberFormat="1" applyFont="1" applyFill="1" applyBorder="1" applyAlignment="1" applyProtection="1">
      <alignment horizontal="right" wrapText="1"/>
    </xf>
    <xf numFmtId="165" fontId="126" fillId="0" borderId="58" xfId="0" applyNumberFormat="1" applyFont="1" applyFill="1" applyBorder="1" applyAlignment="1" applyProtection="1">
      <alignment horizontal="right" wrapText="1"/>
    </xf>
    <xf numFmtId="165" fontId="127" fillId="0" borderId="58" xfId="0" applyNumberFormat="1" applyFont="1" applyFill="1" applyBorder="1" applyAlignment="1" applyProtection="1">
      <alignment horizontal="right" wrapText="1"/>
    </xf>
    <xf numFmtId="165" fontId="127" fillId="0" borderId="60" xfId="0" applyNumberFormat="1" applyFont="1" applyFill="1" applyBorder="1" applyAlignment="1" applyProtection="1">
      <alignment horizontal="right" wrapText="1"/>
    </xf>
    <xf numFmtId="3" fontId="126" fillId="0" borderId="59" xfId="0" applyNumberFormat="1" applyFont="1" applyFill="1" applyBorder="1" applyAlignment="1" applyProtection="1">
      <alignment horizontal="right" wrapText="1"/>
    </xf>
    <xf numFmtId="3" fontId="127" fillId="0" borderId="60" xfId="0" applyNumberFormat="1" applyFont="1" applyFill="1" applyBorder="1" applyAlignment="1" applyProtection="1">
      <alignment horizontal="right" wrapText="1"/>
    </xf>
    <xf numFmtId="3" fontId="126" fillId="0" borderId="58" xfId="0" applyNumberFormat="1" applyFont="1" applyFill="1" applyBorder="1" applyAlignment="1" applyProtection="1">
      <alignment horizontal="right" wrapText="1"/>
    </xf>
    <xf numFmtId="3" fontId="127" fillId="0" borderId="58" xfId="0" applyNumberFormat="1" applyFont="1" applyFill="1" applyBorder="1" applyAlignment="1" applyProtection="1">
      <alignment horizontal="right" wrapText="1"/>
    </xf>
    <xf numFmtId="164" fontId="7" fillId="0" borderId="40" xfId="2393" applyNumberFormat="1" applyFont="1" applyFill="1" applyBorder="1" applyAlignment="1">
      <alignment vertical="center" wrapText="1"/>
    </xf>
    <xf numFmtId="164" fontId="7" fillId="0" borderId="61" xfId="2393" applyNumberFormat="1" applyFont="1" applyFill="1" applyBorder="1" applyAlignment="1">
      <alignment vertical="center" wrapText="1"/>
    </xf>
    <xf numFmtId="164" fontId="7" fillId="0" borderId="62" xfId="2393" applyNumberFormat="1" applyFont="1" applyFill="1" applyBorder="1" applyAlignment="1">
      <alignment vertical="center" wrapText="1"/>
    </xf>
    <xf numFmtId="164" fontId="8" fillId="0" borderId="38" xfId="2393" applyNumberFormat="1" applyFont="1" applyFill="1" applyBorder="1" applyAlignment="1">
      <alignment vertical="center" wrapText="1"/>
    </xf>
    <xf numFmtId="164" fontId="8" fillId="0" borderId="63" xfId="2393" applyNumberFormat="1" applyFont="1" applyFill="1" applyBorder="1" applyAlignment="1">
      <alignment vertical="center" wrapText="1"/>
    </xf>
    <xf numFmtId="164" fontId="8" fillId="0" borderId="0" xfId="2393" applyNumberFormat="1" applyFont="1" applyFill="1" applyBorder="1" applyAlignment="1">
      <alignment vertical="center" wrapText="1"/>
    </xf>
    <xf numFmtId="164" fontId="7" fillId="0" borderId="38" xfId="2393" applyNumberFormat="1" applyFont="1" applyFill="1" applyBorder="1" applyAlignment="1">
      <alignment vertical="center" wrapText="1"/>
    </xf>
    <xf numFmtId="164" fontId="7" fillId="0" borderId="63" xfId="2393" applyNumberFormat="1" applyFont="1" applyFill="1" applyBorder="1" applyAlignment="1">
      <alignment vertical="center" wrapText="1"/>
    </xf>
    <xf numFmtId="164" fontId="7" fillId="0" borderId="0" xfId="2393" applyNumberFormat="1" applyFont="1" applyFill="1" applyBorder="1" applyAlignment="1">
      <alignment vertical="center" wrapText="1"/>
    </xf>
    <xf numFmtId="164" fontId="4" fillId="0" borderId="38" xfId="2393" applyNumberFormat="1" applyFont="1" applyFill="1" applyBorder="1"/>
    <xf numFmtId="164" fontId="4" fillId="0" borderId="63" xfId="2393" applyNumberFormat="1" applyFont="1" applyFill="1" applyBorder="1"/>
    <xf numFmtId="164" fontId="4" fillId="0" borderId="0" xfId="2393" applyNumberFormat="1" applyFont="1" applyFill="1" applyBorder="1"/>
    <xf numFmtId="164" fontId="8" fillId="0" borderId="38" xfId="2393" applyNumberFormat="1" applyFont="1" applyFill="1" applyBorder="1"/>
    <xf numFmtId="164" fontId="8" fillId="0" borderId="63" xfId="2393" applyNumberFormat="1" applyFont="1" applyFill="1" applyBorder="1"/>
    <xf numFmtId="164" fontId="8" fillId="0" borderId="0" xfId="2393" applyNumberFormat="1" applyFont="1" applyFill="1" applyBorder="1"/>
    <xf numFmtId="164" fontId="8" fillId="0" borderId="38" xfId="2393" applyNumberFormat="1" applyFont="1" applyFill="1" applyBorder="1" applyAlignment="1">
      <alignment wrapText="1"/>
    </xf>
    <xf numFmtId="164" fontId="8" fillId="0" borderId="63" xfId="2393" applyNumberFormat="1" applyFont="1" applyFill="1" applyBorder="1" applyAlignment="1">
      <alignment wrapText="1"/>
    </xf>
    <xf numFmtId="164" fontId="8" fillId="0" borderId="0" xfId="2393" applyNumberFormat="1" applyFont="1" applyFill="1" applyBorder="1" applyAlignment="1">
      <alignment wrapText="1"/>
    </xf>
    <xf numFmtId="164" fontId="4" fillId="0" borderId="41" xfId="2393" applyNumberFormat="1" applyFont="1" applyFill="1" applyBorder="1"/>
    <xf numFmtId="164" fontId="4" fillId="0" borderId="64" xfId="2393" applyNumberFormat="1" applyFont="1" applyFill="1" applyBorder="1"/>
    <xf numFmtId="164" fontId="4" fillId="0" borderId="65" xfId="2393" applyNumberFormat="1" applyFont="1" applyFill="1" applyBorder="1"/>
    <xf numFmtId="164" fontId="7" fillId="0" borderId="39" xfId="2393" applyNumberFormat="1" applyFont="1" applyFill="1" applyBorder="1" applyAlignment="1">
      <alignment vertical="center" wrapText="1"/>
    </xf>
    <xf numFmtId="164" fontId="7" fillId="0" borderId="66" xfId="2393" applyNumberFormat="1" applyFont="1" applyFill="1" applyBorder="1" applyAlignment="1">
      <alignment vertical="center" wrapText="1"/>
    </xf>
    <xf numFmtId="164" fontId="7" fillId="0" borderId="67" xfId="2393" applyNumberFormat="1" applyFont="1" applyFill="1" applyBorder="1" applyAlignment="1">
      <alignment vertical="center" wrapText="1"/>
    </xf>
    <xf numFmtId="164" fontId="8" fillId="0" borderId="40" xfId="2393" applyNumberFormat="1" applyFont="1" applyFill="1" applyBorder="1" applyAlignment="1">
      <alignment vertical="center" wrapText="1"/>
    </xf>
    <xf numFmtId="164" fontId="8" fillId="0" borderId="61" xfId="2393" applyNumberFormat="1" applyFont="1" applyFill="1" applyBorder="1" applyAlignment="1">
      <alignment vertical="center" wrapText="1"/>
    </xf>
    <xf numFmtId="164" fontId="8" fillId="0" borderId="62" xfId="2393" applyNumberFormat="1" applyFont="1" applyFill="1" applyBorder="1" applyAlignment="1">
      <alignment vertical="center" wrapText="1"/>
    </xf>
    <xf numFmtId="164" fontId="8" fillId="0" borderId="41" xfId="2393" applyNumberFormat="1" applyFont="1" applyFill="1" applyBorder="1" applyAlignment="1">
      <alignment vertical="center" wrapText="1"/>
    </xf>
    <xf numFmtId="164" fontId="8" fillId="0" borderId="64" xfId="2393" applyNumberFormat="1" applyFont="1" applyFill="1" applyBorder="1" applyAlignment="1">
      <alignment vertical="center" wrapText="1"/>
    </xf>
    <xf numFmtId="164" fontId="8" fillId="0" borderId="65" xfId="2393" applyNumberFormat="1" applyFont="1" applyFill="1" applyBorder="1" applyAlignment="1">
      <alignment vertical="center" wrapText="1"/>
    </xf>
    <xf numFmtId="164" fontId="4" fillId="0" borderId="38" xfId="2393" applyNumberFormat="1" applyFont="1" applyFill="1" applyBorder="1" applyAlignment="1">
      <alignment vertical="center" wrapText="1"/>
    </xf>
    <xf numFmtId="164" fontId="4" fillId="0" borderId="63" xfId="2393" applyNumberFormat="1" applyFont="1" applyFill="1" applyBorder="1" applyAlignment="1">
      <alignment vertical="center" wrapText="1"/>
    </xf>
    <xf numFmtId="164" fontId="4" fillId="0" borderId="0" xfId="2393" applyNumberFormat="1" applyFont="1" applyFill="1" applyBorder="1" applyAlignment="1">
      <alignment vertical="center" wrapText="1"/>
    </xf>
    <xf numFmtId="164" fontId="4" fillId="0" borderId="41" xfId="2393" applyNumberFormat="1" applyFont="1" applyFill="1" applyBorder="1" applyAlignment="1">
      <alignment vertical="center" wrapText="1"/>
    </xf>
    <xf numFmtId="164" fontId="4" fillId="0" borderId="64" xfId="2393" applyNumberFormat="1" applyFont="1" applyFill="1" applyBorder="1" applyAlignment="1">
      <alignment vertical="center" wrapText="1"/>
    </xf>
    <xf numFmtId="164" fontId="4" fillId="0" borderId="65" xfId="2393" applyNumberFormat="1" applyFont="1" applyFill="1" applyBorder="1" applyAlignment="1">
      <alignment vertical="center" wrapText="1"/>
    </xf>
    <xf numFmtId="164" fontId="7" fillId="0" borderId="41" xfId="2393" applyNumberFormat="1" applyFont="1" applyFill="1" applyBorder="1" applyAlignment="1">
      <alignment vertical="center" wrapText="1"/>
    </xf>
    <xf numFmtId="164" fontId="7" fillId="0" borderId="65" xfId="2393" applyNumberFormat="1" applyFont="1" applyFill="1" applyBorder="1" applyAlignment="1">
      <alignment vertical="center" wrapText="1"/>
    </xf>
    <xf numFmtId="164" fontId="4" fillId="0" borderId="40" xfId="2393" applyNumberFormat="1" applyFont="1" applyFill="1" applyBorder="1" applyAlignment="1">
      <alignment vertical="center" wrapText="1"/>
    </xf>
    <xf numFmtId="164" fontId="4" fillId="0" borderId="61" xfId="2393" applyNumberFormat="1" applyFont="1" applyFill="1" applyBorder="1" applyAlignment="1">
      <alignment vertical="center" wrapText="1"/>
    </xf>
    <xf numFmtId="164" fontId="4" fillId="0" borderId="62" xfId="2393" applyNumberFormat="1" applyFont="1" applyFill="1" applyBorder="1" applyAlignment="1">
      <alignment vertical="center" wrapText="1"/>
    </xf>
    <xf numFmtId="0" fontId="0" fillId="0" borderId="0" xfId="0" applyFill="1" applyBorder="1"/>
    <xf numFmtId="3" fontId="4" fillId="0" borderId="0" xfId="1968" applyNumberFormat="1" applyFont="1" applyFill="1" applyBorder="1"/>
    <xf numFmtId="3" fontId="11" fillId="0" borderId="0" xfId="1968" applyNumberFormat="1" applyFont="1" applyFill="1" applyBorder="1"/>
    <xf numFmtId="3" fontId="14" fillId="0" borderId="68" xfId="1968" applyNumberFormat="1" applyFont="1" applyFill="1" applyBorder="1" applyAlignment="1">
      <alignment horizontal="right"/>
    </xf>
    <xf numFmtId="3" fontId="14" fillId="0" borderId="68" xfId="1968" applyNumberFormat="1" applyFont="1" applyFill="1" applyBorder="1"/>
    <xf numFmtId="3" fontId="124" fillId="0" borderId="69" xfId="1968" applyNumberFormat="1" applyFont="1" applyFill="1" applyBorder="1"/>
    <xf numFmtId="3" fontId="124" fillId="0" borderId="70" xfId="1968" applyNumberFormat="1" applyFont="1" applyFill="1" applyBorder="1"/>
    <xf numFmtId="3" fontId="14" fillId="0" borderId="71" xfId="1971" applyNumberFormat="1" applyFont="1" applyFill="1" applyBorder="1" applyAlignment="1">
      <alignment horizontal="center" wrapText="1"/>
    </xf>
    <xf numFmtId="0" fontId="4" fillId="0" borderId="0" xfId="1968" applyFont="1" applyFill="1" applyAlignment="1">
      <alignment wrapText="1"/>
    </xf>
    <xf numFmtId="0" fontId="115" fillId="0" borderId="0" xfId="0" applyFont="1" applyFill="1"/>
    <xf numFmtId="0" fontId="7" fillId="0" borderId="41" xfId="1968" applyFont="1" applyFill="1" applyBorder="1" applyAlignment="1">
      <alignment horizontal="center" vertical="center" wrapText="1"/>
    </xf>
    <xf numFmtId="165" fontId="7" fillId="0" borderId="65" xfId="1968" applyNumberFormat="1" applyFont="1" applyFill="1" applyBorder="1" applyAlignment="1">
      <alignment horizontal="center" vertical="center" wrapText="1"/>
    </xf>
    <xf numFmtId="0" fontId="7" fillId="0" borderId="64" xfId="1968" applyFont="1" applyFill="1" applyBorder="1" applyAlignment="1">
      <alignment horizontal="center" vertical="center" wrapText="1"/>
    </xf>
    <xf numFmtId="0" fontId="7" fillId="0" borderId="67" xfId="1968" applyFont="1" applyFill="1" applyBorder="1" applyAlignment="1">
      <alignment horizontal="center" vertical="center" wrapText="1"/>
    </xf>
    <xf numFmtId="0" fontId="7" fillId="0" borderId="66" xfId="1968" applyFont="1" applyFill="1" applyBorder="1" applyAlignment="1">
      <alignment horizontal="center" vertical="center" wrapText="1"/>
    </xf>
    <xf numFmtId="0" fontId="6" fillId="0" borderId="38" xfId="1968" applyFont="1" applyFill="1" applyBorder="1" applyAlignment="1">
      <alignment vertical="center" wrapText="1"/>
    </xf>
    <xf numFmtId="0" fontId="9" fillId="0" borderId="0" xfId="1968" applyFont="1" applyFill="1"/>
    <xf numFmtId="0" fontId="6" fillId="0" borderId="41" xfId="1968" applyFont="1" applyFill="1" applyBorder="1" applyAlignment="1">
      <alignment vertical="center" wrapText="1"/>
    </xf>
    <xf numFmtId="0" fontId="7" fillId="0" borderId="40" xfId="2393" applyFont="1" applyFill="1" applyBorder="1" applyAlignment="1">
      <alignment vertical="center" wrapText="1"/>
    </xf>
    <xf numFmtId="0" fontId="7" fillId="0" borderId="41" xfId="2393" applyFont="1" applyFill="1" applyBorder="1" applyAlignment="1">
      <alignment vertical="center" wrapText="1"/>
    </xf>
    <xf numFmtId="0" fontId="4" fillId="0" borderId="40" xfId="2393" applyFont="1" applyFill="1" applyBorder="1" applyAlignment="1">
      <alignment vertical="center" wrapText="1"/>
    </xf>
    <xf numFmtId="0" fontId="4" fillId="0" borderId="38" xfId="2393" applyFont="1" applyFill="1" applyBorder="1" applyAlignment="1">
      <alignment vertical="center" wrapText="1"/>
    </xf>
    <xf numFmtId="0" fontId="4" fillId="0" borderId="41" xfId="2393" applyFont="1" applyFill="1" applyBorder="1" applyAlignment="1">
      <alignment vertical="center" wrapText="1"/>
    </xf>
    <xf numFmtId="165" fontId="6" fillId="0" borderId="0" xfId="1968" applyNumberFormat="1" applyFont="1" applyFill="1"/>
    <xf numFmtId="0" fontId="3" fillId="0" borderId="0" xfId="1968" applyFont="1" applyFill="1" applyAlignment="1">
      <alignment wrapText="1"/>
    </xf>
    <xf numFmtId="165" fontId="3" fillId="0" borderId="0" xfId="1968" applyNumberFormat="1" applyFont="1" applyFill="1"/>
    <xf numFmtId="0" fontId="3" fillId="0" borderId="0" xfId="1968" applyFont="1" applyFill="1"/>
    <xf numFmtId="165" fontId="3" fillId="0" borderId="0" xfId="1968" applyNumberFormat="1" applyFont="1" applyFill="1" applyAlignment="1">
      <alignment wrapText="1"/>
    </xf>
    <xf numFmtId="165" fontId="0" fillId="0" borderId="0" xfId="1968" applyNumberFormat="1" applyFont="1" applyFill="1"/>
    <xf numFmtId="165" fontId="14" fillId="0" borderId="45" xfId="1988" quotePrefix="1" applyNumberFormat="1" applyFont="1" applyFill="1" applyBorder="1" applyAlignment="1">
      <alignment horizontal="left" wrapText="1"/>
    </xf>
    <xf numFmtId="164" fontId="125" fillId="0" borderId="0" xfId="1970" applyNumberFormat="1" applyFont="1" applyFill="1" applyBorder="1" applyAlignment="1">
      <alignment horizontal="center" wrapText="1"/>
    </xf>
    <xf numFmtId="164" fontId="125" fillId="0" borderId="71" xfId="0" applyNumberFormat="1" applyFont="1" applyFill="1" applyBorder="1" applyAlignment="1">
      <alignment horizontal="center"/>
    </xf>
    <xf numFmtId="165" fontId="14" fillId="58" borderId="45" xfId="1988" quotePrefix="1" applyNumberFormat="1" applyFont="1" applyFill="1" applyBorder="1" applyAlignment="1">
      <alignment horizontal="left" vertical="top" wrapText="1" indent="1"/>
    </xf>
    <xf numFmtId="1" fontId="125" fillId="59" borderId="0" xfId="1970" applyNumberFormat="1" applyFont="1" applyFill="1" applyBorder="1" applyAlignment="1">
      <alignment horizontal="center" wrapText="1"/>
    </xf>
    <xf numFmtId="0" fontId="125" fillId="0" borderId="45" xfId="1982" quotePrefix="1" applyFont="1" applyBorder="1" applyAlignment="1">
      <alignment horizontal="left" vertical="top" wrapText="1" indent="1"/>
    </xf>
    <xf numFmtId="165" fontId="125" fillId="58" borderId="45" xfId="1988" quotePrefix="1" applyNumberFormat="1" applyFont="1" applyFill="1" applyBorder="1" applyAlignment="1">
      <alignment horizontal="left" vertical="top" wrapText="1" indent="1"/>
    </xf>
    <xf numFmtId="1" fontId="125" fillId="59" borderId="18" xfId="1970" applyNumberFormat="1" applyFont="1" applyFill="1" applyBorder="1" applyAlignment="1">
      <alignment horizontal="center" wrapText="1"/>
    </xf>
    <xf numFmtId="0" fontId="9" fillId="0" borderId="0" xfId="1968" applyFont="1" applyFill="1" applyAlignment="1">
      <alignment wrapText="1"/>
    </xf>
    <xf numFmtId="3" fontId="0" fillId="0" borderId="0" xfId="0" applyNumberFormat="1" applyFill="1"/>
    <xf numFmtId="0" fontId="0" fillId="92" borderId="0" xfId="0" applyFill="1"/>
    <xf numFmtId="0" fontId="0" fillId="0" borderId="0" xfId="0" applyBorder="1"/>
    <xf numFmtId="167" fontId="0" fillId="0" borderId="0" xfId="1968" applyNumberFormat="1" applyFont="1" applyBorder="1"/>
    <xf numFmtId="0" fontId="0" fillId="92" borderId="0" xfId="0" applyFill="1" applyBorder="1"/>
    <xf numFmtId="167" fontId="131" fillId="92" borderId="0" xfId="1968" applyNumberFormat="1" applyFont="1" applyFill="1" applyBorder="1"/>
    <xf numFmtId="164" fontId="131" fillId="92" borderId="0" xfId="1884" applyNumberFormat="1" applyFont="1" applyFill="1" applyBorder="1" applyAlignment="1" applyProtection="1">
      <alignment horizontal="center"/>
    </xf>
    <xf numFmtId="0" fontId="4" fillId="0" borderId="0" xfId="1968" applyFont="1" applyAlignment="1"/>
    <xf numFmtId="0" fontId="5" fillId="0" borderId="0" xfId="0" applyFont="1" applyAlignment="1">
      <alignment horizontal="center"/>
    </xf>
    <xf numFmtId="3" fontId="14" fillId="0" borderId="72" xfId="1968" applyNumberFormat="1" applyFont="1" applyFill="1" applyBorder="1"/>
    <xf numFmtId="3" fontId="14" fillId="0" borderId="0" xfId="1971" applyNumberFormat="1" applyFont="1" applyFill="1" applyBorder="1" applyAlignment="1">
      <alignment horizontal="center" wrapText="1"/>
    </xf>
    <xf numFmtId="3" fontId="14" fillId="0" borderId="73" xfId="1971" applyNumberFormat="1" applyFont="1" applyFill="1" applyBorder="1" applyAlignment="1">
      <alignment horizontal="center" wrapText="1"/>
    </xf>
    <xf numFmtId="169" fontId="14" fillId="0" borderId="71" xfId="1884" applyNumberFormat="1" applyFont="1" applyFill="1" applyBorder="1" applyAlignment="1">
      <alignment horizontal="center"/>
    </xf>
    <xf numFmtId="169" fontId="14" fillId="0" borderId="71" xfId="1884" applyNumberFormat="1" applyFont="1" applyFill="1" applyBorder="1" applyAlignment="1"/>
    <xf numFmtId="3" fontId="126" fillId="0" borderId="106" xfId="0" applyNumberFormat="1" applyFont="1" applyFill="1" applyBorder="1" applyAlignment="1" applyProtection="1">
      <alignment horizontal="right" wrapText="1"/>
    </xf>
    <xf numFmtId="3" fontId="127" fillId="0" borderId="107" xfId="0" applyNumberFormat="1" applyFont="1" applyFill="1" applyBorder="1" applyAlignment="1" applyProtection="1">
      <alignment horizontal="right" wrapText="1"/>
    </xf>
    <xf numFmtId="3" fontId="126" fillId="0" borderId="108" xfId="0" applyNumberFormat="1" applyFont="1" applyFill="1" applyBorder="1" applyAlignment="1" applyProtection="1">
      <alignment horizontal="right" wrapText="1"/>
    </xf>
    <xf numFmtId="3" fontId="127" fillId="0" borderId="108" xfId="0" applyNumberFormat="1" applyFont="1" applyFill="1" applyBorder="1" applyAlignment="1" applyProtection="1">
      <alignment horizontal="right" wrapText="1"/>
    </xf>
    <xf numFmtId="0" fontId="6" fillId="0" borderId="0" xfId="1968" applyFont="1" applyFill="1" applyAlignment="1">
      <alignment horizontal="left" wrapText="1"/>
    </xf>
    <xf numFmtId="164" fontId="7" fillId="0" borderId="64" xfId="2393" applyNumberFormat="1" applyFont="1" applyFill="1" applyBorder="1" applyAlignment="1">
      <alignment vertical="center" wrapText="1"/>
    </xf>
    <xf numFmtId="169" fontId="7" fillId="0" borderId="40" xfId="1884" applyNumberFormat="1" applyFont="1" applyFill="1" applyBorder="1" applyAlignment="1">
      <alignment vertical="center" wrapText="1"/>
    </xf>
    <xf numFmtId="169" fontId="8" fillId="0" borderId="38" xfId="1884" applyNumberFormat="1" applyFont="1" applyFill="1" applyBorder="1" applyAlignment="1">
      <alignment vertical="center" wrapText="1"/>
    </xf>
    <xf numFmtId="169" fontId="7" fillId="0" borderId="38" xfId="1884" applyNumberFormat="1" applyFont="1" applyFill="1" applyBorder="1" applyAlignment="1">
      <alignment vertical="center" wrapText="1"/>
    </xf>
    <xf numFmtId="169" fontId="4" fillId="0" borderId="38" xfId="1884" applyNumberFormat="1" applyFont="1" applyFill="1" applyBorder="1"/>
    <xf numFmtId="169" fontId="8" fillId="0" borderId="38" xfId="1884" applyNumberFormat="1" applyFont="1" applyFill="1" applyBorder="1"/>
    <xf numFmtId="169" fontId="8" fillId="0" borderId="38" xfId="1884" applyNumberFormat="1" applyFont="1" applyFill="1" applyBorder="1" applyAlignment="1">
      <alignment wrapText="1"/>
    </xf>
    <xf numFmtId="169" fontId="4" fillId="0" borderId="41" xfId="1884" applyNumberFormat="1" applyFont="1" applyFill="1" applyBorder="1"/>
    <xf numFmtId="169" fontId="7" fillId="0" borderId="39" xfId="1884" applyNumberFormat="1" applyFont="1" applyFill="1" applyBorder="1" applyAlignment="1">
      <alignment vertical="center" wrapText="1"/>
    </xf>
    <xf numFmtId="169" fontId="8" fillId="0" borderId="40" xfId="1884" applyNumberFormat="1" applyFont="1" applyFill="1" applyBorder="1" applyAlignment="1">
      <alignment vertical="center" wrapText="1"/>
    </xf>
    <xf numFmtId="169" fontId="8" fillId="0" borderId="41" xfId="1884" applyNumberFormat="1" applyFont="1" applyFill="1" applyBorder="1" applyAlignment="1">
      <alignment vertical="center" wrapText="1"/>
    </xf>
    <xf numFmtId="169" fontId="4" fillId="0" borderId="38" xfId="1884" applyNumberFormat="1" applyFont="1" applyFill="1" applyBorder="1" applyAlignment="1">
      <alignment vertical="center" wrapText="1"/>
    </xf>
    <xf numFmtId="169" fontId="4" fillId="0" borderId="41" xfId="1884" applyNumberFormat="1" applyFont="1" applyFill="1" applyBorder="1" applyAlignment="1">
      <alignment vertical="center" wrapText="1"/>
    </xf>
    <xf numFmtId="169" fontId="7" fillId="0" borderId="41" xfId="1884" applyNumberFormat="1" applyFont="1" applyFill="1" applyBorder="1" applyAlignment="1">
      <alignment vertical="center" wrapText="1"/>
    </xf>
    <xf numFmtId="169" fontId="4" fillId="0" borderId="40" xfId="1884" applyNumberFormat="1" applyFont="1" applyFill="1" applyBorder="1" applyAlignment="1">
      <alignment vertical="center" wrapText="1"/>
    </xf>
    <xf numFmtId="0" fontId="89" fillId="0" borderId="0" xfId="1980" applyFont="1"/>
    <xf numFmtId="0" fontId="4" fillId="0" borderId="0" xfId="1980" applyFont="1"/>
    <xf numFmtId="0" fontId="136" fillId="0" borderId="0" xfId="1980" applyFont="1"/>
    <xf numFmtId="0" fontId="124" fillId="58" borderId="1" xfId="1980" applyFont="1" applyFill="1" applyBorder="1" applyAlignment="1">
      <alignment horizontal="left"/>
    </xf>
    <xf numFmtId="49" fontId="124" fillId="58" borderId="1" xfId="1980" applyNumberFormat="1" applyFont="1" applyFill="1" applyBorder="1" applyAlignment="1">
      <alignment horizontal="center"/>
    </xf>
    <xf numFmtId="49" fontId="124" fillId="0" borderId="1" xfId="1980" applyNumberFormat="1" applyFont="1" applyFill="1" applyBorder="1" applyAlignment="1">
      <alignment horizontal="center"/>
    </xf>
    <xf numFmtId="49" fontId="14" fillId="0" borderId="1" xfId="1980" applyNumberFormat="1" applyFont="1" applyFill="1" applyBorder="1" applyAlignment="1">
      <alignment horizontal="center"/>
    </xf>
    <xf numFmtId="49" fontId="14" fillId="0" borderId="1" xfId="1980" applyNumberFormat="1" applyFont="1" applyFill="1" applyBorder="1"/>
    <xf numFmtId="0" fontId="14" fillId="0" borderId="1" xfId="1980" applyFont="1" applyBorder="1"/>
    <xf numFmtId="0" fontId="14" fillId="58" borderId="1" xfId="1980" applyFont="1" applyFill="1" applyBorder="1" applyAlignment="1">
      <alignment horizontal="center"/>
    </xf>
    <xf numFmtId="0" fontId="124" fillId="58" borderId="1" xfId="1980" applyFont="1" applyFill="1" applyBorder="1" applyAlignment="1">
      <alignment horizontal="center" vertical="center" wrapText="1"/>
    </xf>
    <xf numFmtId="0" fontId="124" fillId="0" borderId="1" xfId="1980" applyFont="1" applyBorder="1" applyAlignment="1">
      <alignment horizontal="center" vertical="center"/>
    </xf>
    <xf numFmtId="0" fontId="22" fillId="0" borderId="0" xfId="1980" applyFont="1"/>
    <xf numFmtId="0" fontId="14" fillId="58" borderId="1" xfId="1980" applyFont="1" applyFill="1" applyBorder="1" applyAlignment="1">
      <alignment horizontal="center" vertical="center"/>
    </xf>
    <xf numFmtId="0" fontId="14" fillId="92" borderId="1" xfId="1980" applyFont="1" applyFill="1" applyBorder="1" applyAlignment="1">
      <alignment horizontal="center" vertical="center"/>
    </xf>
    <xf numFmtId="164" fontId="14" fillId="0" borderId="1" xfId="1980" applyNumberFormat="1" applyFont="1" applyFill="1" applyBorder="1" applyAlignment="1">
      <alignment horizontal="center" vertical="center"/>
    </xf>
    <xf numFmtId="164" fontId="14" fillId="58" borderId="1" xfId="1980" applyNumberFormat="1" applyFont="1" applyFill="1" applyBorder="1" applyAlignment="1">
      <alignment horizontal="center" vertical="center"/>
    </xf>
    <xf numFmtId="164" fontId="128" fillId="58" borderId="1" xfId="2144" applyNumberFormat="1" applyFont="1" applyFill="1" applyBorder="1" applyAlignment="1">
      <alignment horizontal="center" vertical="center" wrapText="1"/>
    </xf>
    <xf numFmtId="164" fontId="14" fillId="92" borderId="1" xfId="1980" applyNumberFormat="1" applyFont="1" applyFill="1" applyBorder="1" applyAlignment="1">
      <alignment horizontal="center" vertical="center"/>
    </xf>
    <xf numFmtId="0" fontId="14" fillId="0" borderId="1" xfId="1980" applyFont="1" applyBorder="1" applyAlignment="1">
      <alignment horizontal="center" vertical="center"/>
    </xf>
    <xf numFmtId="0" fontId="124" fillId="58" borderId="1" xfId="1980" applyFont="1" applyFill="1" applyBorder="1" applyAlignment="1">
      <alignment horizontal="center" wrapText="1"/>
    </xf>
    <xf numFmtId="164" fontId="14" fillId="58" borderId="1" xfId="1980" applyNumberFormat="1" applyFont="1" applyFill="1" applyBorder="1" applyAlignment="1">
      <alignment vertical="center"/>
    </xf>
    <xf numFmtId="164" fontId="136" fillId="0" borderId="0" xfId="1980" applyNumberFormat="1" applyFont="1"/>
    <xf numFmtId="0" fontId="8" fillId="58" borderId="0" xfId="1980" applyFont="1" applyFill="1"/>
    <xf numFmtId="0" fontId="9" fillId="0" borderId="0" xfId="1980" applyFont="1"/>
    <xf numFmtId="0" fontId="0" fillId="0" borderId="0" xfId="1980" applyFont="1"/>
    <xf numFmtId="0" fontId="168" fillId="0" borderId="0" xfId="2179" applyFont="1" applyFill="1" applyBorder="1"/>
    <xf numFmtId="0" fontId="169" fillId="0" borderId="0" xfId="2179" applyFont="1" applyFill="1" applyBorder="1"/>
    <xf numFmtId="3" fontId="169" fillId="0" borderId="0" xfId="2179" applyNumberFormat="1" applyFont="1" applyFill="1" applyBorder="1"/>
    <xf numFmtId="0" fontId="170" fillId="0" borderId="109" xfId="2179" applyFont="1" applyFill="1" applyBorder="1" applyAlignment="1">
      <alignment horizontal="center" vertical="center" wrapText="1"/>
    </xf>
    <xf numFmtId="0" fontId="171" fillId="0" borderId="0" xfId="2179" applyFont="1" applyFill="1" applyBorder="1"/>
    <xf numFmtId="0" fontId="171" fillId="0" borderId="0" xfId="2179" applyFont="1" applyFill="1" applyBorder="1" applyAlignment="1"/>
    <xf numFmtId="0" fontId="170" fillId="0" borderId="110" xfId="2099" applyFont="1" applyFill="1" applyBorder="1" applyAlignment="1">
      <alignment vertical="center" wrapText="1"/>
    </xf>
    <xf numFmtId="164" fontId="170" fillId="0" borderId="111" xfId="2179" applyNumberFormat="1" applyFont="1" applyFill="1" applyBorder="1" applyAlignment="1">
      <alignment horizontal="right" vertical="center" wrapText="1"/>
    </xf>
    <xf numFmtId="169" fontId="170" fillId="0" borderId="111" xfId="1886" applyNumberFormat="1" applyFont="1" applyFill="1" applyBorder="1" applyAlignment="1">
      <alignment horizontal="right" vertical="center" wrapText="1"/>
    </xf>
    <xf numFmtId="0" fontId="172" fillId="0" borderId="111" xfId="2099" applyFont="1" applyFill="1" applyBorder="1" applyAlignment="1">
      <alignment vertical="center" wrapText="1"/>
    </xf>
    <xf numFmtId="164" fontId="172" fillId="0" borderId="111" xfId="2179" applyNumberFormat="1" applyFont="1" applyFill="1" applyBorder="1" applyAlignment="1">
      <alignment horizontal="right" vertical="center" wrapText="1"/>
    </xf>
    <xf numFmtId="169" fontId="172" fillId="0" borderId="111" xfId="1886" applyNumberFormat="1" applyFont="1" applyFill="1" applyBorder="1" applyAlignment="1">
      <alignment horizontal="right" vertical="center" wrapText="1"/>
    </xf>
    <xf numFmtId="0" fontId="170" fillId="0" borderId="112" xfId="2099" applyFont="1" applyFill="1" applyBorder="1" applyAlignment="1">
      <alignment vertical="center" wrapText="1"/>
    </xf>
    <xf numFmtId="0" fontId="170" fillId="0" borderId="112" xfId="2099" applyFont="1" applyFill="1" applyBorder="1" applyAlignment="1">
      <alignment horizontal="left" vertical="center" wrapText="1" indent="1"/>
    </xf>
    <xf numFmtId="0" fontId="170" fillId="0" borderId="112" xfId="2099" applyFont="1" applyFill="1" applyBorder="1" applyAlignment="1">
      <alignment horizontal="left" vertical="center" wrapText="1" indent="2"/>
    </xf>
    <xf numFmtId="0" fontId="170" fillId="0" borderId="112" xfId="2099" applyFont="1" applyFill="1" applyBorder="1" applyAlignment="1">
      <alignment horizontal="left" vertical="center" wrapText="1" indent="3"/>
    </xf>
    <xf numFmtId="0" fontId="173" fillId="0" borderId="112" xfId="2099" applyFont="1" applyFill="1" applyBorder="1" applyAlignment="1">
      <alignment horizontal="left" vertical="center" wrapText="1" indent="3"/>
    </xf>
    <xf numFmtId="0" fontId="172" fillId="0" borderId="112" xfId="2099" applyFont="1" applyFill="1" applyBorder="1" applyAlignment="1">
      <alignment horizontal="left" vertical="center" wrapText="1" indent="3"/>
    </xf>
    <xf numFmtId="0" fontId="173" fillId="0" borderId="112" xfId="2099" applyFont="1" applyFill="1" applyBorder="1" applyAlignment="1">
      <alignment horizontal="left" vertical="center" wrapText="1" indent="2"/>
    </xf>
    <xf numFmtId="0" fontId="172" fillId="0" borderId="112" xfId="2099" applyFont="1" applyFill="1" applyBorder="1" applyAlignment="1">
      <alignment horizontal="left" vertical="center" wrapText="1" indent="2"/>
    </xf>
    <xf numFmtId="0" fontId="173" fillId="0" borderId="113" xfId="2099" applyFont="1" applyFill="1" applyBorder="1" applyAlignment="1">
      <alignment horizontal="left" vertical="center" wrapText="1" indent="2"/>
    </xf>
    <xf numFmtId="0" fontId="173" fillId="0" borderId="112" xfId="2099" applyFont="1" applyFill="1" applyBorder="1" applyAlignment="1">
      <alignment horizontal="left" vertical="center" wrapText="1" indent="1"/>
    </xf>
    <xf numFmtId="0" fontId="173" fillId="0" borderId="113" xfId="2099" applyFont="1" applyFill="1" applyBorder="1" applyAlignment="1">
      <alignment horizontal="left" vertical="center" wrapText="1" indent="1"/>
    </xf>
    <xf numFmtId="0" fontId="172" fillId="0" borderId="112" xfId="2099" applyFont="1" applyFill="1" applyBorder="1" applyAlignment="1">
      <alignment horizontal="left" vertical="center" wrapText="1" indent="1"/>
    </xf>
    <xf numFmtId="0" fontId="173" fillId="0" borderId="114" xfId="2099" applyFont="1" applyFill="1" applyBorder="1" applyAlignment="1">
      <alignment horizontal="left" vertical="center" wrapText="1" indent="2"/>
    </xf>
    <xf numFmtId="0" fontId="8" fillId="0" borderId="115" xfId="1980" applyFont="1" applyFill="1" applyBorder="1"/>
    <xf numFmtId="0" fontId="8" fillId="93" borderId="0" xfId="1980" applyFont="1" applyFill="1" applyBorder="1" applyAlignment="1"/>
    <xf numFmtId="3" fontId="8" fillId="93" borderId="0" xfId="1980" applyNumberFormat="1" applyFont="1" applyFill="1" applyBorder="1" applyAlignment="1"/>
    <xf numFmtId="0" fontId="4" fillId="0" borderId="0" xfId="1980" applyFont="1" applyFill="1" applyBorder="1"/>
    <xf numFmtId="168" fontId="4" fillId="0" borderId="0" xfId="1980" applyNumberFormat="1" applyFont="1" applyFill="1" applyBorder="1"/>
    <xf numFmtId="165" fontId="4" fillId="0" borderId="0" xfId="1980" applyNumberFormat="1" applyFont="1" applyFill="1" applyBorder="1" applyAlignment="1">
      <alignment horizontal="right"/>
    </xf>
    <xf numFmtId="3" fontId="4" fillId="0" borderId="0" xfId="1980" applyNumberFormat="1" applyFont="1" applyFill="1" applyBorder="1" applyAlignment="1">
      <alignment horizontal="right"/>
    </xf>
    <xf numFmtId="168" fontId="4" fillId="0" borderId="0" xfId="1885" applyNumberFormat="1" applyFont="1" applyFill="1" applyBorder="1" applyAlignment="1">
      <alignment horizontal="right"/>
    </xf>
    <xf numFmtId="0" fontId="4" fillId="93" borderId="0" xfId="1980" applyFont="1" applyFill="1" applyBorder="1" applyAlignment="1"/>
    <xf numFmtId="0" fontId="4" fillId="0" borderId="0" xfId="1980" applyFont="1" applyFill="1" applyBorder="1" applyAlignment="1">
      <alignment horizontal="left"/>
    </xf>
    <xf numFmtId="168" fontId="4" fillId="0" borderId="0" xfId="1885" applyNumberFormat="1" applyFont="1" applyFill="1" applyBorder="1" applyAlignment="1">
      <alignment horizontal="right" wrapText="1"/>
    </xf>
    <xf numFmtId="0" fontId="171" fillId="0" borderId="0" xfId="2106" applyFont="1" applyFill="1" applyBorder="1" applyAlignment="1"/>
    <xf numFmtId="0" fontId="174" fillId="0" borderId="0" xfId="1980" applyFont="1" applyFill="1" applyBorder="1" applyAlignment="1"/>
    <xf numFmtId="168" fontId="175" fillId="0" borderId="0" xfId="1980" applyNumberFormat="1" applyFont="1" applyFill="1" applyBorder="1"/>
    <xf numFmtId="165" fontId="175" fillId="0" borderId="0" xfId="1980" applyNumberFormat="1" applyFont="1" applyFill="1" applyBorder="1" applyAlignment="1">
      <alignment horizontal="right"/>
    </xf>
    <xf numFmtId="3" fontId="175" fillId="0" borderId="0" xfId="1980" applyNumberFormat="1" applyFont="1" applyFill="1" applyBorder="1" applyAlignment="1">
      <alignment horizontal="right"/>
    </xf>
    <xf numFmtId="168" fontId="175" fillId="0" borderId="0" xfId="1885" applyNumberFormat="1" applyFont="1" applyFill="1" applyBorder="1" applyAlignment="1">
      <alignment horizontal="right"/>
    </xf>
    <xf numFmtId="0" fontId="174" fillId="0" borderId="0" xfId="2106" applyFont="1" applyFill="1" applyBorder="1"/>
    <xf numFmtId="3" fontId="171" fillId="0" borderId="0" xfId="2179" applyNumberFormat="1" applyFont="1" applyFill="1" applyBorder="1"/>
    <xf numFmtId="3" fontId="170" fillId="0" borderId="111" xfId="2179" applyNumberFormat="1" applyFont="1" applyFill="1" applyBorder="1" applyAlignment="1">
      <alignment horizontal="right" vertical="center" wrapText="1"/>
    </xf>
    <xf numFmtId="3" fontId="172" fillId="0" borderId="111" xfId="2179" applyNumberFormat="1" applyFont="1" applyFill="1" applyBorder="1" applyAlignment="1">
      <alignment horizontal="right" vertical="center" wrapText="1"/>
    </xf>
    <xf numFmtId="0" fontId="14" fillId="58" borderId="105" xfId="1984" applyFont="1" applyFill="1" applyBorder="1" applyAlignment="1">
      <alignment horizontal="left" vertical="center" wrapText="1" indent="1"/>
    </xf>
    <xf numFmtId="164" fontId="14" fillId="58" borderId="105" xfId="1984" applyNumberFormat="1" applyFont="1" applyFill="1" applyBorder="1" applyAlignment="1">
      <alignment horizontal="center" wrapText="1"/>
    </xf>
    <xf numFmtId="164" fontId="14" fillId="58" borderId="117" xfId="1984" applyNumberFormat="1" applyFont="1" applyFill="1" applyBorder="1" applyAlignment="1">
      <alignment horizontal="center" wrapText="1"/>
    </xf>
    <xf numFmtId="169" fontId="170" fillId="0" borderId="111" xfId="1884" applyNumberFormat="1" applyFont="1" applyFill="1" applyBorder="1" applyAlignment="1">
      <alignment horizontal="right" vertical="center" wrapText="1"/>
    </xf>
    <xf numFmtId="169" fontId="172" fillId="0" borderId="111" xfId="1884" applyNumberFormat="1" applyFont="1" applyFill="1" applyBorder="1" applyAlignment="1">
      <alignment horizontal="right" vertical="center" wrapText="1"/>
    </xf>
    <xf numFmtId="164" fontId="14" fillId="58" borderId="117" xfId="1984" applyNumberFormat="1" applyFont="1" applyFill="1" applyBorder="1" applyAlignment="1">
      <alignment horizontal="left" vertical="center" wrapText="1"/>
    </xf>
    <xf numFmtId="0" fontId="124" fillId="0" borderId="20" xfId="1988" applyFont="1" applyFill="1" applyBorder="1" applyAlignment="1">
      <alignment horizontal="left" vertical="top"/>
    </xf>
    <xf numFmtId="0" fontId="14" fillId="0" borderId="74" xfId="0" applyFont="1" applyFill="1" applyBorder="1" applyAlignment="1">
      <alignment horizontal="left" vertical="top"/>
    </xf>
    <xf numFmtId="0" fontId="0" fillId="0" borderId="75" xfId="0" applyFill="1" applyBorder="1"/>
    <xf numFmtId="0" fontId="124" fillId="0" borderId="76" xfId="1988" applyFont="1" applyFill="1" applyBorder="1" applyAlignment="1">
      <alignment horizontal="left" vertical="top"/>
    </xf>
    <xf numFmtId="0" fontId="14" fillId="0" borderId="77" xfId="0" applyFont="1" applyFill="1" applyBorder="1" applyAlignment="1">
      <alignment horizontal="left" vertical="top"/>
    </xf>
    <xf numFmtId="3" fontId="14" fillId="0" borderId="78" xfId="1971" applyNumberFormat="1" applyFont="1" applyFill="1" applyBorder="1" applyAlignment="1">
      <alignment horizontal="center" wrapText="1"/>
    </xf>
    <xf numFmtId="0" fontId="8" fillId="0" borderId="0" xfId="1984" applyFont="1" applyAlignment="1">
      <alignment wrapText="1"/>
    </xf>
    <xf numFmtId="0" fontId="0" fillId="0" borderId="0" xfId="0" applyAlignment="1">
      <alignment wrapText="1"/>
    </xf>
    <xf numFmtId="164" fontId="14" fillId="0" borderId="105" xfId="1984" applyNumberFormat="1" applyFont="1" applyFill="1" applyBorder="1" applyAlignment="1">
      <alignment horizontal="center" wrapText="1"/>
    </xf>
    <xf numFmtId="2" fontId="7" fillId="0" borderId="62" xfId="2521" applyNumberFormat="1" applyFont="1" applyFill="1" applyBorder="1" applyAlignment="1">
      <alignment vertical="center" wrapText="1"/>
    </xf>
    <xf numFmtId="2" fontId="8" fillId="0" borderId="0" xfId="2521" applyNumberFormat="1" applyFont="1" applyFill="1" applyBorder="1" applyAlignment="1">
      <alignment vertical="center" wrapText="1"/>
    </xf>
    <xf numFmtId="2" fontId="7" fillId="0" borderId="0" xfId="2521" applyNumberFormat="1" applyFont="1" applyFill="1" applyBorder="1" applyAlignment="1">
      <alignment vertical="center" wrapText="1"/>
    </xf>
    <xf numFmtId="2" fontId="4" fillId="0" borderId="0" xfId="2521" applyNumberFormat="1" applyFont="1" applyFill="1" applyBorder="1"/>
    <xf numFmtId="2" fontId="8" fillId="0" borderId="0" xfId="2521" applyNumberFormat="1" applyFont="1" applyFill="1" applyBorder="1"/>
    <xf numFmtId="2" fontId="8" fillId="0" borderId="0" xfId="2521" applyNumberFormat="1" applyFont="1" applyFill="1" applyBorder="1" applyAlignment="1">
      <alignment wrapText="1"/>
    </xf>
    <xf numFmtId="2" fontId="4" fillId="0" borderId="65" xfId="2521" applyNumberFormat="1" applyFont="1" applyFill="1" applyBorder="1"/>
    <xf numFmtId="2" fontId="7" fillId="0" borderId="67" xfId="2521" applyNumberFormat="1" applyFont="1" applyFill="1" applyBorder="1" applyAlignment="1">
      <alignment vertical="center" wrapText="1"/>
    </xf>
    <xf numFmtId="2" fontId="8" fillId="0" borderId="62" xfId="2521" applyNumberFormat="1" applyFont="1" applyFill="1" applyBorder="1" applyAlignment="1">
      <alignment vertical="center" wrapText="1"/>
    </xf>
    <xf numFmtId="2" fontId="8" fillId="0" borderId="65" xfId="2521" applyNumberFormat="1" applyFont="1" applyFill="1" applyBorder="1" applyAlignment="1">
      <alignment vertical="center" wrapText="1"/>
    </xf>
    <xf numFmtId="2" fontId="4" fillId="0" borderId="0" xfId="2521" applyNumberFormat="1" applyFont="1" applyFill="1" applyBorder="1" applyAlignment="1">
      <alignment vertical="center" wrapText="1"/>
    </xf>
    <xf numFmtId="2" fontId="4" fillId="0" borderId="65" xfId="2521" applyNumberFormat="1" applyFont="1" applyFill="1" applyBorder="1" applyAlignment="1">
      <alignment vertical="center" wrapText="1"/>
    </xf>
    <xf numFmtId="2" fontId="7" fillId="0" borderId="65" xfId="2521" applyNumberFormat="1" applyFont="1" applyFill="1" applyBorder="1" applyAlignment="1">
      <alignment vertical="center" wrapText="1"/>
    </xf>
    <xf numFmtId="2" fontId="4" fillId="0" borderId="62" xfId="2521" applyNumberFormat="1" applyFont="1" applyFill="1" applyBorder="1" applyAlignment="1">
      <alignment vertical="center" wrapText="1"/>
    </xf>
    <xf numFmtId="164" fontId="0" fillId="0" borderId="0" xfId="0" applyNumberFormat="1" applyFill="1"/>
    <xf numFmtId="0" fontId="4" fillId="0" borderId="0" xfId="1980" applyFont="1" applyFill="1" applyBorder="1" applyAlignment="1">
      <alignment horizontal="left" wrapText="1"/>
    </xf>
    <xf numFmtId="3" fontId="0" fillId="0" borderId="0" xfId="0" applyNumberFormat="1"/>
    <xf numFmtId="164" fontId="171" fillId="0" borderId="0" xfId="2179" applyNumberFormat="1" applyFont="1" applyFill="1" applyBorder="1" applyAlignment="1"/>
    <xf numFmtId="164" fontId="172" fillId="0" borderId="116" xfId="2179" applyNumberFormat="1" applyFont="1" applyFill="1" applyBorder="1" applyAlignment="1">
      <alignment horizontal="right" vertical="center" wrapText="1"/>
    </xf>
    <xf numFmtId="3" fontId="172" fillId="0" borderId="116" xfId="2179" applyNumberFormat="1" applyFont="1" applyFill="1" applyBorder="1" applyAlignment="1">
      <alignment horizontal="right" vertical="center" wrapText="1"/>
    </xf>
    <xf numFmtId="169" fontId="172" fillId="0" borderId="116" xfId="1884" applyNumberFormat="1" applyFont="1" applyFill="1" applyBorder="1" applyAlignment="1">
      <alignment horizontal="right" vertical="center" wrapText="1"/>
    </xf>
    <xf numFmtId="169" fontId="172" fillId="0" borderId="116" xfId="1886" applyNumberFormat="1" applyFont="1" applyFill="1" applyBorder="1" applyAlignment="1">
      <alignment horizontal="right" vertical="center" wrapText="1"/>
    </xf>
    <xf numFmtId="3" fontId="5" fillId="0" borderId="0" xfId="1968" applyNumberFormat="1" applyFont="1"/>
    <xf numFmtId="169" fontId="178" fillId="0" borderId="111" xfId="1884" applyNumberFormat="1" applyFont="1" applyFill="1" applyBorder="1" applyAlignment="1">
      <alignment horizontal="right" vertical="center" wrapText="1"/>
    </xf>
    <xf numFmtId="164" fontId="178" fillId="0" borderId="111" xfId="2179" applyNumberFormat="1" applyFont="1" applyFill="1" applyBorder="1" applyAlignment="1">
      <alignment horizontal="right" vertical="center" wrapText="1"/>
    </xf>
    <xf numFmtId="3" fontId="178" fillId="0" borderId="111" xfId="2179" applyNumberFormat="1" applyFont="1" applyFill="1" applyBorder="1" applyAlignment="1">
      <alignment horizontal="right" vertical="center" wrapText="1"/>
    </xf>
    <xf numFmtId="169" fontId="178" fillId="0" borderId="111" xfId="1886" applyNumberFormat="1" applyFont="1" applyFill="1" applyBorder="1" applyAlignment="1">
      <alignment horizontal="right" vertical="center" wrapText="1"/>
    </xf>
    <xf numFmtId="0" fontId="179" fillId="0" borderId="0" xfId="2179" applyFont="1" applyFill="1" applyBorder="1" applyAlignment="1"/>
    <xf numFmtId="0" fontId="179" fillId="0" borderId="0" xfId="2179" applyFont="1" applyFill="1" applyBorder="1"/>
    <xf numFmtId="0" fontId="177" fillId="0" borderId="112" xfId="2099" applyFont="1" applyFill="1" applyBorder="1" applyAlignment="1">
      <alignment horizontal="left" vertical="center" wrapText="1" indent="1"/>
    </xf>
    <xf numFmtId="2" fontId="0" fillId="0" borderId="0" xfId="0" applyNumberFormat="1" applyFill="1"/>
    <xf numFmtId="0" fontId="3" fillId="0" borderId="0" xfId="3967" applyFont="1" applyFill="1"/>
    <xf numFmtId="0" fontId="3" fillId="0" borderId="0" xfId="0" applyFont="1"/>
    <xf numFmtId="0" fontId="168" fillId="0" borderId="0" xfId="4142" applyFont="1" applyFill="1" applyBorder="1"/>
    <xf numFmtId="0" fontId="171" fillId="0" borderId="0" xfId="4142" applyFont="1" applyFill="1" applyBorder="1"/>
    <xf numFmtId="0" fontId="171" fillId="0" borderId="0" xfId="4142" applyFont="1" applyFill="1" applyBorder="1" applyAlignment="1"/>
    <xf numFmtId="166" fontId="0" fillId="0" borderId="0" xfId="2521" applyNumberFormat="1" applyFont="1" applyFill="1"/>
    <xf numFmtId="10" fontId="0" fillId="0" borderId="0" xfId="2521" applyNumberFormat="1" applyFont="1" applyFill="1"/>
    <xf numFmtId="164" fontId="4" fillId="0" borderId="63" xfId="2393" applyNumberFormat="1" applyFont="1" applyFill="1" applyBorder="1" applyAlignment="1">
      <alignment horizontal="right"/>
    </xf>
    <xf numFmtId="165" fontId="125" fillId="0" borderId="58" xfId="0" applyNumberFormat="1" applyFont="1" applyFill="1" applyBorder="1" applyAlignment="1" applyProtection="1">
      <alignment horizontal="right" wrapText="1"/>
    </xf>
    <xf numFmtId="3" fontId="125" fillId="0" borderId="58" xfId="0" applyNumberFormat="1" applyFont="1" applyFill="1" applyBorder="1" applyAlignment="1" applyProtection="1">
      <alignment horizontal="right" wrapText="1"/>
    </xf>
    <xf numFmtId="3" fontId="125" fillId="0" borderId="108" xfId="0" applyNumberFormat="1" applyFont="1" applyFill="1" applyBorder="1" applyAlignment="1" applyProtection="1">
      <alignment horizontal="right" wrapText="1"/>
    </xf>
    <xf numFmtId="0" fontId="35" fillId="0" borderId="0" xfId="1968" applyFont="1" applyFill="1"/>
    <xf numFmtId="164" fontId="7" fillId="0" borderId="38" xfId="2393" applyNumberFormat="1" applyFont="1" applyFill="1" applyBorder="1"/>
    <xf numFmtId="0" fontId="4" fillId="0" borderId="38" xfId="1968" applyFont="1" applyFill="1" applyBorder="1" applyAlignment="1">
      <alignment wrapText="1"/>
    </xf>
    <xf numFmtId="0" fontId="4" fillId="0" borderId="0" xfId="1968" applyFont="1" applyFill="1" applyAlignment="1">
      <alignment horizontal="justify"/>
    </xf>
    <xf numFmtId="0" fontId="89" fillId="0" borderId="0" xfId="1968" applyFont="1" applyFill="1" applyAlignment="1">
      <alignment horizontal="justify" wrapText="1"/>
    </xf>
    <xf numFmtId="0" fontId="115" fillId="0" borderId="0" xfId="1968" applyFont="1" applyFill="1" applyAlignment="1">
      <alignment horizontal="justify" wrapText="1"/>
    </xf>
    <xf numFmtId="0" fontId="115" fillId="0" borderId="0" xfId="1968" applyFont="1" applyFill="1" applyBorder="1" applyAlignment="1">
      <alignment horizontal="justify" wrapText="1"/>
    </xf>
    <xf numFmtId="0" fontId="4" fillId="0" borderId="0" xfId="1980" applyFont="1" applyFill="1" applyBorder="1" applyAlignment="1">
      <alignment wrapText="1"/>
    </xf>
    <xf numFmtId="0" fontId="4" fillId="0" borderId="0" xfId="1968" applyFont="1" applyFill="1" applyAlignment="1">
      <alignment horizontal="justify" wrapText="1"/>
    </xf>
    <xf numFmtId="0" fontId="6" fillId="0" borderId="0" xfId="1968" applyFont="1" applyFill="1" applyAlignment="1">
      <alignment horizontal="justify" wrapText="1"/>
    </xf>
    <xf numFmtId="0" fontId="3" fillId="0" borderId="0" xfId="1968" applyFont="1" applyFill="1" applyAlignment="1">
      <alignment wrapText="1"/>
    </xf>
    <xf numFmtId="0" fontId="4" fillId="0" borderId="0" xfId="1968" applyFont="1" applyFill="1" applyAlignment="1">
      <alignment wrapText="1"/>
    </xf>
    <xf numFmtId="0" fontId="0" fillId="0" borderId="0" xfId="1968" applyFont="1" applyFill="1" applyAlignment="1">
      <alignment wrapText="1"/>
    </xf>
    <xf numFmtId="0" fontId="7" fillId="0" borderId="42" xfId="1968" applyFont="1" applyFill="1" applyBorder="1" applyAlignment="1">
      <alignment horizontal="center" vertical="center" wrapText="1"/>
    </xf>
    <xf numFmtId="0" fontId="7" fillId="0" borderId="43" xfId="1968" applyFont="1" applyFill="1" applyBorder="1" applyAlignment="1">
      <alignment horizontal="center" vertical="center" wrapText="1"/>
    </xf>
    <xf numFmtId="0" fontId="4" fillId="0" borderId="0" xfId="1968" applyFont="1" applyFill="1" applyAlignment="1">
      <alignment horizontal="left" wrapText="1"/>
    </xf>
    <xf numFmtId="164" fontId="7" fillId="0" borderId="39" xfId="1968" applyNumberFormat="1" applyFont="1" applyFill="1" applyBorder="1" applyAlignment="1">
      <alignment horizontal="center" vertical="top" wrapText="1"/>
    </xf>
    <xf numFmtId="0" fontId="6" fillId="0" borderId="66" xfId="1968" applyFont="1" applyFill="1" applyBorder="1" applyAlignment="1">
      <alignment horizontal="center" vertical="top" wrapText="1"/>
    </xf>
    <xf numFmtId="164" fontId="7" fillId="0" borderId="67" xfId="1968" applyNumberFormat="1" applyFont="1" applyFill="1" applyBorder="1" applyAlignment="1">
      <alignment horizontal="center" vertical="center" wrapText="1"/>
    </xf>
    <xf numFmtId="164" fontId="7" fillId="0" borderId="66" xfId="1968" applyNumberFormat="1" applyFont="1" applyFill="1" applyBorder="1" applyAlignment="1">
      <alignment horizontal="center" vertical="center" wrapText="1"/>
    </xf>
    <xf numFmtId="0" fontId="6" fillId="0" borderId="0" xfId="1968" applyFont="1" applyFill="1" applyAlignment="1">
      <alignment horizontal="left" wrapText="1"/>
    </xf>
    <xf numFmtId="0" fontId="3" fillId="0" borderId="0" xfId="1968" applyFont="1" applyFill="1" applyAlignment="1">
      <alignment horizontal="left" wrapText="1"/>
    </xf>
    <xf numFmtId="44" fontId="7" fillId="0" borderId="39" xfId="1952" applyFont="1" applyFill="1" applyBorder="1" applyAlignment="1">
      <alignment horizontal="center" vertical="center" wrapText="1"/>
    </xf>
    <xf numFmtId="44" fontId="7" fillId="0" borderId="67" xfId="1952" applyFont="1" applyFill="1" applyBorder="1" applyAlignment="1">
      <alignment horizontal="center" vertical="center" wrapText="1"/>
    </xf>
    <xf numFmtId="44" fontId="7" fillId="0" borderId="66" xfId="1952" applyFont="1" applyFill="1" applyBorder="1" applyAlignment="1">
      <alignment horizontal="center" vertical="center" wrapText="1"/>
    </xf>
    <xf numFmtId="0" fontId="6" fillId="0" borderId="0" xfId="1968" applyFont="1" applyFill="1" applyAlignment="1">
      <alignment wrapText="1"/>
    </xf>
    <xf numFmtId="0" fontId="123" fillId="0" borderId="0" xfId="1968" applyFont="1" applyFill="1" applyAlignment="1">
      <alignment horizontal="left"/>
    </xf>
    <xf numFmtId="0" fontId="5" fillId="0" borderId="0" xfId="1968" applyFont="1" applyFill="1" applyBorder="1" applyAlignment="1">
      <alignment horizontal="justify" wrapText="1"/>
    </xf>
    <xf numFmtId="0" fontId="9" fillId="0" borderId="0" xfId="1968" applyFont="1" applyFill="1" applyBorder="1" applyAlignment="1">
      <alignment horizontal="justify" wrapText="1"/>
    </xf>
    <xf numFmtId="0" fontId="0" fillId="0" borderId="0" xfId="1968" applyFont="1" applyFill="1" applyAlignment="1">
      <alignment horizontal="justify" wrapText="1"/>
    </xf>
    <xf numFmtId="0" fontId="0" fillId="0" borderId="0" xfId="1968" applyFont="1" applyFill="1" applyAlignment="1"/>
    <xf numFmtId="3" fontId="124" fillId="0" borderId="61" xfId="1968" applyNumberFormat="1" applyFont="1" applyFill="1" applyBorder="1" applyAlignment="1">
      <alignment horizontal="center" vertical="center" wrapText="1"/>
    </xf>
    <xf numFmtId="3" fontId="124" fillId="0" borderId="64" xfId="1968" applyNumberFormat="1" applyFont="1" applyFill="1" applyBorder="1" applyAlignment="1">
      <alignment horizontal="center" vertical="center" wrapText="1"/>
    </xf>
    <xf numFmtId="0" fontId="124" fillId="0" borderId="40" xfId="1968" applyFont="1" applyFill="1" applyBorder="1" applyAlignment="1">
      <alignment horizontal="center" vertical="center" wrapText="1"/>
    </xf>
    <xf numFmtId="0" fontId="124" fillId="0" borderId="41" xfId="1968" applyFont="1" applyFill="1" applyBorder="1" applyAlignment="1">
      <alignment horizontal="center" vertical="center" wrapText="1"/>
    </xf>
    <xf numFmtId="3" fontId="124" fillId="0" borderId="40" xfId="1968" applyNumberFormat="1" applyFont="1" applyFill="1" applyBorder="1" applyAlignment="1">
      <alignment horizontal="center" vertical="center" wrapText="1"/>
    </xf>
    <xf numFmtId="3" fontId="124" fillId="0" borderId="41" xfId="1968" applyNumberFormat="1" applyFont="1" applyFill="1" applyBorder="1" applyAlignment="1">
      <alignment horizontal="center" vertical="center" wrapText="1"/>
    </xf>
    <xf numFmtId="165" fontId="124" fillId="0" borderId="62" xfId="1968" applyNumberFormat="1" applyFont="1" applyFill="1" applyBorder="1" applyAlignment="1">
      <alignment horizontal="center" vertical="center" wrapText="1"/>
    </xf>
    <xf numFmtId="165" fontId="124" fillId="0" borderId="65" xfId="1968" applyNumberFormat="1" applyFont="1" applyFill="1" applyBorder="1" applyAlignment="1">
      <alignment horizontal="center" vertical="center" wrapText="1"/>
    </xf>
    <xf numFmtId="0" fontId="89" fillId="0" borderId="0" xfId="1968" applyFont="1" applyFill="1" applyBorder="1" applyAlignment="1">
      <alignment horizontal="justify" wrapText="1"/>
    </xf>
    <xf numFmtId="0" fontId="124" fillId="0" borderId="39" xfId="1968" applyFont="1" applyFill="1" applyBorder="1" applyAlignment="1">
      <alignment horizontal="center" vertical="center" wrapText="1"/>
    </xf>
    <xf numFmtId="0" fontId="124" fillId="0" borderId="67" xfId="1968" applyFont="1" applyFill="1" applyBorder="1" applyAlignment="1">
      <alignment horizontal="center" vertical="center" wrapText="1"/>
    </xf>
    <xf numFmtId="0" fontId="124" fillId="0" borderId="66" xfId="1968" applyFont="1" applyFill="1" applyBorder="1" applyAlignment="1">
      <alignment horizontal="center" vertical="center" wrapText="1"/>
    </xf>
    <xf numFmtId="0" fontId="14" fillId="0" borderId="42" xfId="1968" applyFont="1" applyFill="1" applyBorder="1" applyAlignment="1">
      <alignment horizontal="center" vertical="top" wrapText="1"/>
    </xf>
    <xf numFmtId="0" fontId="14" fillId="0" borderId="43" xfId="1968" applyFont="1" applyFill="1" applyBorder="1" applyAlignment="1">
      <alignment horizontal="center" vertical="top" wrapText="1"/>
    </xf>
    <xf numFmtId="3" fontId="5" fillId="0" borderId="0" xfId="1968" applyNumberFormat="1" applyFont="1" applyFill="1" applyBorder="1" applyAlignment="1">
      <alignment horizontal="right" wrapText="1"/>
    </xf>
    <xf numFmtId="0" fontId="4" fillId="0" borderId="0" xfId="1980" applyFont="1" applyFill="1" applyBorder="1" applyAlignment="1">
      <alignment horizontal="left"/>
    </xf>
    <xf numFmtId="0" fontId="4" fillId="0" borderId="0" xfId="1980" applyFont="1" applyFill="1" applyBorder="1" applyAlignment="1">
      <alignment horizontal="left" wrapText="1"/>
    </xf>
    <xf numFmtId="0" fontId="181" fillId="0" borderId="0" xfId="2179" applyFont="1" applyFill="1" applyBorder="1" applyAlignment="1">
      <alignment horizontal="left"/>
    </xf>
    <xf numFmtId="0" fontId="173" fillId="0" borderId="118" xfId="2179" applyFont="1" applyFill="1" applyBorder="1" applyAlignment="1">
      <alignment horizontal="center" vertical="center" wrapText="1"/>
    </xf>
    <xf numFmtId="0" fontId="173" fillId="0" borderId="119" xfId="2179" applyFont="1" applyFill="1" applyBorder="1" applyAlignment="1">
      <alignment horizontal="center" vertical="center" wrapText="1"/>
    </xf>
    <xf numFmtId="0" fontId="169" fillId="0" borderId="0" xfId="2179" applyFont="1" applyFill="1" applyBorder="1" applyAlignment="1">
      <alignment wrapText="1"/>
    </xf>
    <xf numFmtId="0" fontId="9" fillId="0" borderId="0" xfId="2179" applyFont="1" applyFill="1" applyBorder="1" applyAlignment="1">
      <alignment wrapText="1"/>
    </xf>
    <xf numFmtId="0" fontId="173" fillId="0" borderId="120" xfId="2179" applyFont="1" applyFill="1" applyBorder="1" applyAlignment="1">
      <alignment horizontal="center" vertical="center" wrapText="1"/>
    </xf>
    <xf numFmtId="0" fontId="173" fillId="0" borderId="123" xfId="2179" applyFont="1" applyFill="1" applyBorder="1" applyAlignment="1">
      <alignment horizontal="center" vertical="center" wrapText="1"/>
    </xf>
    <xf numFmtId="0" fontId="173" fillId="0" borderId="124" xfId="2179" applyFont="1" applyFill="1" applyBorder="1" applyAlignment="1">
      <alignment horizontal="center" vertical="center" wrapText="1"/>
    </xf>
    <xf numFmtId="0" fontId="173" fillId="0" borderId="125" xfId="2179" applyFont="1" applyFill="1" applyBorder="1" applyAlignment="1">
      <alignment horizontal="center" vertical="center" wrapText="1"/>
    </xf>
    <xf numFmtId="3" fontId="173" fillId="0" borderId="118" xfId="2179" applyNumberFormat="1" applyFont="1" applyFill="1" applyBorder="1" applyAlignment="1">
      <alignment horizontal="center" vertical="center" wrapText="1"/>
    </xf>
    <xf numFmtId="3" fontId="173" fillId="0" borderId="120" xfId="2179" applyNumberFormat="1" applyFont="1" applyFill="1" applyBorder="1" applyAlignment="1">
      <alignment horizontal="center" vertical="center" wrapText="1"/>
    </xf>
    <xf numFmtId="3" fontId="173" fillId="0" borderId="119" xfId="2179" applyNumberFormat="1" applyFont="1" applyFill="1" applyBorder="1" applyAlignment="1">
      <alignment horizontal="center" vertical="center" wrapText="1"/>
    </xf>
    <xf numFmtId="0" fontId="173" fillId="0" borderId="118" xfId="2179" applyFont="1" applyFill="1" applyBorder="1" applyAlignment="1">
      <alignment horizontal="right" vertical="center" wrapText="1"/>
    </xf>
    <xf numFmtId="0" fontId="173" fillId="0" borderId="119" xfId="2179" applyFont="1" applyFill="1" applyBorder="1" applyAlignment="1">
      <alignment horizontal="right" vertical="center" wrapText="1"/>
    </xf>
    <xf numFmtId="0" fontId="170" fillId="0" borderId="121" xfId="2179" applyFont="1" applyFill="1" applyBorder="1" applyAlignment="1">
      <alignment horizontal="center" vertical="center" wrapText="1"/>
    </xf>
    <xf numFmtId="0" fontId="170" fillId="0" borderId="122" xfId="2179" applyFont="1" applyFill="1" applyBorder="1" applyAlignment="1">
      <alignment horizontal="center" vertical="center" wrapText="1"/>
    </xf>
    <xf numFmtId="0" fontId="115" fillId="0" borderId="0" xfId="1968" applyFont="1" applyFill="1" applyAlignment="1"/>
    <xf numFmtId="0" fontId="0" fillId="0" borderId="0" xfId="0" applyAlignment="1"/>
    <xf numFmtId="0" fontId="89" fillId="58" borderId="0" xfId="1984" applyFont="1" applyFill="1" applyBorder="1" applyAlignment="1">
      <alignment horizontal="justify" wrapText="1"/>
    </xf>
    <xf numFmtId="0" fontId="115" fillId="0" borderId="0" xfId="1984" applyFont="1" applyBorder="1" applyAlignment="1">
      <alignment horizontal="justify" wrapText="1"/>
    </xf>
    <xf numFmtId="0" fontId="14" fillId="58" borderId="126" xfId="1984" applyFont="1" applyFill="1" applyBorder="1" applyAlignment="1">
      <alignment horizontal="center" vertical="center" wrapText="1"/>
    </xf>
    <xf numFmtId="0" fontId="14" fillId="58" borderId="127" xfId="1984" applyFont="1" applyFill="1" applyBorder="1" applyAlignment="1">
      <alignment horizontal="center" vertical="center" wrapText="1"/>
    </xf>
    <xf numFmtId="0" fontId="14" fillId="58" borderId="128" xfId="1984" applyFont="1" applyFill="1" applyBorder="1" applyAlignment="1">
      <alignment horizontal="center" vertical="center" wrapText="1"/>
    </xf>
    <xf numFmtId="0" fontId="14" fillId="58" borderId="129" xfId="1984" applyFont="1" applyFill="1" applyBorder="1" applyAlignment="1">
      <alignment horizontal="center" vertical="center" wrapText="1"/>
    </xf>
    <xf numFmtId="0" fontId="14" fillId="58" borderId="130" xfId="1984" applyFont="1" applyFill="1" applyBorder="1" applyAlignment="1">
      <alignment horizontal="center" vertical="center" wrapText="1"/>
    </xf>
    <xf numFmtId="0" fontId="14" fillId="58" borderId="131" xfId="1984" applyFont="1" applyFill="1" applyBorder="1" applyAlignment="1">
      <alignment horizontal="center" vertical="center" wrapText="1"/>
    </xf>
    <xf numFmtId="0" fontId="4" fillId="0" borderId="0" xfId="1984" applyFont="1" applyFill="1" applyAlignment="1">
      <alignment horizontal="left" wrapText="1"/>
    </xf>
    <xf numFmtId="0" fontId="8" fillId="0" borderId="0" xfId="1984" applyFont="1" applyAlignment="1">
      <alignment wrapText="1"/>
    </xf>
    <xf numFmtId="0" fontId="4" fillId="58" borderId="0" xfId="1984" applyFont="1" applyFill="1" applyAlignment="1">
      <alignment horizontal="left" wrapText="1"/>
    </xf>
    <xf numFmtId="0" fontId="0" fillId="0" borderId="0" xfId="1984" applyFont="1" applyAlignment="1">
      <alignment wrapText="1"/>
    </xf>
    <xf numFmtId="0" fontId="9" fillId="0" borderId="0" xfId="1984" applyFont="1" applyAlignment="1">
      <alignment wrapText="1"/>
    </xf>
    <xf numFmtId="0" fontId="89" fillId="58" borderId="0" xfId="2240" applyFont="1" applyFill="1" applyBorder="1" applyAlignment="1">
      <alignment horizontal="justify" wrapText="1"/>
    </xf>
    <xf numFmtId="0" fontId="0" fillId="0" borderId="0" xfId="0" applyAlignment="1">
      <alignment wrapText="1"/>
    </xf>
    <xf numFmtId="0" fontId="8" fillId="0" borderId="0" xfId="2178" applyFont="1" applyAlignment="1">
      <alignment wrapText="1"/>
    </xf>
    <xf numFmtId="0" fontId="9" fillId="0" borderId="0" xfId="2178" applyFont="1" applyAlignment="1">
      <alignment wrapText="1"/>
    </xf>
    <xf numFmtId="0" fontId="4" fillId="0" borderId="0" xfId="0" applyFont="1" applyAlignment="1">
      <alignment horizontal="left" vertical="center" wrapText="1"/>
    </xf>
    <xf numFmtId="0" fontId="4" fillId="58" borderId="0" xfId="1984" applyFont="1" applyFill="1" applyBorder="1" applyAlignment="1">
      <alignment wrapText="1"/>
    </xf>
    <xf numFmtId="0" fontId="4" fillId="58" borderId="0" xfId="1968" applyFont="1" applyFill="1" applyAlignment="1">
      <alignment horizontal="left" wrapText="1"/>
    </xf>
    <xf numFmtId="0" fontId="5" fillId="58" borderId="0" xfId="1968" applyFont="1" applyFill="1" applyAlignment="1">
      <alignment wrapText="1"/>
    </xf>
    <xf numFmtId="0" fontId="0" fillId="0" borderId="0" xfId="1968" applyFont="1" applyAlignment="1">
      <alignment wrapText="1"/>
    </xf>
    <xf numFmtId="0" fontId="8" fillId="0" borderId="0" xfId="1968" applyFont="1" applyAlignment="1">
      <alignment wrapText="1"/>
    </xf>
    <xf numFmtId="0" fontId="10" fillId="0" borderId="0" xfId="1968" applyFont="1" applyAlignment="1">
      <alignment wrapText="1"/>
    </xf>
    <xf numFmtId="0" fontId="5" fillId="58" borderId="0" xfId="1968" applyFont="1" applyFill="1" applyAlignment="1">
      <alignment horizontal="left" wrapText="1"/>
    </xf>
    <xf numFmtId="0" fontId="0" fillId="0" borderId="0" xfId="1968" applyFont="1" applyAlignment="1">
      <alignment horizontal="left" wrapText="1"/>
    </xf>
    <xf numFmtId="0" fontId="8" fillId="0" borderId="0" xfId="1980" applyFont="1" applyAlignment="1">
      <alignment wrapText="1"/>
    </xf>
    <xf numFmtId="0" fontId="10" fillId="0" borderId="0" xfId="1980" applyFont="1" applyAlignment="1">
      <alignment wrapText="1"/>
    </xf>
    <xf numFmtId="0" fontId="4" fillId="0" borderId="0" xfId="0" applyFont="1" applyAlignment="1">
      <alignment vertical="center" wrapText="1"/>
    </xf>
    <xf numFmtId="0" fontId="9" fillId="0" borderId="0" xfId="0" applyFont="1" applyAlignment="1"/>
    <xf numFmtId="0" fontId="89" fillId="58" borderId="0" xfId="1968" applyFont="1" applyFill="1" applyAlignment="1">
      <alignment vertical="center" wrapText="1"/>
    </xf>
    <xf numFmtId="0" fontId="0" fillId="0" borderId="0" xfId="0" applyAlignment="1">
      <alignment vertical="center" wrapText="1"/>
    </xf>
    <xf numFmtId="0" fontId="9" fillId="0" borderId="0" xfId="0" applyFont="1" applyFill="1" applyAlignment="1">
      <alignment wrapText="1"/>
    </xf>
    <xf numFmtId="0" fontId="0" fillId="0" borderId="0" xfId="0" applyFill="1" applyAlignment="1">
      <alignment wrapText="1"/>
    </xf>
    <xf numFmtId="3" fontId="124" fillId="0" borderId="79" xfId="1968" applyNumberFormat="1" applyFont="1" applyFill="1" applyBorder="1" applyAlignment="1">
      <alignment horizontal="center"/>
    </xf>
    <xf numFmtId="3" fontId="124" fillId="0" borderId="80" xfId="1968" applyNumberFormat="1" applyFont="1" applyFill="1" applyBorder="1" applyAlignment="1">
      <alignment horizontal="center"/>
    </xf>
    <xf numFmtId="3" fontId="124" fillId="0" borderId="81" xfId="1968" applyNumberFormat="1" applyFont="1" applyFill="1" applyBorder="1" applyAlignment="1">
      <alignment horizontal="center"/>
    </xf>
    <xf numFmtId="3" fontId="124" fillId="0" borderId="82" xfId="1968" applyNumberFormat="1" applyFont="1" applyFill="1" applyBorder="1" applyAlignment="1">
      <alignment horizontal="center"/>
    </xf>
    <xf numFmtId="3" fontId="124" fillId="0" borderId="83" xfId="1968" applyNumberFormat="1" applyFont="1" applyFill="1" applyBorder="1" applyAlignment="1">
      <alignment horizontal="center"/>
    </xf>
    <xf numFmtId="3" fontId="124" fillId="0" borderId="84" xfId="1968" applyNumberFormat="1" applyFont="1" applyFill="1" applyBorder="1" applyAlignment="1">
      <alignment horizontal="center"/>
    </xf>
    <xf numFmtId="3" fontId="124" fillId="0" borderId="85" xfId="1968" applyNumberFormat="1" applyFont="1" applyFill="1" applyBorder="1" applyAlignment="1">
      <alignment horizontal="center" vertical="center"/>
    </xf>
    <xf numFmtId="3" fontId="124" fillId="0" borderId="86" xfId="1968" applyNumberFormat="1" applyFont="1" applyFill="1" applyBorder="1" applyAlignment="1">
      <alignment horizontal="center" vertical="center"/>
    </xf>
    <xf numFmtId="3" fontId="124" fillId="0" borderId="87" xfId="1968" applyNumberFormat="1" applyFont="1" applyFill="1" applyBorder="1" applyAlignment="1">
      <alignment horizontal="center" vertical="center"/>
    </xf>
    <xf numFmtId="3" fontId="124" fillId="0" borderId="88" xfId="1968" applyNumberFormat="1" applyFont="1" applyFill="1" applyBorder="1" applyAlignment="1">
      <alignment horizontal="center" vertical="center"/>
    </xf>
    <xf numFmtId="0" fontId="3" fillId="0" borderId="0" xfId="0" applyFont="1" applyAlignment="1">
      <alignment wrapText="1"/>
    </xf>
    <xf numFmtId="0" fontId="3" fillId="0" borderId="0" xfId="0" applyFont="1" applyAlignment="1">
      <alignment horizontal="left" wrapText="1"/>
    </xf>
    <xf numFmtId="0" fontId="9" fillId="0" borderId="0" xfId="0" applyFont="1" applyAlignment="1">
      <alignment horizontal="left" wrapText="1"/>
    </xf>
    <xf numFmtId="0" fontId="5" fillId="0" borderId="0" xfId="1968" applyFont="1" applyAlignment="1">
      <alignment wrapText="1"/>
    </xf>
    <xf numFmtId="0" fontId="9" fillId="0" borderId="0" xfId="1968" applyFont="1" applyBorder="1" applyAlignment="1">
      <alignment wrapText="1"/>
    </xf>
    <xf numFmtId="0" fontId="89" fillId="0" borderId="0" xfId="1968" applyFont="1" applyAlignment="1"/>
    <xf numFmtId="0" fontId="6" fillId="0" borderId="0" xfId="1968" applyFont="1" applyAlignment="1"/>
    <xf numFmtId="0" fontId="5" fillId="0" borderId="0" xfId="1968" applyFont="1"/>
    <xf numFmtId="0" fontId="129" fillId="0" borderId="0" xfId="1968" applyFont="1" applyAlignment="1">
      <alignment horizontal="center" vertical="center" wrapText="1"/>
    </xf>
    <xf numFmtId="0" fontId="17" fillId="0" borderId="0" xfId="1968" applyFont="1" applyFill="1" applyAlignment="1">
      <alignment wrapText="1"/>
    </xf>
  </cellXfs>
  <cellStyles count="4858">
    <cellStyle name="------    blanc" xfId="1"/>
    <cellStyle name="------    blanc 2" xfId="2"/>
    <cellStyle name="$1000s (0)" xfId="3"/>
    <cellStyle name="$1000s (0) 2" xfId="2769"/>
    <cellStyle name="%??O%??P%??Q%??R%??S%??T%??U%??V%??W%??X%??Y%??Z%??[%??\%??]%??^%??_%??`%??a%?" xfId="4"/>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5"/>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6"/>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2" xfId="2771"/>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3" xfId="2770"/>
    <cellStyle name="_03 - Synthèse P.207 - format MIOMCTI" xfId="7"/>
    <cellStyle name="_03 - Synthèse P.207 - format MIOMCTI 2" xfId="8"/>
    <cellStyle name="_03 - Synthèse P.207 - format MIOMCTI 2 2" xfId="2773"/>
    <cellStyle name="_03 - Synthèse P.207 - format MIOMCTI 3" xfId="2772"/>
    <cellStyle name="_1. AAPRAT" xfId="9"/>
    <cellStyle name="_1. AAPRAT 2" xfId="2774"/>
    <cellStyle name="_1.Fichier de synthèse missions - version brute 10-11-12" xfId="10"/>
    <cellStyle name="_1.Fichier de synthèse missions - version brute 10-11-12 2" xfId="11"/>
    <cellStyle name="_1.Fichier de synthèse missions - version brute 10-11-12 2 2" xfId="2776"/>
    <cellStyle name="_1.Fichier de synthèse missions - version brute 10-11-12 3" xfId="2775"/>
    <cellStyle name="_1-tendanciel CP" xfId="12"/>
    <cellStyle name="_1-tendanciel CP 2" xfId="13"/>
    <cellStyle name="_1-tendanciel CP 2 2" xfId="14"/>
    <cellStyle name="_1-tendanciel CP 2 2 2" xfId="2779"/>
    <cellStyle name="_1-tendanciel CP 2 3" xfId="2778"/>
    <cellStyle name="_1-tendanciel CP 3" xfId="15"/>
    <cellStyle name="_1-tendanciel CP 3 2" xfId="2780"/>
    <cellStyle name="_1-tendanciel CP 4" xfId="16"/>
    <cellStyle name="_1-tendanciel CP 4 2" xfId="2781"/>
    <cellStyle name="_1-tendanciel CP 5" xfId="2777"/>
    <cellStyle name="_1-tendanciel CP_7BAED_BG_IAI_PMT 23-03 VD" xfId="17"/>
    <cellStyle name="_2011-03-31 8BCJS_CULTURE_RETOUR_recalé_cas" xfId="18"/>
    <cellStyle name="_2011-03-31 8BCJS_CULTURE_RETOUR_recalé_cas 2" xfId="19"/>
    <cellStyle name="_2011-03-31 8BCJS_CULTURE_RETOUR_recalé_cas 2 2" xfId="2783"/>
    <cellStyle name="_2011-03-31 8BCJS_CULTURE_RETOUR_recalé_cas 3" xfId="20"/>
    <cellStyle name="_2011-03-31 8BCJS_CULTURE_RETOUR_recalé_cas 3 2" xfId="2784"/>
    <cellStyle name="_2011-03-31 8BCJS_CULTURE_RETOUR_recalé_cas 4" xfId="2782"/>
    <cellStyle name="_3BEN_BG_SCO_PMT_SYNTHESE_T2_HT2_MIES" xfId="21"/>
    <cellStyle name="_3BEN_BG_SCO_PMT_SYNTHESE_T2_HT2_MIES 2" xfId="22"/>
    <cellStyle name="_3BEN_BG_SCO_PMT_SYNTHESE_T2_HT2_MIES 2 2" xfId="23"/>
    <cellStyle name="_3BEN_BG_SCO_PMT_SYNTHESE_T2_HT2_MIES 2 2 2" xfId="2787"/>
    <cellStyle name="_3BEN_BG_SCO_PMT_SYNTHESE_T2_HT2_MIES 2 3" xfId="2786"/>
    <cellStyle name="_3BEN_BG_SCO_PMT_SYNTHESE_T2_HT2_MIES 3" xfId="24"/>
    <cellStyle name="_3BEN_BG_SCO_PMT_SYNTHESE_T2_HT2_MIES 3 2" xfId="2788"/>
    <cellStyle name="_3BEN_BG_SCO_PMT_SYNTHESE_T2_HT2_MIES 4" xfId="25"/>
    <cellStyle name="_3BEN_BG_SCO_PMT_SYNTHESE_T2_HT2_MIES 4 2" xfId="2789"/>
    <cellStyle name="_3BEN_BG_SCO_PMT_SYNTHESE_T2_HT2_MIES 5" xfId="2785"/>
    <cellStyle name="_3MIRES_BG_MIRES_PMT_2013-2016_V1" xfId="26"/>
    <cellStyle name="_3MIRES_BG_MIRES_PMT_2013-2016_V1 2" xfId="27"/>
    <cellStyle name="_3MIRES_BG_MIRES_PMT_2013-2016_V1 2 2" xfId="28"/>
    <cellStyle name="_3MIRES_BG_MIRES_PMT_2013-2016_V1 2 2 2" xfId="2792"/>
    <cellStyle name="_3MIRES_BG_MIRES_PMT_2013-2016_V1 2 3" xfId="2791"/>
    <cellStyle name="_3MIRES_BG_MIRES_PMT_2013-2016_V1 3" xfId="29"/>
    <cellStyle name="_3MIRES_BG_MIRES_PMT_2013-2016_V1 3 2" xfId="2793"/>
    <cellStyle name="_3MIRES_BG_MIRES_PMT_2013-2016_V1 4" xfId="30"/>
    <cellStyle name="_3MIRES_BG_MIRES_PMT_2013-2016_V1 4 2" xfId="2794"/>
    <cellStyle name="_3MIRES_BG_MIRES_PMT_2013-2016_V1 5" xfId="2790"/>
    <cellStyle name="_4BLVT_BG_VILLELOGT_PMT v2" xfId="31"/>
    <cellStyle name="_4BLVT_BG_VILLELOGT_PMT v2 2" xfId="32"/>
    <cellStyle name="_4BLVT_BG_VILLELOGT_PMT v2 2 2" xfId="33"/>
    <cellStyle name="_4BLVT_BG_VILLELOGT_PMT v2 2 2 2" xfId="2797"/>
    <cellStyle name="_4BLVT_BG_VILLELOGT_PMT v2 2 3" xfId="2796"/>
    <cellStyle name="_4BLVT_BG_VILLELOGT_PMT v2 3" xfId="34"/>
    <cellStyle name="_4BLVT_BG_VILLELOGT_PMT v2 3 2" xfId="2798"/>
    <cellStyle name="_4BLVT_BG_VILLELOGT_PMT v2 4" xfId="35"/>
    <cellStyle name="_4BLVT_BG_VILLELOGT_PMT v2 4 2" xfId="2799"/>
    <cellStyle name="_4BLVT_BG_VILLELOGT_PMT v2 5" xfId="2795"/>
    <cellStyle name="_4BLVT_EF_EPARGNE_PREV2013-2015_V3" xfId="36"/>
    <cellStyle name="_4BLVT_EF_EPARGNE_PREV2013-2015_V3 2" xfId="2800"/>
    <cellStyle name="_4BT_BG_EDAD_PMT v04 04 2012 mise à jour Météo-France(2)" xfId="37"/>
    <cellStyle name="_4BT_BG_EDAD_PMT v04 04 2012 mise à jour Météo-France(2) 2" xfId="38"/>
    <cellStyle name="_4BT_BG_EDAD_PMT v04 04 2012 mise à jour Météo-France(2) 2 2" xfId="39"/>
    <cellStyle name="_4BT_BG_EDAD_PMT v04 04 2012 mise à jour Météo-France(2) 2 2 2" xfId="2803"/>
    <cellStyle name="_4BT_BG_EDAD_PMT v04 04 2012 mise à jour Météo-France(2) 2 3" xfId="2802"/>
    <cellStyle name="_4BT_BG_EDAD_PMT v04 04 2012 mise à jour Météo-France(2) 3" xfId="40"/>
    <cellStyle name="_4BT_BG_EDAD_PMT v04 04 2012 mise à jour Météo-France(2) 3 2" xfId="2804"/>
    <cellStyle name="_4BT_BG_EDAD_PMT v04 04 2012 mise à jour Météo-France(2) 4" xfId="41"/>
    <cellStyle name="_4BT_BG_EDAD_PMT v04 04 2012 mise à jour Météo-France(2) 4 2" xfId="2805"/>
    <cellStyle name="_4BT_BG_EDAD_PMT v04 04 2012 mise à jour Météo-France(2) 5" xfId="2801"/>
    <cellStyle name="_4BT_BG_EDAD_PMT V27 4BT 4BLVT 4BDD T2HT2 " xfId="42"/>
    <cellStyle name="_4BT_BG_EDAD_PMT V27 4BT 4BLVT 4BDD T2HT2  2" xfId="43"/>
    <cellStyle name="_4BT_BG_EDAD_PMT V27 4BT 4BLVT 4BDD T2HT2  2 2" xfId="44"/>
    <cellStyle name="_4BT_BG_EDAD_PMT V27 4BT 4BLVT 4BDD T2HT2  2 2 2" xfId="2808"/>
    <cellStyle name="_4BT_BG_EDAD_PMT V27 4BT 4BLVT 4BDD T2HT2  2 3" xfId="2807"/>
    <cellStyle name="_4BT_BG_EDAD_PMT V27 4BT 4BLVT 4BDD T2HT2  3" xfId="45"/>
    <cellStyle name="_4BT_BG_EDAD_PMT V27 4BT 4BLVT 4BDD T2HT2  3 2" xfId="2809"/>
    <cellStyle name="_4BT_BG_EDAD_PMT V27 4BT 4BLVT 4BDD T2HT2  4" xfId="46"/>
    <cellStyle name="_4BT_BG_EDAD_PMT V27 4BT 4BLVT 4BDD T2HT2  4 2" xfId="2810"/>
    <cellStyle name="_4BT_BG_EDAD_PMT V27 4BT 4BLVT 4BDD T2HT2  5" xfId="2806"/>
    <cellStyle name="_4BT_EDAD_Vdef" xfId="47"/>
    <cellStyle name="_4BT_EDAD_Vdef 2" xfId="48"/>
    <cellStyle name="_4BT_EDAD_Vdef 2 2" xfId="2812"/>
    <cellStyle name="_4BT_EDAD_Vdef 3" xfId="49"/>
    <cellStyle name="_4BT_EDAD_Vdef 3 2" xfId="2813"/>
    <cellStyle name="_4BT_EDAD_Vdef 4" xfId="2811"/>
    <cellStyle name="_4-mesures économies" xfId="50"/>
    <cellStyle name="_4-mesures économies 2" xfId="51"/>
    <cellStyle name="_4-mesures économies 2 2" xfId="52"/>
    <cellStyle name="_4-mesures économies 2 2 2" xfId="2816"/>
    <cellStyle name="_4-mesures économies 2 3" xfId="2815"/>
    <cellStyle name="_4-mesures économies 3" xfId="53"/>
    <cellStyle name="_4-mesures économies 3 2" xfId="2817"/>
    <cellStyle name="_4-mesures économies 4" xfId="54"/>
    <cellStyle name="_4-mesures économies 4 2" xfId="2818"/>
    <cellStyle name="_4-mesures économies 5" xfId="2814"/>
    <cellStyle name="_5BDM_BG_ANCCOMB_PMT v6" xfId="55"/>
    <cellStyle name="_5BDM_BG_ANCCOMB_PMT v6 2" xfId="56"/>
    <cellStyle name="_5BDM_BG_ANCCOMB_PMT v6 2 2" xfId="57"/>
    <cellStyle name="_5BDM_BG_ANCCOMB_PMT v6 2 2 2" xfId="2821"/>
    <cellStyle name="_5BDM_BG_ANCCOMB_PMT v6 2 3" xfId="2820"/>
    <cellStyle name="_5BDM_BG_ANCCOMB_PMT v6 3" xfId="58"/>
    <cellStyle name="_5BDM_BG_ANCCOMB_PMT v6 3 2" xfId="2822"/>
    <cellStyle name="_5BDM_BG_ANCCOMB_PMT v6 4" xfId="59"/>
    <cellStyle name="_5BDM_BG_ANCCOMB_PMT v6 4 2" xfId="2823"/>
    <cellStyle name="_5BDM_BG_ANCCOMB_PMT v6 5" xfId="2819"/>
    <cellStyle name="_5BDM_BG_DEFENSE_PMTv3" xfId="60"/>
    <cellStyle name="_5BDM_BG_DEFENSE_PMTv3 2" xfId="61"/>
    <cellStyle name="_5BDM_BG_DEFENSE_PMTv3 2 2" xfId="62"/>
    <cellStyle name="_5BDM_BG_DEFENSE_PMTv3 2 2 2" xfId="2826"/>
    <cellStyle name="_5BDM_BG_DEFENSE_PMTv3 2 3" xfId="2825"/>
    <cellStyle name="_5BDM_BG_DEFENSE_PMTv3 3" xfId="63"/>
    <cellStyle name="_5BDM_BG_DEFENSE_PMTv3 3 2" xfId="2827"/>
    <cellStyle name="_5BDM_BG_DEFENSE_PMTv3 4" xfId="64"/>
    <cellStyle name="_5BDM_BG_DEFENSE_PMTv3 4 2" xfId="2828"/>
    <cellStyle name="_5BDM_BG_DEFENSE_PMTv3 5" xfId="2824"/>
    <cellStyle name="_6BEFP_BG_TRAVEMP_PMT" xfId="65"/>
    <cellStyle name="_6BEFP_BG_TRAVEMP_PMT (2)" xfId="66"/>
    <cellStyle name="_6BEFP_BG_TRAVEMP_PMT (2) 2" xfId="2830"/>
    <cellStyle name="_6BEFP_BG_TRAVEMP_PMT 10" xfId="4442"/>
    <cellStyle name="_6BEFP_BG_TRAVEMP_PMT 11" xfId="4851"/>
    <cellStyle name="_6BEFP_BG_TRAVEMP_PMT 12" xfId="4854"/>
    <cellStyle name="_6BEFP_BG_TRAVEMP_PMT 2" xfId="67"/>
    <cellStyle name="_6BEFP_BG_TRAVEMP_PMT 2 2" xfId="68"/>
    <cellStyle name="_6BEFP_BG_TRAVEMP_PMT 2 2 2" xfId="2832"/>
    <cellStyle name="_6BEFP_BG_TRAVEMP_PMT 2 3" xfId="2831"/>
    <cellStyle name="_6BEFP_BG_TRAVEMP_PMT 3" xfId="69"/>
    <cellStyle name="_6BEFP_BG_TRAVEMP_PMT 3 2" xfId="70"/>
    <cellStyle name="_6BEFP_BG_TRAVEMP_PMT 3 2 2" xfId="2834"/>
    <cellStyle name="_6BEFP_BG_TRAVEMP_PMT 3 3" xfId="2833"/>
    <cellStyle name="_6BEFP_BG_TRAVEMP_PMT 4" xfId="71"/>
    <cellStyle name="_6BEFP_BG_TRAVEMP_PMT 4 2" xfId="2835"/>
    <cellStyle name="_6BEFP_BG_TRAVEMP_PMT 5" xfId="72"/>
    <cellStyle name="_6BEFP_BG_TRAVEMP_PMT 5 2" xfId="2836"/>
    <cellStyle name="_6BEFP_BG_TRAVEMP_PMT 6" xfId="73"/>
    <cellStyle name="_6BEFP_BG_TRAVEMP_PMT 6 2" xfId="2837"/>
    <cellStyle name="_6BEFP_BG_TRAVEMP_PMT 7" xfId="74"/>
    <cellStyle name="_6BEFP_BG_TRAVEMP_PMT 7 2" xfId="2838"/>
    <cellStyle name="_6BEFP_BG_TRAVEMP_PMT 8" xfId="75"/>
    <cellStyle name="_6BEFP_BG_TRAVEMP_PMT 8 2" xfId="2839"/>
    <cellStyle name="_6BEFP_BG_TRAVEMP_PMT 9" xfId="2829"/>
    <cellStyle name="_6BEFP_BG_TRAVEMP_PMT envoi synthèse 23032012" xfId="76"/>
    <cellStyle name="_6BEFP_BG_TRAVEMP_PMT envoi synthèse 23032012 2" xfId="77"/>
    <cellStyle name="_6BEFP_BG_TRAVEMP_PMT envoi synthèse 23032012 2 2" xfId="78"/>
    <cellStyle name="_6BEFP_BG_TRAVEMP_PMT envoi synthèse 23032012 2 2 2" xfId="2842"/>
    <cellStyle name="_6BEFP_BG_TRAVEMP_PMT envoi synthèse 23032012 2 3" xfId="2841"/>
    <cellStyle name="_6BEFP_BG_TRAVEMP_PMT envoi synthèse 23032012 3" xfId="79"/>
    <cellStyle name="_6BEFP_BG_TRAVEMP_PMT envoi synthèse 23032012 3 2" xfId="2843"/>
    <cellStyle name="_6BEFP_BG_TRAVEMP_PMT envoi synthèse 23032012 4" xfId="80"/>
    <cellStyle name="_6BEFP_BG_TRAVEMP_PMT envoi synthèse 23032012 4 2" xfId="2844"/>
    <cellStyle name="_6BEFP_BG_TRAVEMP_PMT envoi synthèse 23032012 5" xfId="2840"/>
    <cellStyle name="_6BEFP_TRAVEMP" xfId="81"/>
    <cellStyle name="_6BEFP_TRAVEMP 2" xfId="2845"/>
    <cellStyle name="_6BEFP_TRAVEMP_CP-octobre2011 (2)" xfId="82"/>
    <cellStyle name="_6BEFP_TRAVEMP_CP-octobre2011 (2) 2" xfId="2846"/>
    <cellStyle name="_6BEFP_TRAVEMP-CP-juillet2011" xfId="83"/>
    <cellStyle name="_6BEFP_TRAVEMP-CP-juillet2011 2" xfId="2847"/>
    <cellStyle name="_6BRS_BG_RSR_PMT" xfId="84"/>
    <cellStyle name="_6BRS_BG_RSR_PMT 2" xfId="85"/>
    <cellStyle name="_6BRS_BG_RSR_PMT 2 2" xfId="86"/>
    <cellStyle name="_6BRS_BG_RSR_PMT 2 2 2" xfId="2850"/>
    <cellStyle name="_6BRS_BG_RSR_PMT 2 3" xfId="2849"/>
    <cellStyle name="_6BRS_BG_RSR_PMT 3" xfId="87"/>
    <cellStyle name="_6BRS_BG_RSR_PMT 3 2" xfId="2851"/>
    <cellStyle name="_6BRS_BG_RSR_PMT 4" xfId="88"/>
    <cellStyle name="_6BRS_BG_RSR_PMT 4 2" xfId="2852"/>
    <cellStyle name="_6BRS_BG_RSR_PMT 5" xfId="2848"/>
    <cellStyle name="_6BSI_BG_SOLIDARITE_PMT_synthèse_vf" xfId="89"/>
    <cellStyle name="_6BSI_BG_SOLIDARITE_PMT_synthèse_vf 2" xfId="90"/>
    <cellStyle name="_6BSI_BG_SOLIDARITE_PMT_synthèse_vf 2 2" xfId="91"/>
    <cellStyle name="_6BSI_BG_SOLIDARITE_PMT_synthèse_vf 2 2 2" xfId="2855"/>
    <cellStyle name="_6BSI_BG_SOLIDARITE_PMT_synthèse_vf 2 3" xfId="2854"/>
    <cellStyle name="_6BSI_BG_SOLIDARITE_PMT_synthèse_vf 3" xfId="92"/>
    <cellStyle name="_6BSI_BG_SOLIDARITE_PMT_synthèse_vf 3 2" xfId="2856"/>
    <cellStyle name="_6BSI_BG_SOLIDARITE_PMT_synthèse_vf 4" xfId="93"/>
    <cellStyle name="_6BSI_BG_SOLIDARITE_PMT_synthèse_vf 4 2" xfId="2857"/>
    <cellStyle name="_6BSI_BG_SOLIDARITE_PMT_synthèse_vf 5" xfId="2853"/>
    <cellStyle name="_6BSI_BG_SOLIDARITE_PMT_synthèse_vfBPB post 1er tour" xfId="94"/>
    <cellStyle name="_6BSI_BG_SOLIDARITE_PMT_synthèse_vfBPB post 1er tour 2" xfId="95"/>
    <cellStyle name="_6BSI_BG_SOLIDARITE_PMT_synthèse_vfBPB post 1er tour 2 2" xfId="96"/>
    <cellStyle name="_6BSI_BG_SOLIDARITE_PMT_synthèse_vfBPB post 1er tour 2 2 2" xfId="2860"/>
    <cellStyle name="_6BSI_BG_SOLIDARITE_PMT_synthèse_vfBPB post 1er tour 2 3" xfId="2859"/>
    <cellStyle name="_6BSI_BG_SOLIDARITE_PMT_synthèse_vfBPB post 1er tour 3" xfId="97"/>
    <cellStyle name="_6BSI_BG_SOLIDARITE_PMT_synthèse_vfBPB post 1er tour 3 2" xfId="2861"/>
    <cellStyle name="_6BSI_BG_SOLIDARITE_PMT_synthèse_vfBPB post 1er tour 4" xfId="98"/>
    <cellStyle name="_6BSI_BG_SOLIDARITE_PMT_synthèse_vfBPB post 1er tour 4 2" xfId="2862"/>
    <cellStyle name="_6BSI_BG_SOLIDARITE_PMT_synthèse_vfBPB post 1er tour 5" xfId="2858"/>
    <cellStyle name="_7BA_BG_AGRI_PMT" xfId="99"/>
    <cellStyle name="_7BA_BG_AGRI_PMT (feuilles opérateurs)" xfId="100"/>
    <cellStyle name="_7BA_BG_AGRI_PMT (feuilles opérateurs) 2" xfId="101"/>
    <cellStyle name="_7BA_BG_AGRI_PMT (feuilles opérateurs) 2 2" xfId="102"/>
    <cellStyle name="_7BA_BG_AGRI_PMT (feuilles opérateurs) 2 2 2" xfId="2866"/>
    <cellStyle name="_7BA_BG_AGRI_PMT (feuilles opérateurs) 2 3" xfId="2865"/>
    <cellStyle name="_7BA_BG_AGRI_PMT (feuilles opérateurs) 3" xfId="103"/>
    <cellStyle name="_7BA_BG_AGRI_PMT (feuilles opérateurs) 3 2" xfId="2867"/>
    <cellStyle name="_7BA_BG_AGRI_PMT (feuilles opérateurs) 4" xfId="104"/>
    <cellStyle name="_7BA_BG_AGRI_PMT (feuilles opérateurs) 4 2" xfId="2868"/>
    <cellStyle name="_7BA_BG_AGRI_PMT (feuilles opérateurs) 5" xfId="2864"/>
    <cellStyle name="_7BA_BG_AGRI_PMT 10" xfId="4443"/>
    <cellStyle name="_7BA_BG_AGRI_PMT 11" xfId="4850"/>
    <cellStyle name="_7BA_BG_AGRI_PMT 12" xfId="4853"/>
    <cellStyle name="_7BA_BG_AGRI_PMT 2" xfId="105"/>
    <cellStyle name="_7BA_BG_AGRI_PMT 2 2" xfId="106"/>
    <cellStyle name="_7BA_BG_AGRI_PMT 2 2 2" xfId="2870"/>
    <cellStyle name="_7BA_BG_AGRI_PMT 2 3" xfId="2869"/>
    <cellStyle name="_7BA_BG_AGRI_PMT 3" xfId="107"/>
    <cellStyle name="_7BA_BG_AGRI_PMT 3 2" xfId="108"/>
    <cellStyle name="_7BA_BG_AGRI_PMT 3 2 2" xfId="2872"/>
    <cellStyle name="_7BA_BG_AGRI_PMT 3 3" xfId="2871"/>
    <cellStyle name="_7BA_BG_AGRI_PMT 4" xfId="109"/>
    <cellStyle name="_7BA_BG_AGRI_PMT 4 2" xfId="2873"/>
    <cellStyle name="_7BA_BG_AGRI_PMT 5" xfId="110"/>
    <cellStyle name="_7BA_BG_AGRI_PMT 5 2" xfId="2874"/>
    <cellStyle name="_7BA_BG_AGRI_PMT 6" xfId="111"/>
    <cellStyle name="_7BA_BG_AGRI_PMT 6 2" xfId="2875"/>
    <cellStyle name="_7BA_BG_AGRI_PMT 7" xfId="112"/>
    <cellStyle name="_7BA_BG_AGRI_PMT 7 2" xfId="2876"/>
    <cellStyle name="_7BA_BG_AGRI_PMT 8" xfId="113"/>
    <cellStyle name="_7BA_BG_AGRI_PMT 8 2" xfId="2877"/>
    <cellStyle name="_7BA_BG_AGRI_PMT 9" xfId="2863"/>
    <cellStyle name="_7BAED_BG_APD_PMT 23-03 VD" xfId="114"/>
    <cellStyle name="_7BAED_BG_APD_PMT 23-03 VD 2" xfId="115"/>
    <cellStyle name="_7BAED_BG_APD_PMT 23-03 VD 2 2" xfId="116"/>
    <cellStyle name="_7BAED_BG_APD_PMT 23-03 VD 2 2 2" xfId="2880"/>
    <cellStyle name="_7BAED_BG_APD_PMT 23-03 VD 2 3" xfId="2879"/>
    <cellStyle name="_7BAED_BG_APD_PMT 23-03 VD 3" xfId="117"/>
    <cellStyle name="_7BAED_BG_APD_PMT 23-03 VD 3 2" xfId="2881"/>
    <cellStyle name="_7BAED_BG_APD_PMT 23-03 VD 4" xfId="118"/>
    <cellStyle name="_7BAED_BG_APD_PMT 23-03 VD 4 2" xfId="2882"/>
    <cellStyle name="_7BAED_BG_APD_PMT 23-03 VD 5" xfId="2878"/>
    <cellStyle name="_7BAED_BG_IAI_PMT 23-03 VD" xfId="119"/>
    <cellStyle name="_7BAED_BG_IAI_PMT 23-03 VD 2" xfId="120"/>
    <cellStyle name="_7BAED_BG_IAI_PMT 23-03 VD 2 2" xfId="121"/>
    <cellStyle name="_7BAED_BG_IAI_PMT 23-03 VD 2 2 2" xfId="2885"/>
    <cellStyle name="_7BAED_BG_IAI_PMT 23-03 VD 2 3" xfId="2884"/>
    <cellStyle name="_7BAED_BG_IAI_PMT 23-03 VD 3" xfId="122"/>
    <cellStyle name="_7BAED_BG_IAI_PMT 23-03 VD 3 2" xfId="2886"/>
    <cellStyle name="_7BAED_BG_IAI_PMT 23-03 VD 4" xfId="123"/>
    <cellStyle name="_7BAED_BG_IAI_PMT 23-03 VD 4 2" xfId="2887"/>
    <cellStyle name="_7BAED_BG_IAI_PMT 23-03 VD 5" xfId="2883"/>
    <cellStyle name="_8. MESR" xfId="124"/>
    <cellStyle name="_8. MESR 2" xfId="2888"/>
    <cellStyle name="_8BCJS_BG_CULTURE_PMT" xfId="125"/>
    <cellStyle name="_8BCJS_BG_CULTURE_PMT 2" xfId="126"/>
    <cellStyle name="_8BCJS_BG_CULTURE_PMT 2 2" xfId="127"/>
    <cellStyle name="_8BCJS_BG_CULTURE_PMT 2 2 2" xfId="2891"/>
    <cellStyle name="_8BCJS_BG_CULTURE_PMT 2 3" xfId="2890"/>
    <cellStyle name="_8BCJS_BG_CULTURE_PMT 3" xfId="128"/>
    <cellStyle name="_8BCJS_BG_CULTURE_PMT 3 2" xfId="2892"/>
    <cellStyle name="_8BCJS_BG_CULTURE_PMT 4" xfId="129"/>
    <cellStyle name="_8BCJS_BG_CULTURE_PMT 4 2" xfId="2893"/>
    <cellStyle name="_8BCJS_BG_CULTURE_PMT 5" xfId="2889"/>
    <cellStyle name="_8BCJS_BG_CULTURE_PMT-opérateurs175V2MPAP" xfId="130"/>
    <cellStyle name="_8BCJS_BG_CULTURE_PMT-opérateurs175V2MPAP 2" xfId="131"/>
    <cellStyle name="_8BCJS_BG_CULTURE_PMT-opérateurs175V2MPAP 2 2" xfId="132"/>
    <cellStyle name="_8BCJS_BG_CULTURE_PMT-opérateurs175V2MPAP 2 2 2" xfId="2896"/>
    <cellStyle name="_8BCJS_BG_CULTURE_PMT-opérateurs175V2MPAP 2 3" xfId="2895"/>
    <cellStyle name="_8BCJS_BG_CULTURE_PMT-opérateurs175V2MPAP 3" xfId="133"/>
    <cellStyle name="_8BCJS_BG_CULTURE_PMT-opérateurs175V2MPAP 3 2" xfId="2897"/>
    <cellStyle name="_8BCJS_BG_CULTURE_PMT-opérateurs175V2MPAP 4" xfId="134"/>
    <cellStyle name="_8BCJS_BG_CULTURE_PMT-opérateurs175V2MPAP 4 2" xfId="2898"/>
    <cellStyle name="_8BCJS_BG_CULTURE_PMT-opérateurs175V2MPAP 5" xfId="2894"/>
    <cellStyle name="_8BEFOM_BG_GFPRH_PMT_V2 avec P309" xfId="135"/>
    <cellStyle name="_8BEFOM_BG_GFPRH_PMT_V2 avec P309 2" xfId="136"/>
    <cellStyle name="_8BEFOM_BG_GFPRH_PMT_V2 avec P309 2 2" xfId="137"/>
    <cellStyle name="_8BEFOM_BG_GFPRH_PMT_V2 avec P309 2 2 2" xfId="2901"/>
    <cellStyle name="_8BEFOM_BG_GFPRH_PMT_V2 avec P309 2 3" xfId="2900"/>
    <cellStyle name="_8BEFOM_BG_GFPRH_PMT_V2 avec P309 3" xfId="138"/>
    <cellStyle name="_8BEFOM_BG_GFPRH_PMT_V2 avec P309 3 2" xfId="2902"/>
    <cellStyle name="_8BEFOM_BG_GFPRH_PMT_V2 avec P309 4" xfId="139"/>
    <cellStyle name="_8BEFOM_BG_GFPRH_PMT_V2 avec P309 4 2" xfId="2903"/>
    <cellStyle name="_8BEFOM_BG_GFPRH_PMT_V2 avec P309 5" xfId="2899"/>
    <cellStyle name="_8BJM_BG_JUSTICE_PMT_v10" xfId="140"/>
    <cellStyle name="_8BJM_BG_JUSTICE_PMT_v10 2" xfId="141"/>
    <cellStyle name="_8BJM_BG_JUSTICE_PMT_v10 2 2" xfId="142"/>
    <cellStyle name="_8BJM_BG_JUSTICE_PMT_v10 2 2 2" xfId="2906"/>
    <cellStyle name="_8BJM_BG_JUSTICE_PMT_v10 2 3" xfId="2905"/>
    <cellStyle name="_8BJM_BG_JUSTICE_PMT_v10 3" xfId="143"/>
    <cellStyle name="_8BJM_BG_JUSTICE_PMT_v10 3 2" xfId="2907"/>
    <cellStyle name="_8BJM_BG_JUSTICE_PMT_v10 4" xfId="144"/>
    <cellStyle name="_8BJM_BG_JUSTICE_PMT_v10 4 2" xfId="2908"/>
    <cellStyle name="_8BJM_BG_JUSTICE_PMT_v10 5" xfId="2904"/>
    <cellStyle name="_8BJM_BG_MEDIAS_PMT_v2emeTour_vdef" xfId="145"/>
    <cellStyle name="_8BJM_BG_MEDIAS_PMT_v2emeTour_vdef 2" xfId="146"/>
    <cellStyle name="_8BJM_BG_MEDIAS_PMT_v2emeTour_vdef 2 2" xfId="147"/>
    <cellStyle name="_8BJM_BG_MEDIAS_PMT_v2emeTour_vdef 2 2 2" xfId="2911"/>
    <cellStyle name="_8BJM_BG_MEDIAS_PMT_v2emeTour_vdef 2 3" xfId="2910"/>
    <cellStyle name="_8BJM_BG_MEDIAS_PMT_v2emeTour_vdef 3" xfId="148"/>
    <cellStyle name="_8BJM_BG_MEDIAS_PMT_v2emeTour_vdef 3 2" xfId="2912"/>
    <cellStyle name="_8BJM_BG_MEDIAS_PMT_v2emeTour_vdef 4" xfId="149"/>
    <cellStyle name="_8BJM_BG_MEDIAS_PMT_v2emeTour_vdef 4 2" xfId="2913"/>
    <cellStyle name="_8BJM_BG_MEDIAS_PMT_v2emeTour_vdef 5" xfId="2909"/>
    <cellStyle name="_8BJM_CCF_AAP_PMT_v2emeTour_def " xfId="150"/>
    <cellStyle name="_8BJM_CCF_AAP_PMT_v2emeTour_def  2" xfId="151"/>
    <cellStyle name="_8BJM_CCF_AAP_PMT_v2emeTour_def  2 2" xfId="152"/>
    <cellStyle name="_8BJM_CCF_AAP_PMT_v2emeTour_def  2 2 2" xfId="2916"/>
    <cellStyle name="_8BJM_CCF_AAP_PMT_v2emeTour_def  2 3" xfId="2915"/>
    <cellStyle name="_8BJM_CCF_AAP_PMT_v2emeTour_def  3" xfId="153"/>
    <cellStyle name="_8BJM_CCF_AAP_PMT_v2emeTour_def  3 2" xfId="2917"/>
    <cellStyle name="_8BJM_CCF_AAP_PMT_v2emeTour_def  4" xfId="154"/>
    <cellStyle name="_8BJM_CCF_AAP_PMT_v2emeTour_def  4 2" xfId="2918"/>
    <cellStyle name="_8BJM_CCF_AAP_PMT_v2emeTour_def  5" xfId="2914"/>
    <cellStyle name="_annulations DA-LFR (&amp; repartition réserve vs frais) v4 envoi CBCM" xfId="155"/>
    <cellStyle name="_annulations DA-LFR (&amp; repartition réserve vs frais) v4 envoi CBCM 2" xfId="2919"/>
    <cellStyle name="_annulations DA-LFR (&amp; repartition réserve vs frais) v7 envoi CBCM" xfId="156"/>
    <cellStyle name="_annulations DA-LFR (&amp; repartition réserve vs frais) v7 envoi CBCM 2" xfId="2920"/>
    <cellStyle name="_Assiette Sup PMT 2ème Tour" xfId="157"/>
    <cellStyle name="_Assiette Sup PMT 2ème Tour (2)" xfId="158"/>
    <cellStyle name="_B3. Justice" xfId="159"/>
    <cellStyle name="_B3. Justice 2" xfId="2921"/>
    <cellStyle name="_BP IONIS 11 MARS 2005V2 JMJ" xfId="160"/>
    <cellStyle name="_BRIQUES AE - DEFINITIF 13 avril" xfId="161"/>
    <cellStyle name="_BRIQUES AE - DEFINITIF 13 avril 2" xfId="162"/>
    <cellStyle name="_BRIQUES AE - DEFINITIF 13 avril 2 2" xfId="2923"/>
    <cellStyle name="_BRIQUES AE - DEFINITIF 13 avril 3" xfId="163"/>
    <cellStyle name="_BRIQUES AE - DEFINITIF 13 avril 3 2" xfId="2924"/>
    <cellStyle name="_BRIQUES AE - DEFINITIF 13 avril 4" xfId="2922"/>
    <cellStyle name="_BRIQUES AE - DEFINITIF 13 avril_PLF 2012 - MCC - Arbitrages" xfId="164"/>
    <cellStyle name="_BRIQUES AE - DEFINITIF 13 avril_PLF 2012 - MCC - Arbitrages 2" xfId="165"/>
    <cellStyle name="_BRIQUES AE - DEFINITIF 13 avril_PLF 2012 - MCC - Arbitrages 2 2" xfId="2926"/>
    <cellStyle name="_BRIQUES AE - DEFINITIF 13 avril_PLF 2012 - MCC - Arbitrages 3" xfId="2925"/>
    <cellStyle name="_BRIQUES CP - DEFINITIF 13 avril" xfId="166"/>
    <cellStyle name="_BRIQUES CP - DEFINITIF 13 avril 2" xfId="167"/>
    <cellStyle name="_BRIQUES CP - DEFINITIF 13 avril 2 2" xfId="2928"/>
    <cellStyle name="_BRIQUES CP - DEFINITIF 13 avril 3" xfId="168"/>
    <cellStyle name="_BRIQUES CP - DEFINITIF 13 avril 3 2" xfId="2929"/>
    <cellStyle name="_BRIQUES CP - DEFINITIF 13 avril 4" xfId="2927"/>
    <cellStyle name="_BRIQUES CP - DEFINITIF 13 avril_PLF 2012 - MCC - Arbitrages" xfId="169"/>
    <cellStyle name="_BRIQUES CP - DEFINITIF 13 avril_PLF 2012 - MCC - Arbitrages 2" xfId="170"/>
    <cellStyle name="_BRIQUES CP - DEFINITIF 13 avril_PLF 2012 - MCC - Arbitrages 2 2" xfId="2931"/>
    <cellStyle name="_BRIQUES CP - DEFINITIF 13 avril_PLF 2012 - MCC - Arbitrages 3" xfId="2930"/>
    <cellStyle name="_CAS AMENDES prev 2012" xfId="171"/>
    <cellStyle name="_CAS AMENDES prev 2012 2" xfId="172"/>
    <cellStyle name="_CAS AMENDES prev 2012 2 2" xfId="2933"/>
    <cellStyle name="_CAS AMENDES prev 2012 3" xfId="2932"/>
    <cellStyle name="_CAS p" xfId="173"/>
    <cellStyle name="_CAS p 2" xfId="2934"/>
    <cellStyle name="_Champ constant BG 2010 - 2012 _ complet 2709" xfId="174"/>
    <cellStyle name="_Champ constant BG 2010 - 2012 _ complet 2709 2" xfId="175"/>
    <cellStyle name="_Champ constant BG 2010 - 2012 _ complet 2709 2 2" xfId="2936"/>
    <cellStyle name="_Champ constant BG 2010 - 2012 _ complet 2709 3" xfId="2935"/>
    <cellStyle name="_Classeur1" xfId="176"/>
    <cellStyle name="_Classeur1_Classeur3" xfId="177"/>
    <cellStyle name="_Classeur1_Classeur3 2" xfId="178"/>
    <cellStyle name="_Classeur1_Classeur3 2 2" xfId="2938"/>
    <cellStyle name="_Classeur1_Classeur3 3" xfId="2937"/>
    <cellStyle name="_Classeur10" xfId="179"/>
    <cellStyle name="_Classeur10 2" xfId="180"/>
    <cellStyle name="_Classeur10 2 2" xfId="2940"/>
    <cellStyle name="_Classeur10 3" xfId="2939"/>
    <cellStyle name="_Classeur11" xfId="181"/>
    <cellStyle name="_Classeur11 2" xfId="182"/>
    <cellStyle name="_Classeur11 2 2" xfId="2942"/>
    <cellStyle name="_Classeur11 3" xfId="2941"/>
    <cellStyle name="_Classeur12" xfId="183"/>
    <cellStyle name="_Classeur12 2" xfId="184"/>
    <cellStyle name="_Classeur12 2 2" xfId="2944"/>
    <cellStyle name="_Classeur12 3" xfId="2943"/>
    <cellStyle name="_Classeur13" xfId="185"/>
    <cellStyle name="_Classeur13 2" xfId="186"/>
    <cellStyle name="_Classeur13 2 2" xfId="2946"/>
    <cellStyle name="_Classeur13 3" xfId="2945"/>
    <cellStyle name="_Classeur14" xfId="187"/>
    <cellStyle name="_Classeur14 2" xfId="188"/>
    <cellStyle name="_Classeur14 2 2" xfId="2948"/>
    <cellStyle name="_Classeur14 3" xfId="2947"/>
    <cellStyle name="_Classeur15" xfId="189"/>
    <cellStyle name="_Classeur15 2" xfId="190"/>
    <cellStyle name="_Classeur15 2 2" xfId="2950"/>
    <cellStyle name="_Classeur15 3" xfId="2949"/>
    <cellStyle name="_Classeur16" xfId="191"/>
    <cellStyle name="_Classeur16 2" xfId="192"/>
    <cellStyle name="_Classeur16 2 2" xfId="2952"/>
    <cellStyle name="_Classeur16 3" xfId="2951"/>
    <cellStyle name="_Classeur17" xfId="193"/>
    <cellStyle name="_Classeur17 2" xfId="194"/>
    <cellStyle name="_Classeur17 2 2" xfId="2954"/>
    <cellStyle name="_Classeur17 3" xfId="2953"/>
    <cellStyle name="_Classeur18" xfId="195"/>
    <cellStyle name="_Classeur18 2" xfId="196"/>
    <cellStyle name="_Classeur18 2 2" xfId="2956"/>
    <cellStyle name="_Classeur18 3" xfId="2955"/>
    <cellStyle name="_Classeur19" xfId="197"/>
    <cellStyle name="_Classeur19 2" xfId="198"/>
    <cellStyle name="_Classeur19 2 2" xfId="2958"/>
    <cellStyle name="_Classeur19 3" xfId="2957"/>
    <cellStyle name="_Classeur2" xfId="199"/>
    <cellStyle name="_Classeur2 2" xfId="200"/>
    <cellStyle name="_Classeur2 2 2" xfId="201"/>
    <cellStyle name="_Classeur2 2 2 2" xfId="2961"/>
    <cellStyle name="_Classeur2 2 3" xfId="2960"/>
    <cellStyle name="_Classeur2 3" xfId="202"/>
    <cellStyle name="_Classeur2 3 2" xfId="2962"/>
    <cellStyle name="_Classeur2 4" xfId="203"/>
    <cellStyle name="_Classeur2 4 2" xfId="2963"/>
    <cellStyle name="_Classeur2 5" xfId="2959"/>
    <cellStyle name="_Classeur20" xfId="204"/>
    <cellStyle name="_Classeur20 2" xfId="205"/>
    <cellStyle name="_Classeur20 2 2" xfId="2965"/>
    <cellStyle name="_Classeur20 3" xfId="2964"/>
    <cellStyle name="_Classeur3" xfId="206"/>
    <cellStyle name="_Classeur4" xfId="207"/>
    <cellStyle name="_Classeur4 2" xfId="208"/>
    <cellStyle name="_Classeur4 2 2" xfId="2967"/>
    <cellStyle name="_Classeur4 3" xfId="2966"/>
    <cellStyle name="_Classeur5" xfId="209"/>
    <cellStyle name="_Classeur5 2" xfId="210"/>
    <cellStyle name="_Classeur5 2 2" xfId="2969"/>
    <cellStyle name="_Classeur5 3" xfId="2968"/>
    <cellStyle name="_Classeur6" xfId="211"/>
    <cellStyle name="_Classeur6 2" xfId="212"/>
    <cellStyle name="_Classeur6 2 2" xfId="2971"/>
    <cellStyle name="_Classeur6 3" xfId="2970"/>
    <cellStyle name="_Classeur7" xfId="213"/>
    <cellStyle name="_Classeur7 2" xfId="214"/>
    <cellStyle name="_Classeur7 2 2" xfId="2973"/>
    <cellStyle name="_Classeur7 3" xfId="2972"/>
    <cellStyle name="_Classeur8" xfId="215"/>
    <cellStyle name="_Classeur8 2" xfId="216"/>
    <cellStyle name="_Classeur8 2 2" xfId="217"/>
    <cellStyle name="_Classeur8 2 2 2" xfId="2976"/>
    <cellStyle name="_Classeur8 2 3" xfId="218"/>
    <cellStyle name="_Classeur8 2 3 2" xfId="2977"/>
    <cellStyle name="_Classeur8 2 4" xfId="219"/>
    <cellStyle name="_Classeur8 2 4 2" xfId="2978"/>
    <cellStyle name="_Classeur8 2 5" xfId="2975"/>
    <cellStyle name="_Classeur8 3" xfId="220"/>
    <cellStyle name="_Classeur8 3 2" xfId="2979"/>
    <cellStyle name="_Classeur8 4" xfId="2974"/>
    <cellStyle name="_Classeur8_1" xfId="221"/>
    <cellStyle name="_Classeur8_1 2" xfId="222"/>
    <cellStyle name="_Classeur8_1 2 2" xfId="2981"/>
    <cellStyle name="_Classeur8_1 3" xfId="2980"/>
    <cellStyle name="_Classeur8_2013 03 05 ANNEXES circulaire sécurisation" xfId="223"/>
    <cellStyle name="_Classeur8_2013 03 05 ANNEXES circulaire sécurisation 2" xfId="2982"/>
    <cellStyle name="_Classeur8_2013 03 05 arbitrages PLF 2014" xfId="224"/>
    <cellStyle name="_Classeur8_2013 03 05 arbitrages PLF 2014 2" xfId="2983"/>
    <cellStyle name="_Classeur8_4BLVT_EF_EPARGNE_PREV2013-2015_V3" xfId="225"/>
    <cellStyle name="_Classeur8_4BLVT_EF_EPARGNE_PREV2013-2015_V3 2" xfId="2984"/>
    <cellStyle name="_Classeur8_annexe5_arbitrage_OPE" xfId="226"/>
    <cellStyle name="_Classeur8_annexe5_arbitrage_OPE 2" xfId="2985"/>
    <cellStyle name="_Classeur8_annexe5_circ_OPE (2)" xfId="227"/>
    <cellStyle name="_Classeur8_annexe5_circ_OPE (2) 2" xfId="228"/>
    <cellStyle name="_Classeur8_annexe5_circ_OPE (2) 2 2" xfId="2987"/>
    <cellStyle name="_Classeur8_annexe5_circ_OPE (2) 3" xfId="2986"/>
    <cellStyle name="_Classeur8_MEDDE - dossier arbitrage PLF 2013-2015 arbitrage v1" xfId="229"/>
    <cellStyle name="_Classeur8_MEDDE - dossier arbitrage PLF 2013-2015 arbitrage v1 2" xfId="230"/>
    <cellStyle name="_Classeur8_MEDDE - dossier arbitrage PLF 2013-2015 arbitrage v1 2 2" xfId="2989"/>
    <cellStyle name="_Classeur8_MEDDE - dossier arbitrage PLF 2013-2015 arbitrage v1 3" xfId="231"/>
    <cellStyle name="_Classeur8_MEDDE - dossier arbitrage PLF 2013-2015 arbitrage v1 3 2" xfId="2990"/>
    <cellStyle name="_Classeur8_MEDDE - dossier arbitrage PLF 2013-2015 arbitrage v1 4" xfId="232"/>
    <cellStyle name="_Classeur8_MEDDE - dossier arbitrage PLF 2013-2015 arbitrage v1 4 2" xfId="2991"/>
    <cellStyle name="_Classeur8_MEDDE - dossier arbitrage PLF 2013-2015 arbitrage v1 5" xfId="2988"/>
    <cellStyle name="_Classeur8_OPE_CAS pension_05juil_18h" xfId="233"/>
    <cellStyle name="_Classeur8_OPE_CAS pension_05juil_18h 2" xfId="234"/>
    <cellStyle name="_Classeur8_OPE_CAS pension_05juil_18h 2 2" xfId="235"/>
    <cellStyle name="_Classeur8_OPE_CAS pension_05juil_18h 2 2 2" xfId="2994"/>
    <cellStyle name="_Classeur8_OPE_CAS pension_05juil_18h 2 3" xfId="2993"/>
    <cellStyle name="_Classeur8_OPE_CAS pension_05juil_18h 3" xfId="236"/>
    <cellStyle name="_Classeur8_OPE_CAS pension_05juil_18h 3 2" xfId="2995"/>
    <cellStyle name="_Classeur8_OPE_CAS pension_05juil_18h 4" xfId="237"/>
    <cellStyle name="_Classeur8_OPE_CAS pension_05juil_18h 4 2" xfId="2996"/>
    <cellStyle name="_Classeur8_OPE_CAS pension_05juil_18h 5" xfId="2992"/>
    <cellStyle name="_Classeur8_OPE_CAS pension_06juil_20h" xfId="238"/>
    <cellStyle name="_Classeur8_OPE_CAS pension_06juil_20h 2" xfId="2997"/>
    <cellStyle name="_Classeur8_OPE_CAS pension_17juil_17h30" xfId="239"/>
    <cellStyle name="_Classeur8_OPE_CAS pension_17juil_17h30 2" xfId="2998"/>
    <cellStyle name="_Classeur8_Synthèse_CAS_Pensions_17juil_22h30" xfId="240"/>
    <cellStyle name="_Classeur8_Synthèse_CAS_Pensions_17juil_22h30 2" xfId="241"/>
    <cellStyle name="_Classeur8_Synthèse_CAS_Pensions_17juil_22h30 2 2" xfId="3000"/>
    <cellStyle name="_Classeur8_Synthèse_CAS_Pensions_17juil_22h30 3" xfId="242"/>
    <cellStyle name="_Classeur8_Synthèse_CAS_Pensions_17juil_22h30 3 2" xfId="3001"/>
    <cellStyle name="_Classeur8_Synthèse_CAS_Pensions_17juil_22h30 4" xfId="243"/>
    <cellStyle name="_Classeur8_Synthèse_CAS_Pensions_17juil_22h30 4 2" xfId="3002"/>
    <cellStyle name="_Classeur8_Synthèse_CAS_Pensions_17juil_22h30 5" xfId="2999"/>
    <cellStyle name="_Classeur8_Synthèse_CAS_Pensions_29juin_19h" xfId="244"/>
    <cellStyle name="_Classeur8_Synthèse_CAS_Pensions_29juin_19h 2" xfId="245"/>
    <cellStyle name="_Classeur8_Synthèse_CAS_Pensions_29juin_19h 2 2" xfId="3004"/>
    <cellStyle name="_Classeur8_Synthèse_CAS_Pensions_29juin_19h 3" xfId="246"/>
    <cellStyle name="_Classeur8_Synthèse_CAS_Pensions_29juin_19h 3 2" xfId="3005"/>
    <cellStyle name="_Classeur8_Synthèse_CAS_Pensions_29juin_19h 4" xfId="247"/>
    <cellStyle name="_Classeur8_Synthèse_CAS_Pensions_29juin_19h 4 2" xfId="3006"/>
    <cellStyle name="_Classeur8_Synthèse_CAS_Pensions_29juin_19h 5" xfId="3003"/>
    <cellStyle name="_Classeur8_Synthèse_CAS_Pensions_30juil_11h" xfId="248"/>
    <cellStyle name="_Classeur8_Synthèse_CAS_Pensions_30juil_11h 2" xfId="249"/>
    <cellStyle name="_Classeur8_Synthèse_CAS_Pensions_30juil_11h 2 2" xfId="3008"/>
    <cellStyle name="_Classeur8_Synthèse_CAS_Pensions_30juil_11h 3" xfId="250"/>
    <cellStyle name="_Classeur8_Synthèse_CAS_Pensions_30juil_11h 3 2" xfId="3009"/>
    <cellStyle name="_Classeur8_Synthèse_CAS_Pensions_30juil_11h 4" xfId="251"/>
    <cellStyle name="_Classeur8_Synthèse_CAS_Pensions_30juil_11h 4 2" xfId="3010"/>
    <cellStyle name="_Classeur8_Synthèse_CAS_Pensions_30juil_11h 5" xfId="3007"/>
    <cellStyle name="_Classeur9" xfId="252"/>
    <cellStyle name="_Classeur9 2" xfId="253"/>
    <cellStyle name="_Classeur9 2 2" xfId="3012"/>
    <cellStyle name="_Classeur9 3" xfId="3011"/>
    <cellStyle name="_Compensation gratuité musées 2011" xfId="254"/>
    <cellStyle name="_Compensation gratuité musées 2011 2" xfId="255"/>
    <cellStyle name="_Compensation gratuité musées 2011 2 2" xfId="256"/>
    <cellStyle name="_Compensation gratuité musées 2011 2 2 2" xfId="3015"/>
    <cellStyle name="_Compensation gratuité musées 2011 2 3" xfId="3014"/>
    <cellStyle name="_Compensation gratuité musées 2011 3" xfId="257"/>
    <cellStyle name="_Compensation gratuité musées 2011 3 2" xfId="3016"/>
    <cellStyle name="_Compensation gratuité musées 2011 4" xfId="258"/>
    <cellStyle name="_Compensation gratuité musées 2011 4 2" xfId="3017"/>
    <cellStyle name="_Compensation gratuité musées 2011 5" xfId="3013"/>
    <cellStyle name="_CONCATENATION - DEFINITIF 13 avril" xfId="259"/>
    <cellStyle name="_CONCATENATION - DEFINITIF 13 avril 2" xfId="260"/>
    <cellStyle name="_CONCATENATION - DEFINITIF 13 avril 2 2" xfId="3019"/>
    <cellStyle name="_CONCATENATION - DEFINITIF 13 avril 3" xfId="261"/>
    <cellStyle name="_CONCATENATION - DEFINITIF 13 avril 3 2" xfId="3020"/>
    <cellStyle name="_CONCATENATION - DEFINITIF 13 avril 4" xfId="3018"/>
    <cellStyle name="_CONCATENATION - DEFINITIF 13 avril_PLF 2012 - MCC - Arbitrages" xfId="262"/>
    <cellStyle name="_CONCATENATION - DEFINITIF 13 avril_PLF 2012 - MCC - Arbitrages 2" xfId="263"/>
    <cellStyle name="_CONCATENATION - DEFINITIF 13 avril_PLF 2012 - MCC - Arbitrages 2 2" xfId="3022"/>
    <cellStyle name="_CONCATENATION - DEFINITIF 13 avril_PLF 2012 - MCC - Arbitrages 3" xfId="3021"/>
    <cellStyle name="_CONSTANT (A3)" xfId="264"/>
    <cellStyle name="_CONSTANT (A3) 2" xfId="265"/>
    <cellStyle name="_CONSTANT (A3) 2 2" xfId="3024"/>
    <cellStyle name="_CONSTANT (A3) 3" xfId="3023"/>
    <cellStyle name="_Copie de 7BA_BG_AGRI_PMT (feuilles opérateurs)" xfId="266"/>
    <cellStyle name="_Copie de 7BA_BG_AGRI_PMT (feuilles opérateurs) 2" xfId="267"/>
    <cellStyle name="_Copie de 7BA_BG_AGRI_PMT (feuilles opérateurs) 2 2" xfId="268"/>
    <cellStyle name="_Copie de 7BA_BG_AGRI_PMT (feuilles opérateurs) 2 2 2" xfId="3027"/>
    <cellStyle name="_Copie de 7BA_BG_AGRI_PMT (feuilles opérateurs) 2 3" xfId="3026"/>
    <cellStyle name="_Copie de 7BA_BG_AGRI_PMT (feuilles opérateurs) 3" xfId="269"/>
    <cellStyle name="_Copie de 7BA_BG_AGRI_PMT (feuilles opérateurs) 3 2" xfId="3028"/>
    <cellStyle name="_Copie de 7BA_BG_AGRI_PMT (feuilles opérateurs) 4" xfId="270"/>
    <cellStyle name="_Copie de 7BA_BG_AGRI_PMT (feuilles opérateurs) 4 2" xfId="3029"/>
    <cellStyle name="_Copie de 7BA_BG_AGRI_PMT (feuilles opérateurs) 5" xfId="3025"/>
    <cellStyle name="_Copie de PREX MARS exec 2012 29 01 2013 envoiBPB" xfId="271"/>
    <cellStyle name="_Copie de PREX MARS exec 2012 29 01 2013 envoiBPB 2" xfId="272"/>
    <cellStyle name="_Copie de PREX MARS exec 2012 29 01 2013 envoiBPB 2 2" xfId="3031"/>
    <cellStyle name="_Copie de PREX MARS exec 2012 29 01 2013 envoiBPB 3" xfId="273"/>
    <cellStyle name="_Copie de PREX MARS exec 2012 29 01 2013 envoiBPB 3 2" xfId="3032"/>
    <cellStyle name="_Copie de PREX MARS exec 2012 29 01 2013 envoiBPB 4" xfId="3030"/>
    <cellStyle name="_CP" xfId="274"/>
    <cellStyle name="_CP 2" xfId="275"/>
    <cellStyle name="_CPM lot 1" xfId="276"/>
    <cellStyle name="_CPM lot 1_PLF 2012 - MCC - Arbitrages" xfId="277"/>
    <cellStyle name="_CPM lot 1_PLF 2012 - MCC - Arbitrages 2" xfId="278"/>
    <cellStyle name="_CPM lot 1_PLF 2012 - MCC - Arbitrages 2 2" xfId="3034"/>
    <cellStyle name="_CPM lot 1_PLF 2012 - MCC - Arbitrages 3" xfId="3033"/>
    <cellStyle name="_CPM lot 1_Triennal 2011-2013 détaillé V11" xfId="279"/>
    <cellStyle name="_CPM lot 1_Triennal 2011-2013 détaillé V11_PLF 2012 - MCC - Arbitrages" xfId="280"/>
    <cellStyle name="_CPM lot 1_Triennal 2011-2013 détaillé V11_PLF 2012 - MCC - Arbitrages 2" xfId="281"/>
    <cellStyle name="_CPM lot 1_Triennal 2011-2013 détaillé V11_PLF 2012 - MCC - Arbitrages 2 2" xfId="3036"/>
    <cellStyle name="_CPM lot 1_Triennal 2011-2013 détaillé V11_PLF 2012 - MCC - Arbitrages 3" xfId="3035"/>
    <cellStyle name="_CPM lot 3" xfId="282"/>
    <cellStyle name="_CPM lot 3_PLF 2012 - MCC - Arbitrages" xfId="283"/>
    <cellStyle name="_CPM lot 3_PLF 2012 - MCC - Arbitrages 2" xfId="284"/>
    <cellStyle name="_CPM lot 3_PLF 2012 - MCC - Arbitrages 2 2" xfId="3038"/>
    <cellStyle name="_CPM lot 3_PLF 2012 - MCC - Arbitrages 3" xfId="3037"/>
    <cellStyle name="_CPM lot 3_Triennal 2011-2013 détaillé V11" xfId="285"/>
    <cellStyle name="_CPM lot 3_Triennal 2011-2013 détaillé V11_PLF 2012 - MCC - Arbitrages" xfId="286"/>
    <cellStyle name="_CPM lot 3_Triennal 2011-2013 détaillé V11_PLF 2012 - MCC - Arbitrages 2" xfId="287"/>
    <cellStyle name="_CPM lot 3_Triennal 2011-2013 détaillé V11_PLF 2012 - MCC - Arbitrages 2 2" xfId="3040"/>
    <cellStyle name="_CPM lot 3_Triennal 2011-2013 détaillé V11_PLF 2012 - MCC - Arbitrages 3" xfId="3039"/>
    <cellStyle name="_CPM lot 4" xfId="288"/>
    <cellStyle name="_CPM lot 4_PLF 2012 - MCC - Arbitrages" xfId="289"/>
    <cellStyle name="_CPM lot 4_PLF 2012 - MCC - Arbitrages 2" xfId="290"/>
    <cellStyle name="_CPM lot 4_PLF 2012 - MCC - Arbitrages 2 2" xfId="3042"/>
    <cellStyle name="_CPM lot 4_PLF 2012 - MCC - Arbitrages 3" xfId="3041"/>
    <cellStyle name="_CPM lot 4_Triennal 2011-2013 détaillé V11" xfId="291"/>
    <cellStyle name="_CPM lot 4_Triennal 2011-2013 détaillé V11_PLF 2012 - MCC - Arbitrages" xfId="292"/>
    <cellStyle name="_CPM lot 4_Triennal 2011-2013 détaillé V11_PLF 2012 - MCC - Arbitrages 2" xfId="293"/>
    <cellStyle name="_CPM lot 4_Triennal 2011-2013 détaillé V11_PLF 2012 - MCC - Arbitrages 2 2" xfId="3044"/>
    <cellStyle name="_CPM lot 4_Triennal 2011-2013 détaillé V11_PLF 2012 - MCC - Arbitrages 3" xfId="3043"/>
    <cellStyle name="_décisions Offer revew 120106 GDF 16049" xfId="294"/>
    <cellStyle name="_Détail synthèse" xfId="295"/>
    <cellStyle name="_Détail synthèse 2" xfId="296"/>
    <cellStyle name="_Détail synthèse 2 2" xfId="3046"/>
    <cellStyle name="_Détail synthèse 3" xfId="3045"/>
    <cellStyle name="_détails prévision 2012 P175" xfId="297"/>
    <cellStyle name="_détails prévision 2012 P175 2" xfId="298"/>
    <cellStyle name="_détails prévision 2012 P175 2 2" xfId="299"/>
    <cellStyle name="_détails prévision 2012 P175 2 2 2" xfId="3049"/>
    <cellStyle name="_détails prévision 2012 P175 2 3" xfId="3048"/>
    <cellStyle name="_détails prévision 2012 P175 3" xfId="300"/>
    <cellStyle name="_détails prévision 2012 P175 3 2" xfId="3050"/>
    <cellStyle name="_détails prévision 2012 P175 4" xfId="301"/>
    <cellStyle name="_détails prévision 2012 P175 4 2" xfId="3051"/>
    <cellStyle name="_détails prévision 2012 P175 5" xfId="3047"/>
    <cellStyle name="_Données_support Travaux automne_2009_2010" xfId="302"/>
    <cellStyle name="_Dossier de travail Conf de répartition P.207" xfId="303"/>
    <cellStyle name="_Dossier de travail Conf de répartition P.207 2" xfId="304"/>
    <cellStyle name="_Dossier de travail Conf de répartition P.207 2 2" xfId="3053"/>
    <cellStyle name="_Dossier de travail Conf de répartition P.207 3" xfId="3052"/>
    <cellStyle name="_EDAD MB v3 vf P159" xfId="305"/>
    <cellStyle name="_EDAD MB v3 vf P159 2" xfId="306"/>
    <cellStyle name="_EDAD MB v3 vf P159 2 2" xfId="3055"/>
    <cellStyle name="_EDAD MB v3 vf P159 3" xfId="307"/>
    <cellStyle name="_EDAD MB v3 vf P159 3 2" xfId="3056"/>
    <cellStyle name="_EDAD MB v3 vf P159 4" xfId="3054"/>
    <cellStyle name="_Envoi BRS BPSS 260212 Assiettes de CAS Sup" xfId="308"/>
    <cellStyle name="_Feuil1" xfId="309"/>
    <cellStyle name="_Feuil1 2" xfId="310"/>
    <cellStyle name="_Feuil1 2 2" xfId="311"/>
    <cellStyle name="_Feuil1 2 2 2" xfId="3059"/>
    <cellStyle name="_Feuil1 2 3" xfId="3058"/>
    <cellStyle name="_Feuil1 3" xfId="312"/>
    <cellStyle name="_Feuil1 3 2" xfId="3060"/>
    <cellStyle name="_Feuil1 4" xfId="313"/>
    <cellStyle name="_Feuil1 4 2" xfId="3061"/>
    <cellStyle name="_Feuil1 5" xfId="3057"/>
    <cellStyle name="_Feuil2" xfId="314"/>
    <cellStyle name="_Feuil2 2" xfId="315"/>
    <cellStyle name="_Feuil2 2 2" xfId="316"/>
    <cellStyle name="_Feuil2 2 2 2" xfId="3064"/>
    <cellStyle name="_Feuil2 2 3" xfId="317"/>
    <cellStyle name="_Feuil2 2 3 2" xfId="3065"/>
    <cellStyle name="_Feuil2 2 4" xfId="318"/>
    <cellStyle name="_Feuil2 2 4 2" xfId="3066"/>
    <cellStyle name="_Feuil2 2 5" xfId="3063"/>
    <cellStyle name="_Feuil2 3" xfId="319"/>
    <cellStyle name="_Feuil2 3 2" xfId="3067"/>
    <cellStyle name="_Feuil2 4" xfId="320"/>
    <cellStyle name="_Feuil2 4 2" xfId="3068"/>
    <cellStyle name="_Feuil2 5" xfId="321"/>
    <cellStyle name="_Feuil2 5 2" xfId="3069"/>
    <cellStyle name="_Feuil2 6" xfId="3062"/>
    <cellStyle name="_Feuil2_2013 03 05 ANNEXES circulaire sécurisation" xfId="322"/>
    <cellStyle name="_Feuil2_2013 03 05 ANNEXES circulaire sécurisation 2" xfId="3070"/>
    <cellStyle name="_Feuil2_2013 03 05 arbitrages PLF 2014" xfId="323"/>
    <cellStyle name="_Feuil2_2013 03 05 arbitrages PLF 2014 2" xfId="3071"/>
    <cellStyle name="_Feuil2_4BLVT_EF_EPARGNE_PREV2013-2015_V3" xfId="324"/>
    <cellStyle name="_Feuil2_4BLVT_EF_EPARGNE_PREV2013-2015_V3 2" xfId="3072"/>
    <cellStyle name="_Feuil2_annexe5_arbitrage_OPE" xfId="325"/>
    <cellStyle name="_Feuil2_annexe5_arbitrage_OPE 2" xfId="3073"/>
    <cellStyle name="_Feuil2_annexe5_circ_OPE (2)" xfId="326"/>
    <cellStyle name="_Feuil2_annexe5_circ_OPE (2) 2" xfId="327"/>
    <cellStyle name="_Feuil2_annexe5_circ_OPE (2) 2 2" xfId="3075"/>
    <cellStyle name="_Feuil2_annexe5_circ_OPE (2) 3" xfId="3074"/>
    <cellStyle name="_Feuil2_MEDDE - dossier arbitrage PLF 2013-2015 arbitrage v1" xfId="328"/>
    <cellStyle name="_Feuil2_MEDDE - dossier arbitrage PLF 2013-2015 arbitrage v1 2" xfId="329"/>
    <cellStyle name="_Feuil2_MEDDE - dossier arbitrage PLF 2013-2015 arbitrage v1 2 2" xfId="3077"/>
    <cellStyle name="_Feuil2_MEDDE - dossier arbitrage PLF 2013-2015 arbitrage v1 3" xfId="330"/>
    <cellStyle name="_Feuil2_MEDDE - dossier arbitrage PLF 2013-2015 arbitrage v1 3 2" xfId="3078"/>
    <cellStyle name="_Feuil2_MEDDE - dossier arbitrage PLF 2013-2015 arbitrage v1 4" xfId="331"/>
    <cellStyle name="_Feuil2_MEDDE - dossier arbitrage PLF 2013-2015 arbitrage v1 4 2" xfId="3079"/>
    <cellStyle name="_Feuil2_MEDDE - dossier arbitrage PLF 2013-2015 arbitrage v1 5" xfId="3076"/>
    <cellStyle name="_Feuil2_OPE_CAS pension_05juil_18h" xfId="332"/>
    <cellStyle name="_Feuil2_OPE_CAS pension_05juil_18h 2" xfId="333"/>
    <cellStyle name="_Feuil2_OPE_CAS pension_05juil_18h 2 2" xfId="334"/>
    <cellStyle name="_Feuil2_OPE_CAS pension_05juil_18h 2 2 2" xfId="3082"/>
    <cellStyle name="_Feuil2_OPE_CAS pension_05juil_18h 2 3" xfId="3081"/>
    <cellStyle name="_Feuil2_OPE_CAS pension_05juil_18h 3" xfId="335"/>
    <cellStyle name="_Feuil2_OPE_CAS pension_05juil_18h 3 2" xfId="3083"/>
    <cellStyle name="_Feuil2_OPE_CAS pension_05juil_18h 4" xfId="336"/>
    <cellStyle name="_Feuil2_OPE_CAS pension_05juil_18h 4 2" xfId="3084"/>
    <cellStyle name="_Feuil2_OPE_CAS pension_05juil_18h 5" xfId="3080"/>
    <cellStyle name="_Feuil2_OPE_CAS pension_06juil_20h" xfId="337"/>
    <cellStyle name="_Feuil2_OPE_CAS pension_06juil_20h 2" xfId="3085"/>
    <cellStyle name="_Feuil2_OPE_CAS pension_17juil_17h30" xfId="338"/>
    <cellStyle name="_Feuil2_OPE_CAS pension_17juil_17h30 2" xfId="3086"/>
    <cellStyle name="_Feuil2_Synthèse_CAS_Pensions_17juil_22h30" xfId="339"/>
    <cellStyle name="_Feuil2_Synthèse_CAS_Pensions_17juil_22h30 2" xfId="340"/>
    <cellStyle name="_Feuil2_Synthèse_CAS_Pensions_17juil_22h30 2 2" xfId="3088"/>
    <cellStyle name="_Feuil2_Synthèse_CAS_Pensions_17juil_22h30 3" xfId="341"/>
    <cellStyle name="_Feuil2_Synthèse_CAS_Pensions_17juil_22h30 3 2" xfId="3089"/>
    <cellStyle name="_Feuil2_Synthèse_CAS_Pensions_17juil_22h30 4" xfId="342"/>
    <cellStyle name="_Feuil2_Synthèse_CAS_Pensions_17juil_22h30 4 2" xfId="3090"/>
    <cellStyle name="_Feuil2_Synthèse_CAS_Pensions_17juil_22h30 5" xfId="3087"/>
    <cellStyle name="_Feuil2_Synthèse_CAS_Pensions_29juin_19h" xfId="343"/>
    <cellStyle name="_Feuil2_Synthèse_CAS_Pensions_29juin_19h 2" xfId="344"/>
    <cellStyle name="_Feuil2_Synthèse_CAS_Pensions_29juin_19h 2 2" xfId="3092"/>
    <cellStyle name="_Feuil2_Synthèse_CAS_Pensions_29juin_19h 3" xfId="345"/>
    <cellStyle name="_Feuil2_Synthèse_CAS_Pensions_29juin_19h 3 2" xfId="3093"/>
    <cellStyle name="_Feuil2_Synthèse_CAS_Pensions_29juin_19h 4" xfId="346"/>
    <cellStyle name="_Feuil2_Synthèse_CAS_Pensions_29juin_19h 4 2" xfId="3094"/>
    <cellStyle name="_Feuil2_Synthèse_CAS_Pensions_29juin_19h 5" xfId="3091"/>
    <cellStyle name="_Feuil2_Synthèse_CAS_Pensions_30juil_11h" xfId="347"/>
    <cellStyle name="_Feuil2_Synthèse_CAS_Pensions_30juil_11h 2" xfId="348"/>
    <cellStyle name="_Feuil2_Synthèse_CAS_Pensions_30juil_11h 2 2" xfId="3096"/>
    <cellStyle name="_Feuil2_Synthèse_CAS_Pensions_30juil_11h 3" xfId="349"/>
    <cellStyle name="_Feuil2_Synthèse_CAS_Pensions_30juil_11h 3 2" xfId="3097"/>
    <cellStyle name="_Feuil2_Synthèse_CAS_Pensions_30juil_11h 4" xfId="350"/>
    <cellStyle name="_Feuil2_Synthèse_CAS_Pensions_30juil_11h 4 2" xfId="3098"/>
    <cellStyle name="_Feuil2_Synthèse_CAS_Pensions_30juil_11h 5" xfId="3095"/>
    <cellStyle name="_fichier de travail" xfId="351"/>
    <cellStyle name="_fichier de travail 2" xfId="352"/>
    <cellStyle name="_fichier de travail 2 2" xfId="3100"/>
    <cellStyle name="_fichier de travail 3" xfId="3099"/>
    <cellStyle name="_fichier de travail P.751" xfId="353"/>
    <cellStyle name="_fichier de travail P.751 2" xfId="354"/>
    <cellStyle name="_fichier de travail P.751 2 2" xfId="3102"/>
    <cellStyle name="_fichier de travail P.751 3" xfId="3101"/>
    <cellStyle name="_Gage DA vf" xfId="355"/>
    <cellStyle name="_GRAAL phase 1 - SYNTHESE Classeur Crédits" xfId="356"/>
    <cellStyle name="_Graph_CAS_Hors_CAS" xfId="357"/>
    <cellStyle name="_Hébergement SI" xfId="358"/>
    <cellStyle name="_Hébergement SI_PLF 2012 - MCC - Arbitrages" xfId="359"/>
    <cellStyle name="_Hébergement SI_PLF 2012 - MCC - Arbitrages 2" xfId="360"/>
    <cellStyle name="_Hébergement SI_PLF 2012 - MCC - Arbitrages 2 2" xfId="3104"/>
    <cellStyle name="_Hébergement SI_PLF 2012 - MCC - Arbitrages 3" xfId="3103"/>
    <cellStyle name="_Hébergement SI_Triennal 2011-2013 détaillé V11" xfId="361"/>
    <cellStyle name="_Hébergement SI_Triennal 2011-2013 détaillé V11_PLF 2012 - MCC - Arbitrages" xfId="362"/>
    <cellStyle name="_Hébergement SI_Triennal 2011-2013 détaillé V11_PLF 2012 - MCC - Arbitrages 2" xfId="363"/>
    <cellStyle name="_Hébergement SI_Triennal 2011-2013 détaillé V11_PLF 2012 - MCC - Arbitrages 2 2" xfId="3106"/>
    <cellStyle name="_Hébergement SI_Triennal 2011-2013 détaillé V11_PLF 2012 - MCC - Arbitrages 3" xfId="3105"/>
    <cellStyle name="_Investissements" xfId="364"/>
    <cellStyle name="_lfi20121202" xfId="365"/>
    <cellStyle name="_lfi20121202 2" xfId="366"/>
    <cellStyle name="_lfi20121202 2 2" xfId="3108"/>
    <cellStyle name="_lfi20121202 3" xfId="367"/>
    <cellStyle name="_lfi20121202 3 2" xfId="3109"/>
    <cellStyle name="_lfi20121202 4" xfId="3107"/>
    <cellStyle name="_LOT2" xfId="368"/>
    <cellStyle name="_LOT2_PLF 2012 - MCC - Arbitrages" xfId="369"/>
    <cellStyle name="_LOT2_PLF 2012 - MCC - Arbitrages 2" xfId="370"/>
    <cellStyle name="_LOT2_PLF 2012 - MCC - Arbitrages 2 2" xfId="3111"/>
    <cellStyle name="_LOT2_PLF 2012 - MCC - Arbitrages 3" xfId="3110"/>
    <cellStyle name="_LOT2_Triennal 2011-2013 détaillé V11" xfId="371"/>
    <cellStyle name="_LOT2_Triennal 2011-2013 détaillé V11_PLF 2012 - MCC - Arbitrages" xfId="372"/>
    <cellStyle name="_LOT2_Triennal 2011-2013 détaillé V11_PLF 2012 - MCC - Arbitrages 2" xfId="373"/>
    <cellStyle name="_LOT2_Triennal 2011-2013 détaillé V11_PLF 2012 - MCC - Arbitrages 2 2" xfId="3113"/>
    <cellStyle name="_LOT2_Triennal 2011-2013 détaillé V11_PLF 2012 - MCC - Arbitrages 3" xfId="3112"/>
    <cellStyle name="_LOT4 intérieur MIOMCT" xfId="374"/>
    <cellStyle name="_LOT4 intérieur MIOMCT_PLF 2012 - MCC - Arbitrages" xfId="375"/>
    <cellStyle name="_LOT4 intérieur MIOMCT_PLF 2012 - MCC - Arbitrages 2" xfId="376"/>
    <cellStyle name="_LOT4 intérieur MIOMCT_PLF 2012 - MCC - Arbitrages 2 2" xfId="3115"/>
    <cellStyle name="_LOT4 intérieur MIOMCT_PLF 2012 - MCC - Arbitrages 3" xfId="3114"/>
    <cellStyle name="_LOT4 MEEDDAT" xfId="377"/>
    <cellStyle name="_LOT4 MEEDDAT_PLF 2012 - MCC - Arbitrages" xfId="378"/>
    <cellStyle name="_LOT4 MEEDDAT_PLF 2012 - MCC - Arbitrages 2" xfId="379"/>
    <cellStyle name="_LOT4 MEEDDAT_PLF 2012 - MCC - Arbitrages 2 2" xfId="3117"/>
    <cellStyle name="_LOT4 MEEDDAT_PLF 2012 - MCC - Arbitrages 3" xfId="3116"/>
    <cellStyle name="_Maquette classeurs de prévision 2011" xfId="380"/>
    <cellStyle name="_Maquette classeurs de prévision 2011 2" xfId="381"/>
    <cellStyle name="_Maquette classeurs de prévision 2011 2 2" xfId="382"/>
    <cellStyle name="_Maquette classeurs de prévision 2011 2 2 2" xfId="3120"/>
    <cellStyle name="_Maquette classeurs de prévision 2011 2 3" xfId="383"/>
    <cellStyle name="_Maquette classeurs de prévision 2011 2 3 2" xfId="3121"/>
    <cellStyle name="_Maquette classeurs de prévision 2011 2 4" xfId="384"/>
    <cellStyle name="_Maquette classeurs de prévision 2011 2 4 2" xfId="3122"/>
    <cellStyle name="_Maquette classeurs de prévision 2011 2 5" xfId="3119"/>
    <cellStyle name="_Maquette classeurs de prévision 2011 3" xfId="385"/>
    <cellStyle name="_Maquette classeurs de prévision 2011 3 2" xfId="3123"/>
    <cellStyle name="_Maquette classeurs de prévision 2011 4" xfId="3118"/>
    <cellStyle name="_Maquette classeurs de prévision 2011_2013 03 05 ANNEXES circulaire sécurisation" xfId="386"/>
    <cellStyle name="_Maquette classeurs de prévision 2011_2013 03 05 ANNEXES circulaire sécurisation 2" xfId="3124"/>
    <cellStyle name="_Maquette classeurs de prévision 2011_2013 03 05 arbitrages PLF 2014" xfId="387"/>
    <cellStyle name="_Maquette classeurs de prévision 2011_2013 03 05 arbitrages PLF 2014 2" xfId="3125"/>
    <cellStyle name="_Maquette classeurs de prévision 2011_annexe5_arbitrage_OPE" xfId="388"/>
    <cellStyle name="_Maquette classeurs de prévision 2011_annexe5_arbitrage_OPE 2" xfId="3126"/>
    <cellStyle name="_Maquette classeurs de prévision 2011_annexe5_circ_OPE (2)" xfId="389"/>
    <cellStyle name="_Maquette classeurs de prévision 2011_annexe5_circ_OPE (2) 2" xfId="390"/>
    <cellStyle name="_Maquette classeurs de prévision 2011_annexe5_circ_OPE (2) 2 2" xfId="3128"/>
    <cellStyle name="_Maquette classeurs de prévision 2011_annexe5_circ_OPE (2) 3" xfId="3127"/>
    <cellStyle name="_Maquette classeurs de prévision 2011_Classeur3" xfId="391"/>
    <cellStyle name="_Maquette classeurs de prévision 2011_Classeur3 2" xfId="392"/>
    <cellStyle name="_Maquette classeurs de prévision 2011_Classeur3 2 2" xfId="3130"/>
    <cellStyle name="_Maquette classeurs de prévision 2011_Classeur3 3" xfId="3129"/>
    <cellStyle name="_Maquette classeurs de prévision 2011_Classeur4" xfId="393"/>
    <cellStyle name="_Maquette classeurs de prévision 2011_Classeur4 2" xfId="394"/>
    <cellStyle name="_Maquette classeurs de prévision 2011_Classeur4 2 2" xfId="3132"/>
    <cellStyle name="_Maquette classeurs de prévision 2011_Classeur4 3" xfId="3131"/>
    <cellStyle name="_Maquette classeurs de prévision 2011_Classeur5" xfId="395"/>
    <cellStyle name="_Maquette classeurs de prévision 2011_Classeur5 2" xfId="396"/>
    <cellStyle name="_Maquette classeurs de prévision 2011_Classeur5 2 2" xfId="3134"/>
    <cellStyle name="_Maquette classeurs de prévision 2011_Classeur5 3" xfId="3133"/>
    <cellStyle name="_Maquette classeurs de prévision 2011_Classeur6" xfId="397"/>
    <cellStyle name="_Maquette classeurs de prévision 2011_Classeur6 2" xfId="398"/>
    <cellStyle name="_Maquette classeurs de prévision 2011_Classeur6 2 2" xfId="3136"/>
    <cellStyle name="_Maquette classeurs de prévision 2011_Classeur6 3" xfId="3135"/>
    <cellStyle name="_Maquette classeurs de prévision 2011_Classeur7" xfId="399"/>
    <cellStyle name="_Maquette classeurs de prévision 2011_Classeur7 2" xfId="400"/>
    <cellStyle name="_Maquette classeurs de prévision 2011_Classeur7 2 2" xfId="3138"/>
    <cellStyle name="_Maquette classeurs de prévision 2011_Classeur7 3" xfId="3137"/>
    <cellStyle name="_Maquette classeurs de prévision 2011_MEDDE - dossier arbitrage PLF 2013-2015 arbitrage v1" xfId="401"/>
    <cellStyle name="_Maquette classeurs de prévision 2011_MEDDE - dossier arbitrage PLF 2013-2015 arbitrage v1 2" xfId="402"/>
    <cellStyle name="_Maquette classeurs de prévision 2011_MEDDE - dossier arbitrage PLF 2013-2015 arbitrage v1 2 2" xfId="3140"/>
    <cellStyle name="_Maquette classeurs de prévision 2011_MEDDE - dossier arbitrage PLF 2013-2015 arbitrage v1 3" xfId="403"/>
    <cellStyle name="_Maquette classeurs de prévision 2011_MEDDE - dossier arbitrage PLF 2013-2015 arbitrage v1 3 2" xfId="3141"/>
    <cellStyle name="_Maquette classeurs de prévision 2011_MEDDE - dossier arbitrage PLF 2013-2015 arbitrage v1 4" xfId="404"/>
    <cellStyle name="_Maquette classeurs de prévision 2011_MEDDE - dossier arbitrage PLF 2013-2015 arbitrage v1 4 2" xfId="3142"/>
    <cellStyle name="_Maquette classeurs de prévision 2011_MEDDE - dossier arbitrage PLF 2013-2015 arbitrage v1 5" xfId="3139"/>
    <cellStyle name="_Maquette classeurs de prévision 2011_OPE_CAS pension_05juil_18h" xfId="405"/>
    <cellStyle name="_Maquette classeurs de prévision 2011_OPE_CAS pension_05juil_18h 2" xfId="406"/>
    <cellStyle name="_Maquette classeurs de prévision 2011_OPE_CAS pension_05juil_18h 2 2" xfId="407"/>
    <cellStyle name="_Maquette classeurs de prévision 2011_OPE_CAS pension_05juil_18h 2 2 2" xfId="3145"/>
    <cellStyle name="_Maquette classeurs de prévision 2011_OPE_CAS pension_05juil_18h 2 3" xfId="3144"/>
    <cellStyle name="_Maquette classeurs de prévision 2011_OPE_CAS pension_05juil_18h 3" xfId="408"/>
    <cellStyle name="_Maquette classeurs de prévision 2011_OPE_CAS pension_05juil_18h 3 2" xfId="3146"/>
    <cellStyle name="_Maquette classeurs de prévision 2011_OPE_CAS pension_05juil_18h 4" xfId="409"/>
    <cellStyle name="_Maquette classeurs de prévision 2011_OPE_CAS pension_05juil_18h 4 2" xfId="3147"/>
    <cellStyle name="_Maquette classeurs de prévision 2011_OPE_CAS pension_05juil_18h 5" xfId="3143"/>
    <cellStyle name="_Maquette classeurs de prévision 2011_OPE_CAS pension_06juil_20h" xfId="410"/>
    <cellStyle name="_Maquette classeurs de prévision 2011_OPE_CAS pension_06juil_20h 2" xfId="3148"/>
    <cellStyle name="_Maquette classeurs de prévision 2011_OPE_CAS pension_17juil_17h30" xfId="411"/>
    <cellStyle name="_Maquette classeurs de prévision 2011_OPE_CAS pension_17juil_17h30 2" xfId="3149"/>
    <cellStyle name="_Maquette classeurs de prévision 2011_PLF 2012 - MCC - Arbitrages" xfId="412"/>
    <cellStyle name="_Maquette classeurs de prévision 2011_PLF 2012 - MCC - Arbitrages 2" xfId="413"/>
    <cellStyle name="_Maquette classeurs de prévision 2011_PLF 2012 - MCC - Arbitrages 2 2" xfId="3151"/>
    <cellStyle name="_Maquette classeurs de prévision 2011_PLF 2012 - MCC - Arbitrages 3" xfId="3150"/>
    <cellStyle name="_Maquette classeurs de prévision 2011_PREX JUIN T3 CAS envoi bureaux" xfId="414"/>
    <cellStyle name="_Maquette classeurs de prévision 2011_PREX JUIN T3 CAS envoi bureaux 2" xfId="3152"/>
    <cellStyle name="_Maquette classeurs de prévision 2011_Synthèse_CAS_Pensions_17juil_22h30" xfId="415"/>
    <cellStyle name="_Maquette classeurs de prévision 2011_Synthèse_CAS_Pensions_17juil_22h30 2" xfId="416"/>
    <cellStyle name="_Maquette classeurs de prévision 2011_Synthèse_CAS_Pensions_17juil_22h30 2 2" xfId="3154"/>
    <cellStyle name="_Maquette classeurs de prévision 2011_Synthèse_CAS_Pensions_17juil_22h30 3" xfId="417"/>
    <cellStyle name="_Maquette classeurs de prévision 2011_Synthèse_CAS_Pensions_17juil_22h30 3 2" xfId="3155"/>
    <cellStyle name="_Maquette classeurs de prévision 2011_Synthèse_CAS_Pensions_17juil_22h30 4" xfId="418"/>
    <cellStyle name="_Maquette classeurs de prévision 2011_Synthèse_CAS_Pensions_17juil_22h30 4 2" xfId="3156"/>
    <cellStyle name="_Maquette classeurs de prévision 2011_Synthèse_CAS_Pensions_17juil_22h30 5" xfId="3153"/>
    <cellStyle name="_Maquette classeurs de prévision 2011_Synthèse_CAS_Pensions_29juin_19h" xfId="419"/>
    <cellStyle name="_Maquette classeurs de prévision 2011_Synthèse_CAS_Pensions_29juin_19h 2" xfId="420"/>
    <cellStyle name="_Maquette classeurs de prévision 2011_Synthèse_CAS_Pensions_29juin_19h 2 2" xfId="3158"/>
    <cellStyle name="_Maquette classeurs de prévision 2011_Synthèse_CAS_Pensions_29juin_19h 3" xfId="421"/>
    <cellStyle name="_Maquette classeurs de prévision 2011_Synthèse_CAS_Pensions_29juin_19h 3 2" xfId="3159"/>
    <cellStyle name="_Maquette classeurs de prévision 2011_Synthèse_CAS_Pensions_29juin_19h 4" xfId="422"/>
    <cellStyle name="_Maquette classeurs de prévision 2011_Synthèse_CAS_Pensions_29juin_19h 4 2" xfId="3160"/>
    <cellStyle name="_Maquette classeurs de prévision 2011_Synthèse_CAS_Pensions_29juin_19h 5" xfId="3157"/>
    <cellStyle name="_Maquette classeurs de prévision 2011_Synthèse_CAS_Pensions_30juil_11h" xfId="423"/>
    <cellStyle name="_Maquette classeurs de prévision 2011_Synthèse_CAS_Pensions_30juil_11h 2" xfId="424"/>
    <cellStyle name="_Maquette classeurs de prévision 2011_Synthèse_CAS_Pensions_30juil_11h 2 2" xfId="3162"/>
    <cellStyle name="_Maquette classeurs de prévision 2011_Synthèse_CAS_Pensions_30juil_11h 3" xfId="425"/>
    <cellStyle name="_Maquette classeurs de prévision 2011_Synthèse_CAS_Pensions_30juil_11h 3 2" xfId="3163"/>
    <cellStyle name="_Maquette classeurs de prévision 2011_Synthèse_CAS_Pensions_30juil_11h 4" xfId="426"/>
    <cellStyle name="_Maquette classeurs de prévision 2011_Synthèse_CAS_Pensions_30juil_11h 4 2" xfId="3164"/>
    <cellStyle name="_Maquette classeurs de prévision 2011_Synthèse_CAS_Pensions_30juil_11h 5" xfId="3161"/>
    <cellStyle name="_NMPrev juin 2011 V2" xfId="427"/>
    <cellStyle name="_Nosia BPlan V0 10D" xfId="428"/>
    <cellStyle name="_OPE_Bud_EmploisCAS" xfId="429"/>
    <cellStyle name="_OPE_Bud_EmploisCAS 2" xfId="430"/>
    <cellStyle name="_OPE_Bud_EmploisCAS 2 2" xfId="431"/>
    <cellStyle name="_OPE_Bud_EmploisCAS 2 2 2" xfId="3167"/>
    <cellStyle name="_OPE_Bud_EmploisCAS 2 3" xfId="3166"/>
    <cellStyle name="_OPE_Bud_EmploisCAS 3" xfId="432"/>
    <cellStyle name="_OPE_Bud_EmploisCAS 3 2" xfId="433"/>
    <cellStyle name="_OPE_Bud_EmploisCAS 3 2 2" xfId="3169"/>
    <cellStyle name="_OPE_Bud_EmploisCAS 3 3" xfId="3168"/>
    <cellStyle name="_OPE_Bud_EmploisCAS 4" xfId="434"/>
    <cellStyle name="_OPE_Bud_EmploisCAS 4 2" xfId="3170"/>
    <cellStyle name="_OPE_Bud_EmploisCAS 5" xfId="3165"/>
    <cellStyle name="_P 751 - PMT - fichier de travail (2)" xfId="435"/>
    <cellStyle name="_P 751 - PMT - fichier de travail (2) 2" xfId="436"/>
    <cellStyle name="_P 751 - PMT - fichier de travail (2) 2 2" xfId="3172"/>
    <cellStyle name="_P 751 - PMT - fichier de travail (2) 3" xfId="3171"/>
    <cellStyle name="_Pg 751_PLF 2012_Fiche comp n3_Maquette constante (2)" xfId="437"/>
    <cellStyle name="_PITE Position DMAT (2)" xfId="438"/>
    <cellStyle name="_PITE Position DMAT (2) 2" xfId="439"/>
    <cellStyle name="_PITE Position DMAT (2) 2 2" xfId="3174"/>
    <cellStyle name="_PITE Position DMAT (2) 3" xfId="3173"/>
    <cellStyle name="_PMT 2013-2016 CAS AMENDES" xfId="440"/>
    <cellStyle name="_PMT Mission EDAD - Tour 2 - v.1" xfId="441"/>
    <cellStyle name="_PMT Mission EDAD - Tour 2 - v.1 2" xfId="442"/>
    <cellStyle name="_PMT Mission EDAD - Tour 2 - v.1 2 2" xfId="443"/>
    <cellStyle name="_PMT Mission EDAD - Tour 2 - v.1 2 2 2" xfId="3177"/>
    <cellStyle name="_PMT Mission EDAD - Tour 2 - v.1 2 3" xfId="3176"/>
    <cellStyle name="_PMT Mission EDAD - Tour 2 - v.1 3" xfId="444"/>
    <cellStyle name="_PMT Mission EDAD - Tour 2 - v.1 3 2" xfId="3178"/>
    <cellStyle name="_PMT Mission EDAD - Tour 2 - v.1 4" xfId="445"/>
    <cellStyle name="_PMT Mission EDAD - Tour 2 - v.1 4 2" xfId="3179"/>
    <cellStyle name="_PMT Mission EDAD - Tour 2 - v.1 5" xfId="3175"/>
    <cellStyle name="_PMToperateurs2MPAP" xfId="446"/>
    <cellStyle name="_PMToperateurs2MPAP 2" xfId="447"/>
    <cellStyle name="_PMToperateurs2MPAP 2 2" xfId="448"/>
    <cellStyle name="_PMToperateurs2MPAP 2 2 2" xfId="3182"/>
    <cellStyle name="_PMToperateurs2MPAP 2 3" xfId="3181"/>
    <cellStyle name="_PMToperateurs2MPAP 3" xfId="449"/>
    <cellStyle name="_PMToperateurs2MPAP 3 2" xfId="3183"/>
    <cellStyle name="_PMToperateurs2MPAP 4" xfId="450"/>
    <cellStyle name="_PMToperateurs2MPAP 4 2" xfId="3184"/>
    <cellStyle name="_PMToperateurs2MPAP 5" xfId="3180"/>
    <cellStyle name="_PnL VF RTE CNES  Réseau 16 11 2005 V2" xfId="451"/>
    <cellStyle name="_prev 5bcl V2 modéré avec stabilisation pour CL" xfId="452"/>
    <cellStyle name="_prev 5bcl V2 modéré avec stabilisation pour CL 2" xfId="453"/>
    <cellStyle name="_prev 5bcl V2 modéré avec stabilisation pour CL 2 2" xfId="3186"/>
    <cellStyle name="_prev 5bcl V2 modéré avec stabilisation pour CL 3" xfId="3185"/>
    <cellStyle name="_prev def ju ub v4 post AV" xfId="454"/>
    <cellStyle name="_prev def ju ub v4 post AV 2" xfId="3187"/>
    <cellStyle name="_prev def ju ub v7" xfId="455"/>
    <cellStyle name="_prev def ju ub v7 2" xfId="3188"/>
    <cellStyle name="_Prev. Exe. 1" xfId="456"/>
    <cellStyle name="_Prev. Exe. 1 2" xfId="457"/>
    <cellStyle name="_Prev. Exe. 1 2 2" xfId="3190"/>
    <cellStyle name="_Prev. Exe. 1 3" xfId="3189"/>
    <cellStyle name="_prévision labels" xfId="458"/>
    <cellStyle name="_prévision labels 2" xfId="3191"/>
    <cellStyle name="_PREX JUIN T3 CAS envoi bureaux" xfId="459"/>
    <cellStyle name="_PREX JUIN T3 CAS envoi bureaux 2" xfId="3192"/>
    <cellStyle name="_PREX MARS exec 2012 29 01 2013 envoiBPB" xfId="460"/>
    <cellStyle name="_PREX MARS exec 2012 29 01 2013 envoiBPB 2" xfId="461"/>
    <cellStyle name="_PREX MARS exec 2012 29 01 2013 envoiBPB 2 2" xfId="3194"/>
    <cellStyle name="_PREX MARS exec 2012 29 01 2013 envoiBPB 3" xfId="462"/>
    <cellStyle name="_PREX MARS exec 2012 29 01 2013 envoiBPB 3 2" xfId="3195"/>
    <cellStyle name="_PREX MARS exec 2012 29 01 2013 envoiBPB 4" xfId="3193"/>
    <cellStyle name="_PREX MARS maquette 2013 29 01 2013 envoiBPB" xfId="463"/>
    <cellStyle name="_PREX MARS maquette 2013 29 01 2013 envoiBPB 2" xfId="464"/>
    <cellStyle name="_PREX MARS maquette 2013 29 01 2013 envoiBPB 2 2" xfId="3197"/>
    <cellStyle name="_PREX MARS maquette 2013 29 01 2013 envoiBPB 3" xfId="465"/>
    <cellStyle name="_PREX MARS maquette 2013 29 01 2013 envoiBPB 3 2" xfId="3198"/>
    <cellStyle name="_PREX MARS maquette 2013 29 01 2013 envoiBPB 4" xfId="3196"/>
    <cellStyle name="_PREX MARS onglet T3 CAS" xfId="466"/>
    <cellStyle name="_PREX MARS onglet T3 CAS 2" xfId="467"/>
    <cellStyle name="_PREX MARS onglet T3 CAS 2 2" xfId="468"/>
    <cellStyle name="_PREX MARS onglet T3 CAS 2 2 2" xfId="3201"/>
    <cellStyle name="_PREX MARS onglet T3 CAS 2 3" xfId="3200"/>
    <cellStyle name="_PREX MARS onglet T3 CAS 3" xfId="469"/>
    <cellStyle name="_PREX MARS onglet T3 CAS 3 2" xfId="3202"/>
    <cellStyle name="_PREX MARS onglet T3 CAS 4" xfId="470"/>
    <cellStyle name="_PREX MARS onglet T3 CAS 4 2" xfId="3203"/>
    <cellStyle name="_PREX MARS onglet T3 CAS 5" xfId="3199"/>
    <cellStyle name="_PREX OCTOBRE  retour bureaux 11 10 2012 9h" xfId="471"/>
    <cellStyle name="_PREX OCTOBRE  retour bureaux 11 10 2012 9h 2" xfId="3204"/>
    <cellStyle name="_PREX OCTOBRE BASE 1 BE" xfId="472"/>
    <cellStyle name="_PREX OCTOBRE BASE 1 BE 2" xfId="473"/>
    <cellStyle name="_PREX OCTOBRE BASE 1 BE 2 2" xfId="474"/>
    <cellStyle name="_PREX OCTOBRE BASE 1 BE 2 2 2" xfId="3207"/>
    <cellStyle name="_PREX OCTOBRE BASE 1 BE 2 3" xfId="3206"/>
    <cellStyle name="_PREX OCTOBRE BASE 1 BE 3" xfId="475"/>
    <cellStyle name="_PREX OCTOBRE BASE 1 BE 3 2" xfId="3208"/>
    <cellStyle name="_PREX OCTOBRE BASE 1 BE 4" xfId="476"/>
    <cellStyle name="_PREX OCTOBRE BASE 1 BE 4 2" xfId="3209"/>
    <cellStyle name="_PREX OCTOBRE BASE 1 BE 5" xfId="3205"/>
    <cellStyle name="_PREX octobre livrable excel V17" xfId="477"/>
    <cellStyle name="_PrEx-juillet2011 v8" xfId="478"/>
    <cellStyle name="_PrEx-juillet2011 v8 2" xfId="479"/>
    <cellStyle name="_PrEx-juillet2011 v8 2 2" xfId="3211"/>
    <cellStyle name="_PrEx-juillet2011 v8 3" xfId="480"/>
    <cellStyle name="_PrEx-juillet2011 v8 3 2" xfId="3212"/>
    <cellStyle name="_PrEx-juillet2011 v8 4" xfId="481"/>
    <cellStyle name="_PrEx-juillet2011 v8 4 2" xfId="3213"/>
    <cellStyle name="_PrEx-juillet2011 v8 5" xfId="3210"/>
    <cellStyle name="_PrEx-juillet2011 v8_2013 03 05 ANNEXES circulaire sécurisation" xfId="482"/>
    <cellStyle name="_PrEx-juillet2011 v8_2013 03 05 ANNEXES circulaire sécurisation 2" xfId="3214"/>
    <cellStyle name="_PrEx-juillet2011 v8_2013 03 05 arbitrages PLF 2014" xfId="483"/>
    <cellStyle name="_PrEx-juillet2011 v8_2013 03 05 arbitrages PLF 2014 2" xfId="3215"/>
    <cellStyle name="_PrEx-juillet2011 v8_annexe5_arbitrage_OPE" xfId="484"/>
    <cellStyle name="_PrEx-juillet2011 v8_annexe5_arbitrage_OPE 2" xfId="3216"/>
    <cellStyle name="_PrEx-juillet2011 v8_annexe5_circ_OPE (2)" xfId="485"/>
    <cellStyle name="_PrEx-juillet2011 v8_annexe5_circ_OPE (2) 2" xfId="486"/>
    <cellStyle name="_PrEx-juillet2011 v8_annexe5_circ_OPE (2) 2 2" xfId="3218"/>
    <cellStyle name="_PrEx-juillet2011 v8_annexe5_circ_OPE (2) 3" xfId="3217"/>
    <cellStyle name="_PrEx-juillet2011 v8_Classeur5" xfId="487"/>
    <cellStyle name="_PrEx-juillet2011 v8_Classeur5 2" xfId="488"/>
    <cellStyle name="_PrEx-juillet2011 v8_Classeur5 2 2" xfId="3220"/>
    <cellStyle name="_PrEx-juillet2011 v8_Classeur5 3" xfId="3219"/>
    <cellStyle name="_PrEx-nov_2011 v02" xfId="489"/>
    <cellStyle name="_PrEx-nov_2011 v02 2" xfId="490"/>
    <cellStyle name="_PrEx-nov_2011 v02 2 2" xfId="491"/>
    <cellStyle name="_PrEx-nov_2011 v02 2 2 2" xfId="3223"/>
    <cellStyle name="_PrEx-nov_2011 v02 2 3" xfId="3222"/>
    <cellStyle name="_PrEx-nov_2011 v02 3" xfId="492"/>
    <cellStyle name="_PrEx-nov_2011 v02 3 2" xfId="3224"/>
    <cellStyle name="_PrEx-nov_2011 v02 4" xfId="493"/>
    <cellStyle name="_PrEx-nov_2011 v02 4 2" xfId="3225"/>
    <cellStyle name="_PrEx-nov_2011 v02 5" xfId="3221"/>
    <cellStyle name="_RangeColumns" xfId="494"/>
    <cellStyle name="_RangeColumns 2" xfId="495"/>
    <cellStyle name="_RangeData" xfId="496"/>
    <cellStyle name="_RangeData 2" xfId="497"/>
    <cellStyle name="_RangeProperties" xfId="498"/>
    <cellStyle name="_RangeProperties 2" xfId="499"/>
    <cellStyle name="_RangePropertiesColumns" xfId="500"/>
    <cellStyle name="_RangePropertiesColumns 2" xfId="501"/>
    <cellStyle name="_RangeRows" xfId="502"/>
    <cellStyle name="_RangeRows 2" xfId="503"/>
    <cellStyle name="_RangeSlicer" xfId="504"/>
    <cellStyle name="_Sanofi - Gestion Serveurs et Reseau v3 12 10 05" xfId="505"/>
    <cellStyle name="_Schéma de gage des ouvertures LFR Printemps envoi cab (3)" xfId="506"/>
    <cellStyle name="_Schéma de gage des ouvertures LFR Printemps envoi cab (3) 2" xfId="507"/>
    <cellStyle name="_Schéma de gage des ouvertures LFR Printemps envoi cab (3) 2 2" xfId="3227"/>
    <cellStyle name="_Schéma de gage des ouvertures LFR Printemps envoi cab (3) 3" xfId="3226"/>
    <cellStyle name="_SNTHESE - DEFINITIF 13 avril" xfId="508"/>
    <cellStyle name="_SNTHESE - DEFINITIF 13 avril 2" xfId="509"/>
    <cellStyle name="_SNTHESE - DEFINITIF 13 avril 2 2" xfId="3229"/>
    <cellStyle name="_SNTHESE - DEFINITIF 13 avril 3" xfId="510"/>
    <cellStyle name="_SNTHESE - DEFINITIF 13 avril 3 2" xfId="3230"/>
    <cellStyle name="_SNTHESE - DEFINITIF 13 avril 4" xfId="3228"/>
    <cellStyle name="_SNTHESE - DEFINITIF 13 avril_PLF 2012 - MCC - Arbitrages" xfId="511"/>
    <cellStyle name="_SNTHESE - DEFINITIF 13 avril_PLF 2012 - MCC - Arbitrages 2" xfId="512"/>
    <cellStyle name="_SNTHESE - DEFINITIF 13 avril_PLF 2012 - MCC - Arbitrages 2 2" xfId="3232"/>
    <cellStyle name="_SNTHESE - DEFINITIF 13 avril_PLF 2012 - MCC - Arbitrages 3" xfId="3231"/>
    <cellStyle name="_Sous Jacents FAM et ODEADOM" xfId="513"/>
    <cellStyle name="_Sous Jacents FAM et ODEADOM 2" xfId="514"/>
    <cellStyle name="_Sous Jacents FAM et ODEADOM 2 2" xfId="515"/>
    <cellStyle name="_Sous Jacents FAM et ODEADOM 2 2 2" xfId="3235"/>
    <cellStyle name="_Sous Jacents FAM et ODEADOM 2 3" xfId="3234"/>
    <cellStyle name="_Sous Jacents FAM et ODEADOM 3" xfId="516"/>
    <cellStyle name="_Sous Jacents FAM et ODEADOM 3 2" xfId="3236"/>
    <cellStyle name="_Sous Jacents FAM et ODEADOM 4" xfId="517"/>
    <cellStyle name="_Sous Jacents FAM et ODEADOM 4 2" xfId="3237"/>
    <cellStyle name="_Sous Jacents FAM et ODEADOM 5" xfId="3233"/>
    <cellStyle name="_SQ01" xfId="518"/>
    <cellStyle name="_SQ01 2" xfId="519"/>
    <cellStyle name="_SQ01 2 2" xfId="520"/>
    <cellStyle name="_SQ01 2 2 2" xfId="3240"/>
    <cellStyle name="_SQ01 2 3" xfId="521"/>
    <cellStyle name="_SQ01 2 3 2" xfId="3241"/>
    <cellStyle name="_SQ01 2 4" xfId="522"/>
    <cellStyle name="_SQ01 2 4 2" xfId="3242"/>
    <cellStyle name="_SQ01 2 5" xfId="3239"/>
    <cellStyle name="_SQ01 3" xfId="523"/>
    <cellStyle name="_SQ01 3 2" xfId="3243"/>
    <cellStyle name="_SQ01 4" xfId="3238"/>
    <cellStyle name="_SQ01_2013 03 05 ANNEXES circulaire sécurisation" xfId="524"/>
    <cellStyle name="_SQ01_2013 03 05 ANNEXES circulaire sécurisation 2" xfId="3244"/>
    <cellStyle name="_SQ01_2013 03 05 arbitrages PLF 2014" xfId="525"/>
    <cellStyle name="_SQ01_2013 03 05 arbitrages PLF 2014 2" xfId="3245"/>
    <cellStyle name="_SQ01_annexe5_arbitrage_OPE" xfId="526"/>
    <cellStyle name="_SQ01_annexe5_arbitrage_OPE 2" xfId="3246"/>
    <cellStyle name="_SQ01_annexe5_circ_OPE (2)" xfId="527"/>
    <cellStyle name="_SQ01_annexe5_circ_OPE (2) 2" xfId="528"/>
    <cellStyle name="_SQ01_annexe5_circ_OPE (2) 2 2" xfId="3248"/>
    <cellStyle name="_SQ01_annexe5_circ_OPE (2) 3" xfId="3247"/>
    <cellStyle name="_SQ01_Classeur3" xfId="529"/>
    <cellStyle name="_SQ01_Classeur3 2" xfId="530"/>
    <cellStyle name="_SQ01_Classeur3 2 2" xfId="3250"/>
    <cellStyle name="_SQ01_Classeur3 3" xfId="3249"/>
    <cellStyle name="_SQ01_Classeur4" xfId="531"/>
    <cellStyle name="_SQ01_Classeur4 2" xfId="532"/>
    <cellStyle name="_SQ01_Classeur4 2 2" xfId="3252"/>
    <cellStyle name="_SQ01_Classeur4 3" xfId="3251"/>
    <cellStyle name="_SQ01_Classeur5" xfId="533"/>
    <cellStyle name="_SQ01_Classeur5 2" xfId="534"/>
    <cellStyle name="_SQ01_Classeur5 2 2" xfId="3254"/>
    <cellStyle name="_SQ01_Classeur5 3" xfId="3253"/>
    <cellStyle name="_SQ01_Classeur6" xfId="535"/>
    <cellStyle name="_SQ01_Classeur6 2" xfId="536"/>
    <cellStyle name="_SQ01_Classeur6 2 2" xfId="3256"/>
    <cellStyle name="_SQ01_Classeur6 3" xfId="3255"/>
    <cellStyle name="_SQ01_Classeur7" xfId="537"/>
    <cellStyle name="_SQ01_Classeur7 2" xfId="538"/>
    <cellStyle name="_SQ01_Classeur7 2 2" xfId="3258"/>
    <cellStyle name="_SQ01_Classeur7 3" xfId="3257"/>
    <cellStyle name="_SQ01_MEDDE - dossier arbitrage PLF 2013-2015 arbitrage v1" xfId="539"/>
    <cellStyle name="_SQ01_MEDDE - dossier arbitrage PLF 2013-2015 arbitrage v1 2" xfId="540"/>
    <cellStyle name="_SQ01_MEDDE - dossier arbitrage PLF 2013-2015 arbitrage v1 2 2" xfId="3260"/>
    <cellStyle name="_SQ01_MEDDE - dossier arbitrage PLF 2013-2015 arbitrage v1 3" xfId="541"/>
    <cellStyle name="_SQ01_MEDDE - dossier arbitrage PLF 2013-2015 arbitrage v1 3 2" xfId="3261"/>
    <cellStyle name="_SQ01_MEDDE - dossier arbitrage PLF 2013-2015 arbitrage v1 4" xfId="542"/>
    <cellStyle name="_SQ01_MEDDE - dossier arbitrage PLF 2013-2015 arbitrage v1 4 2" xfId="3262"/>
    <cellStyle name="_SQ01_MEDDE - dossier arbitrage PLF 2013-2015 arbitrage v1 5" xfId="3259"/>
    <cellStyle name="_SQ01_OPE_CAS pension_05juil_18h" xfId="543"/>
    <cellStyle name="_SQ01_OPE_CAS pension_05juil_18h 2" xfId="544"/>
    <cellStyle name="_SQ01_OPE_CAS pension_05juil_18h 2 2" xfId="545"/>
    <cellStyle name="_SQ01_OPE_CAS pension_05juil_18h 2 2 2" xfId="3265"/>
    <cellStyle name="_SQ01_OPE_CAS pension_05juil_18h 2 3" xfId="3264"/>
    <cellStyle name="_SQ01_OPE_CAS pension_05juil_18h 3" xfId="546"/>
    <cellStyle name="_SQ01_OPE_CAS pension_05juil_18h 3 2" xfId="3266"/>
    <cellStyle name="_SQ01_OPE_CAS pension_05juil_18h 4" xfId="547"/>
    <cellStyle name="_SQ01_OPE_CAS pension_05juil_18h 4 2" xfId="3267"/>
    <cellStyle name="_SQ01_OPE_CAS pension_05juil_18h 5" xfId="3263"/>
    <cellStyle name="_SQ01_OPE_CAS pension_06juil_20h" xfId="548"/>
    <cellStyle name="_SQ01_OPE_CAS pension_06juil_20h 2" xfId="3268"/>
    <cellStyle name="_SQ01_OPE_CAS pension_17juil_17h30" xfId="549"/>
    <cellStyle name="_SQ01_OPE_CAS pension_17juil_17h30 2" xfId="3269"/>
    <cellStyle name="_SQ01_PLF 2012 - MCC - Arbitrages" xfId="550"/>
    <cellStyle name="_SQ01_PLF 2012 - MCC - Arbitrages 2" xfId="551"/>
    <cellStyle name="_SQ01_PLF 2012 - MCC - Arbitrages 2 2" xfId="3271"/>
    <cellStyle name="_SQ01_PLF 2012 - MCC - Arbitrages 3" xfId="3270"/>
    <cellStyle name="_SQ01_PREX JUIN T3 CAS envoi bureaux" xfId="552"/>
    <cellStyle name="_SQ01_PREX JUIN T3 CAS envoi bureaux 2" xfId="3272"/>
    <cellStyle name="_SQ01_Synthèse_CAS_Pensions_17juil_22h30" xfId="553"/>
    <cellStyle name="_SQ01_Synthèse_CAS_Pensions_17juil_22h30 2" xfId="554"/>
    <cellStyle name="_SQ01_Synthèse_CAS_Pensions_17juil_22h30 2 2" xfId="3274"/>
    <cellStyle name="_SQ01_Synthèse_CAS_Pensions_17juil_22h30 3" xfId="555"/>
    <cellStyle name="_SQ01_Synthèse_CAS_Pensions_17juil_22h30 3 2" xfId="3275"/>
    <cellStyle name="_SQ01_Synthèse_CAS_Pensions_17juil_22h30 4" xfId="556"/>
    <cellStyle name="_SQ01_Synthèse_CAS_Pensions_17juil_22h30 4 2" xfId="3276"/>
    <cellStyle name="_SQ01_Synthèse_CAS_Pensions_17juil_22h30 5" xfId="3273"/>
    <cellStyle name="_SQ01_Synthèse_CAS_Pensions_29juin_19h" xfId="557"/>
    <cellStyle name="_SQ01_Synthèse_CAS_Pensions_29juin_19h 2" xfId="558"/>
    <cellStyle name="_SQ01_Synthèse_CAS_Pensions_29juin_19h 2 2" xfId="3278"/>
    <cellStyle name="_SQ01_Synthèse_CAS_Pensions_29juin_19h 3" xfId="559"/>
    <cellStyle name="_SQ01_Synthèse_CAS_Pensions_29juin_19h 3 2" xfId="3279"/>
    <cellStyle name="_SQ01_Synthèse_CAS_Pensions_29juin_19h 4" xfId="560"/>
    <cellStyle name="_SQ01_Synthèse_CAS_Pensions_29juin_19h 4 2" xfId="3280"/>
    <cellStyle name="_SQ01_Synthèse_CAS_Pensions_29juin_19h 5" xfId="3277"/>
    <cellStyle name="_SQ01_Synthèse_CAS_Pensions_30juil_11h" xfId="561"/>
    <cellStyle name="_SQ01_Synthèse_CAS_Pensions_30juil_11h 2" xfId="562"/>
    <cellStyle name="_SQ01_Synthèse_CAS_Pensions_30juil_11h 2 2" xfId="3282"/>
    <cellStyle name="_SQ01_Synthèse_CAS_Pensions_30juil_11h 3" xfId="563"/>
    <cellStyle name="_SQ01_Synthèse_CAS_Pensions_30juil_11h 3 2" xfId="3283"/>
    <cellStyle name="_SQ01_Synthèse_CAS_Pensions_30juil_11h 4" xfId="564"/>
    <cellStyle name="_SQ01_Synthèse_CAS_Pensions_30juil_11h 4 2" xfId="3284"/>
    <cellStyle name="_SQ01_Synthèse_CAS_Pensions_30juil_11h 5" xfId="3281"/>
    <cellStyle name="_Squelette PMT 22-02" xfId="565"/>
    <cellStyle name="_Squelette PMT 22-02 2" xfId="566"/>
    <cellStyle name="_Squelette PMT 22-02 2 2" xfId="567"/>
    <cellStyle name="_Squelette PMT 22-02 2 2 2" xfId="3287"/>
    <cellStyle name="_Squelette PMT 22-02 2 3" xfId="568"/>
    <cellStyle name="_Squelette PMT 22-02 2 3 2" xfId="3288"/>
    <cellStyle name="_Squelette PMT 22-02 2 4" xfId="569"/>
    <cellStyle name="_Squelette PMT 22-02 2 4 2" xfId="3289"/>
    <cellStyle name="_Squelette PMT 22-02 2 5" xfId="3286"/>
    <cellStyle name="_Squelette PMT 22-02 3" xfId="570"/>
    <cellStyle name="_Squelette PMT 22-02 3 2" xfId="3290"/>
    <cellStyle name="_Squelette PMT 22-02 4" xfId="3285"/>
    <cellStyle name="_Squelette PMT 22-02_2013 03 05 ANNEXES circulaire sécurisation" xfId="571"/>
    <cellStyle name="_Squelette PMT 22-02_2013 03 05 ANNEXES circulaire sécurisation 2" xfId="3291"/>
    <cellStyle name="_Squelette PMT 22-02_2013 03 05 arbitrages PLF 2014" xfId="572"/>
    <cellStyle name="_Squelette PMT 22-02_2013 03 05 arbitrages PLF 2014 2" xfId="3292"/>
    <cellStyle name="_Squelette PMT 22-02_4BLVT_EF_EPARGNE_PREV2013-2015_V3" xfId="573"/>
    <cellStyle name="_Squelette PMT 22-02_4BLVT_EF_EPARGNE_PREV2013-2015_V3 2" xfId="3293"/>
    <cellStyle name="_Squelette PMT 22-02_annexe5_arbitrage_OPE" xfId="574"/>
    <cellStyle name="_Squelette PMT 22-02_annexe5_arbitrage_OPE 2" xfId="3294"/>
    <cellStyle name="_Squelette PMT 22-02_annexe5_circ_OPE (2)" xfId="575"/>
    <cellStyle name="_Squelette PMT 22-02_annexe5_circ_OPE (2) 2" xfId="576"/>
    <cellStyle name="_Squelette PMT 22-02_annexe5_circ_OPE (2) 2 2" xfId="3296"/>
    <cellStyle name="_Squelette PMT 22-02_annexe5_circ_OPE (2) 3" xfId="3295"/>
    <cellStyle name="_Squelette PMT 22-02_MEDDE - dossier arbitrage PLF 2013-2015 arbitrage v1" xfId="577"/>
    <cellStyle name="_Squelette PMT 22-02_MEDDE - dossier arbitrage PLF 2013-2015 arbitrage v1 2" xfId="578"/>
    <cellStyle name="_Squelette PMT 22-02_MEDDE - dossier arbitrage PLF 2013-2015 arbitrage v1 2 2" xfId="3298"/>
    <cellStyle name="_Squelette PMT 22-02_MEDDE - dossier arbitrage PLF 2013-2015 arbitrage v1 3" xfId="579"/>
    <cellStyle name="_Squelette PMT 22-02_MEDDE - dossier arbitrage PLF 2013-2015 arbitrage v1 3 2" xfId="3299"/>
    <cellStyle name="_Squelette PMT 22-02_MEDDE - dossier arbitrage PLF 2013-2015 arbitrage v1 4" xfId="580"/>
    <cellStyle name="_Squelette PMT 22-02_MEDDE - dossier arbitrage PLF 2013-2015 arbitrage v1 4 2" xfId="3300"/>
    <cellStyle name="_Squelette PMT 22-02_MEDDE - dossier arbitrage PLF 2013-2015 arbitrage v1 5" xfId="3297"/>
    <cellStyle name="_Squelette PMT 22-02_OPE_CAS pension_05juil_18h" xfId="581"/>
    <cellStyle name="_Squelette PMT 22-02_OPE_CAS pension_05juil_18h 2" xfId="582"/>
    <cellStyle name="_Squelette PMT 22-02_OPE_CAS pension_05juil_18h 2 2" xfId="583"/>
    <cellStyle name="_Squelette PMT 22-02_OPE_CAS pension_05juil_18h 2 2 2" xfId="3303"/>
    <cellStyle name="_Squelette PMT 22-02_OPE_CAS pension_05juil_18h 2 3" xfId="3302"/>
    <cellStyle name="_Squelette PMT 22-02_OPE_CAS pension_05juil_18h 3" xfId="584"/>
    <cellStyle name="_Squelette PMT 22-02_OPE_CAS pension_05juil_18h 3 2" xfId="3304"/>
    <cellStyle name="_Squelette PMT 22-02_OPE_CAS pension_05juil_18h 4" xfId="585"/>
    <cellStyle name="_Squelette PMT 22-02_OPE_CAS pension_05juil_18h 4 2" xfId="3305"/>
    <cellStyle name="_Squelette PMT 22-02_OPE_CAS pension_05juil_18h 5" xfId="3301"/>
    <cellStyle name="_Squelette PMT 22-02_OPE_CAS pension_06juil_20h" xfId="586"/>
    <cellStyle name="_Squelette PMT 22-02_OPE_CAS pension_06juil_20h 2" xfId="3306"/>
    <cellStyle name="_Squelette PMT 22-02_OPE_CAS pension_17juil_17h30" xfId="587"/>
    <cellStyle name="_Squelette PMT 22-02_OPE_CAS pension_17juil_17h30 2" xfId="3307"/>
    <cellStyle name="_Squelette PMT 22-02_Synthèse_CAS_Pensions_17juil_22h30" xfId="588"/>
    <cellStyle name="_Squelette PMT 22-02_Synthèse_CAS_Pensions_17juil_22h30 2" xfId="589"/>
    <cellStyle name="_Squelette PMT 22-02_Synthèse_CAS_Pensions_17juil_22h30 2 2" xfId="3309"/>
    <cellStyle name="_Squelette PMT 22-02_Synthèse_CAS_Pensions_17juil_22h30 3" xfId="590"/>
    <cellStyle name="_Squelette PMT 22-02_Synthèse_CAS_Pensions_17juil_22h30 3 2" xfId="3310"/>
    <cellStyle name="_Squelette PMT 22-02_Synthèse_CAS_Pensions_17juil_22h30 4" xfId="591"/>
    <cellStyle name="_Squelette PMT 22-02_Synthèse_CAS_Pensions_17juil_22h30 4 2" xfId="3311"/>
    <cellStyle name="_Squelette PMT 22-02_Synthèse_CAS_Pensions_17juil_22h30 5" xfId="3308"/>
    <cellStyle name="_Squelette PMT 22-02_Synthèse_CAS_Pensions_29juin_19h" xfId="592"/>
    <cellStyle name="_Squelette PMT 22-02_Synthèse_CAS_Pensions_29juin_19h 2" xfId="593"/>
    <cellStyle name="_Squelette PMT 22-02_Synthèse_CAS_Pensions_29juin_19h 2 2" xfId="3313"/>
    <cellStyle name="_Squelette PMT 22-02_Synthèse_CAS_Pensions_29juin_19h 3" xfId="594"/>
    <cellStyle name="_Squelette PMT 22-02_Synthèse_CAS_Pensions_29juin_19h 3 2" xfId="3314"/>
    <cellStyle name="_Squelette PMT 22-02_Synthèse_CAS_Pensions_29juin_19h 4" xfId="595"/>
    <cellStyle name="_Squelette PMT 22-02_Synthèse_CAS_Pensions_29juin_19h 4 2" xfId="3315"/>
    <cellStyle name="_Squelette PMT 22-02_Synthèse_CAS_Pensions_29juin_19h 5" xfId="3312"/>
    <cellStyle name="_Squelette PMT 22-02_Synthèse_CAS_Pensions_30juil_11h" xfId="596"/>
    <cellStyle name="_Squelette PMT 22-02_Synthèse_CAS_Pensions_30juil_11h 2" xfId="597"/>
    <cellStyle name="_Squelette PMT 22-02_Synthèse_CAS_Pensions_30juil_11h 2 2" xfId="3317"/>
    <cellStyle name="_Squelette PMT 22-02_Synthèse_CAS_Pensions_30juil_11h 3" xfId="598"/>
    <cellStyle name="_Squelette PMT 22-02_Synthèse_CAS_Pensions_30juil_11h 3 2" xfId="3318"/>
    <cellStyle name="_Squelette PMT 22-02_Synthèse_CAS_Pensions_30juil_11h 4" xfId="599"/>
    <cellStyle name="_Squelette PMT 22-02_Synthèse_CAS_Pensions_30juil_11h 4 2" xfId="3319"/>
    <cellStyle name="_Squelette PMT 22-02_Synthèse_CAS_Pensions_30juil_11h 5" xfId="3316"/>
    <cellStyle name="_SUIVI REPARTITION 09-14" xfId="600"/>
    <cellStyle name="_SUIVI REPARTITION 09-14 2" xfId="601"/>
    <cellStyle name="_SYNTHESE - DEFINITIF 13 avril" xfId="602"/>
    <cellStyle name="_SYNTHESE - DEFINITIF 13 avril 2" xfId="603"/>
    <cellStyle name="_SYNTHESE - DEFINITIF 13 avril 2 2" xfId="3321"/>
    <cellStyle name="_SYNTHESE - DEFINITIF 13 avril 3" xfId="604"/>
    <cellStyle name="_SYNTHESE - DEFINITIF 13 avril 3 2" xfId="3322"/>
    <cellStyle name="_SYNTHESE - DEFINITIF 13 avril 4" xfId="3320"/>
    <cellStyle name="_SYNTHESE - DEFINITIF 13 avril_PLF 2012 - MCC - Arbitrages" xfId="605"/>
    <cellStyle name="_SYNTHESE - DEFINITIF 13 avril_PLF 2012 - MCC - Arbitrages 2" xfId="606"/>
    <cellStyle name="_SYNTHESE - DEFINITIF 13 avril_PLF 2012 - MCC - Arbitrages 2 2" xfId="3324"/>
    <cellStyle name="_SYNTHESE - DEFINITIF 13 avril_PLF 2012 - MCC - Arbitrages 3" xfId="3323"/>
    <cellStyle name="_synthèse APAFAR conférences budgétisation V5" xfId="607"/>
    <cellStyle name="_Synthèse reports généraux 2013 22 03 2013 retour cabinet 20 h" xfId="608"/>
    <cellStyle name="_Synthèse reports généraux 2013 22 03 2013 retour cabinet 20 h 2" xfId="3325"/>
    <cellStyle name="_Synthèse T2 2BPSS PEX 19 10 2012" xfId="609"/>
    <cellStyle name="_Synthèse T2 2BPSS PEX 19 10 2012 2" xfId="3326"/>
    <cellStyle name="_Synthèse Travail et emploi v3" xfId="610"/>
    <cellStyle name="_Synthèse Travail et emploi v4" xfId="611"/>
    <cellStyle name="_Synthèse_PMT_Emplois_23mars2012_17h16" xfId="612"/>
    <cellStyle name="_Synthèse_PMT_Emplois_23mars2012_17h16 2" xfId="613"/>
    <cellStyle name="_Synthèse_PMT_Emplois_23mars2012_17h16 2 2" xfId="614"/>
    <cellStyle name="_Synthèse_PMT_Emplois_23mars2012_17h16 2 2 2" xfId="3329"/>
    <cellStyle name="_Synthèse_PMT_Emplois_23mars2012_17h16 2 3" xfId="3328"/>
    <cellStyle name="_Synthèse_PMT_Emplois_23mars2012_17h16 3" xfId="615"/>
    <cellStyle name="_Synthèse_PMT_Emplois_23mars2012_17h16 3 2" xfId="3330"/>
    <cellStyle name="_Synthèse_PMT_Emplois_23mars2012_17h16 4" xfId="616"/>
    <cellStyle name="_Synthèse_PMT_Emplois_23mars2012_17h16 4 2" xfId="3331"/>
    <cellStyle name="_Synthèse_PMT_Emplois_23mars2012_17h16 5" xfId="3327"/>
    <cellStyle name="_Synthèses_missions (10) (2)" xfId="617"/>
    <cellStyle name="_Synthèses_missions (10) (2) 2" xfId="618"/>
    <cellStyle name="_Synthèses_missions (10) (2) 2 2" xfId="619"/>
    <cellStyle name="_Synthèses_missions (10) (2) 2 2 2" xfId="3334"/>
    <cellStyle name="_Synthèses_missions (10) (2) 2 3" xfId="620"/>
    <cellStyle name="_Synthèses_missions (10) (2) 2 3 2" xfId="3335"/>
    <cellStyle name="_Synthèses_missions (10) (2) 2 4" xfId="621"/>
    <cellStyle name="_Synthèses_missions (10) (2) 2 4 2" xfId="3336"/>
    <cellStyle name="_Synthèses_missions (10) (2) 2 5" xfId="3333"/>
    <cellStyle name="_Synthèses_missions (10) (2) 3" xfId="622"/>
    <cellStyle name="_Synthèses_missions (10) (2) 3 2" xfId="3337"/>
    <cellStyle name="_Synthèses_missions (10) (2) 4" xfId="3332"/>
    <cellStyle name="_Synthèses_missions (10) (2)_2013 03 05 ANNEXES circulaire sécurisation" xfId="623"/>
    <cellStyle name="_Synthèses_missions (10) (2)_2013 03 05 ANNEXES circulaire sécurisation 2" xfId="3338"/>
    <cellStyle name="_Synthèses_missions (10) (2)_2013 03 05 arbitrages PLF 2014" xfId="624"/>
    <cellStyle name="_Synthèses_missions (10) (2)_2013 03 05 arbitrages PLF 2014 2" xfId="3339"/>
    <cellStyle name="_Synthèses_missions (10) (2)_annexe5_arbitrage_OPE" xfId="625"/>
    <cellStyle name="_Synthèses_missions (10) (2)_annexe5_arbitrage_OPE 2" xfId="3340"/>
    <cellStyle name="_Synthèses_missions (10) (2)_annexe5_circ_OPE (2)" xfId="626"/>
    <cellStyle name="_Synthèses_missions (10) (2)_annexe5_circ_OPE (2) 2" xfId="627"/>
    <cellStyle name="_Synthèses_missions (10) (2)_annexe5_circ_OPE (2) 2 2" xfId="3342"/>
    <cellStyle name="_Synthèses_missions (10) (2)_annexe5_circ_OPE (2) 3" xfId="3341"/>
    <cellStyle name="_Synthèses_missions (10) (2)_Classeur3" xfId="628"/>
    <cellStyle name="_Synthèses_missions (10) (2)_Classeur3 2" xfId="629"/>
    <cellStyle name="_Synthèses_missions (10) (2)_Classeur3 2 2" xfId="3344"/>
    <cellStyle name="_Synthèses_missions (10) (2)_Classeur3 3" xfId="3343"/>
    <cellStyle name="_Synthèses_missions (10) (2)_Classeur4" xfId="630"/>
    <cellStyle name="_Synthèses_missions (10) (2)_Classeur4 2" xfId="631"/>
    <cellStyle name="_Synthèses_missions (10) (2)_Classeur4 2 2" xfId="3346"/>
    <cellStyle name="_Synthèses_missions (10) (2)_Classeur4 3" xfId="3345"/>
    <cellStyle name="_Synthèses_missions (10) (2)_Classeur5" xfId="632"/>
    <cellStyle name="_Synthèses_missions (10) (2)_Classeur5 2" xfId="633"/>
    <cellStyle name="_Synthèses_missions (10) (2)_Classeur5 2 2" xfId="3348"/>
    <cellStyle name="_Synthèses_missions (10) (2)_Classeur5 3" xfId="3347"/>
    <cellStyle name="_Synthèses_missions (10) (2)_Classeur6" xfId="634"/>
    <cellStyle name="_Synthèses_missions (10) (2)_Classeur6 2" xfId="635"/>
    <cellStyle name="_Synthèses_missions (10) (2)_Classeur6 2 2" xfId="3350"/>
    <cellStyle name="_Synthèses_missions (10) (2)_Classeur6 3" xfId="3349"/>
    <cellStyle name="_Synthèses_missions (10) (2)_Classeur7" xfId="636"/>
    <cellStyle name="_Synthèses_missions (10) (2)_Classeur7 2" xfId="637"/>
    <cellStyle name="_Synthèses_missions (10) (2)_Classeur7 2 2" xfId="3352"/>
    <cellStyle name="_Synthèses_missions (10) (2)_Classeur7 3" xfId="3351"/>
    <cellStyle name="_Synthèses_missions (10) (2)_MEDDE - dossier arbitrage PLF 2013-2015 arbitrage v1" xfId="638"/>
    <cellStyle name="_Synthèses_missions (10) (2)_MEDDE - dossier arbitrage PLF 2013-2015 arbitrage v1 2" xfId="639"/>
    <cellStyle name="_Synthèses_missions (10) (2)_MEDDE - dossier arbitrage PLF 2013-2015 arbitrage v1 2 2" xfId="3354"/>
    <cellStyle name="_Synthèses_missions (10) (2)_MEDDE - dossier arbitrage PLF 2013-2015 arbitrage v1 3" xfId="640"/>
    <cellStyle name="_Synthèses_missions (10) (2)_MEDDE - dossier arbitrage PLF 2013-2015 arbitrage v1 3 2" xfId="3355"/>
    <cellStyle name="_Synthèses_missions (10) (2)_MEDDE - dossier arbitrage PLF 2013-2015 arbitrage v1 4" xfId="641"/>
    <cellStyle name="_Synthèses_missions (10) (2)_MEDDE - dossier arbitrage PLF 2013-2015 arbitrage v1 4 2" xfId="3356"/>
    <cellStyle name="_Synthèses_missions (10) (2)_MEDDE - dossier arbitrage PLF 2013-2015 arbitrage v1 5" xfId="3353"/>
    <cellStyle name="_Synthèses_missions (10) (2)_OPE_CAS pension_05juil_18h" xfId="642"/>
    <cellStyle name="_Synthèses_missions (10) (2)_OPE_CAS pension_05juil_18h 2" xfId="643"/>
    <cellStyle name="_Synthèses_missions (10) (2)_OPE_CAS pension_05juil_18h 2 2" xfId="644"/>
    <cellStyle name="_Synthèses_missions (10) (2)_OPE_CAS pension_05juil_18h 2 2 2" xfId="3359"/>
    <cellStyle name="_Synthèses_missions (10) (2)_OPE_CAS pension_05juil_18h 2 3" xfId="3358"/>
    <cellStyle name="_Synthèses_missions (10) (2)_OPE_CAS pension_05juil_18h 3" xfId="645"/>
    <cellStyle name="_Synthèses_missions (10) (2)_OPE_CAS pension_05juil_18h 3 2" xfId="3360"/>
    <cellStyle name="_Synthèses_missions (10) (2)_OPE_CAS pension_05juil_18h 4" xfId="646"/>
    <cellStyle name="_Synthèses_missions (10) (2)_OPE_CAS pension_05juil_18h 4 2" xfId="3361"/>
    <cellStyle name="_Synthèses_missions (10) (2)_OPE_CAS pension_05juil_18h 5" xfId="3357"/>
    <cellStyle name="_Synthèses_missions (10) (2)_OPE_CAS pension_06juil_20h" xfId="647"/>
    <cellStyle name="_Synthèses_missions (10) (2)_OPE_CAS pension_06juil_20h 2" xfId="3362"/>
    <cellStyle name="_Synthèses_missions (10) (2)_OPE_CAS pension_17juil_17h30" xfId="648"/>
    <cellStyle name="_Synthèses_missions (10) (2)_OPE_CAS pension_17juil_17h30 2" xfId="3363"/>
    <cellStyle name="_Synthèses_missions (10) (2)_PLF 2012 - MCC - Arbitrages" xfId="649"/>
    <cellStyle name="_Synthèses_missions (10) (2)_PLF 2012 - MCC - Arbitrages 2" xfId="650"/>
    <cellStyle name="_Synthèses_missions (10) (2)_PLF 2012 - MCC - Arbitrages 2 2" xfId="3365"/>
    <cellStyle name="_Synthèses_missions (10) (2)_PLF 2012 - MCC - Arbitrages 3" xfId="3364"/>
    <cellStyle name="_Synthèses_missions (10) (2)_PREX JUIN T3 CAS envoi bureaux" xfId="651"/>
    <cellStyle name="_Synthèses_missions (10) (2)_PREX JUIN T3 CAS envoi bureaux 2" xfId="3366"/>
    <cellStyle name="_Synthèses_missions (10) (2)_Synthèse_CAS_Pensions_17juil_22h30" xfId="652"/>
    <cellStyle name="_Synthèses_missions (10) (2)_Synthèse_CAS_Pensions_17juil_22h30 2" xfId="653"/>
    <cellStyle name="_Synthèses_missions (10) (2)_Synthèse_CAS_Pensions_17juil_22h30 2 2" xfId="3368"/>
    <cellStyle name="_Synthèses_missions (10) (2)_Synthèse_CAS_Pensions_17juil_22h30 3" xfId="654"/>
    <cellStyle name="_Synthèses_missions (10) (2)_Synthèse_CAS_Pensions_17juil_22h30 3 2" xfId="3369"/>
    <cellStyle name="_Synthèses_missions (10) (2)_Synthèse_CAS_Pensions_17juil_22h30 4" xfId="655"/>
    <cellStyle name="_Synthèses_missions (10) (2)_Synthèse_CAS_Pensions_17juil_22h30 4 2" xfId="3370"/>
    <cellStyle name="_Synthèses_missions (10) (2)_Synthèse_CAS_Pensions_17juil_22h30 5" xfId="3367"/>
    <cellStyle name="_Synthèses_missions (10) (2)_Synthèse_CAS_Pensions_29juin_19h" xfId="656"/>
    <cellStyle name="_Synthèses_missions (10) (2)_Synthèse_CAS_Pensions_29juin_19h 2" xfId="657"/>
    <cellStyle name="_Synthèses_missions (10) (2)_Synthèse_CAS_Pensions_29juin_19h 2 2" xfId="3372"/>
    <cellStyle name="_Synthèses_missions (10) (2)_Synthèse_CAS_Pensions_29juin_19h 3" xfId="658"/>
    <cellStyle name="_Synthèses_missions (10) (2)_Synthèse_CAS_Pensions_29juin_19h 3 2" xfId="3373"/>
    <cellStyle name="_Synthèses_missions (10) (2)_Synthèse_CAS_Pensions_29juin_19h 4" xfId="659"/>
    <cellStyle name="_Synthèses_missions (10) (2)_Synthèse_CAS_Pensions_29juin_19h 4 2" xfId="3374"/>
    <cellStyle name="_Synthèses_missions (10) (2)_Synthèse_CAS_Pensions_29juin_19h 5" xfId="3371"/>
    <cellStyle name="_Synthèses_missions (10) (2)_Synthèse_CAS_Pensions_30juil_11h" xfId="660"/>
    <cellStyle name="_Synthèses_missions (10) (2)_Synthèse_CAS_Pensions_30juil_11h 2" xfId="661"/>
    <cellStyle name="_Synthèses_missions (10) (2)_Synthèse_CAS_Pensions_30juil_11h 2 2" xfId="3376"/>
    <cellStyle name="_Synthèses_missions (10) (2)_Synthèse_CAS_Pensions_30juil_11h 3" xfId="662"/>
    <cellStyle name="_Synthèses_missions (10) (2)_Synthèse_CAS_Pensions_30juil_11h 3 2" xfId="3377"/>
    <cellStyle name="_Synthèses_missions (10) (2)_Synthèse_CAS_Pensions_30juil_11h 4" xfId="663"/>
    <cellStyle name="_Synthèses_missions (10) (2)_Synthèse_CAS_Pensions_30juil_11h 4 2" xfId="3378"/>
    <cellStyle name="_Synthèses_missions (10) (2)_Synthèse_CAS_Pensions_30juil_11h 5" xfId="3375"/>
    <cellStyle name="_Synthèses_missions (8)" xfId="664"/>
    <cellStyle name="_Synthèses_missions (8) 2" xfId="665"/>
    <cellStyle name="_Synthèses_missions (8) 2 2" xfId="666"/>
    <cellStyle name="_Synthèses_missions (8) 2 2 2" xfId="3381"/>
    <cellStyle name="_Synthèses_missions (8) 2 3" xfId="667"/>
    <cellStyle name="_Synthèses_missions (8) 2 3 2" xfId="3382"/>
    <cellStyle name="_Synthèses_missions (8) 2 4" xfId="668"/>
    <cellStyle name="_Synthèses_missions (8) 2 4 2" xfId="3383"/>
    <cellStyle name="_Synthèses_missions (8) 2 5" xfId="3380"/>
    <cellStyle name="_Synthèses_missions (8) 3" xfId="669"/>
    <cellStyle name="_Synthèses_missions (8) 3 2" xfId="3384"/>
    <cellStyle name="_Synthèses_missions (8) 4" xfId="3379"/>
    <cellStyle name="_Synthèses_missions (8)_2013 03 05 ANNEXES circulaire sécurisation" xfId="670"/>
    <cellStyle name="_Synthèses_missions (8)_2013 03 05 ANNEXES circulaire sécurisation 2" xfId="3385"/>
    <cellStyle name="_Synthèses_missions (8)_2013 03 05 arbitrages PLF 2014" xfId="671"/>
    <cellStyle name="_Synthèses_missions (8)_2013 03 05 arbitrages PLF 2014 2" xfId="3386"/>
    <cellStyle name="_Synthèses_missions (8)_annexe5_arbitrage_OPE" xfId="672"/>
    <cellStyle name="_Synthèses_missions (8)_annexe5_arbitrage_OPE 2" xfId="3387"/>
    <cellStyle name="_Synthèses_missions (8)_annexe5_circ_OPE (2)" xfId="673"/>
    <cellStyle name="_Synthèses_missions (8)_annexe5_circ_OPE (2) 2" xfId="674"/>
    <cellStyle name="_Synthèses_missions (8)_annexe5_circ_OPE (2) 2 2" xfId="3389"/>
    <cellStyle name="_Synthèses_missions (8)_annexe5_circ_OPE (2) 3" xfId="3388"/>
    <cellStyle name="_Synthèses_missions (8)_Classeur3" xfId="675"/>
    <cellStyle name="_Synthèses_missions (8)_Classeur3 2" xfId="676"/>
    <cellStyle name="_Synthèses_missions (8)_Classeur3 2 2" xfId="3391"/>
    <cellStyle name="_Synthèses_missions (8)_Classeur3 3" xfId="3390"/>
    <cellStyle name="_Synthèses_missions (8)_Classeur4" xfId="677"/>
    <cellStyle name="_Synthèses_missions (8)_Classeur4 2" xfId="678"/>
    <cellStyle name="_Synthèses_missions (8)_Classeur4 2 2" xfId="3393"/>
    <cellStyle name="_Synthèses_missions (8)_Classeur4 3" xfId="3392"/>
    <cellStyle name="_Synthèses_missions (8)_Classeur5" xfId="679"/>
    <cellStyle name="_Synthèses_missions (8)_Classeur5 2" xfId="680"/>
    <cellStyle name="_Synthèses_missions (8)_Classeur5 2 2" xfId="3395"/>
    <cellStyle name="_Synthèses_missions (8)_Classeur5 3" xfId="3394"/>
    <cellStyle name="_Synthèses_missions (8)_Classeur6" xfId="681"/>
    <cellStyle name="_Synthèses_missions (8)_Classeur6 2" xfId="682"/>
    <cellStyle name="_Synthèses_missions (8)_Classeur6 2 2" xfId="3397"/>
    <cellStyle name="_Synthèses_missions (8)_Classeur6 3" xfId="3396"/>
    <cellStyle name="_Synthèses_missions (8)_Classeur7" xfId="683"/>
    <cellStyle name="_Synthèses_missions (8)_Classeur7 2" xfId="684"/>
    <cellStyle name="_Synthèses_missions (8)_Classeur7 2 2" xfId="3399"/>
    <cellStyle name="_Synthèses_missions (8)_Classeur7 3" xfId="3398"/>
    <cellStyle name="_Synthèses_missions (8)_MEDDE - dossier arbitrage PLF 2013-2015 arbitrage v1" xfId="685"/>
    <cellStyle name="_Synthèses_missions (8)_MEDDE - dossier arbitrage PLF 2013-2015 arbitrage v1 2" xfId="686"/>
    <cellStyle name="_Synthèses_missions (8)_MEDDE - dossier arbitrage PLF 2013-2015 arbitrage v1 2 2" xfId="3401"/>
    <cellStyle name="_Synthèses_missions (8)_MEDDE - dossier arbitrage PLF 2013-2015 arbitrage v1 3" xfId="687"/>
    <cellStyle name="_Synthèses_missions (8)_MEDDE - dossier arbitrage PLF 2013-2015 arbitrage v1 3 2" xfId="3402"/>
    <cellStyle name="_Synthèses_missions (8)_MEDDE - dossier arbitrage PLF 2013-2015 arbitrage v1 4" xfId="688"/>
    <cellStyle name="_Synthèses_missions (8)_MEDDE - dossier arbitrage PLF 2013-2015 arbitrage v1 4 2" xfId="3403"/>
    <cellStyle name="_Synthèses_missions (8)_MEDDE - dossier arbitrage PLF 2013-2015 arbitrage v1 5" xfId="3400"/>
    <cellStyle name="_Synthèses_missions (8)_OPE_CAS pension_05juil_18h" xfId="689"/>
    <cellStyle name="_Synthèses_missions (8)_OPE_CAS pension_05juil_18h 2" xfId="690"/>
    <cellStyle name="_Synthèses_missions (8)_OPE_CAS pension_05juil_18h 2 2" xfId="691"/>
    <cellStyle name="_Synthèses_missions (8)_OPE_CAS pension_05juil_18h 2 2 2" xfId="3406"/>
    <cellStyle name="_Synthèses_missions (8)_OPE_CAS pension_05juil_18h 2 3" xfId="3405"/>
    <cellStyle name="_Synthèses_missions (8)_OPE_CAS pension_05juil_18h 3" xfId="692"/>
    <cellStyle name="_Synthèses_missions (8)_OPE_CAS pension_05juil_18h 3 2" xfId="3407"/>
    <cellStyle name="_Synthèses_missions (8)_OPE_CAS pension_05juil_18h 4" xfId="693"/>
    <cellStyle name="_Synthèses_missions (8)_OPE_CAS pension_05juil_18h 4 2" xfId="3408"/>
    <cellStyle name="_Synthèses_missions (8)_OPE_CAS pension_05juil_18h 5" xfId="3404"/>
    <cellStyle name="_Synthèses_missions (8)_OPE_CAS pension_06juil_20h" xfId="694"/>
    <cellStyle name="_Synthèses_missions (8)_OPE_CAS pension_06juil_20h 2" xfId="3409"/>
    <cellStyle name="_Synthèses_missions (8)_OPE_CAS pension_17juil_17h30" xfId="695"/>
    <cellStyle name="_Synthèses_missions (8)_OPE_CAS pension_17juil_17h30 2" xfId="3410"/>
    <cellStyle name="_Synthèses_missions (8)_PLF 2012 - MCC - Arbitrages" xfId="696"/>
    <cellStyle name="_Synthèses_missions (8)_PLF 2012 - MCC - Arbitrages 2" xfId="697"/>
    <cellStyle name="_Synthèses_missions (8)_PLF 2012 - MCC - Arbitrages 2 2" xfId="3412"/>
    <cellStyle name="_Synthèses_missions (8)_PLF 2012 - MCC - Arbitrages 3" xfId="3411"/>
    <cellStyle name="_Synthèses_missions (8)_PREX JUIN T3 CAS envoi bureaux" xfId="698"/>
    <cellStyle name="_Synthèses_missions (8)_PREX JUIN T3 CAS envoi bureaux 2" xfId="3413"/>
    <cellStyle name="_Synthèses_missions (8)_Synthèse_CAS_Pensions_17juil_22h30" xfId="699"/>
    <cellStyle name="_Synthèses_missions (8)_Synthèse_CAS_Pensions_17juil_22h30 2" xfId="700"/>
    <cellStyle name="_Synthèses_missions (8)_Synthèse_CAS_Pensions_17juil_22h30 2 2" xfId="3415"/>
    <cellStyle name="_Synthèses_missions (8)_Synthèse_CAS_Pensions_17juil_22h30 3" xfId="701"/>
    <cellStyle name="_Synthèses_missions (8)_Synthèse_CAS_Pensions_17juil_22h30 3 2" xfId="3416"/>
    <cellStyle name="_Synthèses_missions (8)_Synthèse_CAS_Pensions_17juil_22h30 4" xfId="702"/>
    <cellStyle name="_Synthèses_missions (8)_Synthèse_CAS_Pensions_17juil_22h30 4 2" xfId="3417"/>
    <cellStyle name="_Synthèses_missions (8)_Synthèse_CAS_Pensions_17juil_22h30 5" xfId="3414"/>
    <cellStyle name="_Synthèses_missions (8)_Synthèse_CAS_Pensions_29juin_19h" xfId="703"/>
    <cellStyle name="_Synthèses_missions (8)_Synthèse_CAS_Pensions_29juin_19h 2" xfId="704"/>
    <cellStyle name="_Synthèses_missions (8)_Synthèse_CAS_Pensions_29juin_19h 2 2" xfId="3419"/>
    <cellStyle name="_Synthèses_missions (8)_Synthèse_CAS_Pensions_29juin_19h 3" xfId="705"/>
    <cellStyle name="_Synthèses_missions (8)_Synthèse_CAS_Pensions_29juin_19h 3 2" xfId="3420"/>
    <cellStyle name="_Synthèses_missions (8)_Synthèse_CAS_Pensions_29juin_19h 4" xfId="706"/>
    <cellStyle name="_Synthèses_missions (8)_Synthèse_CAS_Pensions_29juin_19h 4 2" xfId="3421"/>
    <cellStyle name="_Synthèses_missions (8)_Synthèse_CAS_Pensions_29juin_19h 5" xfId="3418"/>
    <cellStyle name="_Synthèses_missions (8)_Synthèse_CAS_Pensions_30juil_11h" xfId="707"/>
    <cellStyle name="_Synthèses_missions (8)_Synthèse_CAS_Pensions_30juil_11h 2" xfId="708"/>
    <cellStyle name="_Synthèses_missions (8)_Synthèse_CAS_Pensions_30juil_11h 2 2" xfId="3423"/>
    <cellStyle name="_Synthèses_missions (8)_Synthèse_CAS_Pensions_30juil_11h 3" xfId="709"/>
    <cellStyle name="_Synthèses_missions (8)_Synthèse_CAS_Pensions_30juil_11h 3 2" xfId="3424"/>
    <cellStyle name="_Synthèses_missions (8)_Synthèse_CAS_Pensions_30juil_11h 4" xfId="710"/>
    <cellStyle name="_Synthèses_missions (8)_Synthèse_CAS_Pensions_30juil_11h 4 2" xfId="3425"/>
    <cellStyle name="_Synthèses_missions (8)_Synthèse_CAS_Pensions_30juil_11h 5" xfId="3422"/>
    <cellStyle name="_T3 CAS 20+gros Opé" xfId="711"/>
    <cellStyle name="_tableau slide 3 (2)" xfId="712"/>
    <cellStyle name="_tableau slide 3 (2) 2" xfId="713"/>
    <cellStyle name="_tableau slide 3 (2) 2 2" xfId="714"/>
    <cellStyle name="_tableau slide 3 (2) 2 2 2" xfId="3428"/>
    <cellStyle name="_tableau slide 3 (2) 2 3" xfId="715"/>
    <cellStyle name="_tableau slide 3 (2) 2 3 2" xfId="3429"/>
    <cellStyle name="_tableau slide 3 (2) 2 4" xfId="716"/>
    <cellStyle name="_tableau slide 3 (2) 2 4 2" xfId="3430"/>
    <cellStyle name="_tableau slide 3 (2) 2 5" xfId="3427"/>
    <cellStyle name="_tableau slide 3 (2) 3" xfId="717"/>
    <cellStyle name="_tableau slide 3 (2) 3 2" xfId="3431"/>
    <cellStyle name="_tableau slide 3 (2) 4" xfId="718"/>
    <cellStyle name="_tableau slide 3 (2) 4 2" xfId="3432"/>
    <cellStyle name="_tableau slide 3 (2) 5" xfId="719"/>
    <cellStyle name="_tableau slide 3 (2) 5 2" xfId="3433"/>
    <cellStyle name="_tableau slide 3 (2) 6" xfId="3426"/>
    <cellStyle name="_Tableaux répartition GFPRH 2011-2013 (v2 post-conf répart )" xfId="720"/>
    <cellStyle name="_Tableaux répartition GFPRH 2011-2013 (v2 post-conf répart )_PLF 2012 - MCC - Arbitrages" xfId="721"/>
    <cellStyle name="_Tableaux répartition GFPRH 2011-2013 (v2 post-conf répart )_PLF 2012 - MCC - Arbitrages 2" xfId="722"/>
    <cellStyle name="_Tableaux répartition GFPRH 2011-2013 (v2 post-conf répart )_PLF 2012 - MCC - Arbitrages 2 2" xfId="3435"/>
    <cellStyle name="_Tableaux répartition GFPRH 2011-2013 (v2 post-conf répart )_PLF 2012 - MCC - Arbitrages 3" xfId="3434"/>
    <cellStyle name="_tableaux synthèse 175 CP et sous jacentsV2" xfId="723"/>
    <cellStyle name="_tableaux synthèse 175 CP et sous jacentsV2 2" xfId="724"/>
    <cellStyle name="_tableaux synthèse 175 CP et sous jacentsV2 2 2" xfId="725"/>
    <cellStyle name="_tableaux synthèse 175 CP et sous jacentsV2 2 2 2" xfId="3438"/>
    <cellStyle name="_tableaux synthèse 175 CP et sous jacentsV2 2 3" xfId="3437"/>
    <cellStyle name="_tableaux synthèse 175 CP et sous jacentsV2 3" xfId="726"/>
    <cellStyle name="_tableaux synthèse 175 CP et sous jacentsV2 3 2" xfId="3439"/>
    <cellStyle name="_tableaux synthèse 175 CP et sous jacentsV2 4" xfId="727"/>
    <cellStyle name="_tableaux synthèse 175 CP et sous jacentsV2 4 2" xfId="3440"/>
    <cellStyle name="_tableaux synthèse 175 CP et sous jacentsV2 5" xfId="3436"/>
    <cellStyle name="_tableaux T2 NI Prev triennale 2BPSSmodifié v3" xfId="728"/>
    <cellStyle name="_Tableaux_IGN_Synthèse_PMT" xfId="729"/>
    <cellStyle name="_Tableaux_IGN_Synthèse_PMT 2" xfId="730"/>
    <cellStyle name="_Tableaux_IGN_Synthèse_PMT 2 2" xfId="731"/>
    <cellStyle name="_Tableaux_IGN_Synthèse_PMT 2 2 2" xfId="3443"/>
    <cellStyle name="_Tableaux_IGN_Synthèse_PMT 2 3" xfId="3442"/>
    <cellStyle name="_Tableaux_IGN_Synthèse_PMT 3" xfId="732"/>
    <cellStyle name="_Tableaux_IGN_Synthèse_PMT 3 2" xfId="3444"/>
    <cellStyle name="_Tableaux_IGN_Synthèse_PMT 4" xfId="733"/>
    <cellStyle name="_Tableaux_IGN_Synthèse_PMT 4 2" xfId="3445"/>
    <cellStyle name="_Tableaux_IGN_Synthèse_PMT 5" xfId="3441"/>
    <cellStyle name="_Taxation PLFR_final yc intérieur (2) (8)" xfId="734"/>
    <cellStyle name="_Taxation PLFR_final yc intérieur (2) (8) 2" xfId="735"/>
    <cellStyle name="_Taxation PLFR_final yc intérieur (2) (8) 2 2" xfId="3447"/>
    <cellStyle name="_Taxation PLFR_final yc intérieur (2) (8) 3" xfId="3446"/>
    <cellStyle name="_TC10" xfId="736"/>
    <cellStyle name="_TC10_PLF 2012 - MCC - Arbitrages" xfId="737"/>
    <cellStyle name="_TC10_PLF 2012 - MCC - Arbitrages 2" xfId="738"/>
    <cellStyle name="_TC10_PLF 2012 - MCC - Arbitrages 2 2" xfId="3449"/>
    <cellStyle name="_TC10_PLF 2012 - MCC - Arbitrages 3" xfId="3448"/>
    <cellStyle name="_TC10_Triennal 2011-2013 détaillé V11" xfId="739"/>
    <cellStyle name="_TC10_Triennal 2011-2013 détaillé V11_PLF 2012 - MCC - Arbitrages" xfId="740"/>
    <cellStyle name="_TC10_Triennal 2011-2013 détaillé V11_PLF 2012 - MCC - Arbitrages 2" xfId="741"/>
    <cellStyle name="_TC10_Triennal 2011-2013 détaillé V11_PLF 2012 - MCC - Arbitrages 2 2" xfId="3451"/>
    <cellStyle name="_TC10_Triennal 2011-2013 détaillé V11_PLF 2012 - MCC - Arbitrages 3" xfId="3450"/>
    <cellStyle name="_TC2" xfId="742"/>
    <cellStyle name="_TC2_PLF 2012 - MCC - Arbitrages" xfId="743"/>
    <cellStyle name="_TC2_PLF 2012 - MCC - Arbitrages 2" xfId="744"/>
    <cellStyle name="_TC2_PLF 2012 - MCC - Arbitrages 2 2" xfId="3453"/>
    <cellStyle name="_TC2_PLF 2012 - MCC - Arbitrages 3" xfId="3452"/>
    <cellStyle name="_TC2_Triennal 2011-2013 détaillé V11" xfId="745"/>
    <cellStyle name="_TC2_Triennal 2011-2013 détaillé V11_PLF 2012 - MCC - Arbitrages" xfId="746"/>
    <cellStyle name="_TC2_Triennal 2011-2013 détaillé V11_PLF 2012 - MCC - Arbitrages 2" xfId="747"/>
    <cellStyle name="_TC2_Triennal 2011-2013 détaillé V11_PLF 2012 - MCC - Arbitrages 2 2" xfId="3455"/>
    <cellStyle name="_TC2_Triennal 2011-2013 détaillé V11_PLF 2012 - MCC - Arbitrages 3" xfId="3454"/>
    <cellStyle name="_TC27" xfId="748"/>
    <cellStyle name="_TC27_PLF 2012 - MCC - Arbitrages" xfId="749"/>
    <cellStyle name="_TC27_PLF 2012 - MCC - Arbitrages 2" xfId="750"/>
    <cellStyle name="_TC27_PLF 2012 - MCC - Arbitrages 2 2" xfId="3457"/>
    <cellStyle name="_TC27_PLF 2012 - MCC - Arbitrages 3" xfId="3456"/>
    <cellStyle name="_TC27_Triennal 2011-2013 détaillé V11" xfId="751"/>
    <cellStyle name="_TC27_Triennal 2011-2013 détaillé V11_PLF 2012 - MCC - Arbitrages" xfId="752"/>
    <cellStyle name="_TC27_Triennal 2011-2013 détaillé V11_PLF 2012 - MCC - Arbitrages 2" xfId="753"/>
    <cellStyle name="_TC27_Triennal 2011-2013 détaillé V11_PLF 2012 - MCC - Arbitrages 2 2" xfId="3459"/>
    <cellStyle name="_TC27_Triennal 2011-2013 détaillé V11_PLF 2012 - MCC - Arbitrages 3" xfId="3458"/>
    <cellStyle name="_TC28" xfId="754"/>
    <cellStyle name="_TC28_PLF 2012 - MCC - Arbitrages" xfId="755"/>
    <cellStyle name="_TC28_PLF 2012 - MCC - Arbitrages 2" xfId="756"/>
    <cellStyle name="_TC28_PLF 2012 - MCC - Arbitrages 2 2" xfId="3461"/>
    <cellStyle name="_TC28_PLF 2012 - MCC - Arbitrages 3" xfId="3460"/>
    <cellStyle name="_TC28_Triennal 2011-2013 détaillé V11" xfId="757"/>
    <cellStyle name="_TC28_Triennal 2011-2013 détaillé V11_PLF 2012 - MCC - Arbitrages" xfId="758"/>
    <cellStyle name="_TC28_Triennal 2011-2013 détaillé V11_PLF 2012 - MCC - Arbitrages 2" xfId="759"/>
    <cellStyle name="_TC28_Triennal 2011-2013 détaillé V11_PLF 2012 - MCC - Arbitrages 2 2" xfId="3463"/>
    <cellStyle name="_TC28_Triennal 2011-2013 détaillé V11_PLF 2012 - MCC - Arbitrages 3" xfId="3462"/>
    <cellStyle name="_TC4" xfId="760"/>
    <cellStyle name="_TC4_PLF 2012 - MCC - Arbitrages" xfId="761"/>
    <cellStyle name="_TC4_PLF 2012 - MCC - Arbitrages 2" xfId="762"/>
    <cellStyle name="_TC4_PLF 2012 - MCC - Arbitrages 2 2" xfId="3465"/>
    <cellStyle name="_TC4_PLF 2012 - MCC - Arbitrages 3" xfId="3464"/>
    <cellStyle name="_TC4_Triennal 2011-2013 détaillé V11" xfId="763"/>
    <cellStyle name="_TC4_Triennal 2011-2013 détaillé V11_PLF 2012 - MCC - Arbitrages" xfId="764"/>
    <cellStyle name="_TC4_Triennal 2011-2013 détaillé V11_PLF 2012 - MCC - Arbitrages 2" xfId="765"/>
    <cellStyle name="_TC4_Triennal 2011-2013 détaillé V11_PLF 2012 - MCC - Arbitrages 2 2" xfId="3467"/>
    <cellStyle name="_TC4_Triennal 2011-2013 détaillé V11_PLF 2012 - MCC - Arbitrages 3" xfId="3466"/>
    <cellStyle name="_TC6" xfId="766"/>
    <cellStyle name="_TC6_PLF 2012 - MCC - Arbitrages" xfId="767"/>
    <cellStyle name="_TC6_PLF 2012 - MCC - Arbitrages 2" xfId="768"/>
    <cellStyle name="_TC6_PLF 2012 - MCC - Arbitrages 2 2" xfId="3469"/>
    <cellStyle name="_TC6_PLF 2012 - MCC - Arbitrages 3" xfId="3468"/>
    <cellStyle name="_TC6_Triennal 2011-2013 détaillé V11" xfId="769"/>
    <cellStyle name="_TC6_Triennal 2011-2013 détaillé V11_PLF 2012 - MCC - Arbitrages" xfId="770"/>
    <cellStyle name="_TC6_Triennal 2011-2013 détaillé V11_PLF 2012 - MCC - Arbitrages 2" xfId="771"/>
    <cellStyle name="_TC6_Triennal 2011-2013 détaillé V11_PLF 2012 - MCC - Arbitrages 2 2" xfId="3471"/>
    <cellStyle name="_TC6_Triennal 2011-2013 détaillé V11_PLF 2012 - MCC - Arbitrages 3" xfId="3470"/>
    <cellStyle name="_test base" xfId="772"/>
    <cellStyle name="_test base 2" xfId="3472"/>
    <cellStyle name="_UB 2013-2016 752  29022012" xfId="773"/>
    <cellStyle name="_UB 2013-2016 752  29022012 2" xfId="774"/>
    <cellStyle name="_UB 2013-2016 752  29022012 2 2" xfId="3474"/>
    <cellStyle name="_UB 2013-2016 752  29022012 3" xfId="3473"/>
    <cellStyle name="_Version DB 4BT_BG_EDAD_PMT2" xfId="775"/>
    <cellStyle name="_Version DB 4BT_BG_EDAD_PMT2 2" xfId="776"/>
    <cellStyle name="_Version DB 4BT_BG_EDAD_PMT2 2 2" xfId="777"/>
    <cellStyle name="_Version DB 4BT_BG_EDAD_PMT2 2 2 2" xfId="3477"/>
    <cellStyle name="_Version DB 4BT_BG_EDAD_PMT2 2 3" xfId="3476"/>
    <cellStyle name="_Version DB 4BT_BG_EDAD_PMT2 3" xfId="778"/>
    <cellStyle name="_Version DB 4BT_BG_EDAD_PMT2 3 2" xfId="3478"/>
    <cellStyle name="_Version DB 4BT_BG_EDAD_PMT2 4" xfId="779"/>
    <cellStyle name="_Version DB 4BT_BG_EDAD_PMT2 4 2" xfId="3479"/>
    <cellStyle name="_Version DB 4BT_BG_EDAD_PMT2 5" xfId="3475"/>
    <cellStyle name="+" xfId="780"/>
    <cellStyle name="+_PLF 2012 - MCC - Arbitrages" xfId="781"/>
    <cellStyle name="+_PLF 2012 - MCC - Arbitrages 2" xfId="782"/>
    <cellStyle name="+_PLF 2012 - MCC - Arbitrages 2 2" xfId="3481"/>
    <cellStyle name="+_PLF 2012 - MCC - Arbitrages 3" xfId="3480"/>
    <cellStyle name="0,0_x000a__x000a_NA_x000a__x000a_" xfId="783"/>
    <cellStyle name="0,0_x000d__x000a_NA_x000d__x000a_" xfId="784"/>
    <cellStyle name="10^-3" xfId="785"/>
    <cellStyle name="10^-3 2" xfId="786"/>
    <cellStyle name="10^-3 2 2" xfId="787"/>
    <cellStyle name="10^-3 2 2 2" xfId="3484"/>
    <cellStyle name="10^-3 2 3" xfId="3483"/>
    <cellStyle name="10^-3 3" xfId="788"/>
    <cellStyle name="10^-3 3 2" xfId="3485"/>
    <cellStyle name="10^-3 4" xfId="789"/>
    <cellStyle name="10^-3 4 2" xfId="3486"/>
    <cellStyle name="10^-3 5" xfId="3482"/>
    <cellStyle name="1000s (0)" xfId="790"/>
    <cellStyle name="1000s (0) 2" xfId="3487"/>
    <cellStyle name="20 % - Accent1" xfId="791" builtinId="30" customBuiltin="1"/>
    <cellStyle name="20 % - Accent1 10" xfId="4445"/>
    <cellStyle name="20 % - Accent1 2" xfId="792"/>
    <cellStyle name="20 % - Accent1 2 2" xfId="793"/>
    <cellStyle name="20 % - Accent1 2 3" xfId="794"/>
    <cellStyle name="20 % - Accent1 2 4" xfId="795"/>
    <cellStyle name="20 % - Accent1 2 5" xfId="796"/>
    <cellStyle name="20 % - Accent1 2 5 2" xfId="797"/>
    <cellStyle name="20 % - Accent1 2 5 2 2" xfId="3490"/>
    <cellStyle name="20 % - Accent1 2 5 2 3" xfId="4447"/>
    <cellStyle name="20 % - Accent1 2 5 3" xfId="798"/>
    <cellStyle name="20 % - Accent1 2 5 3 2" xfId="3491"/>
    <cellStyle name="20 % - Accent1 2 5 3 3" xfId="4448"/>
    <cellStyle name="20 % - Accent1 2 5 4" xfId="3489"/>
    <cellStyle name="20 % - Accent1 2 5 5" xfId="4446"/>
    <cellStyle name="20 % - Accent1 3" xfId="799"/>
    <cellStyle name="20 % - Accent1 3 2" xfId="800"/>
    <cellStyle name="20 % - Accent1 3 2 2" xfId="801"/>
    <cellStyle name="20 % - Accent1 3 2 2 2" xfId="802"/>
    <cellStyle name="20 % - Accent1 3 2 2 2 2" xfId="3495"/>
    <cellStyle name="20 % - Accent1 3 2 2 2 3" xfId="4452"/>
    <cellStyle name="20 % - Accent1 3 2 2 3" xfId="803"/>
    <cellStyle name="20 % - Accent1 3 2 2 3 2" xfId="3496"/>
    <cellStyle name="20 % - Accent1 3 2 2 3 3" xfId="4453"/>
    <cellStyle name="20 % - Accent1 3 2 2 4" xfId="3494"/>
    <cellStyle name="20 % - Accent1 3 2 2 5" xfId="4451"/>
    <cellStyle name="20 % - Accent1 3 2 3" xfId="804"/>
    <cellStyle name="20 % - Accent1 3 2 3 2" xfId="3497"/>
    <cellStyle name="20 % - Accent1 3 2 3 3" xfId="4454"/>
    <cellStyle name="20 % - Accent1 3 2 4" xfId="805"/>
    <cellStyle name="20 % - Accent1 3 2 4 2" xfId="3498"/>
    <cellStyle name="20 % - Accent1 3 2 4 3" xfId="4455"/>
    <cellStyle name="20 % - Accent1 3 2 5" xfId="3493"/>
    <cellStyle name="20 % - Accent1 3 2 6" xfId="4450"/>
    <cellStyle name="20 % - Accent1 3 3" xfId="806"/>
    <cellStyle name="20 % - Accent1 3 3 2" xfId="807"/>
    <cellStyle name="20 % - Accent1 3 3 2 2" xfId="3500"/>
    <cellStyle name="20 % - Accent1 3 3 2 3" xfId="4457"/>
    <cellStyle name="20 % - Accent1 3 3 3" xfId="808"/>
    <cellStyle name="20 % - Accent1 3 3 3 2" xfId="3501"/>
    <cellStyle name="20 % - Accent1 3 3 3 3" xfId="4458"/>
    <cellStyle name="20 % - Accent1 3 3 4" xfId="3499"/>
    <cellStyle name="20 % - Accent1 3 3 5" xfId="4456"/>
    <cellStyle name="20 % - Accent1 3 4" xfId="809"/>
    <cellStyle name="20 % - Accent1 3 4 2" xfId="810"/>
    <cellStyle name="20 % - Accent1 3 4 2 2" xfId="3503"/>
    <cellStyle name="20 % - Accent1 3 4 2 3" xfId="4460"/>
    <cellStyle name="20 % - Accent1 3 4 3" xfId="811"/>
    <cellStyle name="20 % - Accent1 3 4 3 2" xfId="3504"/>
    <cellStyle name="20 % - Accent1 3 4 3 3" xfId="4461"/>
    <cellStyle name="20 % - Accent1 3 4 4" xfId="3502"/>
    <cellStyle name="20 % - Accent1 3 4 5" xfId="4459"/>
    <cellStyle name="20 % - Accent1 3 5" xfId="812"/>
    <cellStyle name="20 % - Accent1 3 5 2" xfId="3505"/>
    <cellStyle name="20 % - Accent1 3 5 3" xfId="4462"/>
    <cellStyle name="20 % - Accent1 3 6" xfId="813"/>
    <cellStyle name="20 % - Accent1 3 6 2" xfId="3506"/>
    <cellStyle name="20 % - Accent1 3 6 3" xfId="4463"/>
    <cellStyle name="20 % - Accent1 3 7" xfId="3492"/>
    <cellStyle name="20 % - Accent1 3 8" xfId="4449"/>
    <cellStyle name="20 % - Accent1 3_vue Rému RA 2015" xfId="814"/>
    <cellStyle name="20 % - Accent1 4" xfId="815"/>
    <cellStyle name="20 % - Accent1 5" xfId="816"/>
    <cellStyle name="20 % - Accent1 5 2" xfId="817"/>
    <cellStyle name="20 % - Accent1 5 2 2" xfId="3508"/>
    <cellStyle name="20 % - Accent1 5 2 3" xfId="4465"/>
    <cellStyle name="20 % - Accent1 5 3" xfId="818"/>
    <cellStyle name="20 % - Accent1 5 3 2" xfId="3509"/>
    <cellStyle name="20 % - Accent1 5 3 3" xfId="4466"/>
    <cellStyle name="20 % - Accent1 5 4" xfId="3507"/>
    <cellStyle name="20 % - Accent1 5 5" xfId="4464"/>
    <cellStyle name="20 % - Accent1 6" xfId="819"/>
    <cellStyle name="20 % - Accent1 6 2" xfId="3510"/>
    <cellStyle name="20 % - Accent1 6 3" xfId="4467"/>
    <cellStyle name="20 % - Accent1 7" xfId="820"/>
    <cellStyle name="20 % - Accent1 7 2" xfId="3511"/>
    <cellStyle name="20 % - Accent1 7 3" xfId="4468"/>
    <cellStyle name="20 % - Accent1 8" xfId="821"/>
    <cellStyle name="20 % - Accent1 9" xfId="3488"/>
    <cellStyle name="20 % - Accent2" xfId="822" builtinId="34" customBuiltin="1"/>
    <cellStyle name="20 % - Accent2 10" xfId="4469"/>
    <cellStyle name="20 % - Accent2 2" xfId="823"/>
    <cellStyle name="20 % - Accent2 2 2" xfId="824"/>
    <cellStyle name="20 % - Accent2 2 3" xfId="825"/>
    <cellStyle name="20 % - Accent2 2 4" xfId="826"/>
    <cellStyle name="20 % - Accent2 2 5" xfId="827"/>
    <cellStyle name="20 % - Accent2 2 5 2" xfId="828"/>
    <cellStyle name="20 % - Accent2 2 5 2 2" xfId="3514"/>
    <cellStyle name="20 % - Accent2 2 5 2 3" xfId="4471"/>
    <cellStyle name="20 % - Accent2 2 5 3" xfId="829"/>
    <cellStyle name="20 % - Accent2 2 5 3 2" xfId="3515"/>
    <cellStyle name="20 % - Accent2 2 5 3 3" xfId="4472"/>
    <cellStyle name="20 % - Accent2 2 5 4" xfId="3513"/>
    <cellStyle name="20 % - Accent2 2 5 5" xfId="4470"/>
    <cellStyle name="20 % - Accent2 3" xfId="830"/>
    <cellStyle name="20 % - Accent2 3 2" xfId="831"/>
    <cellStyle name="20 % - Accent2 3 2 2" xfId="832"/>
    <cellStyle name="20 % - Accent2 3 2 2 2" xfId="833"/>
    <cellStyle name="20 % - Accent2 3 2 2 2 2" xfId="3519"/>
    <cellStyle name="20 % - Accent2 3 2 2 2 3" xfId="4476"/>
    <cellStyle name="20 % - Accent2 3 2 2 3" xfId="834"/>
    <cellStyle name="20 % - Accent2 3 2 2 3 2" xfId="3520"/>
    <cellStyle name="20 % - Accent2 3 2 2 3 3" xfId="4477"/>
    <cellStyle name="20 % - Accent2 3 2 2 4" xfId="3518"/>
    <cellStyle name="20 % - Accent2 3 2 2 5" xfId="4475"/>
    <cellStyle name="20 % - Accent2 3 2 3" xfId="835"/>
    <cellStyle name="20 % - Accent2 3 2 3 2" xfId="3521"/>
    <cellStyle name="20 % - Accent2 3 2 3 3" xfId="4478"/>
    <cellStyle name="20 % - Accent2 3 2 4" xfId="836"/>
    <cellStyle name="20 % - Accent2 3 2 4 2" xfId="3522"/>
    <cellStyle name="20 % - Accent2 3 2 4 3" xfId="4479"/>
    <cellStyle name="20 % - Accent2 3 2 5" xfId="3517"/>
    <cellStyle name="20 % - Accent2 3 2 6" xfId="4474"/>
    <cellStyle name="20 % - Accent2 3 3" xfId="837"/>
    <cellStyle name="20 % - Accent2 3 3 2" xfId="838"/>
    <cellStyle name="20 % - Accent2 3 3 2 2" xfId="3524"/>
    <cellStyle name="20 % - Accent2 3 3 2 3" xfId="4481"/>
    <cellStyle name="20 % - Accent2 3 3 3" xfId="839"/>
    <cellStyle name="20 % - Accent2 3 3 3 2" xfId="3525"/>
    <cellStyle name="20 % - Accent2 3 3 3 3" xfId="4482"/>
    <cellStyle name="20 % - Accent2 3 3 4" xfId="3523"/>
    <cellStyle name="20 % - Accent2 3 3 5" xfId="4480"/>
    <cellStyle name="20 % - Accent2 3 4" xfId="840"/>
    <cellStyle name="20 % - Accent2 3 4 2" xfId="841"/>
    <cellStyle name="20 % - Accent2 3 4 2 2" xfId="3527"/>
    <cellStyle name="20 % - Accent2 3 4 2 3" xfId="4484"/>
    <cellStyle name="20 % - Accent2 3 4 3" xfId="842"/>
    <cellStyle name="20 % - Accent2 3 4 3 2" xfId="3528"/>
    <cellStyle name="20 % - Accent2 3 4 3 3" xfId="4485"/>
    <cellStyle name="20 % - Accent2 3 4 4" xfId="3526"/>
    <cellStyle name="20 % - Accent2 3 4 5" xfId="4483"/>
    <cellStyle name="20 % - Accent2 3 5" xfId="843"/>
    <cellStyle name="20 % - Accent2 3 5 2" xfId="3529"/>
    <cellStyle name="20 % - Accent2 3 5 3" xfId="4486"/>
    <cellStyle name="20 % - Accent2 3 6" xfId="844"/>
    <cellStyle name="20 % - Accent2 3 6 2" xfId="3530"/>
    <cellStyle name="20 % - Accent2 3 6 3" xfId="4487"/>
    <cellStyle name="20 % - Accent2 3 7" xfId="3516"/>
    <cellStyle name="20 % - Accent2 3 8" xfId="4473"/>
    <cellStyle name="20 % - Accent2 3_vue Rému RA 2015" xfId="845"/>
    <cellStyle name="20 % - Accent2 4" xfId="846"/>
    <cellStyle name="20 % - Accent2 5" xfId="847"/>
    <cellStyle name="20 % - Accent2 5 2" xfId="848"/>
    <cellStyle name="20 % - Accent2 5 2 2" xfId="3532"/>
    <cellStyle name="20 % - Accent2 5 2 3" xfId="4489"/>
    <cellStyle name="20 % - Accent2 5 3" xfId="849"/>
    <cellStyle name="20 % - Accent2 5 3 2" xfId="3533"/>
    <cellStyle name="20 % - Accent2 5 3 3" xfId="4490"/>
    <cellStyle name="20 % - Accent2 5 4" xfId="3531"/>
    <cellStyle name="20 % - Accent2 5 5" xfId="4488"/>
    <cellStyle name="20 % - Accent2 6" xfId="850"/>
    <cellStyle name="20 % - Accent2 6 2" xfId="3534"/>
    <cellStyle name="20 % - Accent2 6 3" xfId="4491"/>
    <cellStyle name="20 % - Accent2 7" xfId="851"/>
    <cellStyle name="20 % - Accent2 7 2" xfId="3535"/>
    <cellStyle name="20 % - Accent2 7 3" xfId="4492"/>
    <cellStyle name="20 % - Accent2 8" xfId="852"/>
    <cellStyle name="20 % - Accent2 9" xfId="3512"/>
    <cellStyle name="20 % - Accent3" xfId="853" builtinId="38" customBuiltin="1"/>
    <cellStyle name="20 % - Accent3 2" xfId="854"/>
    <cellStyle name="20 % - Accent3 2 2" xfId="855"/>
    <cellStyle name="20 % - Accent3 2 3" xfId="856"/>
    <cellStyle name="20 % - Accent3 2 4" xfId="857"/>
    <cellStyle name="20 % - Accent3 2 5" xfId="858"/>
    <cellStyle name="20 % - Accent3 2 5 2" xfId="859"/>
    <cellStyle name="20 % - Accent3 2 5 2 2" xfId="3538"/>
    <cellStyle name="20 % - Accent3 2 5 2 3" xfId="4495"/>
    <cellStyle name="20 % - Accent3 2 5 3" xfId="860"/>
    <cellStyle name="20 % - Accent3 2 5 3 2" xfId="3539"/>
    <cellStyle name="20 % - Accent3 2 5 3 3" xfId="4496"/>
    <cellStyle name="20 % - Accent3 2 5 4" xfId="3537"/>
    <cellStyle name="20 % - Accent3 2 5 5" xfId="4494"/>
    <cellStyle name="20 % - Accent3 3" xfId="861"/>
    <cellStyle name="20 % - Accent3 3 2" xfId="862"/>
    <cellStyle name="20 % - Accent3 3 2 2" xfId="863"/>
    <cellStyle name="20 % - Accent3 3 2 2 2" xfId="864"/>
    <cellStyle name="20 % - Accent3 3 2 2 2 2" xfId="3543"/>
    <cellStyle name="20 % - Accent3 3 2 2 2 3" xfId="4500"/>
    <cellStyle name="20 % - Accent3 3 2 2 3" xfId="865"/>
    <cellStyle name="20 % - Accent3 3 2 2 3 2" xfId="3544"/>
    <cellStyle name="20 % - Accent3 3 2 2 3 3" xfId="4501"/>
    <cellStyle name="20 % - Accent3 3 2 2 4" xfId="3542"/>
    <cellStyle name="20 % - Accent3 3 2 2 5" xfId="4499"/>
    <cellStyle name="20 % - Accent3 3 2 3" xfId="866"/>
    <cellStyle name="20 % - Accent3 3 2 3 2" xfId="3545"/>
    <cellStyle name="20 % - Accent3 3 2 3 3" xfId="4502"/>
    <cellStyle name="20 % - Accent3 3 2 4" xfId="867"/>
    <cellStyle name="20 % - Accent3 3 2 4 2" xfId="3546"/>
    <cellStyle name="20 % - Accent3 3 2 4 3" xfId="4503"/>
    <cellStyle name="20 % - Accent3 3 2 5" xfId="3541"/>
    <cellStyle name="20 % - Accent3 3 2 6" xfId="4498"/>
    <cellStyle name="20 % - Accent3 3 3" xfId="868"/>
    <cellStyle name="20 % - Accent3 3 3 2" xfId="869"/>
    <cellStyle name="20 % - Accent3 3 3 2 2" xfId="3548"/>
    <cellStyle name="20 % - Accent3 3 3 2 3" xfId="4505"/>
    <cellStyle name="20 % - Accent3 3 3 3" xfId="870"/>
    <cellStyle name="20 % - Accent3 3 3 3 2" xfId="3549"/>
    <cellStyle name="20 % - Accent3 3 3 3 3" xfId="4506"/>
    <cellStyle name="20 % - Accent3 3 3 4" xfId="3547"/>
    <cellStyle name="20 % - Accent3 3 3 5" xfId="4504"/>
    <cellStyle name="20 % - Accent3 3 4" xfId="871"/>
    <cellStyle name="20 % - Accent3 3 4 2" xfId="872"/>
    <cellStyle name="20 % - Accent3 3 4 2 2" xfId="3551"/>
    <cellStyle name="20 % - Accent3 3 4 2 3" xfId="4508"/>
    <cellStyle name="20 % - Accent3 3 4 3" xfId="873"/>
    <cellStyle name="20 % - Accent3 3 4 3 2" xfId="3552"/>
    <cellStyle name="20 % - Accent3 3 4 3 3" xfId="4509"/>
    <cellStyle name="20 % - Accent3 3 4 4" xfId="3550"/>
    <cellStyle name="20 % - Accent3 3 4 5" xfId="4507"/>
    <cellStyle name="20 % - Accent3 3 5" xfId="874"/>
    <cellStyle name="20 % - Accent3 3 5 2" xfId="3553"/>
    <cellStyle name="20 % - Accent3 3 5 3" xfId="4510"/>
    <cellStyle name="20 % - Accent3 3 6" xfId="875"/>
    <cellStyle name="20 % - Accent3 3 6 2" xfId="3554"/>
    <cellStyle name="20 % - Accent3 3 6 3" xfId="4511"/>
    <cellStyle name="20 % - Accent3 3 7" xfId="3540"/>
    <cellStyle name="20 % - Accent3 3 8" xfId="4497"/>
    <cellStyle name="20 % - Accent3 3_vue Rému RA 2015" xfId="876"/>
    <cellStyle name="20 % - Accent3 4" xfId="877"/>
    <cellStyle name="20 % - Accent3 5" xfId="878"/>
    <cellStyle name="20 % - Accent3 5 2" xfId="879"/>
    <cellStyle name="20 % - Accent3 5 2 2" xfId="3556"/>
    <cellStyle name="20 % - Accent3 5 2 3" xfId="4513"/>
    <cellStyle name="20 % - Accent3 5 3" xfId="880"/>
    <cellStyle name="20 % - Accent3 5 3 2" xfId="3557"/>
    <cellStyle name="20 % - Accent3 5 3 3" xfId="4514"/>
    <cellStyle name="20 % - Accent3 5 4" xfId="3555"/>
    <cellStyle name="20 % - Accent3 5 5" xfId="4512"/>
    <cellStyle name="20 % - Accent3 6" xfId="881"/>
    <cellStyle name="20 % - Accent3 6 2" xfId="3558"/>
    <cellStyle name="20 % - Accent3 6 3" xfId="4515"/>
    <cellStyle name="20 % - Accent3 7" xfId="882"/>
    <cellStyle name="20 % - Accent3 7 2" xfId="3559"/>
    <cellStyle name="20 % - Accent3 7 3" xfId="4516"/>
    <cellStyle name="20 % - Accent3 8" xfId="3536"/>
    <cellStyle name="20 % - Accent3 9" xfId="4493"/>
    <cellStyle name="20 % - Accent4" xfId="883" builtinId="42" customBuiltin="1"/>
    <cellStyle name="20 % - Accent4 10" xfId="4517"/>
    <cellStyle name="20 % - Accent4 2" xfId="884"/>
    <cellStyle name="20 % - Accent4 2 2" xfId="885"/>
    <cellStyle name="20 % - Accent4 2 3" xfId="886"/>
    <cellStyle name="20 % - Accent4 2 4" xfId="887"/>
    <cellStyle name="20 % - Accent4 2 5" xfId="888"/>
    <cellStyle name="20 % - Accent4 2 5 2" xfId="889"/>
    <cellStyle name="20 % - Accent4 2 5 2 2" xfId="3562"/>
    <cellStyle name="20 % - Accent4 2 5 2 3" xfId="4519"/>
    <cellStyle name="20 % - Accent4 2 5 3" xfId="890"/>
    <cellStyle name="20 % - Accent4 2 5 3 2" xfId="3563"/>
    <cellStyle name="20 % - Accent4 2 5 3 3" xfId="4520"/>
    <cellStyle name="20 % - Accent4 2 5 4" xfId="3561"/>
    <cellStyle name="20 % - Accent4 2 5 5" xfId="4518"/>
    <cellStyle name="20 % - Accent4 3" xfId="891"/>
    <cellStyle name="20 % - Accent4 3 2" xfId="892"/>
    <cellStyle name="20 % - Accent4 3 2 2" xfId="893"/>
    <cellStyle name="20 % - Accent4 3 2 2 2" xfId="894"/>
    <cellStyle name="20 % - Accent4 3 2 2 2 2" xfId="3567"/>
    <cellStyle name="20 % - Accent4 3 2 2 2 3" xfId="4524"/>
    <cellStyle name="20 % - Accent4 3 2 2 3" xfId="895"/>
    <cellStyle name="20 % - Accent4 3 2 2 3 2" xfId="3568"/>
    <cellStyle name="20 % - Accent4 3 2 2 3 3" xfId="4525"/>
    <cellStyle name="20 % - Accent4 3 2 2 4" xfId="3566"/>
    <cellStyle name="20 % - Accent4 3 2 2 5" xfId="4523"/>
    <cellStyle name="20 % - Accent4 3 2 3" xfId="896"/>
    <cellStyle name="20 % - Accent4 3 2 3 2" xfId="3569"/>
    <cellStyle name="20 % - Accent4 3 2 3 3" xfId="4526"/>
    <cellStyle name="20 % - Accent4 3 2 4" xfId="897"/>
    <cellStyle name="20 % - Accent4 3 2 4 2" xfId="3570"/>
    <cellStyle name="20 % - Accent4 3 2 4 3" xfId="4527"/>
    <cellStyle name="20 % - Accent4 3 2 5" xfId="3565"/>
    <cellStyle name="20 % - Accent4 3 2 6" xfId="4522"/>
    <cellStyle name="20 % - Accent4 3 3" xfId="898"/>
    <cellStyle name="20 % - Accent4 3 3 2" xfId="899"/>
    <cellStyle name="20 % - Accent4 3 3 2 2" xfId="3572"/>
    <cellStyle name="20 % - Accent4 3 3 2 3" xfId="4529"/>
    <cellStyle name="20 % - Accent4 3 3 3" xfId="900"/>
    <cellStyle name="20 % - Accent4 3 3 3 2" xfId="3573"/>
    <cellStyle name="20 % - Accent4 3 3 3 3" xfId="4530"/>
    <cellStyle name="20 % - Accent4 3 3 4" xfId="3571"/>
    <cellStyle name="20 % - Accent4 3 3 5" xfId="4528"/>
    <cellStyle name="20 % - Accent4 3 4" xfId="901"/>
    <cellStyle name="20 % - Accent4 3 4 2" xfId="902"/>
    <cellStyle name="20 % - Accent4 3 4 2 2" xfId="3575"/>
    <cellStyle name="20 % - Accent4 3 4 2 3" xfId="4532"/>
    <cellStyle name="20 % - Accent4 3 4 3" xfId="903"/>
    <cellStyle name="20 % - Accent4 3 4 3 2" xfId="3576"/>
    <cellStyle name="20 % - Accent4 3 4 3 3" xfId="4533"/>
    <cellStyle name="20 % - Accent4 3 4 4" xfId="3574"/>
    <cellStyle name="20 % - Accent4 3 4 5" xfId="4531"/>
    <cellStyle name="20 % - Accent4 3 5" xfId="904"/>
    <cellStyle name="20 % - Accent4 3 5 2" xfId="3577"/>
    <cellStyle name="20 % - Accent4 3 5 3" xfId="4534"/>
    <cellStyle name="20 % - Accent4 3 6" xfId="905"/>
    <cellStyle name="20 % - Accent4 3 6 2" xfId="3578"/>
    <cellStyle name="20 % - Accent4 3 6 3" xfId="4535"/>
    <cellStyle name="20 % - Accent4 3 7" xfId="3564"/>
    <cellStyle name="20 % - Accent4 3 8" xfId="4521"/>
    <cellStyle name="20 % - Accent4 3_vue Rému RA 2015" xfId="906"/>
    <cellStyle name="20 % - Accent4 4" xfId="907"/>
    <cellStyle name="20 % - Accent4 5" xfId="908"/>
    <cellStyle name="20 % - Accent4 5 2" xfId="909"/>
    <cellStyle name="20 % - Accent4 5 2 2" xfId="3580"/>
    <cellStyle name="20 % - Accent4 5 2 3" xfId="4537"/>
    <cellStyle name="20 % - Accent4 5 3" xfId="910"/>
    <cellStyle name="20 % - Accent4 5 3 2" xfId="3581"/>
    <cellStyle name="20 % - Accent4 5 3 3" xfId="4538"/>
    <cellStyle name="20 % - Accent4 5 4" xfId="3579"/>
    <cellStyle name="20 % - Accent4 5 5" xfId="4536"/>
    <cellStyle name="20 % - Accent4 6" xfId="911"/>
    <cellStyle name="20 % - Accent4 6 2" xfId="3582"/>
    <cellStyle name="20 % - Accent4 6 3" xfId="4539"/>
    <cellStyle name="20 % - Accent4 7" xfId="912"/>
    <cellStyle name="20 % - Accent4 7 2" xfId="3583"/>
    <cellStyle name="20 % - Accent4 7 3" xfId="4540"/>
    <cellStyle name="20 % - Accent4 8" xfId="913"/>
    <cellStyle name="20 % - Accent4 9" xfId="3560"/>
    <cellStyle name="20 % - Accent5" xfId="914" builtinId="46" customBuiltin="1"/>
    <cellStyle name="20 % - Accent5 2" xfId="915"/>
    <cellStyle name="20 % - Accent5 2 2" xfId="916"/>
    <cellStyle name="20 % - Accent5 2 2 2" xfId="917"/>
    <cellStyle name="20 % - Accent5 2 2 2 2" xfId="3586"/>
    <cellStyle name="20 % - Accent5 2 2 2 3" xfId="4543"/>
    <cellStyle name="20 % - Accent5 2 2 3" xfId="918"/>
    <cellStyle name="20 % - Accent5 2 2 3 2" xfId="3587"/>
    <cellStyle name="20 % - Accent5 2 2 3 3" xfId="4544"/>
    <cellStyle name="20 % - Accent5 2 2 4" xfId="3585"/>
    <cellStyle name="20 % - Accent5 2 2 5" xfId="4542"/>
    <cellStyle name="20 % - Accent5 3" xfId="919"/>
    <cellStyle name="20 % - Accent5 3 2" xfId="920"/>
    <cellStyle name="20 % - Accent5 3 2 2" xfId="921"/>
    <cellStyle name="20 % - Accent5 3 2 2 2" xfId="922"/>
    <cellStyle name="20 % - Accent5 3 2 2 2 2" xfId="3591"/>
    <cellStyle name="20 % - Accent5 3 2 2 2 3" xfId="4548"/>
    <cellStyle name="20 % - Accent5 3 2 2 3" xfId="923"/>
    <cellStyle name="20 % - Accent5 3 2 2 3 2" xfId="3592"/>
    <cellStyle name="20 % - Accent5 3 2 2 3 3" xfId="4549"/>
    <cellStyle name="20 % - Accent5 3 2 2 4" xfId="3590"/>
    <cellStyle name="20 % - Accent5 3 2 2 5" xfId="4547"/>
    <cellStyle name="20 % - Accent5 3 2 3" xfId="924"/>
    <cellStyle name="20 % - Accent5 3 2 3 2" xfId="3593"/>
    <cellStyle name="20 % - Accent5 3 2 3 3" xfId="4550"/>
    <cellStyle name="20 % - Accent5 3 2 4" xfId="925"/>
    <cellStyle name="20 % - Accent5 3 2 4 2" xfId="3594"/>
    <cellStyle name="20 % - Accent5 3 2 4 3" xfId="4551"/>
    <cellStyle name="20 % - Accent5 3 2 5" xfId="3589"/>
    <cellStyle name="20 % - Accent5 3 2 6" xfId="4546"/>
    <cellStyle name="20 % - Accent5 3 3" xfId="926"/>
    <cellStyle name="20 % - Accent5 3 3 2" xfId="927"/>
    <cellStyle name="20 % - Accent5 3 3 2 2" xfId="3596"/>
    <cellStyle name="20 % - Accent5 3 3 2 3" xfId="4553"/>
    <cellStyle name="20 % - Accent5 3 3 3" xfId="928"/>
    <cellStyle name="20 % - Accent5 3 3 3 2" xfId="3597"/>
    <cellStyle name="20 % - Accent5 3 3 3 3" xfId="4554"/>
    <cellStyle name="20 % - Accent5 3 3 4" xfId="3595"/>
    <cellStyle name="20 % - Accent5 3 3 5" xfId="4552"/>
    <cellStyle name="20 % - Accent5 3 4" xfId="929"/>
    <cellStyle name="20 % - Accent5 3 4 2" xfId="930"/>
    <cellStyle name="20 % - Accent5 3 4 2 2" xfId="3599"/>
    <cellStyle name="20 % - Accent5 3 4 2 3" xfId="4556"/>
    <cellStyle name="20 % - Accent5 3 4 3" xfId="931"/>
    <cellStyle name="20 % - Accent5 3 4 3 2" xfId="3600"/>
    <cellStyle name="20 % - Accent5 3 4 3 3" xfId="4557"/>
    <cellStyle name="20 % - Accent5 3 4 4" xfId="3598"/>
    <cellStyle name="20 % - Accent5 3 4 5" xfId="4555"/>
    <cellStyle name="20 % - Accent5 3 5" xfId="932"/>
    <cellStyle name="20 % - Accent5 3 5 2" xfId="3601"/>
    <cellStyle name="20 % - Accent5 3 5 3" xfId="4558"/>
    <cellStyle name="20 % - Accent5 3 6" xfId="933"/>
    <cellStyle name="20 % - Accent5 3 6 2" xfId="3602"/>
    <cellStyle name="20 % - Accent5 3 6 3" xfId="4559"/>
    <cellStyle name="20 % - Accent5 3 7" xfId="3588"/>
    <cellStyle name="20 % - Accent5 3 8" xfId="4545"/>
    <cellStyle name="20 % - Accent5 3_vue Rému RA 2015" xfId="934"/>
    <cellStyle name="20 % - Accent5 4" xfId="935"/>
    <cellStyle name="20 % - Accent5 4 2" xfId="936"/>
    <cellStyle name="20 % - Accent5 4 2 2" xfId="3604"/>
    <cellStyle name="20 % - Accent5 4 2 3" xfId="4561"/>
    <cellStyle name="20 % - Accent5 4 3" xfId="937"/>
    <cellStyle name="20 % - Accent5 4 3 2" xfId="3605"/>
    <cellStyle name="20 % - Accent5 4 3 3" xfId="4562"/>
    <cellStyle name="20 % - Accent5 4 4" xfId="3603"/>
    <cellStyle name="20 % - Accent5 4 5" xfId="4560"/>
    <cellStyle name="20 % - Accent5 5" xfId="938"/>
    <cellStyle name="20 % - Accent5 5 2" xfId="3606"/>
    <cellStyle name="20 % - Accent5 5 3" xfId="4563"/>
    <cellStyle name="20 % - Accent5 6" xfId="939"/>
    <cellStyle name="20 % - Accent5 6 2" xfId="3607"/>
    <cellStyle name="20 % - Accent5 6 3" xfId="4564"/>
    <cellStyle name="20 % - Accent5 7" xfId="3584"/>
    <cellStyle name="20 % - Accent5 8" xfId="4541"/>
    <cellStyle name="20 % - Accent6" xfId="940" builtinId="50" customBuiltin="1"/>
    <cellStyle name="20 % - Accent6 2" xfId="941"/>
    <cellStyle name="20 % - Accent6 2 2" xfId="942"/>
    <cellStyle name="20 % - Accent6 2 3" xfId="943"/>
    <cellStyle name="20 % - Accent6 2 4" xfId="944"/>
    <cellStyle name="20 % - Accent6 2 5" xfId="945"/>
    <cellStyle name="20 % - Accent6 2 5 2" xfId="946"/>
    <cellStyle name="20 % - Accent6 2 5 2 2" xfId="3610"/>
    <cellStyle name="20 % - Accent6 2 5 2 3" xfId="4567"/>
    <cellStyle name="20 % - Accent6 2 5 3" xfId="947"/>
    <cellStyle name="20 % - Accent6 2 5 3 2" xfId="3611"/>
    <cellStyle name="20 % - Accent6 2 5 3 3" xfId="4568"/>
    <cellStyle name="20 % - Accent6 2 5 4" xfId="3609"/>
    <cellStyle name="20 % - Accent6 2 5 5" xfId="4566"/>
    <cellStyle name="20 % - Accent6 3" xfId="948"/>
    <cellStyle name="20 % - Accent6 3 2" xfId="949"/>
    <cellStyle name="20 % - Accent6 3 2 2" xfId="950"/>
    <cellStyle name="20 % - Accent6 3 2 2 2" xfId="951"/>
    <cellStyle name="20 % - Accent6 3 2 2 2 2" xfId="3615"/>
    <cellStyle name="20 % - Accent6 3 2 2 2 3" xfId="4572"/>
    <cellStyle name="20 % - Accent6 3 2 2 3" xfId="952"/>
    <cellStyle name="20 % - Accent6 3 2 2 3 2" xfId="3616"/>
    <cellStyle name="20 % - Accent6 3 2 2 3 3" xfId="4573"/>
    <cellStyle name="20 % - Accent6 3 2 2 4" xfId="3614"/>
    <cellStyle name="20 % - Accent6 3 2 2 5" xfId="4571"/>
    <cellStyle name="20 % - Accent6 3 2 3" xfId="953"/>
    <cellStyle name="20 % - Accent6 3 2 3 2" xfId="3617"/>
    <cellStyle name="20 % - Accent6 3 2 3 3" xfId="4574"/>
    <cellStyle name="20 % - Accent6 3 2 4" xfId="954"/>
    <cellStyle name="20 % - Accent6 3 2 4 2" xfId="3618"/>
    <cellStyle name="20 % - Accent6 3 2 4 3" xfId="4575"/>
    <cellStyle name="20 % - Accent6 3 2 5" xfId="3613"/>
    <cellStyle name="20 % - Accent6 3 2 6" xfId="4570"/>
    <cellStyle name="20 % - Accent6 3 3" xfId="955"/>
    <cellStyle name="20 % - Accent6 3 3 2" xfId="956"/>
    <cellStyle name="20 % - Accent6 3 3 2 2" xfId="3620"/>
    <cellStyle name="20 % - Accent6 3 3 2 3" xfId="4577"/>
    <cellStyle name="20 % - Accent6 3 3 3" xfId="957"/>
    <cellStyle name="20 % - Accent6 3 3 3 2" xfId="3621"/>
    <cellStyle name="20 % - Accent6 3 3 3 3" xfId="4578"/>
    <cellStyle name="20 % - Accent6 3 3 4" xfId="3619"/>
    <cellStyle name="20 % - Accent6 3 3 5" xfId="4576"/>
    <cellStyle name="20 % - Accent6 3 4" xfId="958"/>
    <cellStyle name="20 % - Accent6 3 4 2" xfId="959"/>
    <cellStyle name="20 % - Accent6 3 4 2 2" xfId="3623"/>
    <cellStyle name="20 % - Accent6 3 4 2 3" xfId="4580"/>
    <cellStyle name="20 % - Accent6 3 4 3" xfId="960"/>
    <cellStyle name="20 % - Accent6 3 4 3 2" xfId="3624"/>
    <cellStyle name="20 % - Accent6 3 4 3 3" xfId="4581"/>
    <cellStyle name="20 % - Accent6 3 4 4" xfId="3622"/>
    <cellStyle name="20 % - Accent6 3 4 5" xfId="4579"/>
    <cellStyle name="20 % - Accent6 3 5" xfId="961"/>
    <cellStyle name="20 % - Accent6 3 5 2" xfId="3625"/>
    <cellStyle name="20 % - Accent6 3 5 3" xfId="4582"/>
    <cellStyle name="20 % - Accent6 3 6" xfId="962"/>
    <cellStyle name="20 % - Accent6 3 6 2" xfId="3626"/>
    <cellStyle name="20 % - Accent6 3 6 3" xfId="4583"/>
    <cellStyle name="20 % - Accent6 3 7" xfId="3612"/>
    <cellStyle name="20 % - Accent6 3 8" xfId="4569"/>
    <cellStyle name="20 % - Accent6 3_vue Rému RA 2015" xfId="963"/>
    <cellStyle name="20 % - Accent6 4" xfId="964"/>
    <cellStyle name="20 % - Accent6 5" xfId="965"/>
    <cellStyle name="20 % - Accent6 5 2" xfId="966"/>
    <cellStyle name="20 % - Accent6 5 2 2" xfId="3628"/>
    <cellStyle name="20 % - Accent6 5 2 3" xfId="4585"/>
    <cellStyle name="20 % - Accent6 5 3" xfId="967"/>
    <cellStyle name="20 % - Accent6 5 3 2" xfId="3629"/>
    <cellStyle name="20 % - Accent6 5 3 3" xfId="4586"/>
    <cellStyle name="20 % - Accent6 5 4" xfId="3627"/>
    <cellStyle name="20 % - Accent6 5 5" xfId="4584"/>
    <cellStyle name="20 % - Accent6 6" xfId="968"/>
    <cellStyle name="20 % - Accent6 6 2" xfId="3630"/>
    <cellStyle name="20 % - Accent6 6 3" xfId="4587"/>
    <cellStyle name="20 % - Accent6 7" xfId="969"/>
    <cellStyle name="20 % - Accent6 7 2" xfId="3631"/>
    <cellStyle name="20 % - Accent6 7 3" xfId="4588"/>
    <cellStyle name="20 % - Accent6 8" xfId="3608"/>
    <cellStyle name="20 % - Accent6 9" xfId="4565"/>
    <cellStyle name="20% - Accent1" xfId="970"/>
    <cellStyle name="20% - Accent2" xfId="971"/>
    <cellStyle name="20% - Accent3" xfId="972"/>
    <cellStyle name="20% - Accent4" xfId="973"/>
    <cellStyle name="20% - Accent5" xfId="974"/>
    <cellStyle name="20% - Accent6" xfId="975"/>
    <cellStyle name="20% - Акцент1" xfId="976"/>
    <cellStyle name="20% - Акцент2" xfId="977"/>
    <cellStyle name="20% - Акцент3" xfId="978"/>
    <cellStyle name="20% - Акцент4" xfId="979"/>
    <cellStyle name="20% - Акцент5" xfId="980"/>
    <cellStyle name="20% - Акцент6" xfId="981"/>
    <cellStyle name="40 % - Accent1" xfId="982" builtinId="31" customBuiltin="1"/>
    <cellStyle name="40 % - Accent1 10" xfId="4589"/>
    <cellStyle name="40 % - Accent1 2" xfId="983"/>
    <cellStyle name="40 % - Accent1 2 2" xfId="984"/>
    <cellStyle name="40 % - Accent1 2 3" xfId="985"/>
    <cellStyle name="40 % - Accent1 2 4" xfId="986"/>
    <cellStyle name="40 % - Accent1 2 5" xfId="987"/>
    <cellStyle name="40 % - Accent1 2 5 2" xfId="988"/>
    <cellStyle name="40 % - Accent1 2 5 2 2" xfId="3634"/>
    <cellStyle name="40 % - Accent1 2 5 2 3" xfId="4591"/>
    <cellStyle name="40 % - Accent1 2 5 3" xfId="989"/>
    <cellStyle name="40 % - Accent1 2 5 3 2" xfId="3635"/>
    <cellStyle name="40 % - Accent1 2 5 3 3" xfId="4592"/>
    <cellStyle name="40 % - Accent1 2 5 4" xfId="3633"/>
    <cellStyle name="40 % - Accent1 2 5 5" xfId="4590"/>
    <cellStyle name="40 % - Accent1 3" xfId="990"/>
    <cellStyle name="40 % - Accent1 3 2" xfId="991"/>
    <cellStyle name="40 % - Accent1 3 2 2" xfId="992"/>
    <cellStyle name="40 % - Accent1 3 2 2 2" xfId="993"/>
    <cellStyle name="40 % - Accent1 3 2 2 2 2" xfId="3639"/>
    <cellStyle name="40 % - Accent1 3 2 2 2 3" xfId="4596"/>
    <cellStyle name="40 % - Accent1 3 2 2 3" xfId="994"/>
    <cellStyle name="40 % - Accent1 3 2 2 3 2" xfId="3640"/>
    <cellStyle name="40 % - Accent1 3 2 2 3 3" xfId="4597"/>
    <cellStyle name="40 % - Accent1 3 2 2 4" xfId="3638"/>
    <cellStyle name="40 % - Accent1 3 2 2 5" xfId="4595"/>
    <cellStyle name="40 % - Accent1 3 2 3" xfId="995"/>
    <cellStyle name="40 % - Accent1 3 2 3 2" xfId="3641"/>
    <cellStyle name="40 % - Accent1 3 2 3 3" xfId="4598"/>
    <cellStyle name="40 % - Accent1 3 2 4" xfId="996"/>
    <cellStyle name="40 % - Accent1 3 2 4 2" xfId="3642"/>
    <cellStyle name="40 % - Accent1 3 2 4 3" xfId="4599"/>
    <cellStyle name="40 % - Accent1 3 2 5" xfId="3637"/>
    <cellStyle name="40 % - Accent1 3 2 6" xfId="4594"/>
    <cellStyle name="40 % - Accent1 3 3" xfId="997"/>
    <cellStyle name="40 % - Accent1 3 3 2" xfId="998"/>
    <cellStyle name="40 % - Accent1 3 3 2 2" xfId="3644"/>
    <cellStyle name="40 % - Accent1 3 3 2 3" xfId="4601"/>
    <cellStyle name="40 % - Accent1 3 3 3" xfId="999"/>
    <cellStyle name="40 % - Accent1 3 3 3 2" xfId="3645"/>
    <cellStyle name="40 % - Accent1 3 3 3 3" xfId="4602"/>
    <cellStyle name="40 % - Accent1 3 3 4" xfId="3643"/>
    <cellStyle name="40 % - Accent1 3 3 5" xfId="4600"/>
    <cellStyle name="40 % - Accent1 3 4" xfId="1000"/>
    <cellStyle name="40 % - Accent1 3 4 2" xfId="1001"/>
    <cellStyle name="40 % - Accent1 3 4 2 2" xfId="3647"/>
    <cellStyle name="40 % - Accent1 3 4 2 3" xfId="4604"/>
    <cellStyle name="40 % - Accent1 3 4 3" xfId="1002"/>
    <cellStyle name="40 % - Accent1 3 4 3 2" xfId="3648"/>
    <cellStyle name="40 % - Accent1 3 4 3 3" xfId="4605"/>
    <cellStyle name="40 % - Accent1 3 4 4" xfId="3646"/>
    <cellStyle name="40 % - Accent1 3 4 5" xfId="4603"/>
    <cellStyle name="40 % - Accent1 3 5" xfId="1003"/>
    <cellStyle name="40 % - Accent1 3 5 2" xfId="3649"/>
    <cellStyle name="40 % - Accent1 3 5 3" xfId="4606"/>
    <cellStyle name="40 % - Accent1 3 6" xfId="1004"/>
    <cellStyle name="40 % - Accent1 3 6 2" xfId="3650"/>
    <cellStyle name="40 % - Accent1 3 6 3" xfId="4607"/>
    <cellStyle name="40 % - Accent1 3 7" xfId="3636"/>
    <cellStyle name="40 % - Accent1 3 8" xfId="4593"/>
    <cellStyle name="40 % - Accent1 3_vue Rému RA 2015" xfId="1005"/>
    <cellStyle name="40 % - Accent1 4" xfId="1006"/>
    <cellStyle name="40 % - Accent1 5" xfId="1007"/>
    <cellStyle name="40 % - Accent1 5 2" xfId="1008"/>
    <cellStyle name="40 % - Accent1 5 2 2" xfId="3652"/>
    <cellStyle name="40 % - Accent1 5 2 3" xfId="4609"/>
    <cellStyle name="40 % - Accent1 5 3" xfId="1009"/>
    <cellStyle name="40 % - Accent1 5 3 2" xfId="3653"/>
    <cellStyle name="40 % - Accent1 5 3 3" xfId="4610"/>
    <cellStyle name="40 % - Accent1 5 4" xfId="3651"/>
    <cellStyle name="40 % - Accent1 5 5" xfId="4608"/>
    <cellStyle name="40 % - Accent1 6" xfId="1010"/>
    <cellStyle name="40 % - Accent1 6 2" xfId="3654"/>
    <cellStyle name="40 % - Accent1 6 3" xfId="4611"/>
    <cellStyle name="40 % - Accent1 7" xfId="1011"/>
    <cellStyle name="40 % - Accent1 7 2" xfId="3655"/>
    <cellStyle name="40 % - Accent1 7 3" xfId="4612"/>
    <cellStyle name="40 % - Accent1 8" xfId="1012"/>
    <cellStyle name="40 % - Accent1 9" xfId="3632"/>
    <cellStyle name="40 % - Accent2" xfId="1013" builtinId="35" customBuiltin="1"/>
    <cellStyle name="40 % - Accent2 2" xfId="1014"/>
    <cellStyle name="40 % - Accent2 2 2" xfId="1015"/>
    <cellStyle name="40 % - Accent2 2 2 2" xfId="1016"/>
    <cellStyle name="40 % - Accent2 2 2 2 2" xfId="3658"/>
    <cellStyle name="40 % - Accent2 2 2 2 3" xfId="4615"/>
    <cellStyle name="40 % - Accent2 2 2 3" xfId="1017"/>
    <cellStyle name="40 % - Accent2 2 2 3 2" xfId="3659"/>
    <cellStyle name="40 % - Accent2 2 2 3 3" xfId="4616"/>
    <cellStyle name="40 % - Accent2 2 2 4" xfId="3657"/>
    <cellStyle name="40 % - Accent2 2 2 5" xfId="4614"/>
    <cellStyle name="40 % - Accent2 3" xfId="1018"/>
    <cellStyle name="40 % - Accent2 3 2" xfId="1019"/>
    <cellStyle name="40 % - Accent2 3 2 2" xfId="1020"/>
    <cellStyle name="40 % - Accent2 3 2 2 2" xfId="1021"/>
    <cellStyle name="40 % - Accent2 3 2 2 2 2" xfId="3663"/>
    <cellStyle name="40 % - Accent2 3 2 2 2 3" xfId="4620"/>
    <cellStyle name="40 % - Accent2 3 2 2 3" xfId="1022"/>
    <cellStyle name="40 % - Accent2 3 2 2 3 2" xfId="3664"/>
    <cellStyle name="40 % - Accent2 3 2 2 3 3" xfId="4621"/>
    <cellStyle name="40 % - Accent2 3 2 2 4" xfId="3662"/>
    <cellStyle name="40 % - Accent2 3 2 2 5" xfId="4619"/>
    <cellStyle name="40 % - Accent2 3 2 3" xfId="1023"/>
    <cellStyle name="40 % - Accent2 3 2 3 2" xfId="3665"/>
    <cellStyle name="40 % - Accent2 3 2 3 3" xfId="4622"/>
    <cellStyle name="40 % - Accent2 3 2 4" xfId="1024"/>
    <cellStyle name="40 % - Accent2 3 2 4 2" xfId="3666"/>
    <cellStyle name="40 % - Accent2 3 2 4 3" xfId="4623"/>
    <cellStyle name="40 % - Accent2 3 2 5" xfId="3661"/>
    <cellStyle name="40 % - Accent2 3 2 6" xfId="4618"/>
    <cellStyle name="40 % - Accent2 3 3" xfId="1025"/>
    <cellStyle name="40 % - Accent2 3 3 2" xfId="1026"/>
    <cellStyle name="40 % - Accent2 3 3 2 2" xfId="3668"/>
    <cellStyle name="40 % - Accent2 3 3 2 3" xfId="4625"/>
    <cellStyle name="40 % - Accent2 3 3 3" xfId="1027"/>
    <cellStyle name="40 % - Accent2 3 3 3 2" xfId="3669"/>
    <cellStyle name="40 % - Accent2 3 3 3 3" xfId="4626"/>
    <cellStyle name="40 % - Accent2 3 3 4" xfId="3667"/>
    <cellStyle name="40 % - Accent2 3 3 5" xfId="4624"/>
    <cellStyle name="40 % - Accent2 3 4" xfId="1028"/>
    <cellStyle name="40 % - Accent2 3 4 2" xfId="1029"/>
    <cellStyle name="40 % - Accent2 3 4 2 2" xfId="3671"/>
    <cellStyle name="40 % - Accent2 3 4 2 3" xfId="4628"/>
    <cellStyle name="40 % - Accent2 3 4 3" xfId="1030"/>
    <cellStyle name="40 % - Accent2 3 4 3 2" xfId="3672"/>
    <cellStyle name="40 % - Accent2 3 4 3 3" xfId="4629"/>
    <cellStyle name="40 % - Accent2 3 4 4" xfId="3670"/>
    <cellStyle name="40 % - Accent2 3 4 5" xfId="4627"/>
    <cellStyle name="40 % - Accent2 3 5" xfId="1031"/>
    <cellStyle name="40 % - Accent2 3 5 2" xfId="3673"/>
    <cellStyle name="40 % - Accent2 3 5 3" xfId="4630"/>
    <cellStyle name="40 % - Accent2 3 6" xfId="1032"/>
    <cellStyle name="40 % - Accent2 3 6 2" xfId="3674"/>
    <cellStyle name="40 % - Accent2 3 6 3" xfId="4631"/>
    <cellStyle name="40 % - Accent2 3 7" xfId="3660"/>
    <cellStyle name="40 % - Accent2 3 8" xfId="4617"/>
    <cellStyle name="40 % - Accent2 3_vue Rému RA 2015" xfId="1033"/>
    <cellStyle name="40 % - Accent2 4" xfId="1034"/>
    <cellStyle name="40 % - Accent2 4 2" xfId="1035"/>
    <cellStyle name="40 % - Accent2 4 2 2" xfId="3676"/>
    <cellStyle name="40 % - Accent2 4 2 3" xfId="4633"/>
    <cellStyle name="40 % - Accent2 4 3" xfId="1036"/>
    <cellStyle name="40 % - Accent2 4 3 2" xfId="3677"/>
    <cellStyle name="40 % - Accent2 4 3 3" xfId="4634"/>
    <cellStyle name="40 % - Accent2 4 4" xfId="3675"/>
    <cellStyle name="40 % - Accent2 4 5" xfId="4632"/>
    <cellStyle name="40 % - Accent2 5" xfId="1037"/>
    <cellStyle name="40 % - Accent2 5 2" xfId="3678"/>
    <cellStyle name="40 % - Accent2 5 3" xfId="4635"/>
    <cellStyle name="40 % - Accent2 6" xfId="1038"/>
    <cellStyle name="40 % - Accent2 6 2" xfId="3679"/>
    <cellStyle name="40 % - Accent2 6 3" xfId="4636"/>
    <cellStyle name="40 % - Accent2 7" xfId="3656"/>
    <cellStyle name="40 % - Accent2 8" xfId="4613"/>
    <cellStyle name="40 % - Accent3" xfId="1039" builtinId="39" customBuiltin="1"/>
    <cellStyle name="40 % - Accent3 2" xfId="1040"/>
    <cellStyle name="40 % - Accent3 2 2" xfId="1041"/>
    <cellStyle name="40 % - Accent3 2 3" xfId="1042"/>
    <cellStyle name="40 % - Accent3 2 4" xfId="1043"/>
    <cellStyle name="40 % - Accent3 2 5" xfId="1044"/>
    <cellStyle name="40 % - Accent3 2 5 2" xfId="1045"/>
    <cellStyle name="40 % - Accent3 2 5 2 2" xfId="3682"/>
    <cellStyle name="40 % - Accent3 2 5 2 3" xfId="4639"/>
    <cellStyle name="40 % - Accent3 2 5 3" xfId="1046"/>
    <cellStyle name="40 % - Accent3 2 5 3 2" xfId="3683"/>
    <cellStyle name="40 % - Accent3 2 5 3 3" xfId="4640"/>
    <cellStyle name="40 % - Accent3 2 5 4" xfId="3681"/>
    <cellStyle name="40 % - Accent3 2 5 5" xfId="4638"/>
    <cellStyle name="40 % - Accent3 3" xfId="1047"/>
    <cellStyle name="40 % - Accent3 3 2" xfId="1048"/>
    <cellStyle name="40 % - Accent3 3 2 2" xfId="1049"/>
    <cellStyle name="40 % - Accent3 3 2 2 2" xfId="1050"/>
    <cellStyle name="40 % - Accent3 3 2 2 2 2" xfId="3687"/>
    <cellStyle name="40 % - Accent3 3 2 2 2 3" xfId="4644"/>
    <cellStyle name="40 % - Accent3 3 2 2 3" xfId="1051"/>
    <cellStyle name="40 % - Accent3 3 2 2 3 2" xfId="3688"/>
    <cellStyle name="40 % - Accent3 3 2 2 3 3" xfId="4645"/>
    <cellStyle name="40 % - Accent3 3 2 2 4" xfId="3686"/>
    <cellStyle name="40 % - Accent3 3 2 2 5" xfId="4643"/>
    <cellStyle name="40 % - Accent3 3 2 3" xfId="1052"/>
    <cellStyle name="40 % - Accent3 3 2 3 2" xfId="3689"/>
    <cellStyle name="40 % - Accent3 3 2 3 3" xfId="4646"/>
    <cellStyle name="40 % - Accent3 3 2 4" xfId="1053"/>
    <cellStyle name="40 % - Accent3 3 2 4 2" xfId="3690"/>
    <cellStyle name="40 % - Accent3 3 2 4 3" xfId="4647"/>
    <cellStyle name="40 % - Accent3 3 2 5" xfId="3685"/>
    <cellStyle name="40 % - Accent3 3 2 6" xfId="4642"/>
    <cellStyle name="40 % - Accent3 3 3" xfId="1054"/>
    <cellStyle name="40 % - Accent3 3 3 2" xfId="1055"/>
    <cellStyle name="40 % - Accent3 3 3 2 2" xfId="3692"/>
    <cellStyle name="40 % - Accent3 3 3 2 3" xfId="4649"/>
    <cellStyle name="40 % - Accent3 3 3 3" xfId="1056"/>
    <cellStyle name="40 % - Accent3 3 3 3 2" xfId="3693"/>
    <cellStyle name="40 % - Accent3 3 3 3 3" xfId="4650"/>
    <cellStyle name="40 % - Accent3 3 3 4" xfId="3691"/>
    <cellStyle name="40 % - Accent3 3 3 5" xfId="4648"/>
    <cellStyle name="40 % - Accent3 3 4" xfId="1057"/>
    <cellStyle name="40 % - Accent3 3 4 2" xfId="1058"/>
    <cellStyle name="40 % - Accent3 3 4 2 2" xfId="3695"/>
    <cellStyle name="40 % - Accent3 3 4 2 3" xfId="4652"/>
    <cellStyle name="40 % - Accent3 3 4 3" xfId="1059"/>
    <cellStyle name="40 % - Accent3 3 4 3 2" xfId="3696"/>
    <cellStyle name="40 % - Accent3 3 4 3 3" xfId="4653"/>
    <cellStyle name="40 % - Accent3 3 4 4" xfId="3694"/>
    <cellStyle name="40 % - Accent3 3 4 5" xfId="4651"/>
    <cellStyle name="40 % - Accent3 3 5" xfId="1060"/>
    <cellStyle name="40 % - Accent3 3 5 2" xfId="3697"/>
    <cellStyle name="40 % - Accent3 3 5 3" xfId="4654"/>
    <cellStyle name="40 % - Accent3 3 6" xfId="1061"/>
    <cellStyle name="40 % - Accent3 3 6 2" xfId="3698"/>
    <cellStyle name="40 % - Accent3 3 6 3" xfId="4655"/>
    <cellStyle name="40 % - Accent3 3 7" xfId="3684"/>
    <cellStyle name="40 % - Accent3 3 8" xfId="4641"/>
    <cellStyle name="40 % - Accent3 3_vue Rému RA 2015" xfId="1062"/>
    <cellStyle name="40 % - Accent3 4" xfId="1063"/>
    <cellStyle name="40 % - Accent3 5" xfId="1064"/>
    <cellStyle name="40 % - Accent3 5 2" xfId="1065"/>
    <cellStyle name="40 % - Accent3 5 2 2" xfId="3700"/>
    <cellStyle name="40 % - Accent3 5 2 3" xfId="4657"/>
    <cellStyle name="40 % - Accent3 5 3" xfId="1066"/>
    <cellStyle name="40 % - Accent3 5 3 2" xfId="3701"/>
    <cellStyle name="40 % - Accent3 5 3 3" xfId="4658"/>
    <cellStyle name="40 % - Accent3 5 4" xfId="3699"/>
    <cellStyle name="40 % - Accent3 5 5" xfId="4656"/>
    <cellStyle name="40 % - Accent3 6" xfId="1067"/>
    <cellStyle name="40 % - Accent3 6 2" xfId="3702"/>
    <cellStyle name="40 % - Accent3 6 3" xfId="4659"/>
    <cellStyle name="40 % - Accent3 7" xfId="1068"/>
    <cellStyle name="40 % - Accent3 7 2" xfId="3703"/>
    <cellStyle name="40 % - Accent3 7 3" xfId="4660"/>
    <cellStyle name="40 % - Accent3 8" xfId="3680"/>
    <cellStyle name="40 % - Accent3 9" xfId="4637"/>
    <cellStyle name="40 % - Accent4" xfId="1069" builtinId="43" customBuiltin="1"/>
    <cellStyle name="40 % - Accent4 10" xfId="4661"/>
    <cellStyle name="40 % - Accent4 2" xfId="1070"/>
    <cellStyle name="40 % - Accent4 2 2" xfId="1071"/>
    <cellStyle name="40 % - Accent4 2 3" xfId="1072"/>
    <cellStyle name="40 % - Accent4 2 4" xfId="1073"/>
    <cellStyle name="40 % - Accent4 2 5" xfId="1074"/>
    <cellStyle name="40 % - Accent4 2 5 2" xfId="1075"/>
    <cellStyle name="40 % - Accent4 2 5 2 2" xfId="3706"/>
    <cellStyle name="40 % - Accent4 2 5 2 3" xfId="4663"/>
    <cellStyle name="40 % - Accent4 2 5 3" xfId="1076"/>
    <cellStyle name="40 % - Accent4 2 5 3 2" xfId="3707"/>
    <cellStyle name="40 % - Accent4 2 5 3 3" xfId="4664"/>
    <cellStyle name="40 % - Accent4 2 5 4" xfId="3705"/>
    <cellStyle name="40 % - Accent4 2 5 5" xfId="4662"/>
    <cellStyle name="40 % - Accent4 3" xfId="1077"/>
    <cellStyle name="40 % - Accent4 3 2" xfId="1078"/>
    <cellStyle name="40 % - Accent4 3 2 2" xfId="1079"/>
    <cellStyle name="40 % - Accent4 3 2 2 2" xfId="1080"/>
    <cellStyle name="40 % - Accent4 3 2 2 2 2" xfId="3711"/>
    <cellStyle name="40 % - Accent4 3 2 2 2 3" xfId="4668"/>
    <cellStyle name="40 % - Accent4 3 2 2 3" xfId="1081"/>
    <cellStyle name="40 % - Accent4 3 2 2 3 2" xfId="3712"/>
    <cellStyle name="40 % - Accent4 3 2 2 3 3" xfId="4669"/>
    <cellStyle name="40 % - Accent4 3 2 2 4" xfId="3710"/>
    <cellStyle name="40 % - Accent4 3 2 2 5" xfId="4667"/>
    <cellStyle name="40 % - Accent4 3 2 3" xfId="1082"/>
    <cellStyle name="40 % - Accent4 3 2 3 2" xfId="3713"/>
    <cellStyle name="40 % - Accent4 3 2 3 3" xfId="4670"/>
    <cellStyle name="40 % - Accent4 3 2 4" xfId="1083"/>
    <cellStyle name="40 % - Accent4 3 2 4 2" xfId="3714"/>
    <cellStyle name="40 % - Accent4 3 2 4 3" xfId="4671"/>
    <cellStyle name="40 % - Accent4 3 2 5" xfId="3709"/>
    <cellStyle name="40 % - Accent4 3 2 6" xfId="4666"/>
    <cellStyle name="40 % - Accent4 3 3" xfId="1084"/>
    <cellStyle name="40 % - Accent4 3 3 2" xfId="1085"/>
    <cellStyle name="40 % - Accent4 3 3 2 2" xfId="3716"/>
    <cellStyle name="40 % - Accent4 3 3 2 3" xfId="4673"/>
    <cellStyle name="40 % - Accent4 3 3 3" xfId="1086"/>
    <cellStyle name="40 % - Accent4 3 3 3 2" xfId="3717"/>
    <cellStyle name="40 % - Accent4 3 3 3 3" xfId="4674"/>
    <cellStyle name="40 % - Accent4 3 3 4" xfId="3715"/>
    <cellStyle name="40 % - Accent4 3 3 5" xfId="4672"/>
    <cellStyle name="40 % - Accent4 3 4" xfId="1087"/>
    <cellStyle name="40 % - Accent4 3 4 2" xfId="1088"/>
    <cellStyle name="40 % - Accent4 3 4 2 2" xfId="3719"/>
    <cellStyle name="40 % - Accent4 3 4 2 3" xfId="4676"/>
    <cellStyle name="40 % - Accent4 3 4 3" xfId="1089"/>
    <cellStyle name="40 % - Accent4 3 4 3 2" xfId="3720"/>
    <cellStyle name="40 % - Accent4 3 4 3 3" xfId="4677"/>
    <cellStyle name="40 % - Accent4 3 4 4" xfId="3718"/>
    <cellStyle name="40 % - Accent4 3 4 5" xfId="4675"/>
    <cellStyle name="40 % - Accent4 3 5" xfId="1090"/>
    <cellStyle name="40 % - Accent4 3 5 2" xfId="3721"/>
    <cellStyle name="40 % - Accent4 3 5 3" xfId="4678"/>
    <cellStyle name="40 % - Accent4 3 6" xfId="1091"/>
    <cellStyle name="40 % - Accent4 3 6 2" xfId="3722"/>
    <cellStyle name="40 % - Accent4 3 6 3" xfId="4679"/>
    <cellStyle name="40 % - Accent4 3 7" xfId="3708"/>
    <cellStyle name="40 % - Accent4 3 8" xfId="4665"/>
    <cellStyle name="40 % - Accent4 3_vue Rému RA 2015" xfId="1092"/>
    <cellStyle name="40 % - Accent4 4" xfId="1093"/>
    <cellStyle name="40 % - Accent4 5" xfId="1094"/>
    <cellStyle name="40 % - Accent4 5 2" xfId="1095"/>
    <cellStyle name="40 % - Accent4 5 2 2" xfId="3724"/>
    <cellStyle name="40 % - Accent4 5 2 3" xfId="4681"/>
    <cellStyle name="40 % - Accent4 5 3" xfId="1096"/>
    <cellStyle name="40 % - Accent4 5 3 2" xfId="3725"/>
    <cellStyle name="40 % - Accent4 5 3 3" xfId="4682"/>
    <cellStyle name="40 % - Accent4 5 4" xfId="3723"/>
    <cellStyle name="40 % - Accent4 5 5" xfId="4680"/>
    <cellStyle name="40 % - Accent4 6" xfId="1097"/>
    <cellStyle name="40 % - Accent4 6 2" xfId="3726"/>
    <cellStyle name="40 % - Accent4 6 3" xfId="4683"/>
    <cellStyle name="40 % - Accent4 7" xfId="1098"/>
    <cellStyle name="40 % - Accent4 7 2" xfId="3727"/>
    <cellStyle name="40 % - Accent4 7 3" xfId="4684"/>
    <cellStyle name="40 % - Accent4 8" xfId="1099"/>
    <cellStyle name="40 % - Accent4 9" xfId="3704"/>
    <cellStyle name="40 % - Accent5" xfId="1100" builtinId="47" customBuiltin="1"/>
    <cellStyle name="40 % - Accent5 2" xfId="1101"/>
    <cellStyle name="40 % - Accent5 2 2" xfId="1102"/>
    <cellStyle name="40 % - Accent5 2 3" xfId="1103"/>
    <cellStyle name="40 % - Accent5 2 4" xfId="1104"/>
    <cellStyle name="40 % - Accent5 2 5" xfId="1105"/>
    <cellStyle name="40 % - Accent5 2 5 2" xfId="1106"/>
    <cellStyle name="40 % - Accent5 2 5 2 2" xfId="3730"/>
    <cellStyle name="40 % - Accent5 2 5 2 3" xfId="4687"/>
    <cellStyle name="40 % - Accent5 2 5 3" xfId="1107"/>
    <cellStyle name="40 % - Accent5 2 5 3 2" xfId="3731"/>
    <cellStyle name="40 % - Accent5 2 5 3 3" xfId="4688"/>
    <cellStyle name="40 % - Accent5 2 5 4" xfId="3729"/>
    <cellStyle name="40 % - Accent5 2 5 5" xfId="4686"/>
    <cellStyle name="40 % - Accent5 3" xfId="1108"/>
    <cellStyle name="40 % - Accent5 3 2" xfId="1109"/>
    <cellStyle name="40 % - Accent5 3 2 2" xfId="1110"/>
    <cellStyle name="40 % - Accent5 3 2 2 2" xfId="1111"/>
    <cellStyle name="40 % - Accent5 3 2 2 2 2" xfId="3735"/>
    <cellStyle name="40 % - Accent5 3 2 2 2 3" xfId="4692"/>
    <cellStyle name="40 % - Accent5 3 2 2 3" xfId="1112"/>
    <cellStyle name="40 % - Accent5 3 2 2 3 2" xfId="3736"/>
    <cellStyle name="40 % - Accent5 3 2 2 3 3" xfId="4693"/>
    <cellStyle name="40 % - Accent5 3 2 2 4" xfId="3734"/>
    <cellStyle name="40 % - Accent5 3 2 2 5" xfId="4691"/>
    <cellStyle name="40 % - Accent5 3 2 3" xfId="1113"/>
    <cellStyle name="40 % - Accent5 3 2 3 2" xfId="3737"/>
    <cellStyle name="40 % - Accent5 3 2 3 3" xfId="4694"/>
    <cellStyle name="40 % - Accent5 3 2 4" xfId="1114"/>
    <cellStyle name="40 % - Accent5 3 2 4 2" xfId="3738"/>
    <cellStyle name="40 % - Accent5 3 2 4 3" xfId="4695"/>
    <cellStyle name="40 % - Accent5 3 2 5" xfId="3733"/>
    <cellStyle name="40 % - Accent5 3 2 6" xfId="4690"/>
    <cellStyle name="40 % - Accent5 3 3" xfId="1115"/>
    <cellStyle name="40 % - Accent5 3 3 2" xfId="1116"/>
    <cellStyle name="40 % - Accent5 3 3 2 2" xfId="3740"/>
    <cellStyle name="40 % - Accent5 3 3 2 3" xfId="4697"/>
    <cellStyle name="40 % - Accent5 3 3 3" xfId="1117"/>
    <cellStyle name="40 % - Accent5 3 3 3 2" xfId="3741"/>
    <cellStyle name="40 % - Accent5 3 3 3 3" xfId="4698"/>
    <cellStyle name="40 % - Accent5 3 3 4" xfId="3739"/>
    <cellStyle name="40 % - Accent5 3 3 5" xfId="4696"/>
    <cellStyle name="40 % - Accent5 3 4" xfId="1118"/>
    <cellStyle name="40 % - Accent5 3 4 2" xfId="1119"/>
    <cellStyle name="40 % - Accent5 3 4 2 2" xfId="3743"/>
    <cellStyle name="40 % - Accent5 3 4 2 3" xfId="4700"/>
    <cellStyle name="40 % - Accent5 3 4 3" xfId="1120"/>
    <cellStyle name="40 % - Accent5 3 4 3 2" xfId="3744"/>
    <cellStyle name="40 % - Accent5 3 4 3 3" xfId="4701"/>
    <cellStyle name="40 % - Accent5 3 4 4" xfId="3742"/>
    <cellStyle name="40 % - Accent5 3 4 5" xfId="4699"/>
    <cellStyle name="40 % - Accent5 3 5" xfId="1121"/>
    <cellStyle name="40 % - Accent5 3 5 2" xfId="3745"/>
    <cellStyle name="40 % - Accent5 3 5 3" xfId="4702"/>
    <cellStyle name="40 % - Accent5 3 6" xfId="1122"/>
    <cellStyle name="40 % - Accent5 3 6 2" xfId="3746"/>
    <cellStyle name="40 % - Accent5 3 6 3" xfId="4703"/>
    <cellStyle name="40 % - Accent5 3 7" xfId="3732"/>
    <cellStyle name="40 % - Accent5 3 8" xfId="4689"/>
    <cellStyle name="40 % - Accent5 3_vue Rému RA 2015" xfId="1123"/>
    <cellStyle name="40 % - Accent5 4" xfId="1124"/>
    <cellStyle name="40 % - Accent5 5" xfId="1125"/>
    <cellStyle name="40 % - Accent5 5 2" xfId="1126"/>
    <cellStyle name="40 % - Accent5 5 2 2" xfId="3748"/>
    <cellStyle name="40 % - Accent5 5 2 3" xfId="4705"/>
    <cellStyle name="40 % - Accent5 5 3" xfId="1127"/>
    <cellStyle name="40 % - Accent5 5 3 2" xfId="3749"/>
    <cellStyle name="40 % - Accent5 5 3 3" xfId="4706"/>
    <cellStyle name="40 % - Accent5 5 4" xfId="3747"/>
    <cellStyle name="40 % - Accent5 5 5" xfId="4704"/>
    <cellStyle name="40 % - Accent5 6" xfId="1128"/>
    <cellStyle name="40 % - Accent5 6 2" xfId="3750"/>
    <cellStyle name="40 % - Accent5 6 3" xfId="4707"/>
    <cellStyle name="40 % - Accent5 7" xfId="1129"/>
    <cellStyle name="40 % - Accent5 7 2" xfId="3751"/>
    <cellStyle name="40 % - Accent5 7 3" xfId="4708"/>
    <cellStyle name="40 % - Accent5 8" xfId="3728"/>
    <cellStyle name="40 % - Accent5 9" xfId="4685"/>
    <cellStyle name="40 % - Accent6" xfId="1130" builtinId="51" customBuiltin="1"/>
    <cellStyle name="40 % - Accent6 10" xfId="4709"/>
    <cellStyle name="40 % - Accent6 2" xfId="1131"/>
    <cellStyle name="40 % - Accent6 2 2" xfId="1132"/>
    <cellStyle name="40 % - Accent6 2 3" xfId="1133"/>
    <cellStyle name="40 % - Accent6 2 4" xfId="1134"/>
    <cellStyle name="40 % - Accent6 2 5" xfId="1135"/>
    <cellStyle name="40 % - Accent6 2 5 2" xfId="1136"/>
    <cellStyle name="40 % - Accent6 2 5 2 2" xfId="3754"/>
    <cellStyle name="40 % - Accent6 2 5 2 3" xfId="4711"/>
    <cellStyle name="40 % - Accent6 2 5 3" xfId="1137"/>
    <cellStyle name="40 % - Accent6 2 5 3 2" xfId="3755"/>
    <cellStyle name="40 % - Accent6 2 5 3 3" xfId="4712"/>
    <cellStyle name="40 % - Accent6 2 5 4" xfId="3753"/>
    <cellStyle name="40 % - Accent6 2 5 5" xfId="4710"/>
    <cellStyle name="40 % - Accent6 3" xfId="1138"/>
    <cellStyle name="40 % - Accent6 3 2" xfId="1139"/>
    <cellStyle name="40 % - Accent6 3 2 2" xfId="1140"/>
    <cellStyle name="40 % - Accent6 3 2 2 2" xfId="1141"/>
    <cellStyle name="40 % - Accent6 3 2 2 2 2" xfId="3759"/>
    <cellStyle name="40 % - Accent6 3 2 2 2 3" xfId="4716"/>
    <cellStyle name="40 % - Accent6 3 2 2 3" xfId="1142"/>
    <cellStyle name="40 % - Accent6 3 2 2 3 2" xfId="3760"/>
    <cellStyle name="40 % - Accent6 3 2 2 3 3" xfId="4717"/>
    <cellStyle name="40 % - Accent6 3 2 2 4" xfId="3758"/>
    <cellStyle name="40 % - Accent6 3 2 2 5" xfId="4715"/>
    <cellStyle name="40 % - Accent6 3 2 3" xfId="1143"/>
    <cellStyle name="40 % - Accent6 3 2 3 2" xfId="3761"/>
    <cellStyle name="40 % - Accent6 3 2 3 3" xfId="4718"/>
    <cellStyle name="40 % - Accent6 3 2 4" xfId="1144"/>
    <cellStyle name="40 % - Accent6 3 2 4 2" xfId="3762"/>
    <cellStyle name="40 % - Accent6 3 2 4 3" xfId="4719"/>
    <cellStyle name="40 % - Accent6 3 2 5" xfId="3757"/>
    <cellStyle name="40 % - Accent6 3 2 6" xfId="4714"/>
    <cellStyle name="40 % - Accent6 3 3" xfId="1145"/>
    <cellStyle name="40 % - Accent6 3 3 2" xfId="1146"/>
    <cellStyle name="40 % - Accent6 3 3 2 2" xfId="3764"/>
    <cellStyle name="40 % - Accent6 3 3 2 3" xfId="4721"/>
    <cellStyle name="40 % - Accent6 3 3 3" xfId="1147"/>
    <cellStyle name="40 % - Accent6 3 3 3 2" xfId="3765"/>
    <cellStyle name="40 % - Accent6 3 3 3 3" xfId="4722"/>
    <cellStyle name="40 % - Accent6 3 3 4" xfId="3763"/>
    <cellStyle name="40 % - Accent6 3 3 5" xfId="4720"/>
    <cellStyle name="40 % - Accent6 3 4" xfId="1148"/>
    <cellStyle name="40 % - Accent6 3 4 2" xfId="1149"/>
    <cellStyle name="40 % - Accent6 3 4 2 2" xfId="3767"/>
    <cellStyle name="40 % - Accent6 3 4 2 3" xfId="4724"/>
    <cellStyle name="40 % - Accent6 3 4 3" xfId="1150"/>
    <cellStyle name="40 % - Accent6 3 4 3 2" xfId="3768"/>
    <cellStyle name="40 % - Accent6 3 4 3 3" xfId="4725"/>
    <cellStyle name="40 % - Accent6 3 4 4" xfId="3766"/>
    <cellStyle name="40 % - Accent6 3 4 5" xfId="4723"/>
    <cellStyle name="40 % - Accent6 3 5" xfId="1151"/>
    <cellStyle name="40 % - Accent6 3 5 2" xfId="3769"/>
    <cellStyle name="40 % - Accent6 3 5 3" xfId="4726"/>
    <cellStyle name="40 % - Accent6 3 6" xfId="1152"/>
    <cellStyle name="40 % - Accent6 3 6 2" xfId="3770"/>
    <cellStyle name="40 % - Accent6 3 6 3" xfId="4727"/>
    <cellStyle name="40 % - Accent6 3 7" xfId="3756"/>
    <cellStyle name="40 % - Accent6 3 8" xfId="4713"/>
    <cellStyle name="40 % - Accent6 3_vue Rému RA 2015" xfId="1153"/>
    <cellStyle name="40 % - Accent6 4" xfId="1154"/>
    <cellStyle name="40 % - Accent6 5" xfId="1155"/>
    <cellStyle name="40 % - Accent6 5 2" xfId="1156"/>
    <cellStyle name="40 % - Accent6 5 2 2" xfId="3772"/>
    <cellStyle name="40 % - Accent6 5 2 3" xfId="4729"/>
    <cellStyle name="40 % - Accent6 5 3" xfId="1157"/>
    <cellStyle name="40 % - Accent6 5 3 2" xfId="3773"/>
    <cellStyle name="40 % - Accent6 5 3 3" xfId="4730"/>
    <cellStyle name="40 % - Accent6 5 4" xfId="3771"/>
    <cellStyle name="40 % - Accent6 5 5" xfId="4728"/>
    <cellStyle name="40 % - Accent6 6" xfId="1158"/>
    <cellStyle name="40 % - Accent6 6 2" xfId="3774"/>
    <cellStyle name="40 % - Accent6 6 3" xfId="4731"/>
    <cellStyle name="40 % - Accent6 7" xfId="1159"/>
    <cellStyle name="40 % - Accent6 7 2" xfId="3775"/>
    <cellStyle name="40 % - Accent6 7 3" xfId="4732"/>
    <cellStyle name="40 % - Accent6 8" xfId="1160"/>
    <cellStyle name="40 % - Accent6 9" xfId="3752"/>
    <cellStyle name="40% - Accent1" xfId="1161"/>
    <cellStyle name="40% - Accent2" xfId="1162"/>
    <cellStyle name="40% - Accent3" xfId="1163"/>
    <cellStyle name="40% - Accent4" xfId="1164"/>
    <cellStyle name="40% - Accent5" xfId="1165"/>
    <cellStyle name="40% - Accent6" xfId="1166"/>
    <cellStyle name="40% - Акцент1" xfId="1167"/>
    <cellStyle name="40% - Акцент2" xfId="1168"/>
    <cellStyle name="40% - Акцент3" xfId="1169"/>
    <cellStyle name="40% - Акцент4" xfId="1170"/>
    <cellStyle name="40% - Акцент5" xfId="1171"/>
    <cellStyle name="40% - Акцент6" xfId="1172"/>
    <cellStyle name="60 % - Accent1" xfId="1173" builtinId="32" customBuiltin="1"/>
    <cellStyle name="60 % - Accent1 2" xfId="1174"/>
    <cellStyle name="60 % - Accent1 2 2" xfId="1175"/>
    <cellStyle name="60 % - Accent1 2 3" xfId="1176"/>
    <cellStyle name="60 % - Accent1 2 4" xfId="1177"/>
    <cellStyle name="60 % - Accent1 2 5" xfId="1178"/>
    <cellStyle name="60 % - Accent1 3" xfId="1179"/>
    <cellStyle name="60 % - Accent1 4" xfId="1180"/>
    <cellStyle name="60 % - Accent1 5" xfId="1181"/>
    <cellStyle name="60 % - Accent2" xfId="1182" builtinId="36" customBuiltin="1"/>
    <cellStyle name="60 % - Accent2 2" xfId="1183"/>
    <cellStyle name="60 % - Accent2 2 2" xfId="1184"/>
    <cellStyle name="60 % - Accent2 2 3" xfId="1185"/>
    <cellStyle name="60 % - Accent2 2 4" xfId="1186"/>
    <cellStyle name="60 % - Accent2 2 5" xfId="1187"/>
    <cellStyle name="60 % - Accent2 3" xfId="1188"/>
    <cellStyle name="60 % - Accent2 4" xfId="1189"/>
    <cellStyle name="60 % - Accent3" xfId="1190" builtinId="40" customBuiltin="1"/>
    <cellStyle name="60 % - Accent3 2" xfId="1191"/>
    <cellStyle name="60 % - Accent3 2 2" xfId="1192"/>
    <cellStyle name="60 % - Accent3 2 3" xfId="1193"/>
    <cellStyle name="60 % - Accent3 2 4" xfId="1194"/>
    <cellStyle name="60 % - Accent3 2 5" xfId="1195"/>
    <cellStyle name="60 % - Accent3 3" xfId="1196"/>
    <cellStyle name="60 % - Accent3 4" xfId="1197"/>
    <cellStyle name="60 % - Accent3 5" xfId="1198"/>
    <cellStyle name="60 % - Accent4" xfId="1199" builtinId="44" customBuiltin="1"/>
    <cellStyle name="60 % - Accent4 2" xfId="1200"/>
    <cellStyle name="60 % - Accent4 2 2" xfId="1201"/>
    <cellStyle name="60 % - Accent4 2 3" xfId="1202"/>
    <cellStyle name="60 % - Accent4 2 4" xfId="1203"/>
    <cellStyle name="60 % - Accent4 2 5" xfId="1204"/>
    <cellStyle name="60 % - Accent4 3" xfId="1205"/>
    <cellStyle name="60 % - Accent4 4" xfId="1206"/>
    <cellStyle name="60 % - Accent4 5" xfId="1207"/>
    <cellStyle name="60 % - Accent5" xfId="1208" builtinId="48" customBuiltin="1"/>
    <cellStyle name="60 % - Accent5 2" xfId="1209"/>
    <cellStyle name="60 % - Accent5 2 2" xfId="1210"/>
    <cellStyle name="60 % - Accent5 2 3" xfId="1211"/>
    <cellStyle name="60 % - Accent5 2 4" xfId="1212"/>
    <cellStyle name="60 % - Accent5 2 5" xfId="1213"/>
    <cellStyle name="60 % - Accent5 3" xfId="1214"/>
    <cellStyle name="60 % - Accent5 4" xfId="1215"/>
    <cellStyle name="60 % - Accent6" xfId="1216" builtinId="52" customBuiltin="1"/>
    <cellStyle name="60 % - Accent6 2" xfId="1217"/>
    <cellStyle name="60 % - Accent6 2 2" xfId="1218"/>
    <cellStyle name="60 % - Accent6 2 3" xfId="1219"/>
    <cellStyle name="60 % - Accent6 2 4" xfId="1220"/>
    <cellStyle name="60 % - Accent6 2 5" xfId="1221"/>
    <cellStyle name="60 % - Accent6 3" xfId="1222"/>
    <cellStyle name="60 % - Accent6 4" xfId="1223"/>
    <cellStyle name="60 % - Accent6 5" xfId="1224"/>
    <cellStyle name="60% - Accent1" xfId="1225"/>
    <cellStyle name="60% - Accent2" xfId="1226"/>
    <cellStyle name="60% - Accent3" xfId="1227"/>
    <cellStyle name="60% - Accent4" xfId="1228"/>
    <cellStyle name="60% - Accent5" xfId="1229"/>
    <cellStyle name="60% - Accent6" xfId="1230"/>
    <cellStyle name="60% - Акцент1" xfId="1231"/>
    <cellStyle name="60% - Акцент2" xfId="1232"/>
    <cellStyle name="60% - Акцент3" xfId="1233"/>
    <cellStyle name="60% - Акцент4" xfId="1234"/>
    <cellStyle name="60% - Акцент5" xfId="1235"/>
    <cellStyle name="60% - Акцент6" xfId="1236"/>
    <cellStyle name="6eme niveau" xfId="1237"/>
    <cellStyle name="A" xfId="1238"/>
    <cellStyle name="A 2" xfId="3776"/>
    <cellStyle name="AA" xfId="1239"/>
    <cellStyle name="AA 2" xfId="3777"/>
    <cellStyle name="Accent1" xfId="1240" builtinId="29" customBuiltin="1"/>
    <cellStyle name="Accent1 - 20 %" xfId="1241"/>
    <cellStyle name="Accent1 - 40 %" xfId="1242"/>
    <cellStyle name="Accent1 - 60 %" xfId="1243"/>
    <cellStyle name="Accent1 10" xfId="1244"/>
    <cellStyle name="Accent1 11" xfId="1245"/>
    <cellStyle name="Accent1 12" xfId="1246"/>
    <cellStyle name="Accent1 13" xfId="1247"/>
    <cellStyle name="Accent1 14" xfId="1248"/>
    <cellStyle name="Accent1 15" xfId="1249"/>
    <cellStyle name="Accent1 16" xfId="1250"/>
    <cellStyle name="Accent1 17" xfId="1251"/>
    <cellStyle name="Accent1 18" xfId="1252"/>
    <cellStyle name="Accent1 19" xfId="1253"/>
    <cellStyle name="Accent1 2" xfId="1254"/>
    <cellStyle name="Accent1 2 2" xfId="1255"/>
    <cellStyle name="Accent1 2 3" xfId="1256"/>
    <cellStyle name="Accent1 2 4" xfId="1257"/>
    <cellStyle name="Accent1 2 5" xfId="1258"/>
    <cellStyle name="Accent1 20" xfId="1259"/>
    <cellStyle name="Accent1 21" xfId="1260"/>
    <cellStyle name="Accent1 22" xfId="1261"/>
    <cellStyle name="Accent1 23" xfId="1262"/>
    <cellStyle name="Accent1 24" xfId="1263"/>
    <cellStyle name="Accent1 25" xfId="1264"/>
    <cellStyle name="Accent1 26" xfId="1265"/>
    <cellStyle name="Accent1 27" xfId="1266"/>
    <cellStyle name="Accent1 28" xfId="1267"/>
    <cellStyle name="Accent1 29" xfId="1268"/>
    <cellStyle name="Accent1 3" xfId="1269"/>
    <cellStyle name="Accent1 3 2" xfId="1270"/>
    <cellStyle name="Accent1 30" xfId="1271"/>
    <cellStyle name="Accent1 31" xfId="1272"/>
    <cellStyle name="Accent1 32" xfId="1273"/>
    <cellStyle name="Accent1 33" xfId="1274"/>
    <cellStyle name="Accent1 34" xfId="1275"/>
    <cellStyle name="Accent1 35" xfId="1276"/>
    <cellStyle name="Accent1 36" xfId="1277"/>
    <cellStyle name="Accent1 37" xfId="1278"/>
    <cellStyle name="Accent1 38" xfId="1279"/>
    <cellStyle name="Accent1 39" xfId="1280"/>
    <cellStyle name="Accent1 4" xfId="1281"/>
    <cellStyle name="Accent1 40" xfId="1282"/>
    <cellStyle name="Accent1 41" xfId="1283"/>
    <cellStyle name="Accent1 42" xfId="1284"/>
    <cellStyle name="Accent1 43" xfId="1285"/>
    <cellStyle name="Accent1 44" xfId="1286"/>
    <cellStyle name="Accent1 45" xfId="1287"/>
    <cellStyle name="Accent1 46" xfId="1288"/>
    <cellStyle name="Accent1 47" xfId="1289"/>
    <cellStyle name="Accent1 5" xfId="1290"/>
    <cellStyle name="Accent1 6" xfId="1291"/>
    <cellStyle name="Accent1 7" xfId="1292"/>
    <cellStyle name="Accent1 8" xfId="1293"/>
    <cellStyle name="Accent1 9" xfId="1294"/>
    <cellStyle name="Accent2" xfId="1295" builtinId="33" customBuiltin="1"/>
    <cellStyle name="Accent2 - 20 %" xfId="1296"/>
    <cellStyle name="Accent2 - 40 %" xfId="1297"/>
    <cellStyle name="Accent2 - 60 %" xfId="1298"/>
    <cellStyle name="Accent2 10" xfId="1299"/>
    <cellStyle name="Accent2 11" xfId="1300"/>
    <cellStyle name="Accent2 12" xfId="1301"/>
    <cellStyle name="Accent2 13" xfId="1302"/>
    <cellStyle name="Accent2 14" xfId="1303"/>
    <cellStyle name="Accent2 15" xfId="1304"/>
    <cellStyle name="Accent2 16" xfId="1305"/>
    <cellStyle name="Accent2 17" xfId="1306"/>
    <cellStyle name="Accent2 18" xfId="1307"/>
    <cellStyle name="Accent2 19" xfId="1308"/>
    <cellStyle name="Accent2 2" xfId="1309"/>
    <cellStyle name="Accent2 2 2" xfId="1310"/>
    <cellStyle name="Accent2 2 3" xfId="1311"/>
    <cellStyle name="Accent2 2 4" xfId="1312"/>
    <cellStyle name="Accent2 2 5" xfId="1313"/>
    <cellStyle name="Accent2 20" xfId="1314"/>
    <cellStyle name="Accent2 21" xfId="1315"/>
    <cellStyle name="Accent2 22" xfId="1316"/>
    <cellStyle name="Accent2 23" xfId="1317"/>
    <cellStyle name="Accent2 24" xfId="1318"/>
    <cellStyle name="Accent2 25" xfId="1319"/>
    <cellStyle name="Accent2 26" xfId="1320"/>
    <cellStyle name="Accent2 27" xfId="1321"/>
    <cellStyle name="Accent2 28" xfId="1322"/>
    <cellStyle name="Accent2 29" xfId="1323"/>
    <cellStyle name="Accent2 3" xfId="1324"/>
    <cellStyle name="Accent2 3 2" xfId="1325"/>
    <cellStyle name="Accent2 30" xfId="1326"/>
    <cellStyle name="Accent2 31" xfId="1327"/>
    <cellStyle name="Accent2 32" xfId="1328"/>
    <cellStyle name="Accent2 33" xfId="1329"/>
    <cellStyle name="Accent2 34" xfId="1330"/>
    <cellStyle name="Accent2 35" xfId="1331"/>
    <cellStyle name="Accent2 36" xfId="1332"/>
    <cellStyle name="Accent2 37" xfId="1333"/>
    <cellStyle name="Accent2 38" xfId="1334"/>
    <cellStyle name="Accent2 39" xfId="1335"/>
    <cellStyle name="Accent2 4" xfId="1336"/>
    <cellStyle name="Accent2 40" xfId="1337"/>
    <cellStyle name="Accent2 41" xfId="1338"/>
    <cellStyle name="Accent2 42" xfId="1339"/>
    <cellStyle name="Accent2 43" xfId="1340"/>
    <cellStyle name="Accent2 44" xfId="1341"/>
    <cellStyle name="Accent2 45" xfId="1342"/>
    <cellStyle name="Accent2 46" xfId="1343"/>
    <cellStyle name="Accent2 47" xfId="1344"/>
    <cellStyle name="Accent2 5" xfId="1345"/>
    <cellStyle name="Accent2 6" xfId="1346"/>
    <cellStyle name="Accent2 7" xfId="1347"/>
    <cellStyle name="Accent2 8" xfId="1348"/>
    <cellStyle name="Accent2 9" xfId="1349"/>
    <cellStyle name="Accent3" xfId="1350" builtinId="37" customBuiltin="1"/>
    <cellStyle name="Accent3 - 20 %" xfId="1351"/>
    <cellStyle name="Accent3 - 40 %" xfId="1352"/>
    <cellStyle name="Accent3 - 60 %" xfId="1353"/>
    <cellStyle name="Accent3 10" xfId="1354"/>
    <cellStyle name="Accent3 11" xfId="1355"/>
    <cellStyle name="Accent3 12" xfId="1356"/>
    <cellStyle name="Accent3 13" xfId="1357"/>
    <cellStyle name="Accent3 14" xfId="1358"/>
    <cellStyle name="Accent3 15" xfId="1359"/>
    <cellStyle name="Accent3 16" xfId="1360"/>
    <cellStyle name="Accent3 17" xfId="1361"/>
    <cellStyle name="Accent3 18" xfId="1362"/>
    <cellStyle name="Accent3 19" xfId="1363"/>
    <cellStyle name="Accent3 2" xfId="1364"/>
    <cellStyle name="Accent3 2 2" xfId="1365"/>
    <cellStyle name="Accent3 2 3" xfId="1366"/>
    <cellStyle name="Accent3 2 4" xfId="1367"/>
    <cellStyle name="Accent3 2 5" xfId="1368"/>
    <cellStyle name="Accent3 20" xfId="1369"/>
    <cellStyle name="Accent3 21" xfId="1370"/>
    <cellStyle name="Accent3 22" xfId="1371"/>
    <cellStyle name="Accent3 23" xfId="1372"/>
    <cellStyle name="Accent3 24" xfId="1373"/>
    <cellStyle name="Accent3 25" xfId="1374"/>
    <cellStyle name="Accent3 26" xfId="1375"/>
    <cellStyle name="Accent3 27" xfId="1376"/>
    <cellStyle name="Accent3 28" xfId="1377"/>
    <cellStyle name="Accent3 29" xfId="1378"/>
    <cellStyle name="Accent3 3" xfId="1379"/>
    <cellStyle name="Accent3 3 2" xfId="1380"/>
    <cellStyle name="Accent3 30" xfId="1381"/>
    <cellStyle name="Accent3 31" xfId="1382"/>
    <cellStyle name="Accent3 32" xfId="1383"/>
    <cellStyle name="Accent3 33" xfId="1384"/>
    <cellStyle name="Accent3 34" xfId="1385"/>
    <cellStyle name="Accent3 35" xfId="1386"/>
    <cellStyle name="Accent3 36" xfId="1387"/>
    <cellStyle name="Accent3 37" xfId="1388"/>
    <cellStyle name="Accent3 38" xfId="1389"/>
    <cellStyle name="Accent3 39" xfId="1390"/>
    <cellStyle name="Accent3 4" xfId="1391"/>
    <cellStyle name="Accent3 40" xfId="1392"/>
    <cellStyle name="Accent3 41" xfId="1393"/>
    <cellStyle name="Accent3 42" xfId="1394"/>
    <cellStyle name="Accent3 43" xfId="1395"/>
    <cellStyle name="Accent3 44" xfId="1396"/>
    <cellStyle name="Accent3 45" xfId="1397"/>
    <cellStyle name="Accent3 46" xfId="1398"/>
    <cellStyle name="Accent3 47" xfId="1399"/>
    <cellStyle name="Accent3 5" xfId="1400"/>
    <cellStyle name="Accent3 6" xfId="1401"/>
    <cellStyle name="Accent3 7" xfId="1402"/>
    <cellStyle name="Accent3 8" xfId="1403"/>
    <cellStyle name="Accent3 9" xfId="1404"/>
    <cellStyle name="Accent4" xfId="1405" builtinId="41" customBuiltin="1"/>
    <cellStyle name="Accent4 - 20 %" xfId="1406"/>
    <cellStyle name="Accent4 - 40 %" xfId="1407"/>
    <cellStyle name="Accent4 - 60 %" xfId="1408"/>
    <cellStyle name="Accent4 10" xfId="1409"/>
    <cellStyle name="Accent4 11" xfId="1410"/>
    <cellStyle name="Accent4 12" xfId="1411"/>
    <cellStyle name="Accent4 13" xfId="1412"/>
    <cellStyle name="Accent4 14" xfId="1413"/>
    <cellStyle name="Accent4 15" xfId="1414"/>
    <cellStyle name="Accent4 16" xfId="1415"/>
    <cellStyle name="Accent4 17" xfId="1416"/>
    <cellStyle name="Accent4 18" xfId="1417"/>
    <cellStyle name="Accent4 19" xfId="1418"/>
    <cellStyle name="Accent4 2" xfId="1419"/>
    <cellStyle name="Accent4 2 2" xfId="1420"/>
    <cellStyle name="Accent4 2 3" xfId="1421"/>
    <cellStyle name="Accent4 2 4" xfId="1422"/>
    <cellStyle name="Accent4 2 5" xfId="1423"/>
    <cellStyle name="Accent4 20" xfId="1424"/>
    <cellStyle name="Accent4 21" xfId="1425"/>
    <cellStyle name="Accent4 22" xfId="1426"/>
    <cellStyle name="Accent4 23" xfId="1427"/>
    <cellStyle name="Accent4 24" xfId="1428"/>
    <cellStyle name="Accent4 25" xfId="1429"/>
    <cellStyle name="Accent4 26" xfId="1430"/>
    <cellStyle name="Accent4 27" xfId="1431"/>
    <cellStyle name="Accent4 28" xfId="1432"/>
    <cellStyle name="Accent4 29" xfId="1433"/>
    <cellStyle name="Accent4 3" xfId="1434"/>
    <cellStyle name="Accent4 3 2" xfId="1435"/>
    <cellStyle name="Accent4 30" xfId="1436"/>
    <cellStyle name="Accent4 31" xfId="1437"/>
    <cellStyle name="Accent4 32" xfId="1438"/>
    <cellStyle name="Accent4 33" xfId="1439"/>
    <cellStyle name="Accent4 34" xfId="1440"/>
    <cellStyle name="Accent4 35" xfId="1441"/>
    <cellStyle name="Accent4 36" xfId="1442"/>
    <cellStyle name="Accent4 37" xfId="1443"/>
    <cellStyle name="Accent4 38" xfId="1444"/>
    <cellStyle name="Accent4 39" xfId="1445"/>
    <cellStyle name="Accent4 4" xfId="1446"/>
    <cellStyle name="Accent4 40" xfId="1447"/>
    <cellStyle name="Accent4 41" xfId="1448"/>
    <cellStyle name="Accent4 42" xfId="1449"/>
    <cellStyle name="Accent4 43" xfId="1450"/>
    <cellStyle name="Accent4 44" xfId="1451"/>
    <cellStyle name="Accent4 45" xfId="1452"/>
    <cellStyle name="Accent4 46" xfId="1453"/>
    <cellStyle name="Accent4 47" xfId="1454"/>
    <cellStyle name="Accent4 5" xfId="1455"/>
    <cellStyle name="Accent4 6" xfId="1456"/>
    <cellStyle name="Accent4 7" xfId="1457"/>
    <cellStyle name="Accent4 8" xfId="1458"/>
    <cellStyle name="Accent4 9" xfId="1459"/>
    <cellStyle name="Accent5" xfId="1460" builtinId="45" customBuiltin="1"/>
    <cellStyle name="Accent5 - 20 %" xfId="1461"/>
    <cellStyle name="Accent5 - 40 %" xfId="1462"/>
    <cellStyle name="Accent5 - 60 %" xfId="1463"/>
    <cellStyle name="Accent5 10" xfId="1464"/>
    <cellStyle name="Accent5 11" xfId="1465"/>
    <cellStyle name="Accent5 12" xfId="1466"/>
    <cellStyle name="Accent5 13" xfId="1467"/>
    <cellStyle name="Accent5 14" xfId="1468"/>
    <cellStyle name="Accent5 15" xfId="1469"/>
    <cellStyle name="Accent5 16" xfId="1470"/>
    <cellStyle name="Accent5 17" xfId="1471"/>
    <cellStyle name="Accent5 18" xfId="1472"/>
    <cellStyle name="Accent5 19" xfId="1473"/>
    <cellStyle name="Accent5 2" xfId="1474"/>
    <cellStyle name="Accent5 2 2" xfId="1475"/>
    <cellStyle name="Accent5 20" xfId="1476"/>
    <cellStyle name="Accent5 21" xfId="1477"/>
    <cellStyle name="Accent5 22" xfId="1478"/>
    <cellStyle name="Accent5 23" xfId="1479"/>
    <cellStyle name="Accent5 24" xfId="1480"/>
    <cellStyle name="Accent5 25" xfId="1481"/>
    <cellStyle name="Accent5 26" xfId="1482"/>
    <cellStyle name="Accent5 27" xfId="1483"/>
    <cellStyle name="Accent5 28" xfId="1484"/>
    <cellStyle name="Accent5 29" xfId="1485"/>
    <cellStyle name="Accent5 3" xfId="1486"/>
    <cellStyle name="Accent5 3 2" xfId="1487"/>
    <cellStyle name="Accent5 30" xfId="1488"/>
    <cellStyle name="Accent5 31" xfId="1489"/>
    <cellStyle name="Accent5 32" xfId="1490"/>
    <cellStyle name="Accent5 33" xfId="1491"/>
    <cellStyle name="Accent5 34" xfId="1492"/>
    <cellStyle name="Accent5 35" xfId="1493"/>
    <cellStyle name="Accent5 36" xfId="1494"/>
    <cellStyle name="Accent5 37" xfId="1495"/>
    <cellStyle name="Accent5 38" xfId="1496"/>
    <cellStyle name="Accent5 39" xfId="1497"/>
    <cellStyle name="Accent5 4" xfId="1498"/>
    <cellStyle name="Accent5 40" xfId="1499"/>
    <cellStyle name="Accent5 41" xfId="1500"/>
    <cellStyle name="Accent5 42" xfId="1501"/>
    <cellStyle name="Accent5 43" xfId="1502"/>
    <cellStyle name="Accent5 44" xfId="1503"/>
    <cellStyle name="Accent5 45" xfId="1504"/>
    <cellStyle name="Accent5 46" xfId="1505"/>
    <cellStyle name="Accent5 47" xfId="1506"/>
    <cellStyle name="Accent5 5" xfId="1507"/>
    <cellStyle name="Accent5 6" xfId="1508"/>
    <cellStyle name="Accent5 7" xfId="1509"/>
    <cellStyle name="Accent5 8" xfId="1510"/>
    <cellStyle name="Accent5 9" xfId="1511"/>
    <cellStyle name="Accent6" xfId="1512" builtinId="49" customBuiltin="1"/>
    <cellStyle name="Accent6 - 20 %" xfId="1513"/>
    <cellStyle name="Accent6 - 40 %" xfId="1514"/>
    <cellStyle name="Accent6 - 60 %" xfId="1515"/>
    <cellStyle name="Accent6 10" xfId="1516"/>
    <cellStyle name="Accent6 11" xfId="1517"/>
    <cellStyle name="Accent6 12" xfId="1518"/>
    <cellStyle name="Accent6 13" xfId="1519"/>
    <cellStyle name="Accent6 14" xfId="1520"/>
    <cellStyle name="Accent6 15" xfId="1521"/>
    <cellStyle name="Accent6 16" xfId="1522"/>
    <cellStyle name="Accent6 17" xfId="1523"/>
    <cellStyle name="Accent6 18" xfId="1524"/>
    <cellStyle name="Accent6 19" xfId="1525"/>
    <cellStyle name="Accent6 2" xfId="1526"/>
    <cellStyle name="Accent6 2 2" xfId="1527"/>
    <cellStyle name="Accent6 2 3" xfId="1528"/>
    <cellStyle name="Accent6 2 4" xfId="1529"/>
    <cellStyle name="Accent6 2 5" xfId="1530"/>
    <cellStyle name="Accent6 20" xfId="1531"/>
    <cellStyle name="Accent6 21" xfId="1532"/>
    <cellStyle name="Accent6 22" xfId="1533"/>
    <cellStyle name="Accent6 23" xfId="1534"/>
    <cellStyle name="Accent6 24" xfId="1535"/>
    <cellStyle name="Accent6 25" xfId="1536"/>
    <cellStyle name="Accent6 26" xfId="1537"/>
    <cellStyle name="Accent6 27" xfId="1538"/>
    <cellStyle name="Accent6 28" xfId="1539"/>
    <cellStyle name="Accent6 29" xfId="1540"/>
    <cellStyle name="Accent6 3" xfId="1541"/>
    <cellStyle name="Accent6 3 2" xfId="1542"/>
    <cellStyle name="Accent6 30" xfId="1543"/>
    <cellStyle name="Accent6 31" xfId="1544"/>
    <cellStyle name="Accent6 32" xfId="1545"/>
    <cellStyle name="Accent6 33" xfId="1546"/>
    <cellStyle name="Accent6 34" xfId="1547"/>
    <cellStyle name="Accent6 35" xfId="1548"/>
    <cellStyle name="Accent6 36" xfId="1549"/>
    <cellStyle name="Accent6 37" xfId="1550"/>
    <cellStyle name="Accent6 38" xfId="1551"/>
    <cellStyle name="Accent6 39" xfId="1552"/>
    <cellStyle name="Accent6 4" xfId="1553"/>
    <cellStyle name="Accent6 40" xfId="1554"/>
    <cellStyle name="Accent6 41" xfId="1555"/>
    <cellStyle name="Accent6 42" xfId="1556"/>
    <cellStyle name="Accent6 43" xfId="1557"/>
    <cellStyle name="Accent6 44" xfId="1558"/>
    <cellStyle name="Accent6 45" xfId="1559"/>
    <cellStyle name="Accent6 46" xfId="1560"/>
    <cellStyle name="Accent6 47" xfId="1561"/>
    <cellStyle name="Accent6 5" xfId="1562"/>
    <cellStyle name="Accent6 6" xfId="1563"/>
    <cellStyle name="Accent6 7" xfId="1564"/>
    <cellStyle name="Accent6 8" xfId="1565"/>
    <cellStyle name="Accent6 9" xfId="1566"/>
    <cellStyle name="arial" xfId="1567"/>
    <cellStyle name="arial 2" xfId="1568"/>
    <cellStyle name="Arial 8 Souligné" xfId="1569"/>
    <cellStyle name="arial gras" xfId="1570"/>
    <cellStyle name="Avertissement" xfId="1571" builtinId="11" customBuiltin="1"/>
    <cellStyle name="Avertissement 2" xfId="1572"/>
    <cellStyle name="Avertissement 2 2" xfId="1573"/>
    <cellStyle name="Avertissement 3" xfId="1574"/>
    <cellStyle name="B" xfId="1575"/>
    <cellStyle name="B 2" xfId="3778"/>
    <cellStyle name="Bad" xfId="1576"/>
    <cellStyle name="C" xfId="1577"/>
    <cellStyle name="C 2" xfId="3779"/>
    <cellStyle name="Calcul" xfId="1578" builtinId="22" customBuiltin="1"/>
    <cellStyle name="Calcul 2" xfId="1579"/>
    <cellStyle name="Calcul 2 2" xfId="1580"/>
    <cellStyle name="Calcul 2 3" xfId="1581"/>
    <cellStyle name="Calcul 2 4" xfId="1582"/>
    <cellStyle name="Calcul 2 5" xfId="1583"/>
    <cellStyle name="Calcul 3" xfId="1584"/>
    <cellStyle name="Calcul 3 2" xfId="1585"/>
    <cellStyle name="Calcul 4" xfId="1586"/>
    <cellStyle name="Calcul 5" xfId="1587"/>
    <cellStyle name="Calculation" xfId="1588"/>
    <cellStyle name="Calculation 2" xfId="1589"/>
    <cellStyle name="Calculation 3" xfId="1590"/>
    <cellStyle name="Cat. A" xfId="1591"/>
    <cellStyle name="Cat. A 2" xfId="3780"/>
    <cellStyle name="Cat. B" xfId="1592"/>
    <cellStyle name="Cat. B 2" xfId="3781"/>
    <cellStyle name="Cat. C" xfId="1593"/>
    <cellStyle name="Cat. C 2" xfId="3782"/>
    <cellStyle name="Cat. D" xfId="1594"/>
    <cellStyle name="Cat. D 2" xfId="3783"/>
    <cellStyle name="Cellule liée" xfId="1595" builtinId="24" customBuiltin="1"/>
    <cellStyle name="Cellule liée 2" xfId="1596"/>
    <cellStyle name="Cellule liée 2 2" xfId="1597"/>
    <cellStyle name="Cellule liée 2 3" xfId="1598"/>
    <cellStyle name="Cellule liée 2 4" xfId="1599"/>
    <cellStyle name="Cellule liée 2 5" xfId="1600"/>
    <cellStyle name="Cellule liée 3" xfId="1601"/>
    <cellStyle name="Cellule liée 4" xfId="1602"/>
    <cellStyle name="Chap" xfId="1603"/>
    <cellStyle name="Chap 2" xfId="1604"/>
    <cellStyle name="Check Cell" xfId="1605"/>
    <cellStyle name="ColBlue" xfId="1606"/>
    <cellStyle name="ColGreen" xfId="1607"/>
    <cellStyle name="colonne" xfId="1608"/>
    <cellStyle name="ColRed" xfId="1609"/>
    <cellStyle name="Comma (1)" xfId="1610"/>
    <cellStyle name="Comma (1) 2" xfId="3784"/>
    <cellStyle name="Comma (2)" xfId="1611"/>
    <cellStyle name="Comma (2) 2" xfId="3785"/>
    <cellStyle name="Comma 2" xfId="1612"/>
    <cellStyle name="Comma 2 2" xfId="1613"/>
    <cellStyle name="Comma 2 2 2" xfId="3787"/>
    <cellStyle name="Comma 2 3" xfId="3786"/>
    <cellStyle name="Commentaire 2" xfId="1614"/>
    <cellStyle name="Commentaire 2 10" xfId="1615"/>
    <cellStyle name="Commentaire 2 10 2" xfId="1616"/>
    <cellStyle name="Commentaire 2 10 2 2" xfId="1617"/>
    <cellStyle name="Commentaire 2 10 3" xfId="1618"/>
    <cellStyle name="Commentaire 2 11" xfId="1619"/>
    <cellStyle name="Commentaire 2 11 2" xfId="3788"/>
    <cellStyle name="Commentaire 2 2" xfId="1620"/>
    <cellStyle name="Commentaire 2 2 2" xfId="1621"/>
    <cellStyle name="Commentaire 2 2 2 2" xfId="1622"/>
    <cellStyle name="Commentaire 2 2 3" xfId="1623"/>
    <cellStyle name="Commentaire 2 2 4" xfId="1624"/>
    <cellStyle name="Commentaire 2 2 4 2" xfId="1625"/>
    <cellStyle name="Commentaire 2 2 4 2 2" xfId="1626"/>
    <cellStyle name="Commentaire 2 2 4 2 2 2" xfId="1627"/>
    <cellStyle name="Commentaire 2 2 4 2 2 2 2" xfId="1628"/>
    <cellStyle name="Commentaire 2 2 4 2 2 3" xfId="1629"/>
    <cellStyle name="Commentaire 2 2 4 2 3" xfId="1630"/>
    <cellStyle name="Commentaire 2 2 4 2 3 2" xfId="3789"/>
    <cellStyle name="Commentaire 2 2 4 3" xfId="1631"/>
    <cellStyle name="Commentaire 2 2 4 3 2" xfId="3790"/>
    <cellStyle name="Commentaire 2 2 4 4" xfId="1632"/>
    <cellStyle name="Commentaire 2 2 4 4 2" xfId="3791"/>
    <cellStyle name="Commentaire 2 2 5" xfId="1633"/>
    <cellStyle name="Commentaire 2 2 5 2" xfId="1634"/>
    <cellStyle name="Commentaire 2 2 5 2 2" xfId="1635"/>
    <cellStyle name="Commentaire 2 2 5 3" xfId="1636"/>
    <cellStyle name="Commentaire 2 2 6" xfId="1637"/>
    <cellStyle name="Commentaire 2 2 6 2" xfId="3792"/>
    <cellStyle name="Commentaire 2 3" xfId="1638"/>
    <cellStyle name="Commentaire 2 3 2" xfId="1639"/>
    <cellStyle name="Commentaire 2 3 2 2" xfId="3793"/>
    <cellStyle name="Commentaire 2 4" xfId="1640"/>
    <cellStyle name="Commentaire 2 4 2" xfId="1641"/>
    <cellStyle name="Commentaire 2 4 2 2" xfId="3795"/>
    <cellStyle name="Commentaire 2 4 3" xfId="3794"/>
    <cellStyle name="Commentaire 2 5" xfId="1642"/>
    <cellStyle name="Commentaire 2 6" xfId="1643"/>
    <cellStyle name="Commentaire 2 6 2" xfId="1644"/>
    <cellStyle name="Commentaire 2 7" xfId="1645"/>
    <cellStyle name="Commentaire 2 8" xfId="1646"/>
    <cellStyle name="Commentaire 2 8 2" xfId="1647"/>
    <cellStyle name="Commentaire 2 8 2 2" xfId="1648"/>
    <cellStyle name="Commentaire 2 8 3" xfId="1649"/>
    <cellStyle name="Commentaire 2 8 3 2" xfId="3796"/>
    <cellStyle name="Commentaire 2 9" xfId="1650"/>
    <cellStyle name="Commentaire 2 9 2" xfId="1651"/>
    <cellStyle name="Commentaire 2 9 2 2" xfId="1652"/>
    <cellStyle name="Commentaire 2 9 2 2 2" xfId="1653"/>
    <cellStyle name="Commentaire 2 9 2 3" xfId="1654"/>
    <cellStyle name="Commentaire 2 9 3" xfId="1655"/>
    <cellStyle name="Commentaire 2 9 3 2" xfId="3797"/>
    <cellStyle name="Commentaire 3" xfId="1656"/>
    <cellStyle name="Commentaire 3 2" xfId="1657"/>
    <cellStyle name="Commentaire 3 2 2" xfId="1658"/>
    <cellStyle name="Commentaire 3 2 2 2" xfId="3800"/>
    <cellStyle name="Commentaire 3 2 3" xfId="3799"/>
    <cellStyle name="Commentaire 3 3" xfId="1659"/>
    <cellStyle name="Commentaire 3 3 2" xfId="1660"/>
    <cellStyle name="Commentaire 3 3 2 2" xfId="3802"/>
    <cellStyle name="Commentaire 3 3 3" xfId="3801"/>
    <cellStyle name="Commentaire 3 4" xfId="1661"/>
    <cellStyle name="Commentaire 3 4 2" xfId="3803"/>
    <cellStyle name="Commentaire 3 5" xfId="3798"/>
    <cellStyle name="Commentaire 4" xfId="1662"/>
    <cellStyle name="Commentaire 4 2" xfId="1663"/>
    <cellStyle name="Commentaire 4 2 2" xfId="1664"/>
    <cellStyle name="Commentaire 4 3" xfId="1665"/>
    <cellStyle name="Commentaire 4 4" xfId="1666"/>
    <cellStyle name="Commentaire 4 4 2" xfId="1667"/>
    <cellStyle name="Commentaire 4 4 2 2" xfId="1668"/>
    <cellStyle name="Commentaire 4 4 2 2 2" xfId="1669"/>
    <cellStyle name="Commentaire 4 4 2 2 2 2" xfId="1670"/>
    <cellStyle name="Commentaire 4 4 2 2 3" xfId="1671"/>
    <cellStyle name="Commentaire 4 4 2 3" xfId="1672"/>
    <cellStyle name="Commentaire 4 4 2 3 2" xfId="3804"/>
    <cellStyle name="Commentaire 4 4 3" xfId="1673"/>
    <cellStyle name="Commentaire 4 4 3 2" xfId="3805"/>
    <cellStyle name="Commentaire 4 4 4" xfId="1674"/>
    <cellStyle name="Commentaire 4 4 4 2" xfId="3806"/>
    <cellStyle name="Commentaire 4 5" xfId="1675"/>
    <cellStyle name="Commentaire 4 5 2" xfId="1676"/>
    <cellStyle name="Commentaire 4 5 2 2" xfId="1677"/>
    <cellStyle name="Commentaire 4 5 3" xfId="1678"/>
    <cellStyle name="Commentaire 4 6" xfId="1679"/>
    <cellStyle name="Commentaire 4 6 2" xfId="3807"/>
    <cellStyle name="Commentaire 5" xfId="1680"/>
    <cellStyle name="Commentaire 5 2" xfId="1681"/>
    <cellStyle name="Commentaire 5 2 2" xfId="3809"/>
    <cellStyle name="Commentaire 5 3" xfId="3808"/>
    <cellStyle name="Commentaire 6" xfId="1682"/>
    <cellStyle name="Commentaire 6 2" xfId="1683"/>
    <cellStyle name="Commentaire 6 2 2" xfId="1684"/>
    <cellStyle name="Commentaire 6 2 2 2" xfId="3812"/>
    <cellStyle name="Commentaire 6 2 3" xfId="3811"/>
    <cellStyle name="Commentaire 6 3" xfId="1685"/>
    <cellStyle name="Commentaire 6 3 2" xfId="3813"/>
    <cellStyle name="Commentaire 6 4" xfId="1686"/>
    <cellStyle name="Commentaire 6 4 2" xfId="3814"/>
    <cellStyle name="Commentaire 6 5" xfId="3810"/>
    <cellStyle name="Commentaire 7" xfId="1687"/>
    <cellStyle name="Commentaire 7 2" xfId="1688"/>
    <cellStyle name="Commentaire 7 2 2" xfId="1689"/>
    <cellStyle name="Commentaire 7 3" xfId="1690"/>
    <cellStyle name="Commentaire 8" xfId="1691"/>
    <cellStyle name="Commentaire 9" xfId="1692"/>
    <cellStyle name="Commentaire 9 2" xfId="3815"/>
    <cellStyle name="Commentaire 9 3" xfId="4733"/>
    <cellStyle name="Currency (0)" xfId="1693"/>
    <cellStyle name="Currency (0) 2" xfId="3816"/>
    <cellStyle name="Currency (2)" xfId="1694"/>
    <cellStyle name="Currency (2) 2" xfId="3817"/>
    <cellStyle name="Currency_Book2" xfId="1695"/>
    <cellStyle name="D" xfId="1696"/>
    <cellStyle name="D 2" xfId="3818"/>
    <cellStyle name="Date" xfId="1697"/>
    <cellStyle name="Date 2" xfId="1698"/>
    <cellStyle name="Date 2 2" xfId="1699"/>
    <cellStyle name="Date 3" xfId="1700"/>
    <cellStyle name="Défaut" xfId="1701"/>
    <cellStyle name="Défaut 2" xfId="3819"/>
    <cellStyle name="DEFINITION" xfId="1702"/>
    <cellStyle name="Emphase 1" xfId="1703"/>
    <cellStyle name="Emphase 2" xfId="1704"/>
    <cellStyle name="Emphase 3" xfId="1705"/>
    <cellStyle name="EncTitre" xfId="1706"/>
    <cellStyle name="En-tête 1" xfId="1707"/>
    <cellStyle name="En-tête 1 2" xfId="1708"/>
    <cellStyle name="En-tête 1 2 2" xfId="1709"/>
    <cellStyle name="En-tête 1 3" xfId="1710"/>
    <cellStyle name="En-tête 1_vue Rému RA 2015" xfId="1711"/>
    <cellStyle name="En-tête 2" xfId="1712"/>
    <cellStyle name="En-tête 2 2" xfId="1713"/>
    <cellStyle name="En-tête 2 2 2" xfId="1714"/>
    <cellStyle name="En-tête 2 2 2 2" xfId="1715"/>
    <cellStyle name="En-tête 2 2 2 2 2" xfId="3823"/>
    <cellStyle name="En-tête 2 2 2 3" xfId="3822"/>
    <cellStyle name="En-tête 2 2 3" xfId="3821"/>
    <cellStyle name="En-tête 2 3" xfId="1716"/>
    <cellStyle name="En-tête 2 3 2" xfId="1717"/>
    <cellStyle name="En-tête 2 3 2 2" xfId="3825"/>
    <cellStyle name="En-tête 2 3 3" xfId="3824"/>
    <cellStyle name="En-tête 2 4" xfId="1718"/>
    <cellStyle name="En-tête 2 4 2" xfId="1719"/>
    <cellStyle name="En-tête 2 4 2 2" xfId="1720"/>
    <cellStyle name="En-tête 2 4 2 2 2" xfId="3828"/>
    <cellStyle name="En-tête 2 4 2 3" xfId="3827"/>
    <cellStyle name="En-tête 2 4 3" xfId="1721"/>
    <cellStyle name="En-tête 2 4 3 2" xfId="3829"/>
    <cellStyle name="En-tête 2 4 4" xfId="1722"/>
    <cellStyle name="En-tête 2 4 4 2" xfId="3830"/>
    <cellStyle name="En-tête 2 4 5" xfId="3826"/>
    <cellStyle name="En-tête 2 5" xfId="3820"/>
    <cellStyle name="En-tête 2_vue Rému RA 2015" xfId="1723"/>
    <cellStyle name="Entrée" xfId="1724" builtinId="20" customBuiltin="1"/>
    <cellStyle name="Entrée 2" xfId="1725"/>
    <cellStyle name="Entrée 2 2" xfId="1726"/>
    <cellStyle name="Entrée 2 3" xfId="1727"/>
    <cellStyle name="Entrée 2 4" xfId="1728"/>
    <cellStyle name="Entrée 2 5" xfId="1729"/>
    <cellStyle name="Entrée 3" xfId="1730"/>
    <cellStyle name="Entrée 3 2" xfId="1731"/>
    <cellStyle name="Entrée 4" xfId="1732"/>
    <cellStyle name="Erotin 2" xfId="1733"/>
    <cellStyle name="Erotin 2 2" xfId="1734"/>
    <cellStyle name="Erotin 2 2 2" xfId="1735"/>
    <cellStyle name="Erotin 2 2 2 2" xfId="3833"/>
    <cellStyle name="Erotin 2 2 3" xfId="3832"/>
    <cellStyle name="Erotin 2 3" xfId="1736"/>
    <cellStyle name="Erotin 2 3 2" xfId="3834"/>
    <cellStyle name="Erotin 2 4" xfId="1737"/>
    <cellStyle name="Erotin 2 4 2" xfId="3835"/>
    <cellStyle name="Erotin 2 5" xfId="1738"/>
    <cellStyle name="Erotin 2 5 2" xfId="3836"/>
    <cellStyle name="Erotin 2 6" xfId="3831"/>
    <cellStyle name="Euro" xfId="1739"/>
    <cellStyle name="Euro 1" xfId="1740"/>
    <cellStyle name="Euro 1 2" xfId="1741"/>
    <cellStyle name="Euro 1 2 2" xfId="3839"/>
    <cellStyle name="Euro 1 3" xfId="3838"/>
    <cellStyle name="Euro 10" xfId="1742"/>
    <cellStyle name="Euro 10 2" xfId="1743"/>
    <cellStyle name="Euro 10 2 2" xfId="3841"/>
    <cellStyle name="Euro 10 2 3" xfId="4736"/>
    <cellStyle name="Euro 10 3" xfId="3840"/>
    <cellStyle name="Euro 10 4" xfId="4735"/>
    <cellStyle name="Euro 11" xfId="1744"/>
    <cellStyle name="Euro 11 2" xfId="3842"/>
    <cellStyle name="Euro 11 3" xfId="4737"/>
    <cellStyle name="Euro 12" xfId="3837"/>
    <cellStyle name="Euro 13" xfId="4734"/>
    <cellStyle name="Euro 2" xfId="1745"/>
    <cellStyle name="Euro 2 2" xfId="1746"/>
    <cellStyle name="Euro 2 2 2" xfId="3844"/>
    <cellStyle name="Euro 2 2 3" xfId="4739"/>
    <cellStyle name="Euro 2 3" xfId="1747"/>
    <cellStyle name="Euro 2 3 2" xfId="3845"/>
    <cellStyle name="Euro 2 3 3" xfId="4740"/>
    <cellStyle name="Euro 2 4" xfId="3843"/>
    <cellStyle name="Euro 2 5" xfId="4738"/>
    <cellStyle name="Euro 3" xfId="1748"/>
    <cellStyle name="Euro 3 2" xfId="1749"/>
    <cellStyle name="Euro 3 2 2" xfId="1750"/>
    <cellStyle name="Euro 3 2 2 2" xfId="3848"/>
    <cellStyle name="Euro 3 2 2 3" xfId="4743"/>
    <cellStyle name="Euro 3 2 3" xfId="1751"/>
    <cellStyle name="Euro 3 2 3 2" xfId="3849"/>
    <cellStyle name="Euro 3 2 4" xfId="3847"/>
    <cellStyle name="Euro 3 2 5" xfId="4742"/>
    <cellStyle name="Euro 3 3" xfId="1752"/>
    <cellStyle name="Euro 3 3 2" xfId="1753"/>
    <cellStyle name="Euro 3 3 2 2" xfId="3851"/>
    <cellStyle name="Euro 3 3 2 3" xfId="4745"/>
    <cellStyle name="Euro 3 3 3" xfId="3850"/>
    <cellStyle name="Euro 3 3 4" xfId="4744"/>
    <cellStyle name="Euro 3 4" xfId="1754"/>
    <cellStyle name="Euro 3 4 2" xfId="3852"/>
    <cellStyle name="Euro 3 4 3" xfId="4746"/>
    <cellStyle name="Euro 3 5" xfId="1755"/>
    <cellStyle name="Euro 3 5 2" xfId="3853"/>
    <cellStyle name="Euro 3 6" xfId="3846"/>
    <cellStyle name="Euro 3 7" xfId="4741"/>
    <cellStyle name="Euro 4" xfId="1756"/>
    <cellStyle name="Euro 4 2" xfId="1757"/>
    <cellStyle name="Euro 4 2 2" xfId="1758"/>
    <cellStyle name="Euro 4 2 2 2" xfId="3856"/>
    <cellStyle name="Euro 4 2 2 3" xfId="4749"/>
    <cellStyle name="Euro 4 2 3" xfId="1759"/>
    <cellStyle name="Euro 4 2 3 2" xfId="3857"/>
    <cellStyle name="Euro 4 2 4" xfId="3855"/>
    <cellStyle name="Euro 4 2 5" xfId="4748"/>
    <cellStyle name="Euro 4 3" xfId="1760"/>
    <cellStyle name="Euro 4 3 2" xfId="1761"/>
    <cellStyle name="Euro 4 3 2 2" xfId="3859"/>
    <cellStyle name="Euro 4 3 2 3" xfId="4751"/>
    <cellStyle name="Euro 4 3 3" xfId="3858"/>
    <cellStyle name="Euro 4 3 4" xfId="4750"/>
    <cellStyle name="Euro 4 4" xfId="1762"/>
    <cellStyle name="Euro 4 4 2" xfId="3860"/>
    <cellStyle name="Euro 4 4 3" xfId="4752"/>
    <cellStyle name="Euro 4 5" xfId="1763"/>
    <cellStyle name="Euro 4 5 2" xfId="3861"/>
    <cellStyle name="Euro 4 6" xfId="3854"/>
    <cellStyle name="Euro 4 7" xfId="4747"/>
    <cellStyle name="Euro 5" xfId="1764"/>
    <cellStyle name="Euro 5 2" xfId="1765"/>
    <cellStyle name="Euro 5 2 2" xfId="1766"/>
    <cellStyle name="Euro 5 2 2 2" xfId="3864"/>
    <cellStyle name="Euro 5 2 3" xfId="3863"/>
    <cellStyle name="Euro 5 2 4" xfId="4754"/>
    <cellStyle name="Euro 5 3" xfId="1767"/>
    <cellStyle name="Euro 5 3 2" xfId="3865"/>
    <cellStyle name="Euro 5 4" xfId="3862"/>
    <cellStyle name="Euro 5 5" xfId="4753"/>
    <cellStyle name="Euro 6" xfId="1768"/>
    <cellStyle name="Euro 6 2" xfId="1769"/>
    <cellStyle name="Euro 6 2 2" xfId="1770"/>
    <cellStyle name="Euro 6 2 2 2" xfId="3868"/>
    <cellStyle name="Euro 6 2 2 3" xfId="4757"/>
    <cellStyle name="Euro 6 2 3" xfId="1771"/>
    <cellStyle name="Euro 6 2 3 2" xfId="3869"/>
    <cellStyle name="Euro 6 2 4" xfId="3867"/>
    <cellStyle name="Euro 6 2 5" xfId="4756"/>
    <cellStyle name="Euro 6 3" xfId="1772"/>
    <cellStyle name="Euro 6 3 2" xfId="3870"/>
    <cellStyle name="Euro 6 4" xfId="3866"/>
    <cellStyle name="Euro 6 5" xfId="4755"/>
    <cellStyle name="Euro 7" xfId="1773"/>
    <cellStyle name="Euro 7 2" xfId="1774"/>
    <cellStyle name="Euro 7 2 2" xfId="1775"/>
    <cellStyle name="Euro 7 2 2 2" xfId="3873"/>
    <cellStyle name="Euro 7 2 2 3" xfId="4760"/>
    <cellStyle name="Euro 7 2 3" xfId="1776"/>
    <cellStyle name="Euro 7 2 3 2" xfId="3874"/>
    <cellStyle name="Euro 7 2 4" xfId="3872"/>
    <cellStyle name="Euro 7 2 5" xfId="4759"/>
    <cellStyle name="Euro 7 3" xfId="3871"/>
    <cellStyle name="Euro 7 4" xfId="4758"/>
    <cellStyle name="Euro 8" xfId="1777"/>
    <cellStyle name="Euro 8 2" xfId="1778"/>
    <cellStyle name="Euro 8 2 2" xfId="1779"/>
    <cellStyle name="Euro 8 2 2 2" xfId="3877"/>
    <cellStyle name="Euro 8 2 2 3" xfId="4763"/>
    <cellStyle name="Euro 8 2 3" xfId="3876"/>
    <cellStyle name="Euro 8 2 4" xfId="4762"/>
    <cellStyle name="Euro 8 3" xfId="1780"/>
    <cellStyle name="Euro 8 3 2" xfId="3878"/>
    <cellStyle name="Euro 8 3 3" xfId="4764"/>
    <cellStyle name="Euro 8 4" xfId="1781"/>
    <cellStyle name="Euro 8 4 2" xfId="3879"/>
    <cellStyle name="Euro 8 4 3" xfId="4765"/>
    <cellStyle name="Euro 8 5" xfId="3875"/>
    <cellStyle name="Euro 8 6" xfId="4761"/>
    <cellStyle name="Euro 9" xfId="1782"/>
    <cellStyle name="Euro 9 2" xfId="3880"/>
    <cellStyle name="Euro 9 3" xfId="4766"/>
    <cellStyle name="Euro_0705XX_RETP_2007_DM1_BOP_v3" xfId="1783"/>
    <cellStyle name="EVAL" xfId="1784"/>
    <cellStyle name="Excel Built-in Normal" xfId="1785"/>
    <cellStyle name="Excel Built-in Normal 2" xfId="1786"/>
    <cellStyle name="Excel Built-in Normal 2 2" xfId="3881"/>
    <cellStyle name="Excel Built-in Normal 3" xfId="1787"/>
    <cellStyle name="Excel Built-in Normal 3 2" xfId="3882"/>
    <cellStyle name="Excel Built-in Normal 4" xfId="1788"/>
    <cellStyle name="Excel Built-in Normal 4 2" xfId="3883"/>
    <cellStyle name="Excel.Chart" xfId="1789"/>
    <cellStyle name="Excel.Chart 2" xfId="1790"/>
    <cellStyle name="Excel.Chart 2 2" xfId="3885"/>
    <cellStyle name="Excel.Chart 3" xfId="1791"/>
    <cellStyle name="Excel.Chart 3 2" xfId="3886"/>
    <cellStyle name="Excel.Chart 4" xfId="3884"/>
    <cellStyle name="Explanatory Text" xfId="1792"/>
    <cellStyle name="FILET_HAUT" xfId="1793"/>
    <cellStyle name="Financier" xfId="1794"/>
    <cellStyle name="Financier 2" xfId="1795"/>
    <cellStyle name="Financier 2 2" xfId="1796"/>
    <cellStyle name="Financier0" xfId="1797"/>
    <cellStyle name="Financier0 2" xfId="1798"/>
    <cellStyle name="Financier0 2 2" xfId="1799"/>
    <cellStyle name="Financier0 3" xfId="1800"/>
    <cellStyle name="Flag" xfId="1801"/>
    <cellStyle name="Flag 2" xfId="3887"/>
    <cellStyle name="Formule Interne" xfId="1802"/>
    <cellStyle name="Francs" xfId="1803"/>
    <cellStyle name="Good" xfId="1804"/>
    <cellStyle name="Grey" xfId="1805"/>
    <cellStyle name="Grey 2" xfId="1806"/>
    <cellStyle name="headerStyle" xfId="1807"/>
    <cellStyle name="Heading 1" xfId="1808"/>
    <cellStyle name="Heading 2" xfId="1809"/>
    <cellStyle name="Heading 3" xfId="1810"/>
    <cellStyle name="Heading 4" xfId="1811"/>
    <cellStyle name="Heading2" xfId="1812"/>
    <cellStyle name="Heading3" xfId="1813"/>
    <cellStyle name="HP" xfId="1814"/>
    <cellStyle name="HP 2" xfId="3888"/>
    <cellStyle name="Hyperlink 2" xfId="1815"/>
    <cellStyle name="Input" xfId="1816"/>
    <cellStyle name="Input [yellow]" xfId="1817"/>
    <cellStyle name="Input [yellow] 2" xfId="1818"/>
    <cellStyle name="Input 10" xfId="1819"/>
    <cellStyle name="Input 11" xfId="1820"/>
    <cellStyle name="Input 12" xfId="1821"/>
    <cellStyle name="Input 13" xfId="1822"/>
    <cellStyle name="Input 14" xfId="1823"/>
    <cellStyle name="Input 15" xfId="1824"/>
    <cellStyle name="Input 16" xfId="1825"/>
    <cellStyle name="Input 17" xfId="1826"/>
    <cellStyle name="Input 18" xfId="1827"/>
    <cellStyle name="Input 19" xfId="1828"/>
    <cellStyle name="Input 2" xfId="1829"/>
    <cellStyle name="Input 20" xfId="1830"/>
    <cellStyle name="Input 21" xfId="1831"/>
    <cellStyle name="Input 22" xfId="1832"/>
    <cellStyle name="Input 23" xfId="1833"/>
    <cellStyle name="Input 24" xfId="1834"/>
    <cellStyle name="Input 25" xfId="1835"/>
    <cellStyle name="Input 26" xfId="1836"/>
    <cellStyle name="Input 27" xfId="1837"/>
    <cellStyle name="Input 28" xfId="1838"/>
    <cellStyle name="Input 29" xfId="1839"/>
    <cellStyle name="Input 3" xfId="1840"/>
    <cellStyle name="Input 30" xfId="1841"/>
    <cellStyle name="Input 31" xfId="1842"/>
    <cellStyle name="Input 32" xfId="1843"/>
    <cellStyle name="Input 33" xfId="1844"/>
    <cellStyle name="Input 34" xfId="1845"/>
    <cellStyle name="Input 35" xfId="1846"/>
    <cellStyle name="Input 36" xfId="1847"/>
    <cellStyle name="Input 37" xfId="1848"/>
    <cellStyle name="Input 38" xfId="1849"/>
    <cellStyle name="Input 39" xfId="1850"/>
    <cellStyle name="Input 4" xfId="1851"/>
    <cellStyle name="Input 40" xfId="1852"/>
    <cellStyle name="Input 41" xfId="1853"/>
    <cellStyle name="Input 42" xfId="1854"/>
    <cellStyle name="Input 43" xfId="1855"/>
    <cellStyle name="Input 44" xfId="1856"/>
    <cellStyle name="Input 5" xfId="1857"/>
    <cellStyle name="Input 6" xfId="1858"/>
    <cellStyle name="Input 7" xfId="1859"/>
    <cellStyle name="Input 8" xfId="1860"/>
    <cellStyle name="Input 9" xfId="1861"/>
    <cellStyle name="Input_Echéancier calamités publiques 2012-2016 au 28 juin 2012" xfId="1862"/>
    <cellStyle name="Insatisfaisant" xfId="1863" builtinId="27" customBuiltin="1"/>
    <cellStyle name="Insatisfaisant 2" xfId="1864"/>
    <cellStyle name="Insatisfaisant 2 2" xfId="1865"/>
    <cellStyle name="Insatisfaisant 2 3" xfId="1866"/>
    <cellStyle name="Insatisfaisant 2 4" xfId="1867"/>
    <cellStyle name="Insatisfaisant 2 5" xfId="1868"/>
    <cellStyle name="Insatisfaisant 3" xfId="1869"/>
    <cellStyle name="Insatisfaisant 4" xfId="1870"/>
    <cellStyle name="ith" xfId="1871"/>
    <cellStyle name="ith 2" xfId="3889"/>
    <cellStyle name="kCACHE" xfId="1872"/>
    <cellStyle name="Liaison Externe" xfId="1873"/>
    <cellStyle name="Lien hypertexte 2" xfId="1874"/>
    <cellStyle name="Lien hypertexte 2 2" xfId="1875"/>
    <cellStyle name="Lien hypertexte 3" xfId="1876"/>
    <cellStyle name="Lien hypertexte 3 2" xfId="1877"/>
    <cellStyle name="Lien hypertexte 3 3" xfId="1878"/>
    <cellStyle name="Lien hypertexte visité 2" xfId="1879"/>
    <cellStyle name="Lien hypertexte visité 2 2" xfId="1880"/>
    <cellStyle name="Lien hypertexte visité 3" xfId="1881"/>
    <cellStyle name="Lien hypertexte visité 3 2" xfId="1882"/>
    <cellStyle name="Linked Cell" xfId="1883"/>
    <cellStyle name="Milliers" xfId="1884" builtinId="3"/>
    <cellStyle name="Milliers 10" xfId="1885"/>
    <cellStyle name="Milliers 10 2" xfId="3891"/>
    <cellStyle name="Milliers 10 3" xfId="4767"/>
    <cellStyle name="Milliers 11" xfId="3890"/>
    <cellStyle name="Milliers 2" xfId="1886"/>
    <cellStyle name="Milliers 2 2" xfId="1887"/>
    <cellStyle name="Milliers 2 2 2" xfId="1888"/>
    <cellStyle name="Milliers 2 2 2 2" xfId="3894"/>
    <cellStyle name="Milliers 2 2 3" xfId="3893"/>
    <cellStyle name="Milliers 2 3" xfId="1889"/>
    <cellStyle name="Milliers 2 3 2" xfId="3895"/>
    <cellStyle name="Milliers 2 4" xfId="1890"/>
    <cellStyle name="Milliers 2 4 2" xfId="3896"/>
    <cellStyle name="Milliers 2 5" xfId="1891"/>
    <cellStyle name="Milliers 2 5 2" xfId="3897"/>
    <cellStyle name="Milliers 2 6" xfId="3892"/>
    <cellStyle name="Milliers 3" xfId="1892"/>
    <cellStyle name="Milliers 3 2" xfId="1893"/>
    <cellStyle name="Milliers 3 2 2" xfId="1894"/>
    <cellStyle name="Milliers 3 2 2 2" xfId="3900"/>
    <cellStyle name="Milliers 3 2 3" xfId="1895"/>
    <cellStyle name="Milliers 3 2 3 2" xfId="3901"/>
    <cellStyle name="Milliers 3 2 4" xfId="1896"/>
    <cellStyle name="Milliers 3 2 4 2" xfId="3902"/>
    <cellStyle name="Milliers 3 2 5" xfId="3899"/>
    <cellStyle name="Milliers 3 3" xfId="1897"/>
    <cellStyle name="Milliers 3 3 2" xfId="1898"/>
    <cellStyle name="Milliers 3 3 2 2" xfId="3904"/>
    <cellStyle name="Milliers 3 3 3" xfId="3903"/>
    <cellStyle name="Milliers 3 4" xfId="1899"/>
    <cellStyle name="Milliers 3 4 2" xfId="3905"/>
    <cellStyle name="Milliers 3 5" xfId="1900"/>
    <cellStyle name="Milliers 3 5 2" xfId="3906"/>
    <cellStyle name="Milliers 3 6" xfId="3898"/>
    <cellStyle name="Milliers 32" xfId="1901"/>
    <cellStyle name="Milliers 32 2" xfId="1902"/>
    <cellStyle name="Milliers 32 2 2" xfId="1903"/>
    <cellStyle name="Milliers 32 2 2 2" xfId="1904"/>
    <cellStyle name="Milliers 32 2 2 2 2" xfId="3910"/>
    <cellStyle name="Milliers 32 2 2 3" xfId="3909"/>
    <cellStyle name="Milliers 32 2 3" xfId="1905"/>
    <cellStyle name="Milliers 32 2 3 2" xfId="3911"/>
    <cellStyle name="Milliers 32 2 4" xfId="3908"/>
    <cellStyle name="Milliers 32 3" xfId="1906"/>
    <cellStyle name="Milliers 32 3 2" xfId="1907"/>
    <cellStyle name="Milliers 32 3 2 2" xfId="1908"/>
    <cellStyle name="Milliers 32 3 2 2 2" xfId="3914"/>
    <cellStyle name="Milliers 32 3 2 3" xfId="3913"/>
    <cellStyle name="Milliers 32 3 3" xfId="1909"/>
    <cellStyle name="Milliers 32 3 3 2" xfId="3915"/>
    <cellStyle name="Milliers 32 3 4" xfId="3912"/>
    <cellStyle name="Milliers 32 4" xfId="1910"/>
    <cellStyle name="Milliers 32 4 2" xfId="1911"/>
    <cellStyle name="Milliers 32 4 2 2" xfId="3917"/>
    <cellStyle name="Milliers 32 4 3" xfId="3916"/>
    <cellStyle name="Milliers 32 5" xfId="1912"/>
    <cellStyle name="Milliers 32 5 2" xfId="3918"/>
    <cellStyle name="Milliers 32 6" xfId="3907"/>
    <cellStyle name="Milliers 4" xfId="1913"/>
    <cellStyle name="Milliers 4 2" xfId="1914"/>
    <cellStyle name="Milliers 4 2 2" xfId="3920"/>
    <cellStyle name="Milliers 4 3" xfId="3919"/>
    <cellStyle name="Milliers 5" xfId="1915"/>
    <cellStyle name="Milliers 5 2" xfId="1916"/>
    <cellStyle name="Milliers 5 2 2" xfId="1917"/>
    <cellStyle name="Milliers 5 2 2 2" xfId="3923"/>
    <cellStyle name="Milliers 5 2 3" xfId="1918"/>
    <cellStyle name="Milliers 5 2 3 2" xfId="1919"/>
    <cellStyle name="Milliers 5 2 3 2 2" xfId="1920"/>
    <cellStyle name="Milliers 5 2 3 2 2 2" xfId="3926"/>
    <cellStyle name="Milliers 5 2 3 2 3" xfId="3925"/>
    <cellStyle name="Milliers 5 2 3 3" xfId="1921"/>
    <cellStyle name="Milliers 5 2 3 3 2" xfId="3927"/>
    <cellStyle name="Milliers 5 2 3 4" xfId="3924"/>
    <cellStyle name="Milliers 5 2 4" xfId="3922"/>
    <cellStyle name="Milliers 5 3" xfId="1922"/>
    <cellStyle name="Milliers 5 3 2" xfId="3928"/>
    <cellStyle name="Milliers 5 4" xfId="1923"/>
    <cellStyle name="Milliers 5 4 2" xfId="1924"/>
    <cellStyle name="Milliers 5 4 2 2" xfId="1925"/>
    <cellStyle name="Milliers 5 4 2 2 2" xfId="3931"/>
    <cellStyle name="Milliers 5 4 2 3" xfId="3930"/>
    <cellStyle name="Milliers 5 4 3" xfId="1926"/>
    <cellStyle name="Milliers 5 4 3 2" xfId="3932"/>
    <cellStyle name="Milliers 5 4 4" xfId="3929"/>
    <cellStyle name="Milliers 5 5" xfId="3921"/>
    <cellStyle name="Milliers 6" xfId="1927"/>
    <cellStyle name="Milliers 6 2" xfId="1928"/>
    <cellStyle name="Milliers 6 2 2" xfId="3934"/>
    <cellStyle name="Milliers 6 3" xfId="1929"/>
    <cellStyle name="Milliers 6 3 2" xfId="3935"/>
    <cellStyle name="Milliers 6 4" xfId="3933"/>
    <cellStyle name="Milliers 7" xfId="1930"/>
    <cellStyle name="Milliers 7 2" xfId="1931"/>
    <cellStyle name="Milliers 7 2 2" xfId="1932"/>
    <cellStyle name="Milliers 7 2 2 2" xfId="3938"/>
    <cellStyle name="Milliers 7 2 3" xfId="3937"/>
    <cellStyle name="Milliers 7 3" xfId="1933"/>
    <cellStyle name="Milliers 7 3 2" xfId="3939"/>
    <cellStyle name="Milliers 7 4" xfId="1934"/>
    <cellStyle name="Milliers 7 4 2" xfId="1935"/>
    <cellStyle name="Milliers 7 4 2 2" xfId="1936"/>
    <cellStyle name="Milliers 7 4 2 2 2" xfId="3942"/>
    <cellStyle name="Milliers 7 4 2 3" xfId="1937"/>
    <cellStyle name="Milliers 7 4 2 3 2" xfId="3943"/>
    <cellStyle name="Milliers 7 4 2 4" xfId="3941"/>
    <cellStyle name="Milliers 7 4 3" xfId="3940"/>
    <cellStyle name="Milliers 7 5" xfId="3936"/>
    <cellStyle name="Milliers 8" xfId="1938"/>
    <cellStyle name="Milliers 8 2" xfId="1939"/>
    <cellStyle name="Milliers 8 2 2" xfId="3945"/>
    <cellStyle name="Milliers 8 3" xfId="3944"/>
    <cellStyle name="Milliers 9" xfId="1940"/>
    <cellStyle name="Milliers 9 2" xfId="1941"/>
    <cellStyle name="Milliers 9 2 2" xfId="3947"/>
    <cellStyle name="Milliers 9 3" xfId="3946"/>
    <cellStyle name="Milliers(0)" xfId="1942"/>
    <cellStyle name="Milliers(0) 2" xfId="3948"/>
    <cellStyle name="Milliers(1)" xfId="1943"/>
    <cellStyle name="Milliers(1) 2" xfId="1944"/>
    <cellStyle name="Milliers(1) 2 2" xfId="1945"/>
    <cellStyle name="Milliers(1) 2 2 2" xfId="3951"/>
    <cellStyle name="Milliers(1) 2 3" xfId="3950"/>
    <cellStyle name="Milliers(1) 3" xfId="1946"/>
    <cellStyle name="Milliers(1) 3 2" xfId="3952"/>
    <cellStyle name="Milliers(1) 4" xfId="1947"/>
    <cellStyle name="Milliers(1) 4 2" xfId="3953"/>
    <cellStyle name="Milliers(1) 5" xfId="3949"/>
    <cellStyle name="Milliers(2)" xfId="1948"/>
    <cellStyle name="Milliers(2) 2" xfId="1949"/>
    <cellStyle name="Milliers0" xfId="1950"/>
    <cellStyle name="Millions [1]" xfId="1951"/>
    <cellStyle name="Monétaire" xfId="1952" builtinId="4"/>
    <cellStyle name="Monétaire 2" xfId="1953"/>
    <cellStyle name="Monétaire 2 2" xfId="1954"/>
    <cellStyle name="Monétaire 2 2 2" xfId="3956"/>
    <cellStyle name="Monétaire 2 2 3" xfId="4771"/>
    <cellStyle name="Monétaire 2 3" xfId="3955"/>
    <cellStyle name="Monétaire 2 4" xfId="4770"/>
    <cellStyle name="Monétaire 3" xfId="1955"/>
    <cellStyle name="Monétaire 3 2" xfId="1956"/>
    <cellStyle name="Monétaire 3 2 2" xfId="1957"/>
    <cellStyle name="Monétaire 3 2 2 2" xfId="3959"/>
    <cellStyle name="Monétaire 3 2 2 3" xfId="4774"/>
    <cellStyle name="Monétaire 3 2 3" xfId="3958"/>
    <cellStyle name="Monétaire 3 2 4" xfId="4773"/>
    <cellStyle name="Monétaire 3 3" xfId="1958"/>
    <cellStyle name="Monétaire 3 3 2" xfId="3960"/>
    <cellStyle name="Monétaire 3 3 3" xfId="4775"/>
    <cellStyle name="Monétaire 3 4" xfId="3957"/>
    <cellStyle name="Monétaire 3 5" xfId="4772"/>
    <cellStyle name="Monétaire 4" xfId="1959"/>
    <cellStyle name="Monétaire 4 2" xfId="1960"/>
    <cellStyle name="Monétaire 4 2 2" xfId="3962"/>
    <cellStyle name="Monétaire 4 2 3" xfId="4777"/>
    <cellStyle name="Monétaire 4 3" xfId="3961"/>
    <cellStyle name="Monétaire 4 4" xfId="4776"/>
    <cellStyle name="Monétaire 5" xfId="1961"/>
    <cellStyle name="Monétaire 5 2" xfId="1962"/>
    <cellStyle name="Monétaire 5 2 2" xfId="3964"/>
    <cellStyle name="Monétaire 5 2 3" xfId="4779"/>
    <cellStyle name="Monétaire 5 3" xfId="3963"/>
    <cellStyle name="Monétaire 5 4" xfId="4778"/>
    <cellStyle name="Monétaire 6" xfId="1963"/>
    <cellStyle name="Monétaire 6 2" xfId="1964"/>
    <cellStyle name="Monétaire 6 2 2" xfId="3966"/>
    <cellStyle name="Monétaire 6 2 3" xfId="4781"/>
    <cellStyle name="Monétaire 6 3" xfId="3965"/>
    <cellStyle name="Monétaire 6 4" xfId="4780"/>
    <cellStyle name="Monétaire 7" xfId="3954"/>
    <cellStyle name="Monétaire 8" xfId="4769"/>
    <cellStyle name="Monétaire0" xfId="1965"/>
    <cellStyle name="Monétaire0 2" xfId="1966"/>
    <cellStyle name="Monétaire0 2 2" xfId="1967"/>
    <cellStyle name="Motif" xfId="1968"/>
    <cellStyle name="Motif 10" xfId="1969"/>
    <cellStyle name="Motif 10 2" xfId="1970"/>
    <cellStyle name="Motif 10 2 2" xfId="1971"/>
    <cellStyle name="Motif 10 2 2 2" xfId="3970"/>
    <cellStyle name="Motif 10 2 3" xfId="1972"/>
    <cellStyle name="Motif 10 2 3 2" xfId="3971"/>
    <cellStyle name="Motif 10 2 4" xfId="3969"/>
    <cellStyle name="Motif 10 3" xfId="3968"/>
    <cellStyle name="Motif 11" xfId="1973"/>
    <cellStyle name="Motif 11 2" xfId="1974"/>
    <cellStyle name="Motif 11 2 2" xfId="1975"/>
    <cellStyle name="Motif 11 2 2 2" xfId="3974"/>
    <cellStyle name="Motif 11 2 3" xfId="3973"/>
    <cellStyle name="Motif 11 3" xfId="1976"/>
    <cellStyle name="Motif 11 3 2" xfId="3975"/>
    <cellStyle name="Motif 11 4" xfId="1977"/>
    <cellStyle name="Motif 11 4 2" xfId="3976"/>
    <cellStyle name="Motif 11 5" xfId="3972"/>
    <cellStyle name="Motif 12" xfId="1978"/>
    <cellStyle name="Motif 12 2" xfId="1979"/>
    <cellStyle name="Motif 12 2 2" xfId="3978"/>
    <cellStyle name="Motif 12 3" xfId="3977"/>
    <cellStyle name="Motif 13" xfId="3967"/>
    <cellStyle name="Motif 2" xfId="1980"/>
    <cellStyle name="Motif 2 2" xfId="1981"/>
    <cellStyle name="Motif 2 2 2" xfId="1982"/>
    <cellStyle name="Motif 2 2 2 2" xfId="3980"/>
    <cellStyle name="Motif 2 3" xfId="1983"/>
    <cellStyle name="Motif 2 3 2" xfId="1984"/>
    <cellStyle name="Motif 2 3 2 2" xfId="3982"/>
    <cellStyle name="Motif 2 3 3" xfId="1985"/>
    <cellStyle name="Motif 2 3 3 2" xfId="3983"/>
    <cellStyle name="Motif 2 3 4" xfId="3981"/>
    <cellStyle name="Motif 2 4" xfId="1986"/>
    <cellStyle name="Motif 2 4 2" xfId="3984"/>
    <cellStyle name="Motif 2 5" xfId="3979"/>
    <cellStyle name="Motif 3" xfId="1987"/>
    <cellStyle name="Motif 3 2" xfId="1988"/>
    <cellStyle name="Motif 3 2 2" xfId="1989"/>
    <cellStyle name="Motif 3 2 2 2" xfId="3987"/>
    <cellStyle name="Motif 3 2 3" xfId="3986"/>
    <cellStyle name="Motif 3 3" xfId="1990"/>
    <cellStyle name="Motif 3 3 2" xfId="1991"/>
    <cellStyle name="Motif 3 3 2 2" xfId="3989"/>
    <cellStyle name="Motif 3 3 3" xfId="3988"/>
    <cellStyle name="Motif 3 4" xfId="1992"/>
    <cellStyle name="Motif 3 4 2" xfId="3990"/>
    <cellStyle name="Motif 3 5" xfId="3985"/>
    <cellStyle name="Motif 3_vue Rému RA 2015" xfId="1993"/>
    <cellStyle name="Motif 4" xfId="1994"/>
    <cellStyle name="Motif 4 10" xfId="4768"/>
    <cellStyle name="Motif 4 2" xfId="1995"/>
    <cellStyle name="Motif 4 2 2" xfId="1996"/>
    <cellStyle name="Motif 4 2 2 2" xfId="1997"/>
    <cellStyle name="Motif 4 2 2 2 2" xfId="3994"/>
    <cellStyle name="Motif 4 2 2 3" xfId="3993"/>
    <cellStyle name="Motif 4 2 3" xfId="1998"/>
    <cellStyle name="Motif 4 2 3 2" xfId="3995"/>
    <cellStyle name="Motif 4 2 4" xfId="3992"/>
    <cellStyle name="Motif 4 2_vue Rému RA 2015" xfId="1999"/>
    <cellStyle name="Motif 4 3" xfId="2000"/>
    <cellStyle name="Motif 4 4" xfId="2001"/>
    <cellStyle name="Motif 4 4 2" xfId="2002"/>
    <cellStyle name="Motif 4 4 2 2" xfId="3997"/>
    <cellStyle name="Motif 4 4 3" xfId="3996"/>
    <cellStyle name="Motif 4 5" xfId="2003"/>
    <cellStyle name="Motif 4 5 2" xfId="2004"/>
    <cellStyle name="Motif 4 5 2 2" xfId="3999"/>
    <cellStyle name="Motif 4 5 3" xfId="3998"/>
    <cellStyle name="Motif 4 6" xfId="2005"/>
    <cellStyle name="Motif 4 6 2" xfId="2006"/>
    <cellStyle name="Motif 4 6 2 2" xfId="2007"/>
    <cellStyle name="Motif 4 6 2 2 2" xfId="4002"/>
    <cellStyle name="Motif 4 6 2 3" xfId="2008"/>
    <cellStyle name="Motif 4 6 2 3 2" xfId="4003"/>
    <cellStyle name="Motif 4 6 2 4" xfId="4001"/>
    <cellStyle name="Motif 4 6 3" xfId="4000"/>
    <cellStyle name="Motif 4 7" xfId="3991"/>
    <cellStyle name="Motif 4 8" xfId="4782"/>
    <cellStyle name="Motif 4 9" xfId="4444"/>
    <cellStyle name="Motif 5" xfId="2009"/>
    <cellStyle name="Motif 5 2" xfId="2010"/>
    <cellStyle name="Motif 5 2 2" xfId="2011"/>
    <cellStyle name="Motif 5 2 2 2" xfId="4005"/>
    <cellStyle name="Motif 5 2 3" xfId="4004"/>
    <cellStyle name="Motif 5 3" xfId="2012"/>
    <cellStyle name="Motif 5 4" xfId="2013"/>
    <cellStyle name="Motif 5 4 2" xfId="4006"/>
    <cellStyle name="Motif 5 5" xfId="2014"/>
    <cellStyle name="Motif 5 5 2" xfId="4007"/>
    <cellStyle name="Motif 6" xfId="2015"/>
    <cellStyle name="Motif 6 2" xfId="2016"/>
    <cellStyle name="Motif 6 2 2" xfId="2017"/>
    <cellStyle name="Motif 6 2 2 2" xfId="4010"/>
    <cellStyle name="Motif 6 2 3" xfId="4009"/>
    <cellStyle name="Motif 6 3" xfId="2018"/>
    <cellStyle name="Motif 6 3 2" xfId="4011"/>
    <cellStyle name="Motif 6 4" xfId="4008"/>
    <cellStyle name="Motif 6_vue Rému RA 2015" xfId="2019"/>
    <cellStyle name="Motif 7" xfId="2020"/>
    <cellStyle name="Motif 7 2" xfId="2021"/>
    <cellStyle name="Motif 7 2 2" xfId="4013"/>
    <cellStyle name="Motif 7 3" xfId="4012"/>
    <cellStyle name="Motif 8" xfId="2022"/>
    <cellStyle name="Motif 8 2" xfId="2023"/>
    <cellStyle name="Motif 8 2 2" xfId="4015"/>
    <cellStyle name="Motif 8 3" xfId="4014"/>
    <cellStyle name="Motif 8_vue Rému RA 2015" xfId="2024"/>
    <cellStyle name="Motif 9" xfId="2025"/>
    <cellStyle name="Motif 9 2" xfId="2026"/>
    <cellStyle name="Motif 9 2 2" xfId="2027"/>
    <cellStyle name="Motif 9 2 2 2" xfId="4018"/>
    <cellStyle name="Motif 9 2 3" xfId="2028"/>
    <cellStyle name="Motif 9 2 3 2" xfId="4019"/>
    <cellStyle name="Motif 9 2 4" xfId="4017"/>
    <cellStyle name="Motif 9 3" xfId="2029"/>
    <cellStyle name="Motif 9 3 2" xfId="2030"/>
    <cellStyle name="Motif 9 3 2 2" xfId="4021"/>
    <cellStyle name="Motif 9 3 3" xfId="2031"/>
    <cellStyle name="Motif 9 3 3 2" xfId="4022"/>
    <cellStyle name="Motif 9 3 4" xfId="4020"/>
    <cellStyle name="Motif 9 4" xfId="4016"/>
    <cellStyle name="Motif_vue Rému RA 2015" xfId="2032"/>
    <cellStyle name="motif1" xfId="2033"/>
    <cellStyle name="NEGATIF" xfId="2034"/>
    <cellStyle name="NEGATIF 2" xfId="4023"/>
    <cellStyle name="Neutral" xfId="2035"/>
    <cellStyle name="Neutre" xfId="2036" builtinId="28" customBuiltin="1"/>
    <cellStyle name="Neutre 2" xfId="2037"/>
    <cellStyle name="Neutre 2 2" xfId="2038"/>
    <cellStyle name="Neutre 2 3" xfId="2039"/>
    <cellStyle name="Neutre 2 4" xfId="2040"/>
    <cellStyle name="Neutre 2 5" xfId="2041"/>
    <cellStyle name="Neutre 3" xfId="2042"/>
    <cellStyle name="Neutre 4" xfId="2043"/>
    <cellStyle name="Normaali 2" xfId="2044"/>
    <cellStyle name="Normal" xfId="0" builtinId="0"/>
    <cellStyle name="Normal - Style1" xfId="2045"/>
    <cellStyle name="Normal 1" xfId="2046"/>
    <cellStyle name="Normal 10" xfId="2047"/>
    <cellStyle name="Normal 10 2" xfId="2048"/>
    <cellStyle name="Normal 10 2 2" xfId="2049"/>
    <cellStyle name="Normal 10 2 2 2" xfId="4026"/>
    <cellStyle name="Normal 10 2 3" xfId="4025"/>
    <cellStyle name="Normal 10 3" xfId="2050"/>
    <cellStyle name="Normal 10 3 2" xfId="4027"/>
    <cellStyle name="Normal 10 4" xfId="4024"/>
    <cellStyle name="Normal 100" xfId="2051"/>
    <cellStyle name="Normal 100 2" xfId="4028"/>
    <cellStyle name="Normal 100 3" xfId="4783"/>
    <cellStyle name="Normal 101" xfId="2052"/>
    <cellStyle name="Normal 101 2" xfId="4029"/>
    <cellStyle name="Normal 101 3" xfId="4784"/>
    <cellStyle name="Normal 102" xfId="2053"/>
    <cellStyle name="Normal 102 2" xfId="4030"/>
    <cellStyle name="Normal 102 3" xfId="4785"/>
    <cellStyle name="Normal 103" xfId="2054"/>
    <cellStyle name="Normal 104" xfId="2055"/>
    <cellStyle name="Normal 104 2" xfId="4031"/>
    <cellStyle name="Normal 104 3" xfId="4786"/>
    <cellStyle name="Normal 105" xfId="2056"/>
    <cellStyle name="Normal 105 2" xfId="4032"/>
    <cellStyle name="Normal 105 3" xfId="4787"/>
    <cellStyle name="Normal 106" xfId="2057"/>
    <cellStyle name="Normal 107" xfId="2058"/>
    <cellStyle name="Normal 107 2" xfId="4033"/>
    <cellStyle name="Normal 107 3" xfId="4788"/>
    <cellStyle name="Normal 108" xfId="2059"/>
    <cellStyle name="Normal 108 2" xfId="4034"/>
    <cellStyle name="Normal 108 3" xfId="4789"/>
    <cellStyle name="Normal 109" xfId="2060"/>
    <cellStyle name="Normal 109 2" xfId="2061"/>
    <cellStyle name="Normal 109 2 2" xfId="4036"/>
    <cellStyle name="Normal 109 3" xfId="4035"/>
    <cellStyle name="Normal 109 4" xfId="4790"/>
    <cellStyle name="Normal 11" xfId="2062"/>
    <cellStyle name="Normal 11 2" xfId="2063"/>
    <cellStyle name="Normal 11 2 2" xfId="2064"/>
    <cellStyle name="Normal 11 2 2 2" xfId="4039"/>
    <cellStyle name="Normal 11 2 3" xfId="2065"/>
    <cellStyle name="Normal 11 2 3 2" xfId="4040"/>
    <cellStyle name="Normal 11 2 4" xfId="4038"/>
    <cellStyle name="Normal 11 3" xfId="2066"/>
    <cellStyle name="Normal 11 3 2" xfId="4041"/>
    <cellStyle name="Normal 11 4" xfId="2067"/>
    <cellStyle name="Normal 11 4 2" xfId="4042"/>
    <cellStyle name="Normal 11 5" xfId="2068"/>
    <cellStyle name="Normal 11 5 2" xfId="4043"/>
    <cellStyle name="Normal 11 6" xfId="2069"/>
    <cellStyle name="Normal 11 7" xfId="4037"/>
    <cellStyle name="Normal 110" xfId="2070"/>
    <cellStyle name="Normal 110 2" xfId="2071"/>
    <cellStyle name="Normal 110 2 2" xfId="4045"/>
    <cellStyle name="Normal 110 3" xfId="4044"/>
    <cellStyle name="Normal 110 4" xfId="4791"/>
    <cellStyle name="Normal 111" xfId="2072"/>
    <cellStyle name="Normal 111 2" xfId="4046"/>
    <cellStyle name="Normal 112" xfId="2073"/>
    <cellStyle name="Normal 112 2" xfId="4047"/>
    <cellStyle name="Normal 113" xfId="2074"/>
    <cellStyle name="Normal 113 2" xfId="4048"/>
    <cellStyle name="Normal 114" xfId="2075"/>
    <cellStyle name="Normal 114 2" xfId="4049"/>
    <cellStyle name="Normal 115" xfId="2076"/>
    <cellStyle name="Normal 115 2" xfId="4050"/>
    <cellStyle name="Normal 116" xfId="2077"/>
    <cellStyle name="Normal 117" xfId="2078"/>
    <cellStyle name="Normal 117 2" xfId="2079"/>
    <cellStyle name="Normal 117 2 2" xfId="4052"/>
    <cellStyle name="Normal 117 3" xfId="2080"/>
    <cellStyle name="Normal 117 3 2" xfId="4053"/>
    <cellStyle name="Normal 117 4" xfId="4051"/>
    <cellStyle name="Normal 118" xfId="2081"/>
    <cellStyle name="Normal 118 2" xfId="4054"/>
    <cellStyle name="Normal 119" xfId="2082"/>
    <cellStyle name="Normal 119 2" xfId="4055"/>
    <cellStyle name="Normal 12" xfId="2083"/>
    <cellStyle name="Normal 12 2" xfId="2084"/>
    <cellStyle name="Normal 12 2 2" xfId="2085"/>
    <cellStyle name="Normal 12 2 2 2" xfId="4058"/>
    <cellStyle name="Normal 12 2 3" xfId="2086"/>
    <cellStyle name="Normal 12 2 4" xfId="4057"/>
    <cellStyle name="Normal 12 3" xfId="2087"/>
    <cellStyle name="Normal 12 3 2" xfId="4059"/>
    <cellStyle name="Normal 12 4" xfId="2088"/>
    <cellStyle name="Normal 12 4 2" xfId="4060"/>
    <cellStyle name="Normal 12 5" xfId="2089"/>
    <cellStyle name="Normal 12 5 2" xfId="4061"/>
    <cellStyle name="Normal 12 6" xfId="4056"/>
    <cellStyle name="Normal 120" xfId="2090"/>
    <cellStyle name="Normal 120 2" xfId="4062"/>
    <cellStyle name="Normal 121" xfId="2091"/>
    <cellStyle name="Normal 121 2" xfId="4063"/>
    <cellStyle name="Normal 122" xfId="2092"/>
    <cellStyle name="Normal 122 2" xfId="4064"/>
    <cellStyle name="Normal 123" xfId="2093"/>
    <cellStyle name="Normal 123 2" xfId="4065"/>
    <cellStyle name="Normal 124" xfId="2094"/>
    <cellStyle name="Normal 124 2" xfId="4066"/>
    <cellStyle name="Normal 125" xfId="2095"/>
    <cellStyle name="Normal 125 2" xfId="4067"/>
    <cellStyle name="Normal 126" xfId="2096"/>
    <cellStyle name="Normal 126 2" xfId="4068"/>
    <cellStyle name="Normal 126 3" xfId="4792"/>
    <cellStyle name="Normal 127" xfId="2097"/>
    <cellStyle name="Normal 127 2" xfId="4069"/>
    <cellStyle name="Normal 127 3" xfId="4793"/>
    <cellStyle name="Normal 128" xfId="2098"/>
    <cellStyle name="Normal 128 2" xfId="4070"/>
    <cellStyle name="Normal 128 3" xfId="4794"/>
    <cellStyle name="Normal 129" xfId="2099"/>
    <cellStyle name="Normal 129 2" xfId="4071"/>
    <cellStyle name="Normal 129 3" xfId="4795"/>
    <cellStyle name="Normal 13" xfId="2100"/>
    <cellStyle name="Normal 13 2" xfId="2101"/>
    <cellStyle name="Normal 13 2 2" xfId="2102"/>
    <cellStyle name="Normal 13 2 2 2" xfId="4074"/>
    <cellStyle name="Normal 13 2 3" xfId="4073"/>
    <cellStyle name="Normal 13 3" xfId="2103"/>
    <cellStyle name="Normal 13 3 2" xfId="4075"/>
    <cellStyle name="Normal 13 4" xfId="2104"/>
    <cellStyle name="Normal 13 4 2" xfId="4076"/>
    <cellStyle name="Normal 13 5" xfId="4072"/>
    <cellStyle name="Normal 130" xfId="2105"/>
    <cellStyle name="Normal 130 2" xfId="4077"/>
    <cellStyle name="Normal 130 3" xfId="4796"/>
    <cellStyle name="Normal 131" xfId="2106"/>
    <cellStyle name="Normal 131 2" xfId="4078"/>
    <cellStyle name="Normal 131 3" xfId="4797"/>
    <cellStyle name="Normal 132" xfId="2107"/>
    <cellStyle name="Normal 132 2" xfId="4079"/>
    <cellStyle name="Normal 132 3" xfId="4798"/>
    <cellStyle name="Normal 133" xfId="4441"/>
    <cellStyle name="Normal 134" xfId="4852"/>
    <cellStyle name="Normal 135" xfId="4855"/>
    <cellStyle name="Normal 137" xfId="4856"/>
    <cellStyle name="Normal 138" xfId="4857"/>
    <cellStyle name="Normal 14" xfId="2108"/>
    <cellStyle name="Normal 14 2" xfId="2109"/>
    <cellStyle name="Normal 14 2 2" xfId="2110"/>
    <cellStyle name="Normal 14 2 2 2" xfId="4082"/>
    <cellStyle name="Normal 14 2 3" xfId="4081"/>
    <cellStyle name="Normal 14 3" xfId="2111"/>
    <cellStyle name="Normal 14 3 2" xfId="4083"/>
    <cellStyle name="Normal 14 4" xfId="2112"/>
    <cellStyle name="Normal 14 4 2" xfId="4084"/>
    <cellStyle name="Normal 14 5" xfId="4080"/>
    <cellStyle name="Normal 15" xfId="2113"/>
    <cellStyle name="Normal 15 2" xfId="2114"/>
    <cellStyle name="Normal 15 2 2" xfId="2115"/>
    <cellStyle name="Normal 15 2 2 2" xfId="4087"/>
    <cellStyle name="Normal 15 2 3" xfId="4086"/>
    <cellStyle name="Normal 15 3" xfId="2116"/>
    <cellStyle name="Normal 15 3 2" xfId="4088"/>
    <cellStyle name="Normal 15 4" xfId="2117"/>
    <cellStyle name="Normal 15 4 2" xfId="4089"/>
    <cellStyle name="Normal 15 5" xfId="4085"/>
    <cellStyle name="Normal 16" xfId="2118"/>
    <cellStyle name="Normal 16 2" xfId="2119"/>
    <cellStyle name="Normal 16 2 2" xfId="2120"/>
    <cellStyle name="Normal 16 2 2 2" xfId="4092"/>
    <cellStyle name="Normal 16 2 3" xfId="4091"/>
    <cellStyle name="Normal 16 3" xfId="2121"/>
    <cellStyle name="Normal 16 3 2" xfId="4093"/>
    <cellStyle name="Normal 16 4" xfId="2122"/>
    <cellStyle name="Normal 16 4 2" xfId="4094"/>
    <cellStyle name="Normal 16 5" xfId="4090"/>
    <cellStyle name="Normal 17" xfId="2123"/>
    <cellStyle name="Normal 17 2" xfId="2124"/>
    <cellStyle name="Normal 17 2 2" xfId="4096"/>
    <cellStyle name="Normal 17 3" xfId="2125"/>
    <cellStyle name="Normal 17 3 2" xfId="4097"/>
    <cellStyle name="Normal 17 4" xfId="2126"/>
    <cellStyle name="Normal 17 4 2" xfId="4098"/>
    <cellStyle name="Normal 17 5" xfId="4095"/>
    <cellStyle name="Normal 17_vue Rému RA 2015" xfId="2127"/>
    <cellStyle name="Normal 18" xfId="2128"/>
    <cellStyle name="Normal 18 2" xfId="2129"/>
    <cellStyle name="Normal 18 2 2" xfId="2130"/>
    <cellStyle name="Normal 18 2 2 2" xfId="4101"/>
    <cellStyle name="Normal 18 2 3" xfId="4100"/>
    <cellStyle name="Normal 18 3" xfId="2131"/>
    <cellStyle name="Normal 18 3 2" xfId="4102"/>
    <cellStyle name="Normal 18 4" xfId="2132"/>
    <cellStyle name="Normal 18 4 2" xfId="2133"/>
    <cellStyle name="Normal 18 4 2 2" xfId="4104"/>
    <cellStyle name="Normal 18 4 3" xfId="4103"/>
    <cellStyle name="Normal 18 5" xfId="2134"/>
    <cellStyle name="Normal 18 5 2" xfId="4105"/>
    <cellStyle name="Normal 18 6" xfId="4099"/>
    <cellStyle name="Normal 18_vue Rému RA 2015" xfId="2135"/>
    <cellStyle name="Normal 19" xfId="2136"/>
    <cellStyle name="Normal 19 2" xfId="2137"/>
    <cellStyle name="Normal 19 2 2" xfId="2138"/>
    <cellStyle name="Normal 19 2 2 2" xfId="4108"/>
    <cellStyle name="Normal 19 2 3" xfId="4107"/>
    <cellStyle name="Normal 19 3" xfId="2139"/>
    <cellStyle name="Normal 19 3 2" xfId="2140"/>
    <cellStyle name="Normal 19 3 2 2" xfId="4110"/>
    <cellStyle name="Normal 19 3 3" xfId="4109"/>
    <cellStyle name="Normal 19 3 4" xfId="4799"/>
    <cellStyle name="Normal 19 4" xfId="2141"/>
    <cellStyle name="Normal 19 4 2" xfId="4111"/>
    <cellStyle name="Normal 19 5" xfId="4106"/>
    <cellStyle name="Normal 19_vue Rému RA 2015" xfId="2142"/>
    <cellStyle name="Normal 2" xfId="2143"/>
    <cellStyle name="Normal 2 10" xfId="4112"/>
    <cellStyle name="Normal 2 11" xfId="2144"/>
    <cellStyle name="Normal 2 11 2" xfId="4113"/>
    <cellStyle name="Normal 2 11 3" xfId="4801"/>
    <cellStyle name="Normal 2 12" xfId="4800"/>
    <cellStyle name="Normal 2 2" xfId="2145"/>
    <cellStyle name="Normal 2 2 2" xfId="2146"/>
    <cellStyle name="Normal 2 2 2 2" xfId="2147"/>
    <cellStyle name="Normal 2 2 2 2 2" xfId="2148"/>
    <cellStyle name="Normal 2 2 2 2 2 2" xfId="4117"/>
    <cellStyle name="Normal 2 2 2 2 2 3" xfId="4804"/>
    <cellStyle name="Normal 2 2 2 2 3" xfId="2149"/>
    <cellStyle name="Normal 2 2 2 2 3 2" xfId="2150"/>
    <cellStyle name="Normal 2 2 2 2 3 2 2" xfId="4119"/>
    <cellStyle name="Normal 2 2 2 2 3 2 3" xfId="4805"/>
    <cellStyle name="Normal 2 2 2 2 3 3" xfId="4118"/>
    <cellStyle name="Normal 2 2 2 2 4" xfId="2151"/>
    <cellStyle name="Normal 2 2 2 2 5" xfId="4116"/>
    <cellStyle name="Normal 2 2 2 2 6" xfId="4803"/>
    <cellStyle name="Normal 2 2 2 3" xfId="2152"/>
    <cellStyle name="Normal 2 2 2 3 2" xfId="2153"/>
    <cellStyle name="Normal 2 2 2 3 2 2" xfId="4121"/>
    <cellStyle name="Normal 2 2 2 3 2 3" xfId="4807"/>
    <cellStyle name="Normal 2 2 2 3 3" xfId="2154"/>
    <cellStyle name="Normal 2 2 2 3 3 2" xfId="4122"/>
    <cellStyle name="Normal 2 2 2 3 3 3" xfId="4808"/>
    <cellStyle name="Normal 2 2 2 3 4" xfId="4120"/>
    <cellStyle name="Normal 2 2 2 3 5" xfId="4806"/>
    <cellStyle name="Normal 2 2 2 4" xfId="2155"/>
    <cellStyle name="Normal 2 2 2 4 2" xfId="4123"/>
    <cellStyle name="Normal 2 2 2 4 3" xfId="4809"/>
    <cellStyle name="Normal 2 2 2 5" xfId="2156"/>
    <cellStyle name="Normal 2 2 2 5 2" xfId="2157"/>
    <cellStyle name="Normal 2 2 2 5 2 2" xfId="4124"/>
    <cellStyle name="Normal 2 2 2 5 2 3" xfId="4810"/>
    <cellStyle name="Normal 2 2 2 6" xfId="4115"/>
    <cellStyle name="Normal 2 2 2 7" xfId="4802"/>
    <cellStyle name="Normal 2 2 3" xfId="2158"/>
    <cellStyle name="Normal 2 2 3 2" xfId="2159"/>
    <cellStyle name="Normal 2 2 3 3" xfId="4125"/>
    <cellStyle name="Normal 2 2 4" xfId="2160"/>
    <cellStyle name="Normal 2 2 5" xfId="4114"/>
    <cellStyle name="Normal 2 3" xfId="2161"/>
    <cellStyle name="Normal 2 3 2" xfId="2162"/>
    <cellStyle name="Normal 2 3 2 2" xfId="2163"/>
    <cellStyle name="Normal 2 3 2 2 2" xfId="2164"/>
    <cellStyle name="Normal 2 3 2 2 2 2" xfId="4129"/>
    <cellStyle name="Normal 2 3 2 2 2 3" xfId="4814"/>
    <cellStyle name="Normal 2 3 2 2 3" xfId="2165"/>
    <cellStyle name="Normal 2 3 2 2 3 2" xfId="4130"/>
    <cellStyle name="Normal 2 3 2 2 3 3" xfId="4815"/>
    <cellStyle name="Normal 2 3 2 2 4" xfId="4128"/>
    <cellStyle name="Normal 2 3 2 2 5" xfId="4813"/>
    <cellStyle name="Normal 2 3 2 3" xfId="2166"/>
    <cellStyle name="Normal 2 3 2 3 2" xfId="4131"/>
    <cellStyle name="Normal 2 3 2 3 3" xfId="4816"/>
    <cellStyle name="Normal 2 3 2 4" xfId="2167"/>
    <cellStyle name="Normal 2 3 2 4 2" xfId="4132"/>
    <cellStyle name="Normal 2 3 2 4 3" xfId="4817"/>
    <cellStyle name="Normal 2 3 2 5" xfId="4127"/>
    <cellStyle name="Normal 2 3 2 6" xfId="4812"/>
    <cellStyle name="Normal 2 3 3" xfId="2168"/>
    <cellStyle name="Normal 2 3 3 2" xfId="2169"/>
    <cellStyle name="Normal 2 3 3 2 2" xfId="4134"/>
    <cellStyle name="Normal 2 3 3 2 3" xfId="4819"/>
    <cellStyle name="Normal 2 3 3 3" xfId="2170"/>
    <cellStyle name="Normal 2 3 3 3 2" xfId="4135"/>
    <cellStyle name="Normal 2 3 3 3 3" xfId="4820"/>
    <cellStyle name="Normal 2 3 3 4" xfId="4133"/>
    <cellStyle name="Normal 2 3 3 5" xfId="4818"/>
    <cellStyle name="Normal 2 3 4" xfId="2171"/>
    <cellStyle name="Normal 2 3 4 2" xfId="2172"/>
    <cellStyle name="Normal 2 3 4 2 2" xfId="4137"/>
    <cellStyle name="Normal 2 3 4 2 3" xfId="4822"/>
    <cellStyle name="Normal 2 3 4 3" xfId="2173"/>
    <cellStyle name="Normal 2 3 4 3 2" xfId="4138"/>
    <cellStyle name="Normal 2 3 4 3 3" xfId="4823"/>
    <cellStyle name="Normal 2 3 4 4" xfId="4136"/>
    <cellStyle name="Normal 2 3 4 5" xfId="4821"/>
    <cellStyle name="Normal 2 3 5" xfId="2174"/>
    <cellStyle name="Normal 2 3 5 2" xfId="4139"/>
    <cellStyle name="Normal 2 3 5 3" xfId="4824"/>
    <cellStyle name="Normal 2 3 6" xfId="2175"/>
    <cellStyle name="Normal 2 3 6 2" xfId="2176"/>
    <cellStyle name="Normal 2 3 6 2 2" xfId="4140"/>
    <cellStyle name="Normal 2 3 6 2 3" xfId="4825"/>
    <cellStyle name="Normal 2 3 7" xfId="4126"/>
    <cellStyle name="Normal 2 3 8" xfId="4811"/>
    <cellStyle name="Normal 2 3_vue Rému RA 2015" xfId="2177"/>
    <cellStyle name="Normal 2 4" xfId="2178"/>
    <cellStyle name="Normal 2 4 2" xfId="2179"/>
    <cellStyle name="Normal 2 4 2 2" xfId="4142"/>
    <cellStyle name="Normal 2 4 3" xfId="2180"/>
    <cellStyle name="Normal 2 4 3 2" xfId="4143"/>
    <cellStyle name="Normal 2 4 4" xfId="4141"/>
    <cellStyle name="Normal 2 5" xfId="2181"/>
    <cellStyle name="Normal 2 5 2" xfId="2182"/>
    <cellStyle name="Normal 2 5 2 2" xfId="2183"/>
    <cellStyle name="Normal 2 5 2 2 2" xfId="4146"/>
    <cellStyle name="Normal 2 5 2 2 3" xfId="4828"/>
    <cellStyle name="Normal 2 5 2 3" xfId="2184"/>
    <cellStyle name="Normal 2 5 2 3 2" xfId="4147"/>
    <cellStyle name="Normal 2 5 2 3 3" xfId="4829"/>
    <cellStyle name="Normal 2 5 2 4" xfId="4145"/>
    <cellStyle name="Normal 2 5 2 5" xfId="4827"/>
    <cellStyle name="Normal 2 5 3" xfId="2185"/>
    <cellStyle name="Normal 2 5 3 2" xfId="2186"/>
    <cellStyle name="Normal 2 5 3 2 2" xfId="4149"/>
    <cellStyle name="Normal 2 5 3 2 3" xfId="4831"/>
    <cellStyle name="Normal 2 5 3 3" xfId="2187"/>
    <cellStyle name="Normal 2 5 3 3 2" xfId="4150"/>
    <cellStyle name="Normal 2 5 3 3 3" xfId="4832"/>
    <cellStyle name="Normal 2 5 3 4" xfId="4148"/>
    <cellStyle name="Normal 2 5 3 5" xfId="4830"/>
    <cellStyle name="Normal 2 5 4" xfId="2188"/>
    <cellStyle name="Normal 2 5 4 2" xfId="4151"/>
    <cellStyle name="Normal 2 5 4 3" xfId="4833"/>
    <cellStyle name="Normal 2 5 5" xfId="2189"/>
    <cellStyle name="Normal 2 5 5 2" xfId="2190"/>
    <cellStyle name="Normal 2 5 5 2 2" xfId="4152"/>
    <cellStyle name="Normal 2 5 5 2 3" xfId="4834"/>
    <cellStyle name="Normal 2 5 6" xfId="4144"/>
    <cellStyle name="Normal 2 5 7" xfId="4826"/>
    <cellStyle name="Normal 2 6" xfId="2191"/>
    <cellStyle name="Normal 2 6 2" xfId="2192"/>
    <cellStyle name="Normal 2 6 2 2" xfId="4154"/>
    <cellStyle name="Normal 2 6 2 3" xfId="4836"/>
    <cellStyle name="Normal 2 6 3" xfId="2193"/>
    <cellStyle name="Normal 2 6 3 2" xfId="4155"/>
    <cellStyle name="Normal 2 6 3 3" xfId="4837"/>
    <cellStyle name="Normal 2 6 4" xfId="4153"/>
    <cellStyle name="Normal 2 6 5" xfId="4835"/>
    <cellStyle name="Normal 2 7" xfId="2194"/>
    <cellStyle name="Normal 2 7 2" xfId="2195"/>
    <cellStyle name="Normal 2 7 2 2" xfId="4157"/>
    <cellStyle name="Normal 2 7 2 3" xfId="4839"/>
    <cellStyle name="Normal 2 7 3" xfId="2196"/>
    <cellStyle name="Normal 2 7 3 2" xfId="4158"/>
    <cellStyle name="Normal 2 7 3 3" xfId="4840"/>
    <cellStyle name="Normal 2 7 4" xfId="4156"/>
    <cellStyle name="Normal 2 7 5" xfId="4838"/>
    <cellStyle name="Normal 2 8" xfId="2197"/>
    <cellStyle name="Normal 2 8 2" xfId="4159"/>
    <cellStyle name="Normal 2 8 3" xfId="4841"/>
    <cellStyle name="Normal 2 9" xfId="2198"/>
    <cellStyle name="Normal 2 9 2" xfId="4160"/>
    <cellStyle name="Normal 2 9 3" xfId="4842"/>
    <cellStyle name="Normal 2_vue Rému RA 2015" xfId="2199"/>
    <cellStyle name="Normal 20" xfId="2200"/>
    <cellStyle name="Normal 20 2" xfId="2201"/>
    <cellStyle name="Normal 20 2 2" xfId="2202"/>
    <cellStyle name="Normal 20 2 2 2" xfId="4163"/>
    <cellStyle name="Normal 20 2 3" xfId="2203"/>
    <cellStyle name="Normal 20 2 3 2" xfId="4164"/>
    <cellStyle name="Normal 20 2 4" xfId="4162"/>
    <cellStyle name="Normal 20 3" xfId="2204"/>
    <cellStyle name="Normal 20 3 2" xfId="2205"/>
    <cellStyle name="Normal 20 3 2 2" xfId="4166"/>
    <cellStyle name="Normal 20 3 3" xfId="4165"/>
    <cellStyle name="Normal 20 4" xfId="4161"/>
    <cellStyle name="Normal 20_vue Rému RA 2015" xfId="2206"/>
    <cellStyle name="Normal 21" xfId="2207"/>
    <cellStyle name="Normal 21 2" xfId="2208"/>
    <cellStyle name="Normal 21 2 2" xfId="2209"/>
    <cellStyle name="Normal 21 2 2 2" xfId="4168"/>
    <cellStyle name="Normal 21 3" xfId="2210"/>
    <cellStyle name="Normal 21 3 2" xfId="2211"/>
    <cellStyle name="Normal 21 3 2 2" xfId="4170"/>
    <cellStyle name="Normal 21 3 3" xfId="4169"/>
    <cellStyle name="Normal 21 4" xfId="2212"/>
    <cellStyle name="Normal 21 4 2" xfId="4171"/>
    <cellStyle name="Normal 21 5" xfId="4167"/>
    <cellStyle name="Normal 21_vue Rému RA 2015" xfId="2213"/>
    <cellStyle name="Normal 22" xfId="2214"/>
    <cellStyle name="Normal 22 2" xfId="2215"/>
    <cellStyle name="Normal 22 2 2" xfId="4173"/>
    <cellStyle name="Normal 22 3" xfId="2216"/>
    <cellStyle name="Normal 22 3 2" xfId="4174"/>
    <cellStyle name="Normal 22 4" xfId="2217"/>
    <cellStyle name="Normal 22 4 2" xfId="4175"/>
    <cellStyle name="Normal 22 5" xfId="4172"/>
    <cellStyle name="Normal 22_vue Rému RA 2015" xfId="2218"/>
    <cellStyle name="Normal 23" xfId="2219"/>
    <cellStyle name="Normal 23 2" xfId="2220"/>
    <cellStyle name="Normal 23 2 2" xfId="4177"/>
    <cellStyle name="Normal 23 3" xfId="2221"/>
    <cellStyle name="Normal 23 3 2" xfId="4178"/>
    <cellStyle name="Normal 23 4" xfId="2222"/>
    <cellStyle name="Normal 23 4 2" xfId="4179"/>
    <cellStyle name="Normal 23 5" xfId="4176"/>
    <cellStyle name="Normal 23_vue Rému RA 2015" xfId="2223"/>
    <cellStyle name="Normal 24" xfId="2224"/>
    <cellStyle name="Normal 24 2" xfId="2225"/>
    <cellStyle name="Normal 24 2 2" xfId="4181"/>
    <cellStyle name="Normal 24 3" xfId="2226"/>
    <cellStyle name="Normal 24 3 2" xfId="4182"/>
    <cellStyle name="Normal 24 4" xfId="2227"/>
    <cellStyle name="Normal 24 4 2" xfId="4183"/>
    <cellStyle name="Normal 24 5" xfId="4180"/>
    <cellStyle name="Normal 24_vue Rému RA 2015" xfId="2228"/>
    <cellStyle name="Normal 25" xfId="2229"/>
    <cellStyle name="Normal 25 2" xfId="2230"/>
    <cellStyle name="Normal 25 2 2" xfId="4185"/>
    <cellStyle name="Normal 25 3" xfId="2231"/>
    <cellStyle name="Normal 25 3 2" xfId="4186"/>
    <cellStyle name="Normal 25 4" xfId="2232"/>
    <cellStyle name="Normal 25 4 2" xfId="4187"/>
    <cellStyle name="Normal 25 5" xfId="4184"/>
    <cellStyle name="Normal 25_vue Rému RA 2015" xfId="2233"/>
    <cellStyle name="Normal 26" xfId="2234"/>
    <cellStyle name="Normal 26 2" xfId="2235"/>
    <cellStyle name="Normal 26 3" xfId="4188"/>
    <cellStyle name="Normal 27" xfId="2236"/>
    <cellStyle name="Normal 27 2" xfId="2237"/>
    <cellStyle name="Normal 27 2 2" xfId="4190"/>
    <cellStyle name="Normal 27 3" xfId="4189"/>
    <cellStyle name="Normal 28" xfId="2238"/>
    <cellStyle name="Normal 28 2" xfId="4191"/>
    <cellStyle name="Normal 29" xfId="2239"/>
    <cellStyle name="Normal 29 2" xfId="4192"/>
    <cellStyle name="Normal 3" xfId="2240"/>
    <cellStyle name="Normal 3 2" xfId="2241"/>
    <cellStyle name="Normal 3 2 2" xfId="2242"/>
    <cellStyle name="Normal 3 2 2 2" xfId="2243"/>
    <cellStyle name="Normal 3 2 2 3" xfId="4195"/>
    <cellStyle name="Normal 3 2 3" xfId="2244"/>
    <cellStyle name="Normal 3 2 4" xfId="2245"/>
    <cellStyle name="Normal 3 2 4 2" xfId="4196"/>
    <cellStyle name="Normal 3 2 4 3" xfId="4843"/>
    <cellStyle name="Normal 3 2 5" xfId="4194"/>
    <cellStyle name="Normal 3 3" xfId="2246"/>
    <cellStyle name="Normal 3 3 2" xfId="2247"/>
    <cellStyle name="Normal 3 3 2 2" xfId="2248"/>
    <cellStyle name="Normal 3 3 2 2 2" xfId="4199"/>
    <cellStyle name="Normal 3 3 2 2 3" xfId="4844"/>
    <cellStyle name="Normal 3 3 2 3" xfId="4198"/>
    <cellStyle name="Normal 3 3 3" xfId="2249"/>
    <cellStyle name="Normal 3 3 4" xfId="4197"/>
    <cellStyle name="Normal 3 4" xfId="2250"/>
    <cellStyle name="Normal 3 4 2" xfId="2251"/>
    <cellStyle name="Normal 3 4 3" xfId="4200"/>
    <cellStyle name="Normal 3 5" xfId="2252"/>
    <cellStyle name="Normal 3 5 2" xfId="4201"/>
    <cellStyle name="Normal 3 5 3" xfId="4845"/>
    <cellStyle name="Normal 3 6" xfId="2253"/>
    <cellStyle name="Normal 3 7" xfId="2254"/>
    <cellStyle name="Normal 3 8" xfId="4193"/>
    <cellStyle name="Normal 30" xfId="2255"/>
    <cellStyle name="Normal 30 2" xfId="4202"/>
    <cellStyle name="Normal 31" xfId="2256"/>
    <cellStyle name="Normal 31 2" xfId="4203"/>
    <cellStyle name="Normal 32" xfId="2257"/>
    <cellStyle name="Normal 32 2" xfId="4204"/>
    <cellStyle name="Normal 33" xfId="2258"/>
    <cellStyle name="Normal 33 2" xfId="4205"/>
    <cellStyle name="Normal 34" xfId="2259"/>
    <cellStyle name="Normal 34 2" xfId="4206"/>
    <cellStyle name="Normal 35" xfId="2260"/>
    <cellStyle name="Normal 35 2" xfId="4207"/>
    <cellStyle name="Normal 36" xfId="2261"/>
    <cellStyle name="Normal 36 2" xfId="4208"/>
    <cellStyle name="Normal 37" xfId="2262"/>
    <cellStyle name="Normal 37 2" xfId="4209"/>
    <cellStyle name="Normal 38" xfId="2263"/>
    <cellStyle name="Normal 38 2" xfId="4210"/>
    <cellStyle name="Normal 39" xfId="2264"/>
    <cellStyle name="Normal 39 2" xfId="4211"/>
    <cellStyle name="Normal 4" xfId="2265"/>
    <cellStyle name="Normal 4 2" xfId="2266"/>
    <cellStyle name="Normal 4 2 2" xfId="2267"/>
    <cellStyle name="Normal 4 2 2 2" xfId="2268"/>
    <cellStyle name="Normal 4 2 2 2 2" xfId="4215"/>
    <cellStyle name="Normal 4 2 2 3" xfId="4214"/>
    <cellStyle name="Normal 4 2 3" xfId="2269"/>
    <cellStyle name="Normal 4 2 3 2" xfId="4216"/>
    <cellStyle name="Normal 4 2 4" xfId="2270"/>
    <cellStyle name="Normal 4 2 4 2" xfId="4217"/>
    <cellStyle name="Normal 4 2 5" xfId="4213"/>
    <cellStyle name="Normal 4 3" xfId="2271"/>
    <cellStyle name="Normal 4 3 2" xfId="2272"/>
    <cellStyle name="Normal 4 3 2 2" xfId="2273"/>
    <cellStyle name="Normal 4 3 2 2 2" xfId="4220"/>
    <cellStyle name="Normal 4 3 2 3" xfId="4219"/>
    <cellStyle name="Normal 4 3 3" xfId="2274"/>
    <cellStyle name="Normal 4 3 3 2" xfId="4221"/>
    <cellStyle name="Normal 4 3 4" xfId="4218"/>
    <cellStyle name="Normal 4 4" xfId="2275"/>
    <cellStyle name="Normal 4 4 2" xfId="2276"/>
    <cellStyle name="Normal 4 4 2 2" xfId="4223"/>
    <cellStyle name="Normal 4 4 3" xfId="4222"/>
    <cellStyle name="Normal 4 5" xfId="2277"/>
    <cellStyle name="Normal 4 5 2" xfId="2278"/>
    <cellStyle name="Normal 4 5 2 2" xfId="4225"/>
    <cellStyle name="Normal 4 5 3" xfId="2279"/>
    <cellStyle name="Normal 4 5 4" xfId="4224"/>
    <cellStyle name="Normal 4 6" xfId="2280"/>
    <cellStyle name="Normal 4 6 2" xfId="2281"/>
    <cellStyle name="Normal 4 6 3" xfId="4226"/>
    <cellStyle name="Normal 4 7" xfId="4212"/>
    <cellStyle name="Normal 4_vue Rému RA 2015" xfId="2282"/>
    <cellStyle name="Normal 40" xfId="2283"/>
    <cellStyle name="Normal 40 2" xfId="4227"/>
    <cellStyle name="Normal 41" xfId="2284"/>
    <cellStyle name="Normal 41 2" xfId="4228"/>
    <cellStyle name="Normal 42" xfId="2285"/>
    <cellStyle name="Normal 42 2" xfId="4229"/>
    <cellStyle name="Normal 43" xfId="2286"/>
    <cellStyle name="Normal 43 2" xfId="4230"/>
    <cellStyle name="Normal 44" xfId="2287"/>
    <cellStyle name="Normal 44 2" xfId="4231"/>
    <cellStyle name="Normal 45" xfId="2288"/>
    <cellStyle name="Normal 45 2" xfId="4232"/>
    <cellStyle name="Normal 46" xfId="2289"/>
    <cellStyle name="Normal 46 2" xfId="4233"/>
    <cellStyle name="Normal 47" xfId="2290"/>
    <cellStyle name="Normal 47 2" xfId="4234"/>
    <cellStyle name="Normal 48" xfId="2291"/>
    <cellStyle name="Normal 48 2" xfId="4235"/>
    <cellStyle name="Normal 49" xfId="2292"/>
    <cellStyle name="Normal 49 2" xfId="4236"/>
    <cellStyle name="Normal 5" xfId="2293"/>
    <cellStyle name="Normal 5 12" xfId="2294"/>
    <cellStyle name="Normal 5 12 2" xfId="4238"/>
    <cellStyle name="Normal 5 12 3" xfId="4846"/>
    <cellStyle name="Normal 5 2" xfId="2295"/>
    <cellStyle name="Normal 5 2 2" xfId="2296"/>
    <cellStyle name="Normal 5 2 2 2" xfId="4240"/>
    <cellStyle name="Normal 5 2 3" xfId="2297"/>
    <cellStyle name="Normal 5 2 3 2" xfId="4241"/>
    <cellStyle name="Normal 5 2 4" xfId="2298"/>
    <cellStyle name="Normal 5 2 5" xfId="4239"/>
    <cellStyle name="Normal 5 3" xfId="2299"/>
    <cellStyle name="Normal 5 3 2" xfId="4242"/>
    <cellStyle name="Normal 5 4" xfId="2300"/>
    <cellStyle name="Normal 5 4 2" xfId="2301"/>
    <cellStyle name="Normal 5 4 2 2" xfId="4244"/>
    <cellStyle name="Normal 5 4 2 3" xfId="4847"/>
    <cellStyle name="Normal 5 4 3" xfId="4243"/>
    <cellStyle name="Normal 5 5" xfId="2302"/>
    <cellStyle name="Normal 5 5 2" xfId="4245"/>
    <cellStyle name="Normal 5 6" xfId="2303"/>
    <cellStyle name="Normal 5 7" xfId="4237"/>
    <cellStyle name="Normal 50" xfId="2304"/>
    <cellStyle name="Normal 50 2" xfId="4246"/>
    <cellStyle name="Normal 51" xfId="2305"/>
    <cellStyle name="Normal 51 2" xfId="4247"/>
    <cellStyle name="Normal 52" xfId="2306"/>
    <cellStyle name="Normal 52 2" xfId="4248"/>
    <cellStyle name="Normal 53" xfId="2307"/>
    <cellStyle name="Normal 53 2" xfId="4249"/>
    <cellStyle name="Normal 54" xfId="2308"/>
    <cellStyle name="Normal 54 2" xfId="4250"/>
    <cellStyle name="Normal 55" xfId="2309"/>
    <cellStyle name="Normal 55 2" xfId="2310"/>
    <cellStyle name="Normal 56" xfId="2311"/>
    <cellStyle name="Normal 56 2" xfId="2312"/>
    <cellStyle name="Normal 56 2 2" xfId="4252"/>
    <cellStyle name="Normal 56 3" xfId="4251"/>
    <cellStyle name="Normal 57" xfId="2313"/>
    <cellStyle name="Normal 57 2" xfId="4253"/>
    <cellStyle name="Normal 58" xfId="2314"/>
    <cellStyle name="Normal 58 2" xfId="4254"/>
    <cellStyle name="Normal 59" xfId="2315"/>
    <cellStyle name="Normal 59 2" xfId="4255"/>
    <cellStyle name="Normal 6" xfId="2316"/>
    <cellStyle name="Normal 6 2" xfId="2317"/>
    <cellStyle name="Normal 6 2 2" xfId="2318"/>
    <cellStyle name="Normal 6 2 2 2" xfId="2319"/>
    <cellStyle name="Normal 6 2 2 2 2" xfId="2320"/>
    <cellStyle name="Normal 6 2 2 3" xfId="2321"/>
    <cellStyle name="Normal 6 2 2 4" xfId="4258"/>
    <cellStyle name="Normal 6 2 3" xfId="4257"/>
    <cellStyle name="Normal 6 3" xfId="2322"/>
    <cellStyle name="Normal 6 3 2" xfId="2323"/>
    <cellStyle name="Normal 6 3 2 2" xfId="4260"/>
    <cellStyle name="Normal 6 3 3" xfId="4259"/>
    <cellStyle name="Normal 6 4" xfId="2324"/>
    <cellStyle name="Normal 6 4 2" xfId="4261"/>
    <cellStyle name="Normal 6 5" xfId="4256"/>
    <cellStyle name="Normal 6_vue Rému RA 2015" xfId="2325"/>
    <cellStyle name="Normal 60" xfId="2326"/>
    <cellStyle name="Normal 60 2" xfId="4262"/>
    <cellStyle name="Normal 61" xfId="2327"/>
    <cellStyle name="Normal 61 2" xfId="4263"/>
    <cellStyle name="Normal 62" xfId="2328"/>
    <cellStyle name="Normal 62 2" xfId="2329"/>
    <cellStyle name="Normal 62 3" xfId="2330"/>
    <cellStyle name="Normal 62 4" xfId="2331"/>
    <cellStyle name="Normal 62 5" xfId="4264"/>
    <cellStyle name="Normal 63" xfId="2332"/>
    <cellStyle name="Normal 63 2" xfId="4265"/>
    <cellStyle name="Normal 64" xfId="2333"/>
    <cellStyle name="Normal 64 2" xfId="4266"/>
    <cellStyle name="Normal 65" xfId="2334"/>
    <cellStyle name="Normal 65 2" xfId="4267"/>
    <cellStyle name="Normal 66" xfId="2335"/>
    <cellStyle name="Normal 66 2" xfId="4268"/>
    <cellStyle name="Normal 67" xfId="2336"/>
    <cellStyle name="Normal 67 2" xfId="4269"/>
    <cellStyle name="Normal 68" xfId="2337"/>
    <cellStyle name="Normal 68 2" xfId="4270"/>
    <cellStyle name="Normal 69" xfId="2338"/>
    <cellStyle name="Normal 69 2" xfId="4271"/>
    <cellStyle name="Normal 7" xfId="2339"/>
    <cellStyle name="Normal 7 2" xfId="2340"/>
    <cellStyle name="Normal 7 2 2" xfId="2341"/>
    <cellStyle name="Normal 7 2 2 2" xfId="4274"/>
    <cellStyle name="Normal 7 2 3" xfId="4273"/>
    <cellStyle name="Normal 7 3" xfId="2342"/>
    <cellStyle name="Normal 7 3 2" xfId="4275"/>
    <cellStyle name="Normal 7 4" xfId="2343"/>
    <cellStyle name="Normal 7 4 2" xfId="4276"/>
    <cellStyle name="Normal 7 5" xfId="2344"/>
    <cellStyle name="Normal 7 5 2" xfId="4277"/>
    <cellStyle name="Normal 7 6" xfId="4272"/>
    <cellStyle name="Normal 70" xfId="2345"/>
    <cellStyle name="Normal 70 2" xfId="4278"/>
    <cellStyle name="Normal 71" xfId="2346"/>
    <cellStyle name="Normal 71 2" xfId="4279"/>
    <cellStyle name="Normal 72" xfId="2347"/>
    <cellStyle name="Normal 72 2" xfId="4280"/>
    <cellStyle name="Normal 73" xfId="2348"/>
    <cellStyle name="Normal 73 2" xfId="4281"/>
    <cellStyle name="Normal 74" xfId="2349"/>
    <cellStyle name="Normal 74 2" xfId="4282"/>
    <cellStyle name="Normal 75" xfId="2350"/>
    <cellStyle name="Normal 75 2" xfId="4283"/>
    <cellStyle name="Normal 76" xfId="2351"/>
    <cellStyle name="Normal 76 2" xfId="4284"/>
    <cellStyle name="Normal 77" xfId="2352"/>
    <cellStyle name="Normal 77 2" xfId="4285"/>
    <cellStyle name="Normal 78" xfId="2353"/>
    <cellStyle name="Normal 78 2" xfId="4286"/>
    <cellStyle name="Normal 79" xfId="2354"/>
    <cellStyle name="Normal 79 2" xfId="4287"/>
    <cellStyle name="Normal 8" xfId="2355"/>
    <cellStyle name="Normal 8 2" xfId="2356"/>
    <cellStyle name="Normal 8 2 2" xfId="2357"/>
    <cellStyle name="Normal 8 2 2 2" xfId="4290"/>
    <cellStyle name="Normal 8 2 3" xfId="4289"/>
    <cellStyle name="Normal 8 3" xfId="2358"/>
    <cellStyle name="Normal 8 4" xfId="2359"/>
    <cellStyle name="Normal 8 4 2" xfId="4291"/>
    <cellStyle name="Normal 8 5" xfId="4288"/>
    <cellStyle name="Normal 80" xfId="2360"/>
    <cellStyle name="Normal 80 2" xfId="4292"/>
    <cellStyle name="Normal 81" xfId="2361"/>
    <cellStyle name="Normal 81 2" xfId="4293"/>
    <cellStyle name="Normal 82" xfId="2362"/>
    <cellStyle name="Normal 82 2" xfId="4294"/>
    <cellStyle name="Normal 83" xfId="2363"/>
    <cellStyle name="Normal 83 2" xfId="4295"/>
    <cellStyle name="Normal 84" xfId="2364"/>
    <cellStyle name="Normal 84 2" xfId="4296"/>
    <cellStyle name="Normal 85" xfId="2365"/>
    <cellStyle name="Normal 85 2" xfId="4297"/>
    <cellStyle name="Normal 86" xfId="2366"/>
    <cellStyle name="Normal 86 2" xfId="4298"/>
    <cellStyle name="Normal 87" xfId="2367"/>
    <cellStyle name="Normal 87 2" xfId="4299"/>
    <cellStyle name="Normal 88" xfId="2368"/>
    <cellStyle name="Normal 88 2" xfId="4300"/>
    <cellStyle name="Normal 89" xfId="2369"/>
    <cellStyle name="Normal 89 2" xfId="4301"/>
    <cellStyle name="Normal 9" xfId="2370"/>
    <cellStyle name="Normal 9 2" xfId="2371"/>
    <cellStyle name="Normal 9 2 2" xfId="2372"/>
    <cellStyle name="Normal 9 2 2 2" xfId="2373"/>
    <cellStyle name="Normal 9 2 2 2 2" xfId="4305"/>
    <cellStyle name="Normal 9 2 2 3" xfId="2374"/>
    <cellStyle name="Normal 9 2 2 3 2" xfId="4306"/>
    <cellStyle name="Normal 9 2 2 4" xfId="4304"/>
    <cellStyle name="Normal 9 2 3" xfId="4303"/>
    <cellStyle name="Normal 9 3" xfId="2375"/>
    <cellStyle name="Normal 9 3 2" xfId="2376"/>
    <cellStyle name="Normal 9 3 2 2" xfId="4308"/>
    <cellStyle name="Normal 9 3 3" xfId="4307"/>
    <cellStyle name="Normal 9 4" xfId="2377"/>
    <cellStyle name="Normal 9 4 2" xfId="2378"/>
    <cellStyle name="Normal 9 4 2 2" xfId="4310"/>
    <cellStyle name="Normal 9 4 3" xfId="2379"/>
    <cellStyle name="Normal 9 4 3 2" xfId="4311"/>
    <cellStyle name="Normal 9 4 4" xfId="4309"/>
    <cellStyle name="Normal 9 5" xfId="2380"/>
    <cellStyle name="Normal 9 5 2" xfId="4312"/>
    <cellStyle name="Normal 9 6" xfId="4302"/>
    <cellStyle name="Normal 90" xfId="2381"/>
    <cellStyle name="Normal 90 2" xfId="4313"/>
    <cellStyle name="Normal 91" xfId="2382"/>
    <cellStyle name="Normal 91 2" xfId="4314"/>
    <cellStyle name="Normal 92" xfId="2383"/>
    <cellStyle name="Normal 92 2" xfId="4315"/>
    <cellStyle name="Normal 93" xfId="2384"/>
    <cellStyle name="Normal 93 2" xfId="4316"/>
    <cellStyle name="Normal 94" xfId="2385"/>
    <cellStyle name="Normal 94 2" xfId="4317"/>
    <cellStyle name="Normal 95" xfId="2386"/>
    <cellStyle name="Normal 96" xfId="2387"/>
    <cellStyle name="Normal 97" xfId="2388"/>
    <cellStyle name="Normal 97 2" xfId="4318"/>
    <cellStyle name="Normal 98" xfId="2389"/>
    <cellStyle name="Normal 98 2" xfId="4319"/>
    <cellStyle name="Normal 98 3" xfId="4848"/>
    <cellStyle name="Normal 99" xfId="2390"/>
    <cellStyle name="Normal 99 2" xfId="4320"/>
    <cellStyle name="Normal 99 3" xfId="4849"/>
    <cellStyle name="Normal_FT6-1-depenses-de-personnel_retour DB vdef2" xfId="2391"/>
    <cellStyle name="Normal_sashtml20 2" xfId="2392"/>
    <cellStyle name="Normal_sashtml99 2" xfId="2393"/>
    <cellStyle name="Normale" xfId="2394"/>
    <cellStyle name="Normale 2" xfId="2395"/>
    <cellStyle name="Normale 2 2" xfId="4322"/>
    <cellStyle name="Normale 3" xfId="2396"/>
    <cellStyle name="Normale 3 2" xfId="4323"/>
    <cellStyle name="Normale 4" xfId="4321"/>
    <cellStyle name="Note" xfId="4324"/>
    <cellStyle name="Note 2" xfId="2397"/>
    <cellStyle name="Note 2 2" xfId="2398"/>
    <cellStyle name="Note 2 2 2" xfId="4326"/>
    <cellStyle name="Note 2 3" xfId="2399"/>
    <cellStyle name="Note 2 3 2" xfId="4327"/>
    <cellStyle name="Note 2 4" xfId="4325"/>
    <cellStyle name="Note 3" xfId="2400"/>
    <cellStyle name="Note 3 2" xfId="2401"/>
    <cellStyle name="Note 3 2 2" xfId="4329"/>
    <cellStyle name="Note 3 3" xfId="4328"/>
    <cellStyle name="Note 4" xfId="2402"/>
    <cellStyle name="Note 4 2" xfId="4330"/>
    <cellStyle name="Note 5" xfId="2403"/>
    <cellStyle name="Note 5 2" xfId="4331"/>
    <cellStyle name="NOTE01" xfId="2404"/>
    <cellStyle name="OBI" xfId="2405"/>
    <cellStyle name="OBI 2" xfId="2406"/>
    <cellStyle name="Option" xfId="2407"/>
    <cellStyle name="Option 2" xfId="2408"/>
    <cellStyle name="Option 2 2" xfId="4333"/>
    <cellStyle name="Option 3" xfId="2409"/>
    <cellStyle name="Option 3 2" xfId="4334"/>
    <cellStyle name="Option 4" xfId="4332"/>
    <cellStyle name="OptionHeading" xfId="2410"/>
    <cellStyle name="Output" xfId="2411"/>
    <cellStyle name="Output 2" xfId="2412"/>
    <cellStyle name="Output 3" xfId="2413"/>
    <cellStyle name="Par dŽfaut" xfId="2414"/>
    <cellStyle name="paragraphe" xfId="2415"/>
    <cellStyle name="Percent (1)" xfId="2416"/>
    <cellStyle name="Percent (1) 2" xfId="4335"/>
    <cellStyle name="Percent (2)" xfId="2417"/>
    <cellStyle name="Percent (2) 2" xfId="4336"/>
    <cellStyle name="Percent [2]" xfId="2418"/>
    <cellStyle name="Percent [2] 2" xfId="4337"/>
    <cellStyle name="Percent 2" xfId="2419"/>
    <cellStyle name="Percent 2 2" xfId="2420"/>
    <cellStyle name="Percent 2 2 2" xfId="4339"/>
    <cellStyle name="Percent 2 3" xfId="2421"/>
    <cellStyle name="Percent 2 3 2" xfId="4340"/>
    <cellStyle name="Percent 2 4" xfId="4338"/>
    <cellStyle name="Percent 3" xfId="2422"/>
    <cellStyle name="Percent 3 2" xfId="2423"/>
    <cellStyle name="Percent 3 2 2" xfId="4341"/>
    <cellStyle name="Percent 3 3" xfId="2424"/>
    <cellStyle name="Percent 3 3 2" xfId="2425"/>
    <cellStyle name="Percent 3 4" xfId="2426"/>
    <cellStyle name="Percent 3 5" xfId="2427"/>
    <cellStyle name="Percent 3 6" xfId="2428"/>
    <cellStyle name="Percent 4" xfId="2429"/>
    <cellStyle name="Percent 4 2" xfId="2430"/>
    <cellStyle name="Percent 4 2 2" xfId="2431"/>
    <cellStyle name="Percent 4 3" xfId="2432"/>
    <cellStyle name="Percent 4 4" xfId="2433"/>
    <cellStyle name="Percent 4 5" xfId="2434"/>
    <cellStyle name="Percent 5" xfId="2435"/>
    <cellStyle name="Percent 5 2" xfId="2436"/>
    <cellStyle name="Percent 5 2 2" xfId="2437"/>
    <cellStyle name="Percent 5 3" xfId="2438"/>
    <cellStyle name="Percent 5 4" xfId="2439"/>
    <cellStyle name="Percent 5 5" xfId="2440"/>
    <cellStyle name="percentage" xfId="2441"/>
    <cellStyle name="Pilote de données - Catégorie" xfId="2442"/>
    <cellStyle name="Pilote de données - Catégorie 1" xfId="2443"/>
    <cellStyle name="Pilote de données - Catégorie 1 2" xfId="2444"/>
    <cellStyle name="Pilote de données - Catégorie 1 3" xfId="2445"/>
    <cellStyle name="Pilote de données - Catégorie 2" xfId="2446"/>
    <cellStyle name="Pilote de données - Catégorie 2 2" xfId="2447"/>
    <cellStyle name="Pilote de données - Catégorie 2 3" xfId="2448"/>
    <cellStyle name="Pilote de données - Catégorie 3" xfId="2449"/>
    <cellStyle name="Pilote de données - Catégorie 3 2" xfId="2450"/>
    <cellStyle name="Pilote de données - Catégorie 3 3" xfId="2451"/>
    <cellStyle name="Pilote de données - Catégorie 4" xfId="2452"/>
    <cellStyle name="Pilote de données - Catégorie 4 2" xfId="4343"/>
    <cellStyle name="Pilote de données - Catégorie 5" xfId="2453"/>
    <cellStyle name="Pilote de données - Catégorie 5 2" xfId="4344"/>
    <cellStyle name="Pilote de données - Catégorie 6" xfId="2454"/>
    <cellStyle name="Pilote de données - Catégorie 6 2" xfId="4345"/>
    <cellStyle name="Pilote de données - Catégorie 7" xfId="4342"/>
    <cellStyle name="Pilote de données - Catégorie_Lettre plafond PLF 2012 - MEDDTL - fichier source" xfId="2455"/>
    <cellStyle name="Pilote de données - Champ" xfId="2456"/>
    <cellStyle name="Pilote de données - Champ 1" xfId="2457"/>
    <cellStyle name="Pilote de données - Champ 1 2" xfId="2458"/>
    <cellStyle name="Pilote de données - Champ 1 3" xfId="2459"/>
    <cellStyle name="Pilote de données - Champ 2" xfId="2460"/>
    <cellStyle name="Pilote de données - Champ 2 2" xfId="2461"/>
    <cellStyle name="Pilote de données - Champ 2 2 2" xfId="4346"/>
    <cellStyle name="Pilote de données - Champ 3" xfId="2462"/>
    <cellStyle name="Pilote de données - Champ 3 2" xfId="4347"/>
    <cellStyle name="Pilote de données - Champ 4" xfId="2463"/>
    <cellStyle name="Pilote de données - Champ 4 2" xfId="4348"/>
    <cellStyle name="Pilote de données - Champ_2013 03 05 ANNEXES circulaire sécurisation" xfId="2464"/>
    <cellStyle name="Pilote de données - Coin" xfId="2465"/>
    <cellStyle name="Pilote de données - Coin 1" xfId="2466"/>
    <cellStyle name="Pilote de données - Coin 1 2" xfId="2467"/>
    <cellStyle name="Pilote de données - Coin 1 3" xfId="2468"/>
    <cellStyle name="Pilote de données - Coin 2" xfId="2469"/>
    <cellStyle name="Pilote de données - Coin 2 2" xfId="2470"/>
    <cellStyle name="Pilote de données - Coin 2 2 2" xfId="4349"/>
    <cellStyle name="Pilote de données - Coin 3" xfId="2471"/>
    <cellStyle name="Pilote de données - Coin 3 2" xfId="4350"/>
    <cellStyle name="Pilote de données - Coin 4" xfId="2472"/>
    <cellStyle name="Pilote de données - Coin 4 2" xfId="4351"/>
    <cellStyle name="Pilote de données - Coin_2013 03 05 ANNEXES circulaire sécurisation" xfId="2473"/>
    <cellStyle name="Pilote de données - Résultat" xfId="2474"/>
    <cellStyle name="Pilote de données - Résultat 1" xfId="2475"/>
    <cellStyle name="Pilote de données - Résultat 1 2" xfId="2476"/>
    <cellStyle name="Pilote de données - Résultat 1 3" xfId="2477"/>
    <cellStyle name="Pilote de données - Résultat 2" xfId="2478"/>
    <cellStyle name="Pilote de données - Résultat 2 2" xfId="2479"/>
    <cellStyle name="Pilote de données - Résultat 2 2 2" xfId="4352"/>
    <cellStyle name="Pilote de données - Résultat 3" xfId="2480"/>
    <cellStyle name="Pilote de données - Résultat 3 2" xfId="4353"/>
    <cellStyle name="Pilote de données - Résultat 4" xfId="2481"/>
    <cellStyle name="Pilote de données - Résultat 4 2" xfId="4354"/>
    <cellStyle name="Pilote de données - Résultat_2013 03 05 ANNEXES circulaire sécurisation" xfId="2482"/>
    <cellStyle name="Pilote de données - Titre" xfId="2483"/>
    <cellStyle name="Pilote de données - Titre 1" xfId="2484"/>
    <cellStyle name="Pilote de données - Titre 1 2" xfId="2485"/>
    <cellStyle name="Pilote de données - Titre 1 3" xfId="2486"/>
    <cellStyle name="Pilote de données - Titre 2" xfId="2487"/>
    <cellStyle name="Pilote de données - Titre 2 2" xfId="2488"/>
    <cellStyle name="Pilote de données - Titre 2 2 2" xfId="4355"/>
    <cellStyle name="Pilote de données - Titre 3" xfId="2489"/>
    <cellStyle name="Pilote de données - Titre 3 2" xfId="4356"/>
    <cellStyle name="Pilote de données - Titre 4" xfId="2490"/>
    <cellStyle name="Pilote de données - Titre 4 2" xfId="4357"/>
    <cellStyle name="Pilote de données - Titre_2013 03 05 ANNEXES circulaire sécurisation" xfId="2491"/>
    <cellStyle name="Pilote de données - Valeur" xfId="2492"/>
    <cellStyle name="Pilote de données - Valeur 1" xfId="2493"/>
    <cellStyle name="Pilote de données - Valeur 1 2" xfId="2494"/>
    <cellStyle name="Pilote de données - Valeur 1 3" xfId="2495"/>
    <cellStyle name="Pilote de données - Valeur 2" xfId="2496"/>
    <cellStyle name="Pilote de données - Valeur 2 2" xfId="2497"/>
    <cellStyle name="Pilote de données - Valeur 2 3" xfId="2498"/>
    <cellStyle name="Pilote de données - Valeur 3" xfId="2499"/>
    <cellStyle name="Pilote de données - Valeur 3 2" xfId="2500"/>
    <cellStyle name="Pilote de données - Valeur 3 2 2" xfId="4358"/>
    <cellStyle name="Pilote de données - Valeur 4" xfId="2501"/>
    <cellStyle name="Pilote de données - Valeur 4 2" xfId="4359"/>
    <cellStyle name="Pilote de données - Valeur 5" xfId="2502"/>
    <cellStyle name="Pilote de données - Valeur 5 2" xfId="4360"/>
    <cellStyle name="Pilote de données - Valeur_2013 03 05 ANNEXES circulaire sécurisation" xfId="2503"/>
    <cellStyle name="Pourcent(2)" xfId="2504"/>
    <cellStyle name="Pourcent(2) 2" xfId="2505"/>
    <cellStyle name="Pourcent0" xfId="2506"/>
    <cellStyle name="Pourcent0 2" xfId="2507"/>
    <cellStyle name="Pourcent0 2 2" xfId="2508"/>
    <cellStyle name="Pourcent0 2 2 2" xfId="4363"/>
    <cellStyle name="Pourcent0 2 3" xfId="4362"/>
    <cellStyle name="Pourcent0 3" xfId="2509"/>
    <cellStyle name="Pourcent0 3 2" xfId="4364"/>
    <cellStyle name="Pourcent0 4" xfId="2510"/>
    <cellStyle name="Pourcent0 4 2" xfId="4365"/>
    <cellStyle name="Pourcent0 5" xfId="4361"/>
    <cellStyle name="Pourcent1" xfId="2511"/>
    <cellStyle name="Pourcent1 2" xfId="2512"/>
    <cellStyle name="Pourcent1 2 2" xfId="2513"/>
    <cellStyle name="Pourcent1 2 2 2" xfId="4368"/>
    <cellStyle name="Pourcent1 2 3" xfId="4367"/>
    <cellStyle name="Pourcent1 3" xfId="2514"/>
    <cellStyle name="Pourcent1 3 2" xfId="4369"/>
    <cellStyle name="Pourcent1 4" xfId="2515"/>
    <cellStyle name="Pourcent1 4 2" xfId="4370"/>
    <cellStyle name="Pourcent1 5" xfId="4366"/>
    <cellStyle name="Pourcent2" xfId="2516"/>
    <cellStyle name="Pourcent2 2" xfId="2517"/>
    <cellStyle name="Pourcent2 2 2" xfId="2518"/>
    <cellStyle name="Pourcent2 2 2 2" xfId="4373"/>
    <cellStyle name="Pourcent2 2 3" xfId="4372"/>
    <cellStyle name="Pourcent2 3" xfId="2519"/>
    <cellStyle name="Pourcent2 3 2" xfId="4374"/>
    <cellStyle name="Pourcent2 4" xfId="2520"/>
    <cellStyle name="Pourcent2 4 2" xfId="4375"/>
    <cellStyle name="Pourcent2 5" xfId="4371"/>
    <cellStyle name="Pourcentage" xfId="2521" builtinId="5"/>
    <cellStyle name="Pourcentage 10" xfId="2522"/>
    <cellStyle name="Pourcentage 10 2" xfId="2523"/>
    <cellStyle name="Pourcentage 10 2 2" xfId="4378"/>
    <cellStyle name="Pourcentage 10 3" xfId="4377"/>
    <cellStyle name="Pourcentage 11" xfId="2524"/>
    <cellStyle name="Pourcentage 11 2" xfId="2525"/>
    <cellStyle name="Pourcentage 11 2 2" xfId="4380"/>
    <cellStyle name="Pourcentage 11 3" xfId="4379"/>
    <cellStyle name="Pourcentage 12" xfId="2526"/>
    <cellStyle name="Pourcentage 12 2" xfId="4381"/>
    <cellStyle name="Pourcentage 13" xfId="2527"/>
    <cellStyle name="Pourcentage 13 2" xfId="2528"/>
    <cellStyle name="Pourcentage 13 2 2" xfId="4383"/>
    <cellStyle name="Pourcentage 13 3" xfId="4382"/>
    <cellStyle name="Pourcentage 14" xfId="2529"/>
    <cellStyle name="Pourcentage 14 2" xfId="4384"/>
    <cellStyle name="Pourcentage 15" xfId="4376"/>
    <cellStyle name="Pourcentage 2" xfId="2530"/>
    <cellStyle name="Pourcentage 2 2" xfId="2531"/>
    <cellStyle name="Pourcentage 2 2 2" xfId="2532"/>
    <cellStyle name="Pourcentage 2 2 2 2" xfId="4387"/>
    <cellStyle name="Pourcentage 2 2 3" xfId="4386"/>
    <cellStyle name="Pourcentage 2 3" xfId="2533"/>
    <cellStyle name="Pourcentage 2 3 2" xfId="2534"/>
    <cellStyle name="Pourcentage 2 3 2 2" xfId="4389"/>
    <cellStyle name="Pourcentage 2 3 3" xfId="4388"/>
    <cellStyle name="Pourcentage 2 4" xfId="4385"/>
    <cellStyle name="Pourcentage 3" xfId="2535"/>
    <cellStyle name="Pourcentage 3 2" xfId="2536"/>
    <cellStyle name="Pourcentage 3 2 2" xfId="2537"/>
    <cellStyle name="Pourcentage 3 2 2 2" xfId="4392"/>
    <cellStyle name="Pourcentage 3 2 3" xfId="4391"/>
    <cellStyle name="Pourcentage 3 3" xfId="2538"/>
    <cellStyle name="Pourcentage 3 3 2" xfId="2539"/>
    <cellStyle name="Pourcentage 3 3 2 2" xfId="4394"/>
    <cellStyle name="Pourcentage 3 3 3" xfId="4393"/>
    <cellStyle name="Pourcentage 3 4" xfId="2540"/>
    <cellStyle name="Pourcentage 3 4 2" xfId="4395"/>
    <cellStyle name="Pourcentage 3 5" xfId="2541"/>
    <cellStyle name="Pourcentage 3 6" xfId="4390"/>
    <cellStyle name="Pourcentage 4" xfId="2542"/>
    <cellStyle name="Pourcentage 4 2" xfId="2543"/>
    <cellStyle name="Pourcentage 4 2 2" xfId="2544"/>
    <cellStyle name="Pourcentage 4 2 2 2" xfId="4398"/>
    <cellStyle name="Pourcentage 4 2 3" xfId="4397"/>
    <cellStyle name="Pourcentage 4 3" xfId="2545"/>
    <cellStyle name="Pourcentage 4 3 2" xfId="2546"/>
    <cellStyle name="Pourcentage 4 3 2 2" xfId="4400"/>
    <cellStyle name="Pourcentage 4 3 3" xfId="4399"/>
    <cellStyle name="Pourcentage 4 4" xfId="2547"/>
    <cellStyle name="Pourcentage 4 4 2" xfId="4401"/>
    <cellStyle name="Pourcentage 4 5" xfId="4396"/>
    <cellStyle name="Pourcentage 5" xfId="2548"/>
    <cellStyle name="Pourcentage 5 2" xfId="2549"/>
    <cellStyle name="Pourcentage 5 3" xfId="2550"/>
    <cellStyle name="Pourcentage 5 3 2" xfId="4402"/>
    <cellStyle name="Pourcentage 6" xfId="2551"/>
    <cellStyle name="Pourcentage 6 2" xfId="2552"/>
    <cellStyle name="Pourcentage 6 2 2" xfId="4404"/>
    <cellStyle name="Pourcentage 6 3" xfId="2553"/>
    <cellStyle name="Pourcentage 6 4" xfId="4403"/>
    <cellStyle name="Pourcentage 7" xfId="2554"/>
    <cellStyle name="Pourcentage 7 2" xfId="2555"/>
    <cellStyle name="Pourcentage 7 2 2" xfId="2556"/>
    <cellStyle name="Pourcentage 7 2 2 2" xfId="4407"/>
    <cellStyle name="Pourcentage 7 2 3" xfId="4406"/>
    <cellStyle name="Pourcentage 7 3" xfId="2557"/>
    <cellStyle name="Pourcentage 7 3 2" xfId="2558"/>
    <cellStyle name="Pourcentage 7 3 2 2" xfId="2559"/>
    <cellStyle name="Pourcentage 7 3 3" xfId="2560"/>
    <cellStyle name="Pourcentage 7 4" xfId="4405"/>
    <cellStyle name="Pourcentage 8" xfId="2561"/>
    <cellStyle name="Pourcentage 8 2" xfId="2562"/>
    <cellStyle name="Pourcentage 8 2 2" xfId="4409"/>
    <cellStyle name="Pourcentage 8 3" xfId="4408"/>
    <cellStyle name="Pourcentage 9" xfId="2563"/>
    <cellStyle name="Pourcentage 9 2" xfId="2564"/>
    <cellStyle name="Pourcentage 9 2 2" xfId="2565"/>
    <cellStyle name="Pourcentage 9 2 2 2" xfId="4412"/>
    <cellStyle name="Pourcentage 9 2 3" xfId="4411"/>
    <cellStyle name="Pourcentage 9 3" xfId="4410"/>
    <cellStyle name="Price" xfId="2566"/>
    <cellStyle name="Price 2" xfId="2567"/>
    <cellStyle name="Price 2 2" xfId="4414"/>
    <cellStyle name="Price 3" xfId="2568"/>
    <cellStyle name="Price 3 2" xfId="4415"/>
    <cellStyle name="Price 4" xfId="4413"/>
    <cellStyle name="Prosentti 2" xfId="2569"/>
    <cellStyle name="Prosentti 2 2" xfId="2570"/>
    <cellStyle name="Prosentti 2 2 2" xfId="2571"/>
    <cellStyle name="Prosentti 2 3" xfId="2572"/>
    <cellStyle name="Prosentti 2 4" xfId="2573"/>
    <cellStyle name="Prosentti 2 5" xfId="2574"/>
    <cellStyle name="PSChar" xfId="2575"/>
    <cellStyle name="PSChar 2" xfId="2576"/>
    <cellStyle name="PSDate" xfId="2577"/>
    <cellStyle name="PSDate 2" xfId="2578"/>
    <cellStyle name="PSHeading" xfId="2579"/>
    <cellStyle name="PSHeading 2" xfId="2580"/>
    <cellStyle name="PSInt" xfId="2581"/>
    <cellStyle name="PSInt 2" xfId="2582"/>
    <cellStyle name="PSSpacer" xfId="2583"/>
    <cellStyle name="PSSpacer 2" xfId="2584"/>
    <cellStyle name="Region" xfId="2585"/>
    <cellStyle name="région" xfId="2586"/>
    <cellStyle name="région 2" xfId="4416"/>
    <cellStyle name="REMARQ01" xfId="2587"/>
    <cellStyle name="Résultat 1" xfId="2588"/>
    <cellStyle name="rmlegd" xfId="2589"/>
    <cellStyle name="rmlegd 2" xfId="2590"/>
    <cellStyle name="rmlegd 2 2" xfId="4418"/>
    <cellStyle name="rmlegd 3" xfId="2591"/>
    <cellStyle name="rmlegd 3 2" xfId="4419"/>
    <cellStyle name="rmlegd 4" xfId="2592"/>
    <cellStyle name="rmlegd 4 2" xfId="4420"/>
    <cellStyle name="rmlegd 5" xfId="4417"/>
    <cellStyle name="Rouge" xfId="2593"/>
    <cellStyle name="Rouge 2" xfId="2594"/>
    <cellStyle name="Satisfaisant" xfId="2595" builtinId="26" customBuiltin="1"/>
    <cellStyle name="Satisfaisant 2" xfId="2596"/>
    <cellStyle name="Satisfaisant 2 2" xfId="2597"/>
    <cellStyle name="Satisfaisant 2 3" xfId="2598"/>
    <cellStyle name="Satisfaisant 2 4" xfId="2599"/>
    <cellStyle name="Satisfaisant 2 5" xfId="2600"/>
    <cellStyle name="Satisfaisant 3" xfId="2601"/>
    <cellStyle name="Satisfaisant 4" xfId="2602"/>
    <cellStyle name="Sortie" xfId="2603" builtinId="21" customBuiltin="1"/>
    <cellStyle name="Sortie 2" xfId="2604"/>
    <cellStyle name="Sortie 2 2" xfId="2605"/>
    <cellStyle name="Sortie 2 3" xfId="2606"/>
    <cellStyle name="Sortie 2 4" xfId="2607"/>
    <cellStyle name="Sortie 2 5" xfId="2608"/>
    <cellStyle name="Sortie 3" xfId="2609"/>
    <cellStyle name="Sortie 3 2" xfId="2610"/>
    <cellStyle name="Sortie 4" xfId="2611"/>
    <cellStyle name="Sortie 5" xfId="2612"/>
    <cellStyle name="SOURSITU" xfId="2613"/>
    <cellStyle name="SOUS TOT" xfId="2614"/>
    <cellStyle name="Standaard2" xfId="2615"/>
    <cellStyle name="Style 1" xfId="2616"/>
    <cellStyle name="Style 1 2" xfId="2617"/>
    <cellStyle name="Style 1 2 2" xfId="2618"/>
    <cellStyle name="Style 1 2 2 2" xfId="2619"/>
    <cellStyle name="Style 1 2 2 2 2" xfId="4421"/>
    <cellStyle name="Style 1 2 2 3" xfId="2620"/>
    <cellStyle name="Style 1 2 2 3 2" xfId="4422"/>
    <cellStyle name="Style 1 2 3" xfId="2621"/>
    <cellStyle name="Style 1 2 3 2" xfId="2622"/>
    <cellStyle name="Style 1 2 3 2 2" xfId="4423"/>
    <cellStyle name="Style 1 2 4" xfId="2623"/>
    <cellStyle name="Style 1 2 4 2" xfId="4424"/>
    <cellStyle name="Style 1 2 5" xfId="2624"/>
    <cellStyle name="Style 1 2 5 2" xfId="4425"/>
    <cellStyle name="Style 1 3" xfId="2625"/>
    <cellStyle name="Style 1 3 2" xfId="2626"/>
    <cellStyle name="Style 1 3 2 2" xfId="4427"/>
    <cellStyle name="Style 1 3 3" xfId="4426"/>
    <cellStyle name="Style 1 4" xfId="2627"/>
    <cellStyle name="Style 1 4 2" xfId="2628"/>
    <cellStyle name="Style 1 4 2 2" xfId="4429"/>
    <cellStyle name="Style 1 4 3" xfId="4428"/>
    <cellStyle name="Style 1 5" xfId="2629"/>
    <cellStyle name="Style 1 5 2" xfId="4430"/>
    <cellStyle name="Style 1_2012 07 11 budgétisation 2013 2015" xfId="2630"/>
    <cellStyle name="Style 2" xfId="2631"/>
    <cellStyle name="Style 2 2" xfId="2632"/>
    <cellStyle name="Suf OBI" xfId="2633"/>
    <cellStyle name="Suf OBI 2" xfId="2634"/>
    <cellStyle name="TABL01" xfId="2635"/>
    <cellStyle name="Tableau_corps_euro" xfId="2636"/>
    <cellStyle name="texte" xfId="2637"/>
    <cellStyle name="Texte explicatif" xfId="2638" builtinId="53" customBuiltin="1"/>
    <cellStyle name="Texte explicatif 2" xfId="2639"/>
    <cellStyle name="Texte explicatif 2 2" xfId="2640"/>
    <cellStyle name="Texte explicatif 3" xfId="2641"/>
    <cellStyle name="TITCOL01" xfId="2642"/>
    <cellStyle name="TITCOLG1" xfId="2643"/>
    <cellStyle name="Title" xfId="2644"/>
    <cellStyle name="TITLIG01" xfId="2645"/>
    <cellStyle name="Titre" xfId="2646" builtinId="15" customBuiltin="1"/>
    <cellStyle name="Titre 1" xfId="2647"/>
    <cellStyle name="Titre 1 1" xfId="2648"/>
    <cellStyle name="Titre 1_pluriannuel ANTAI exec 2011 et prev 2012 recalées (3)" xfId="2649"/>
    <cellStyle name="Titre 2" xfId="2650"/>
    <cellStyle name="Titre 2 2" xfId="2651"/>
    <cellStyle name="Titre 2 2 2" xfId="2652"/>
    <cellStyle name="Titre 2 3" xfId="2653"/>
    <cellStyle name="Titre 2 4" xfId="2654"/>
    <cellStyle name="Titre 2 5" xfId="2655"/>
    <cellStyle name="Titre 3" xfId="2656"/>
    <cellStyle name="Titre 4" xfId="2657"/>
    <cellStyle name="Titre 5" xfId="2658"/>
    <cellStyle name="Titre 6" xfId="2659"/>
    <cellStyle name="Titre 7" xfId="2660"/>
    <cellStyle name="Titre 8" xfId="2661"/>
    <cellStyle name="Titre de la feuille" xfId="2662"/>
    <cellStyle name="Titre 1" xfId="2663" builtinId="16" customBuiltin="1"/>
    <cellStyle name="Titre 1 2" xfId="2664"/>
    <cellStyle name="Titre 1 2 2" xfId="2665"/>
    <cellStyle name="Titre 1 2 3" xfId="2666"/>
    <cellStyle name="Titre 1 2 4" xfId="2667"/>
    <cellStyle name="Titre 1 2 5" xfId="2668"/>
    <cellStyle name="Titre 1 3" xfId="2669"/>
    <cellStyle name="Titre 1 4" xfId="2670"/>
    <cellStyle name="Titre 1 5" xfId="2671"/>
    <cellStyle name="Titre 2" xfId="2672" builtinId="17" customBuiltin="1"/>
    <cellStyle name="Titre 2 2" xfId="2673"/>
    <cellStyle name="Titre 2 2 2" xfId="2674"/>
    <cellStyle name="Titre 2 2 3" xfId="2675"/>
    <cellStyle name="Titre 2 2 4" xfId="2676"/>
    <cellStyle name="Titre 2 2 5" xfId="2677"/>
    <cellStyle name="Titre 2 3" xfId="2678"/>
    <cellStyle name="Titre 2 4" xfId="2679"/>
    <cellStyle name="Titre 2 5" xfId="2680"/>
    <cellStyle name="Titre 3" xfId="2681" builtinId="18" customBuiltin="1"/>
    <cellStyle name="Titre 3 2" xfId="2682"/>
    <cellStyle name="Titre 3 2 2" xfId="2683"/>
    <cellStyle name="Titre 3 2 3" xfId="2684"/>
    <cellStyle name="Titre 3 2 4" xfId="2685"/>
    <cellStyle name="Titre 3 2 5" xfId="2686"/>
    <cellStyle name="Titre 3 3" xfId="2687"/>
    <cellStyle name="Titre 3 4" xfId="2688"/>
    <cellStyle name="Titre 3 5" xfId="2689"/>
    <cellStyle name="Titre 4" xfId="2690" builtinId="19" customBuiltin="1"/>
    <cellStyle name="Titre 4 2" xfId="2691"/>
    <cellStyle name="Titre 4 2 2" xfId="2692"/>
    <cellStyle name="Titre 4 2 3" xfId="2693"/>
    <cellStyle name="Titre 4 2 4" xfId="2694"/>
    <cellStyle name="Titre 4 2 5" xfId="2695"/>
    <cellStyle name="Titre 4 3" xfId="2696"/>
    <cellStyle name="Titre 4 4" xfId="2697"/>
    <cellStyle name="TITRE01" xfId="2698"/>
    <cellStyle name="Titre10" xfId="2699"/>
    <cellStyle name="Titre11" xfId="2700"/>
    <cellStyle name="Titre11 2" xfId="2701"/>
    <cellStyle name="Titre12" xfId="2702"/>
    <cellStyle name="Titre16" xfId="2703"/>
    <cellStyle name="Total" xfId="2704" builtinId="25" customBuiltin="1"/>
    <cellStyle name="Total 2" xfId="2705"/>
    <cellStyle name="Total 2 2" xfId="2706"/>
    <cellStyle name="Total 2 2 2" xfId="2707"/>
    <cellStyle name="Total 2 2 3" xfId="2708"/>
    <cellStyle name="Total 2 3" xfId="2709"/>
    <cellStyle name="Total 2 4" xfId="2710"/>
    <cellStyle name="Total 2 5" xfId="2711"/>
    <cellStyle name="Total 3" xfId="2712"/>
    <cellStyle name="Total 3 2" xfId="2713"/>
    <cellStyle name="Total 3 3" xfId="2714"/>
    <cellStyle name="Total 4" xfId="2715"/>
    <cellStyle name="Total 5" xfId="2716"/>
    <cellStyle name="Total 6" xfId="2717"/>
    <cellStyle name="TOTAL01" xfId="2718"/>
    <cellStyle name="TOTALG1" xfId="2719"/>
    <cellStyle name="Unit" xfId="2720"/>
    <cellStyle name="Unit 2" xfId="4431"/>
    <cellStyle name="UNITE" xfId="2721"/>
    <cellStyle name="Vérification" xfId="2722" builtinId="23" customBuiltin="1"/>
    <cellStyle name="Vérification 2" xfId="2723"/>
    <cellStyle name="Vérification 2 2" xfId="2724"/>
    <cellStyle name="Vérification 3" xfId="2725"/>
    <cellStyle name="vert" xfId="2726"/>
    <cellStyle name="vert 2" xfId="4432"/>
    <cellStyle name="Virgule fixe" xfId="2727"/>
    <cellStyle name="Virgule fixe 2" xfId="2728"/>
    <cellStyle name="Virgule fixe 2 2" xfId="2729"/>
    <cellStyle name="Währung_RFP Appendix Price Sheet HELP DESK" xfId="2730"/>
    <cellStyle name="Warning Text" xfId="2731"/>
    <cellStyle name="Акцент1" xfId="2732"/>
    <cellStyle name="Акцент2" xfId="2733"/>
    <cellStyle name="Акцент3" xfId="2734"/>
    <cellStyle name="Акцент4" xfId="2735"/>
    <cellStyle name="Акцент5" xfId="2736"/>
    <cellStyle name="Акцент6" xfId="2737"/>
    <cellStyle name="Ввод " xfId="2738"/>
    <cellStyle name="Ввод  2" xfId="2739"/>
    <cellStyle name="Ввод  3" xfId="2740"/>
    <cellStyle name="Вывод" xfId="2741"/>
    <cellStyle name="Вывод 2" xfId="2742"/>
    <cellStyle name="Вывод 3" xfId="2743"/>
    <cellStyle name="Вычисление" xfId="2744"/>
    <cellStyle name="Вычисление 2" xfId="2745"/>
    <cellStyle name="Вычисление 3" xfId="2746"/>
    <cellStyle name="Заголовок 1" xfId="2747"/>
    <cellStyle name="Заголовок 2" xfId="2748"/>
    <cellStyle name="Заголовок 3" xfId="2749"/>
    <cellStyle name="Заголовок 4" xfId="2750"/>
    <cellStyle name="Итог" xfId="2751"/>
    <cellStyle name="Итог 2" xfId="2752"/>
    <cellStyle name="Контрольная ячейка" xfId="2753"/>
    <cellStyle name="Название" xfId="2754"/>
    <cellStyle name="Нейтральный" xfId="2755"/>
    <cellStyle name="Плохой" xfId="2756"/>
    <cellStyle name="Пояснение" xfId="2757"/>
    <cellStyle name="Примечание" xfId="2758"/>
    <cellStyle name="Примечание 2" xfId="2759"/>
    <cellStyle name="Примечание 2 2" xfId="2760"/>
    <cellStyle name="Примечание 2 2 2" xfId="4435"/>
    <cellStyle name="Примечание 2 3" xfId="2761"/>
    <cellStyle name="Примечание 2 3 2" xfId="4436"/>
    <cellStyle name="Примечание 2 4" xfId="4434"/>
    <cellStyle name="Примечание 3" xfId="2762"/>
    <cellStyle name="Примечание 3 2" xfId="2763"/>
    <cellStyle name="Примечание 3 2 2" xfId="4438"/>
    <cellStyle name="Примечание 3 3" xfId="4437"/>
    <cellStyle name="Примечание 4" xfId="2764"/>
    <cellStyle name="Примечание 4 2" xfId="4439"/>
    <cellStyle name="Примечание 5" xfId="2765"/>
    <cellStyle name="Примечание 5 2" xfId="4440"/>
    <cellStyle name="Примечание 6" xfId="4433"/>
    <cellStyle name="Связанная ячейка" xfId="2766"/>
    <cellStyle name="Текст предупреждения" xfId="2767"/>
    <cellStyle name="Хороший" xfId="2768"/>
  </cellStyles>
  <dxfs count="1">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F.6.4-9 et 6.4-10'!$A$22:$B$22</c:f>
              <c:strCache>
                <c:ptCount val="2"/>
                <c:pt idx="0">
                  <c:v>Inflation (y compris tabac)</c:v>
                </c:pt>
              </c:strCache>
            </c:strRef>
          </c:tx>
          <c:spPr>
            <a:ln w="28575" cap="rnd">
              <a:solidFill>
                <a:schemeClr val="tx1"/>
              </a:solidFill>
              <a:prstDash val="sysDot"/>
              <a:round/>
            </a:ln>
            <a:effectLst/>
          </c:spPr>
          <c:marker>
            <c:symbol val="none"/>
          </c:marke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6.4-10'!$C$22:$W$22</c:f>
              <c:numCache>
                <c:formatCode>General</c:formatCode>
                <c:ptCount val="21"/>
                <c:pt idx="0">
                  <c:v>0.6</c:v>
                </c:pt>
                <c:pt idx="1">
                  <c:v>0.5</c:v>
                </c:pt>
                <c:pt idx="2">
                  <c:v>1.7</c:v>
                </c:pt>
                <c:pt idx="3">
                  <c:v>1.6</c:v>
                </c:pt>
                <c:pt idx="4">
                  <c:v>1.9</c:v>
                </c:pt>
                <c:pt idx="5">
                  <c:v>2.1</c:v>
                </c:pt>
                <c:pt idx="6">
                  <c:v>2.2000000000000002</c:v>
                </c:pt>
                <c:pt idx="7">
                  <c:v>1.7</c:v>
                </c:pt>
                <c:pt idx="8">
                  <c:v>1.7</c:v>
                </c:pt>
                <c:pt idx="9">
                  <c:v>1.5</c:v>
                </c:pt>
                <c:pt idx="10">
                  <c:v>2.8</c:v>
                </c:pt>
                <c:pt idx="11">
                  <c:v>0.1</c:v>
                </c:pt>
                <c:pt idx="12">
                  <c:v>1.5</c:v>
                </c:pt>
                <c:pt idx="13">
                  <c:v>2.1</c:v>
                </c:pt>
                <c:pt idx="14">
                  <c:v>2</c:v>
                </c:pt>
                <c:pt idx="15">
                  <c:v>0.9</c:v>
                </c:pt>
                <c:pt idx="16">
                  <c:v>0.5</c:v>
                </c:pt>
                <c:pt idx="17">
                  <c:v>0</c:v>
                </c:pt>
                <c:pt idx="18" formatCode="0.0">
                  <c:v>0.2</c:v>
                </c:pt>
                <c:pt idx="19" formatCode="0.0">
                  <c:v>1</c:v>
                </c:pt>
                <c:pt idx="20" formatCode="0.0">
                  <c:v>1.9</c:v>
                </c:pt>
              </c:numCache>
            </c:numRef>
          </c:val>
          <c:smooth val="0"/>
        </c:ser>
        <c:ser>
          <c:idx val="1"/>
          <c:order val="1"/>
          <c:tx>
            <c:strRef>
              <c:f>'source F.6.4-9 et 6.4-10'!$A$23:$B$23</c:f>
              <c:strCache>
                <c:ptCount val="2"/>
                <c:pt idx="0">
                  <c:v>Salaire moyen
(brut)</c:v>
                </c:pt>
                <c:pt idx="1">
                  <c:v>ministères</c:v>
                </c:pt>
              </c:strCache>
            </c:strRef>
          </c:tx>
          <c:spPr>
            <a:ln w="28575" cap="rnd">
              <a:solidFill>
                <a:schemeClr val="accent2"/>
              </a:solidFill>
              <a:prstDash val="sysDash"/>
              <a:round/>
            </a:ln>
            <a:effectLst/>
          </c:spPr>
          <c:marker>
            <c:symbol val="none"/>
          </c:marke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6.4-10'!$C$23:$W$23</c:f>
              <c:numCache>
                <c:formatCode>General</c:formatCode>
                <c:ptCount val="21"/>
                <c:pt idx="0">
                  <c:v>1.5</c:v>
                </c:pt>
                <c:pt idx="1">
                  <c:v>1.7</c:v>
                </c:pt>
                <c:pt idx="2">
                  <c:v>2.1</c:v>
                </c:pt>
                <c:pt idx="3">
                  <c:v>1.9</c:v>
                </c:pt>
                <c:pt idx="4">
                  <c:v>2.5</c:v>
                </c:pt>
                <c:pt idx="5">
                  <c:v>1.6</c:v>
                </c:pt>
                <c:pt idx="6">
                  <c:v>1.6</c:v>
                </c:pt>
                <c:pt idx="7">
                  <c:v>1.6</c:v>
                </c:pt>
                <c:pt idx="8">
                  <c:v>2.6</c:v>
                </c:pt>
                <c:pt idx="9" formatCode="0.0">
                  <c:v>3</c:v>
                </c:pt>
                <c:pt idx="10">
                  <c:v>3.4</c:v>
                </c:pt>
                <c:pt idx="11" formatCode="0.0">
                  <c:v>2.1</c:v>
                </c:pt>
                <c:pt idx="12" formatCode="0.0">
                  <c:v>2.2000000000000002</c:v>
                </c:pt>
                <c:pt idx="13" formatCode="0.0">
                  <c:v>1.7</c:v>
                </c:pt>
                <c:pt idx="14" formatCode="0.0">
                  <c:v>1.4</c:v>
                </c:pt>
                <c:pt idx="15" formatCode="0.0">
                  <c:v>0.5</c:v>
                </c:pt>
                <c:pt idx="16" formatCode="0.0">
                  <c:v>0.9</c:v>
                </c:pt>
                <c:pt idx="17" formatCode="0.0">
                  <c:v>0.7</c:v>
                </c:pt>
                <c:pt idx="18" formatCode="0.0">
                  <c:v>0.7</c:v>
                </c:pt>
                <c:pt idx="19" formatCode="0.0">
                  <c:v>2.2999999999999998</c:v>
                </c:pt>
                <c:pt idx="20" formatCode="0.0">
                  <c:v>1.3</c:v>
                </c:pt>
              </c:numCache>
            </c:numRef>
          </c:val>
          <c:smooth val="0"/>
        </c:ser>
        <c:ser>
          <c:idx val="2"/>
          <c:order val="2"/>
          <c:tx>
            <c:strRef>
              <c:f>'source F.6.4-9 et 6.4-10'!$A$24:$B$24</c:f>
              <c:strCache>
                <c:ptCount val="2"/>
                <c:pt idx="0">
                  <c:v>Salaire moyen
(brut)</c:v>
                </c:pt>
                <c:pt idx="1">
                  <c:v>(Min+EPA)</c:v>
                </c:pt>
              </c:strCache>
            </c:strRef>
          </c:tx>
          <c:spPr>
            <a:ln w="28575" cap="rnd">
              <a:solidFill>
                <a:schemeClr val="accent2"/>
              </a:solidFill>
              <a:prstDash val="solid"/>
              <a:round/>
            </a:ln>
            <a:effectLst/>
          </c:spPr>
          <c:marker>
            <c:symbol val="none"/>
          </c:marke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6.4-10'!$C$24:$W$24</c:f>
              <c:numCache>
                <c:formatCode>General</c:formatCode>
                <c:ptCount val="21"/>
                <c:pt idx="12" formatCode="0.0">
                  <c:v>2.9</c:v>
                </c:pt>
                <c:pt idx="13" formatCode="0.0">
                  <c:v>2.2000000000000002</c:v>
                </c:pt>
                <c:pt idx="14" formatCode="0.0">
                  <c:v>1.6</c:v>
                </c:pt>
                <c:pt idx="15" formatCode="0.0">
                  <c:v>0.5</c:v>
                </c:pt>
                <c:pt idx="16" formatCode="0.0">
                  <c:v>0.7</c:v>
                </c:pt>
                <c:pt idx="17" formatCode="0.0">
                  <c:v>0.8</c:v>
                </c:pt>
                <c:pt idx="18">
                  <c:v>0.8</c:v>
                </c:pt>
                <c:pt idx="19">
                  <c:v>2.4</c:v>
                </c:pt>
                <c:pt idx="20">
                  <c:v>1.8</c:v>
                </c:pt>
              </c:numCache>
            </c:numRef>
          </c:val>
          <c:smooth val="0"/>
        </c:ser>
        <c:dLbls>
          <c:showLegendKey val="0"/>
          <c:showVal val="0"/>
          <c:showCatName val="0"/>
          <c:showSerName val="0"/>
          <c:showPercent val="0"/>
          <c:showBubbleSize val="0"/>
        </c:dLbls>
        <c:smooth val="0"/>
        <c:axId val="160894096"/>
        <c:axId val="160894880"/>
      </c:lineChart>
      <c:catAx>
        <c:axId val="16089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894880"/>
        <c:crosses val="autoZero"/>
        <c:auto val="1"/>
        <c:lblAlgn val="ctr"/>
        <c:lblOffset val="100"/>
        <c:noMultiLvlLbl val="0"/>
      </c:catAx>
      <c:valAx>
        <c:axId val="160894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894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2"/>
          <c:tx>
            <c:strRef>
              <c:f>'source F.6.4-9 et 6.4-10'!$A$27:$B$27</c:f>
              <c:strCache>
                <c:ptCount val="2"/>
                <c:pt idx="0">
                  <c:v>RMPP brute (structure constante)</c:v>
                </c:pt>
                <c:pt idx="1">
                  <c:v>ministères</c:v>
                </c:pt>
              </c:strCache>
            </c:strRef>
          </c:tx>
          <c:spPr>
            <a:solidFill>
              <a:schemeClr val="accent2">
                <a:lumMod val="20000"/>
                <a:lumOff val="80000"/>
              </a:schemeClr>
            </a:solidFill>
            <a:ln>
              <a:noFill/>
            </a:ln>
            <a:effectLst/>
          </c:spP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6.4-10'!$C$27:$N$27</c:f>
              <c:numCache>
                <c:formatCode>0.0</c:formatCode>
                <c:ptCount val="12"/>
                <c:pt idx="0">
                  <c:v>1.1000000000000001</c:v>
                </c:pt>
                <c:pt idx="1">
                  <c:v>1.3</c:v>
                </c:pt>
                <c:pt idx="2" formatCode="General">
                  <c:v>1.8</c:v>
                </c:pt>
                <c:pt idx="3" formatCode="General">
                  <c:v>1.8</c:v>
                </c:pt>
                <c:pt idx="4" formatCode="General">
                  <c:v>2.6</c:v>
                </c:pt>
                <c:pt idx="5" formatCode="General">
                  <c:v>1.5</c:v>
                </c:pt>
                <c:pt idx="6" formatCode="General">
                  <c:v>1.2</c:v>
                </c:pt>
                <c:pt idx="7" formatCode="General">
                  <c:v>1.1000000000000001</c:v>
                </c:pt>
                <c:pt idx="8" formatCode="General">
                  <c:v>1.3</c:v>
                </c:pt>
                <c:pt idx="9">
                  <c:v>1.1000000000000001</c:v>
                </c:pt>
                <c:pt idx="10" formatCode="General">
                  <c:v>1.8</c:v>
                </c:pt>
                <c:pt idx="11">
                  <c:v>1.4</c:v>
                </c:pt>
              </c:numCache>
            </c:numRef>
          </c:val>
        </c:ser>
        <c:ser>
          <c:idx val="3"/>
          <c:order val="3"/>
          <c:tx>
            <c:strRef>
              <c:f>'source F.6.4-9 et 6.4-10'!$A$29:$B$29</c:f>
              <c:strCache>
                <c:ptCount val="2"/>
                <c:pt idx="0">
                  <c:v>RMPP brute (effet de carrière)</c:v>
                </c:pt>
                <c:pt idx="1">
                  <c:v>ministères</c:v>
                </c:pt>
              </c:strCache>
            </c:strRef>
          </c:tx>
          <c:spPr>
            <a:solidFill>
              <a:schemeClr val="accent2">
                <a:lumMod val="60000"/>
                <a:lumOff val="40000"/>
              </a:schemeClr>
            </a:solidFill>
            <a:ln>
              <a:noFill/>
            </a:ln>
            <a:effectLst/>
          </c:spP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6.4-10'!$C$29:$N$29</c:f>
              <c:numCache>
                <c:formatCode>0.0</c:formatCode>
                <c:ptCount val="12"/>
                <c:pt idx="0">
                  <c:v>2</c:v>
                </c:pt>
                <c:pt idx="1">
                  <c:v>2.1</c:v>
                </c:pt>
                <c:pt idx="2" formatCode="General">
                  <c:v>2.2000000000000002</c:v>
                </c:pt>
                <c:pt idx="3" formatCode="General">
                  <c:v>2.1</c:v>
                </c:pt>
                <c:pt idx="4" formatCode="General">
                  <c:v>2.2999999999999998</c:v>
                </c:pt>
                <c:pt idx="5" formatCode="General">
                  <c:v>2.2000000000000002</c:v>
                </c:pt>
                <c:pt idx="6" formatCode="General">
                  <c:v>2.2999999999999998</c:v>
                </c:pt>
                <c:pt idx="7" formatCode="General">
                  <c:v>1.8</c:v>
                </c:pt>
                <c:pt idx="8" formatCode="General">
                  <c:v>2.1</c:v>
                </c:pt>
                <c:pt idx="9" formatCode="General">
                  <c:v>2.2999999999999998</c:v>
                </c:pt>
                <c:pt idx="10" formatCode="General">
                  <c:v>2.1</c:v>
                </c:pt>
                <c:pt idx="11">
                  <c:v>2</c:v>
                </c:pt>
              </c:numCache>
            </c:numRef>
          </c:val>
        </c:ser>
        <c:dLbls>
          <c:showLegendKey val="0"/>
          <c:showVal val="0"/>
          <c:showCatName val="0"/>
          <c:showSerName val="0"/>
          <c:showPercent val="0"/>
          <c:showBubbleSize val="0"/>
        </c:dLbls>
        <c:axId val="160892136"/>
        <c:axId val="160890960"/>
      </c:areaChart>
      <c:lineChart>
        <c:grouping val="standard"/>
        <c:varyColors val="0"/>
        <c:ser>
          <c:idx val="0"/>
          <c:order val="0"/>
          <c:tx>
            <c:strRef>
              <c:f>'source F.6.4-9 et 6.4-10'!$A$25:$B$25</c:f>
              <c:strCache>
                <c:ptCount val="2"/>
                <c:pt idx="0">
                  <c:v>RMPP brute (globale)</c:v>
                </c:pt>
                <c:pt idx="1">
                  <c:v>ministères</c:v>
                </c:pt>
              </c:strCache>
            </c:strRef>
          </c:tx>
          <c:spPr>
            <a:ln w="28575" cap="rnd">
              <a:solidFill>
                <a:schemeClr val="accent2"/>
              </a:solidFill>
              <a:prstDash val="sysDash"/>
              <a:round/>
            </a:ln>
            <a:effectLst/>
          </c:spPr>
          <c:marker>
            <c:symbol val="none"/>
          </c:marke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6.4-10'!$C$25:$W$25</c:f>
              <c:numCache>
                <c:formatCode>0.0</c:formatCode>
                <c:ptCount val="21"/>
                <c:pt idx="0">
                  <c:v>3.1</c:v>
                </c:pt>
                <c:pt idx="1">
                  <c:v>3.4</c:v>
                </c:pt>
                <c:pt idx="2">
                  <c:v>4</c:v>
                </c:pt>
                <c:pt idx="3">
                  <c:v>3.9</c:v>
                </c:pt>
                <c:pt idx="4">
                  <c:v>4.9000000000000004</c:v>
                </c:pt>
                <c:pt idx="5">
                  <c:v>3.7</c:v>
                </c:pt>
                <c:pt idx="6">
                  <c:v>3.5</c:v>
                </c:pt>
                <c:pt idx="7">
                  <c:v>2.9</c:v>
                </c:pt>
                <c:pt idx="8">
                  <c:v>3.4</c:v>
                </c:pt>
                <c:pt idx="9">
                  <c:v>3.4</c:v>
                </c:pt>
                <c:pt idx="10">
                  <c:v>3.9</c:v>
                </c:pt>
                <c:pt idx="11">
                  <c:v>3.4</c:v>
                </c:pt>
                <c:pt idx="12" formatCode="General">
                  <c:v>3.2</c:v>
                </c:pt>
                <c:pt idx="13" formatCode="General">
                  <c:v>3.2</c:v>
                </c:pt>
                <c:pt idx="14">
                  <c:v>2.2999999999999998</c:v>
                </c:pt>
                <c:pt idx="15">
                  <c:v>1.8</c:v>
                </c:pt>
                <c:pt idx="16">
                  <c:v>2.4</c:v>
                </c:pt>
                <c:pt idx="17">
                  <c:v>2.2000000000000002</c:v>
                </c:pt>
                <c:pt idx="18">
                  <c:v>2.2999999999999998</c:v>
                </c:pt>
                <c:pt idx="19">
                  <c:v>4</c:v>
                </c:pt>
                <c:pt idx="20">
                  <c:v>3.1</c:v>
                </c:pt>
              </c:numCache>
            </c:numRef>
          </c:val>
          <c:smooth val="0"/>
        </c:ser>
        <c:ser>
          <c:idx val="1"/>
          <c:order val="1"/>
          <c:tx>
            <c:strRef>
              <c:f>'source F.6.4-9 et 6.4-10'!$A$26:$B$26</c:f>
              <c:strCache>
                <c:ptCount val="2"/>
                <c:pt idx="0">
                  <c:v>RMPP brute (globale)</c:v>
                </c:pt>
                <c:pt idx="1">
                  <c:v> (Min+EPA)</c:v>
                </c:pt>
              </c:strCache>
            </c:strRef>
          </c:tx>
          <c:spPr>
            <a:ln w="28575" cap="rnd">
              <a:solidFill>
                <a:schemeClr val="accent2"/>
              </a:solidFill>
              <a:round/>
            </a:ln>
            <a:effectLst/>
          </c:spPr>
          <c:marker>
            <c:symbol val="none"/>
          </c:marke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6.4-10'!$C$26:$W$26</c:f>
              <c:numCache>
                <c:formatCode>0.0</c:formatCode>
                <c:ptCount val="21"/>
                <c:pt idx="12" formatCode="General">
                  <c:v>3.3</c:v>
                </c:pt>
                <c:pt idx="13" formatCode="General">
                  <c:v>3.2</c:v>
                </c:pt>
                <c:pt idx="14">
                  <c:v>2.4</c:v>
                </c:pt>
                <c:pt idx="15">
                  <c:v>1.8</c:v>
                </c:pt>
                <c:pt idx="16">
                  <c:v>2.5</c:v>
                </c:pt>
                <c:pt idx="17">
                  <c:v>2.2000000000000002</c:v>
                </c:pt>
                <c:pt idx="18" formatCode="General">
                  <c:v>2.2000000000000002</c:v>
                </c:pt>
                <c:pt idx="19" formatCode="General">
                  <c:v>3.8</c:v>
                </c:pt>
                <c:pt idx="20" formatCode="General">
                  <c:v>3.1</c:v>
                </c:pt>
              </c:numCache>
            </c:numRef>
          </c:val>
          <c:smooth val="0"/>
        </c:ser>
        <c:ser>
          <c:idx val="4"/>
          <c:order val="4"/>
          <c:tx>
            <c:strRef>
              <c:f>'source F.6.4-9 et 6.4-10'!$A$22</c:f>
              <c:strCache>
                <c:ptCount val="1"/>
                <c:pt idx="0">
                  <c:v>Inflation (y compris tabac)</c:v>
                </c:pt>
              </c:strCache>
            </c:strRef>
          </c:tx>
          <c:spPr>
            <a:ln w="28575" cap="rnd">
              <a:solidFill>
                <a:sysClr val="windowText" lastClr="000000"/>
              </a:solidFill>
              <a:prstDash val="sysDot"/>
              <a:round/>
            </a:ln>
            <a:effectLst/>
          </c:spPr>
          <c:marker>
            <c:symbol val="none"/>
          </c:marker>
          <c:cat>
            <c:strRef>
              <c:f>'source F.6.4-9 et 6.4-10'!$C$20:$W$20</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F.6.4-9 et 6.4-10'!$C$22:$W$22</c:f>
              <c:numCache>
                <c:formatCode>General</c:formatCode>
                <c:ptCount val="21"/>
                <c:pt idx="0">
                  <c:v>0.6</c:v>
                </c:pt>
                <c:pt idx="1">
                  <c:v>0.5</c:v>
                </c:pt>
                <c:pt idx="2">
                  <c:v>1.7</c:v>
                </c:pt>
                <c:pt idx="3">
                  <c:v>1.6</c:v>
                </c:pt>
                <c:pt idx="4">
                  <c:v>1.9</c:v>
                </c:pt>
                <c:pt idx="5">
                  <c:v>2.1</c:v>
                </c:pt>
                <c:pt idx="6">
                  <c:v>2.2000000000000002</c:v>
                </c:pt>
                <c:pt idx="7">
                  <c:v>1.7</c:v>
                </c:pt>
                <c:pt idx="8">
                  <c:v>1.7</c:v>
                </c:pt>
                <c:pt idx="9">
                  <c:v>1.5</c:v>
                </c:pt>
                <c:pt idx="10">
                  <c:v>2.8</c:v>
                </c:pt>
                <c:pt idx="11">
                  <c:v>0.1</c:v>
                </c:pt>
                <c:pt idx="12">
                  <c:v>1.5</c:v>
                </c:pt>
                <c:pt idx="13">
                  <c:v>2.1</c:v>
                </c:pt>
                <c:pt idx="14">
                  <c:v>2</c:v>
                </c:pt>
                <c:pt idx="15">
                  <c:v>0.9</c:v>
                </c:pt>
                <c:pt idx="16">
                  <c:v>0.5</c:v>
                </c:pt>
                <c:pt idx="17">
                  <c:v>0</c:v>
                </c:pt>
                <c:pt idx="18" formatCode="0.0">
                  <c:v>0.2</c:v>
                </c:pt>
                <c:pt idx="19" formatCode="0.0">
                  <c:v>1</c:v>
                </c:pt>
                <c:pt idx="20" formatCode="0.0">
                  <c:v>1.9</c:v>
                </c:pt>
              </c:numCache>
            </c:numRef>
          </c:val>
          <c:smooth val="0"/>
        </c:ser>
        <c:dLbls>
          <c:showLegendKey val="0"/>
          <c:showVal val="0"/>
          <c:showCatName val="0"/>
          <c:showSerName val="0"/>
          <c:showPercent val="0"/>
          <c:showBubbleSize val="0"/>
        </c:dLbls>
        <c:marker val="1"/>
        <c:smooth val="0"/>
        <c:axId val="160890176"/>
        <c:axId val="160896448"/>
      </c:lineChart>
      <c:catAx>
        <c:axId val="16089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896448"/>
        <c:crosses val="autoZero"/>
        <c:auto val="1"/>
        <c:lblAlgn val="ctr"/>
        <c:lblOffset val="100"/>
        <c:noMultiLvlLbl val="0"/>
      </c:catAx>
      <c:valAx>
        <c:axId val="160896448"/>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890176"/>
        <c:crosses val="autoZero"/>
        <c:crossBetween val="between"/>
      </c:valAx>
      <c:valAx>
        <c:axId val="16089096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892136"/>
        <c:crosses val="max"/>
        <c:crossBetween val="between"/>
      </c:valAx>
      <c:catAx>
        <c:axId val="160892136"/>
        <c:scaling>
          <c:orientation val="minMax"/>
        </c:scaling>
        <c:delete val="1"/>
        <c:axPos val="b"/>
        <c:numFmt formatCode="General" sourceLinked="1"/>
        <c:majorTickMark val="out"/>
        <c:minorTickMark val="none"/>
        <c:tickLblPos val="nextTo"/>
        <c:crossAx val="1608909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31402801433271E-2"/>
          <c:y val="6.7915768529265466E-2"/>
          <c:w val="0.87016335801361333"/>
          <c:h val="0.77751845350745286"/>
        </c:manualLayout>
      </c:layout>
      <c:barChart>
        <c:barDir val="col"/>
        <c:grouping val="clustered"/>
        <c:varyColors val="0"/>
        <c:ser>
          <c:idx val="1"/>
          <c:order val="0"/>
          <c:tx>
            <c:strRef>
              <c:f>'source F 6.4-12 '!$B$5</c:f>
              <c:strCache>
                <c:ptCount val="1"/>
                <c:pt idx="0">
                  <c:v>PIB</c:v>
                </c:pt>
              </c:strCache>
            </c:strRef>
          </c:tx>
          <c:spPr>
            <a:solidFill>
              <a:srgbClr val="3366FF"/>
            </a:solidFill>
            <a:ln w="12700">
              <a:solidFill>
                <a:srgbClr val="000000"/>
              </a:solidFill>
              <a:prstDash val="solid"/>
            </a:ln>
          </c:spPr>
          <c:invertIfNegative val="0"/>
          <c:cat>
            <c:numRef>
              <c:f>'source F 6.4-12 '!$A$6:$A$45</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'source F 6.4-12 '!$B$6:$B$45</c:f>
              <c:numCache>
                <c:formatCode>0.0%</c:formatCode>
                <c:ptCount val="40"/>
                <c:pt idx="0">
                  <c:v>1.6E-2</c:v>
                </c:pt>
                <c:pt idx="1">
                  <c:v>1.0999999999999999E-2</c:v>
                </c:pt>
                <c:pt idx="2">
                  <c:v>2.5000000000000001E-2</c:v>
                </c:pt>
                <c:pt idx="3">
                  <c:v>1.2E-2</c:v>
                </c:pt>
                <c:pt idx="4">
                  <c:v>1.4999999999999999E-2</c:v>
                </c:pt>
                <c:pt idx="5">
                  <c:v>1.6E-2</c:v>
                </c:pt>
                <c:pt idx="6">
                  <c:v>2.3E-2</c:v>
                </c:pt>
                <c:pt idx="7">
                  <c:v>2.5999999999999999E-2</c:v>
                </c:pt>
                <c:pt idx="8">
                  <c:v>4.7E-2</c:v>
                </c:pt>
                <c:pt idx="9">
                  <c:v>4.2999999999999997E-2</c:v>
                </c:pt>
                <c:pt idx="10">
                  <c:v>2.9000000000000001E-2</c:v>
                </c:pt>
                <c:pt idx="11">
                  <c:v>1.0999999999999999E-2</c:v>
                </c:pt>
                <c:pt idx="12">
                  <c:v>1.6E-2</c:v>
                </c:pt>
                <c:pt idx="13">
                  <c:v>-6.0000000000000001E-3</c:v>
                </c:pt>
                <c:pt idx="14">
                  <c:v>2.4E-2</c:v>
                </c:pt>
                <c:pt idx="15">
                  <c:v>2.1000000000000001E-2</c:v>
                </c:pt>
                <c:pt idx="16">
                  <c:v>1.4E-2</c:v>
                </c:pt>
                <c:pt idx="17">
                  <c:v>2.3E-2</c:v>
                </c:pt>
                <c:pt idx="18">
                  <c:v>3.5999999999999997E-2</c:v>
                </c:pt>
                <c:pt idx="19">
                  <c:v>3.4000000000000002E-2</c:v>
                </c:pt>
                <c:pt idx="20">
                  <c:v>3.9E-2</c:v>
                </c:pt>
                <c:pt idx="21">
                  <c:v>0.02</c:v>
                </c:pt>
                <c:pt idx="22">
                  <c:v>1.0999999999999999E-2</c:v>
                </c:pt>
                <c:pt idx="23">
                  <c:v>8.0000000000000002E-3</c:v>
                </c:pt>
                <c:pt idx="24">
                  <c:v>2.8000000000000001E-2</c:v>
                </c:pt>
                <c:pt idx="25">
                  <c:v>1.7000000000000001E-2</c:v>
                </c:pt>
                <c:pt idx="26">
                  <c:v>2.5000000000000001E-2</c:v>
                </c:pt>
                <c:pt idx="27">
                  <c:v>2.4E-2</c:v>
                </c:pt>
                <c:pt idx="28">
                  <c:v>3.0000000000000001E-3</c:v>
                </c:pt>
                <c:pt idx="29">
                  <c:v>-2.9000000000000001E-2</c:v>
                </c:pt>
                <c:pt idx="30">
                  <c:v>0.02</c:v>
                </c:pt>
                <c:pt idx="31">
                  <c:v>2.1999999999999999E-2</c:v>
                </c:pt>
                <c:pt idx="32">
                  <c:v>3.0000000000000001E-3</c:v>
                </c:pt>
                <c:pt idx="33">
                  <c:v>6.0000000000000001E-3</c:v>
                </c:pt>
                <c:pt idx="34">
                  <c:v>0.01</c:v>
                </c:pt>
                <c:pt idx="35">
                  <c:v>1.0999999999999999E-2</c:v>
                </c:pt>
                <c:pt idx="36">
                  <c:v>1.0999999999999999E-2</c:v>
                </c:pt>
                <c:pt idx="37">
                  <c:v>2.3E-2</c:v>
                </c:pt>
                <c:pt idx="38">
                  <c:v>1.7999999999999999E-2</c:v>
                </c:pt>
                <c:pt idx="39">
                  <c:v>1.4999999999999999E-2</c:v>
                </c:pt>
              </c:numCache>
            </c:numRef>
          </c:val>
          <c:extLst xmlns:c16r2="http://schemas.microsoft.com/office/drawing/2015/06/chart">
            <c:ext xmlns:c16="http://schemas.microsoft.com/office/drawing/2014/chart" uri="{C3380CC4-5D6E-409C-BE32-E72D297353CC}">
              <c16:uniqueId val="{00000000-8E62-49AA-B136-39D77B293EBD}"/>
            </c:ext>
          </c:extLst>
        </c:ser>
        <c:dLbls>
          <c:showLegendKey val="0"/>
          <c:showVal val="0"/>
          <c:showCatName val="0"/>
          <c:showSerName val="0"/>
          <c:showPercent val="0"/>
          <c:showBubbleSize val="0"/>
        </c:dLbls>
        <c:gapWidth val="150"/>
        <c:axId val="163324368"/>
        <c:axId val="163318488"/>
      </c:barChart>
      <c:lineChart>
        <c:grouping val="standard"/>
        <c:varyColors val="0"/>
        <c:ser>
          <c:idx val="0"/>
          <c:order val="1"/>
          <c:tx>
            <c:strRef>
              <c:f>'source F 6.4-12 '!$C$5</c:f>
              <c:strCache>
                <c:ptCount val="1"/>
                <c:pt idx="0">
                  <c:v>Rapport du salaire net moyen dans le secteur privé au salaire net moyen dans la FPE</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cat>
            <c:numRef>
              <c:f>'source F 6.4-12 '!$A$6:$A$42</c:f>
              <c:numCache>
                <c:formatCode>General</c:formatCod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numCache>
            </c:numRef>
          </c:cat>
          <c:val>
            <c:numRef>
              <c:f>'source F 6.4-12 '!$C$6:$C$43</c:f>
              <c:numCache>
                <c:formatCode>0.00</c:formatCode>
                <c:ptCount val="38"/>
                <c:pt idx="0">
                  <c:v>0.86</c:v>
                </c:pt>
                <c:pt idx="1">
                  <c:v>0.85</c:v>
                </c:pt>
                <c:pt idx="2">
                  <c:v>0.86</c:v>
                </c:pt>
                <c:pt idx="3">
                  <c:v>0.87</c:v>
                </c:pt>
                <c:pt idx="4">
                  <c:v>0.88</c:v>
                </c:pt>
                <c:pt idx="5">
                  <c:v>0.88</c:v>
                </c:pt>
                <c:pt idx="6">
                  <c:v>0.9</c:v>
                </c:pt>
                <c:pt idx="7">
                  <c:v>0.9</c:v>
                </c:pt>
                <c:pt idx="8">
                  <c:v>0.91</c:v>
                </c:pt>
                <c:pt idx="9">
                  <c:v>0.9</c:v>
                </c:pt>
                <c:pt idx="10">
                  <c:v>0.9</c:v>
                </c:pt>
                <c:pt idx="11">
                  <c:v>0.9</c:v>
                </c:pt>
                <c:pt idx="12">
                  <c:v>0.89</c:v>
                </c:pt>
                <c:pt idx="13">
                  <c:v>0.87</c:v>
                </c:pt>
                <c:pt idx="14">
                  <c:v>0.86</c:v>
                </c:pt>
                <c:pt idx="15">
                  <c:v>0.85</c:v>
                </c:pt>
                <c:pt idx="16">
                  <c:v>0.85</c:v>
                </c:pt>
                <c:pt idx="17">
                  <c:v>0.85</c:v>
                </c:pt>
                <c:pt idx="18">
                  <c:v>0.85</c:v>
                </c:pt>
                <c:pt idx="19">
                  <c:v>0.86</c:v>
                </c:pt>
                <c:pt idx="20">
                  <c:v>0.86</c:v>
                </c:pt>
                <c:pt idx="21">
                  <c:v>0.86</c:v>
                </c:pt>
                <c:pt idx="22">
                  <c:v>0.86</c:v>
                </c:pt>
                <c:pt idx="23">
                  <c:v>0.87</c:v>
                </c:pt>
                <c:pt idx="24">
                  <c:v>0.87</c:v>
                </c:pt>
                <c:pt idx="25">
                  <c:v>0.88</c:v>
                </c:pt>
                <c:pt idx="26">
                  <c:v>0.87</c:v>
                </c:pt>
                <c:pt idx="27">
                  <c:v>0.89</c:v>
                </c:pt>
                <c:pt idx="28">
                  <c:v>0.89</c:v>
                </c:pt>
                <c:pt idx="29">
                  <c:v>0.85</c:v>
                </c:pt>
                <c:pt idx="30">
                  <c:v>0.85</c:v>
                </c:pt>
                <c:pt idx="31">
                  <c:v>0.86</c:v>
                </c:pt>
                <c:pt idx="32">
                  <c:v>0.86</c:v>
                </c:pt>
                <c:pt idx="33">
                  <c:v>0.89</c:v>
                </c:pt>
                <c:pt idx="34">
                  <c:v>0.89</c:v>
                </c:pt>
                <c:pt idx="35">
                  <c:v>0.89</c:v>
                </c:pt>
                <c:pt idx="36">
                  <c:v>0.89</c:v>
                </c:pt>
                <c:pt idx="37">
                  <c:v>0.89</c:v>
                </c:pt>
              </c:numCache>
            </c:numRef>
          </c:val>
          <c:smooth val="0"/>
          <c:extLst xmlns:c16r2="http://schemas.microsoft.com/office/drawing/2015/06/chart">
            <c:ext xmlns:c16="http://schemas.microsoft.com/office/drawing/2014/chart" uri="{C3380CC4-5D6E-409C-BE32-E72D297353CC}">
              <c16:uniqueId val="{00000001-8E62-49AA-B136-39D77B293EBD}"/>
            </c:ext>
          </c:extLst>
        </c:ser>
        <c:dLbls>
          <c:showLegendKey val="0"/>
          <c:showVal val="0"/>
          <c:showCatName val="0"/>
          <c:showSerName val="0"/>
          <c:showPercent val="0"/>
          <c:showBubbleSize val="0"/>
        </c:dLbls>
        <c:marker val="1"/>
        <c:smooth val="0"/>
        <c:axId val="163320448"/>
        <c:axId val="163320056"/>
      </c:lineChart>
      <c:catAx>
        <c:axId val="163324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63318488"/>
        <c:crosses val="autoZero"/>
        <c:auto val="0"/>
        <c:lblAlgn val="ctr"/>
        <c:lblOffset val="100"/>
        <c:tickLblSkip val="2"/>
        <c:tickMarkSkip val="1"/>
        <c:noMultiLvlLbl val="0"/>
      </c:catAx>
      <c:valAx>
        <c:axId val="163318488"/>
        <c:scaling>
          <c:orientation val="minMax"/>
        </c:scaling>
        <c:delete val="0"/>
        <c:axPos val="l"/>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324368"/>
        <c:crosses val="autoZero"/>
        <c:crossBetween val="between"/>
      </c:valAx>
      <c:catAx>
        <c:axId val="163320448"/>
        <c:scaling>
          <c:orientation val="minMax"/>
        </c:scaling>
        <c:delete val="1"/>
        <c:axPos val="b"/>
        <c:numFmt formatCode="General" sourceLinked="1"/>
        <c:majorTickMark val="out"/>
        <c:minorTickMark val="none"/>
        <c:tickLblPos val="nextTo"/>
        <c:crossAx val="163320056"/>
        <c:crosses val="autoZero"/>
        <c:auto val="0"/>
        <c:lblAlgn val="ctr"/>
        <c:lblOffset val="100"/>
        <c:noMultiLvlLbl val="0"/>
      </c:catAx>
      <c:valAx>
        <c:axId val="163320056"/>
        <c:scaling>
          <c:orientation val="minMax"/>
        </c:scaling>
        <c:delete val="0"/>
        <c:axPos val="r"/>
        <c:numFmt formatCode="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320448"/>
        <c:crosses val="max"/>
        <c:crossBetween val="between"/>
      </c:valAx>
      <c:spPr>
        <a:noFill/>
        <a:ln w="12700">
          <a:solidFill>
            <a:srgbClr val="808080"/>
          </a:solidFill>
          <a:prstDash val="solid"/>
        </a:ln>
      </c:spPr>
    </c:plotArea>
    <c:legend>
      <c:legendPos val="r"/>
      <c:layout>
        <c:manualLayout>
          <c:xMode val="edge"/>
          <c:yMode val="edge"/>
          <c:x val="3.3707865168539325E-2"/>
          <c:y val="0.87587920362413707"/>
          <c:w val="0.94257296489624187"/>
          <c:h val="5.62060889929741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55671474334564E-2"/>
          <c:y val="3.7992616068219687E-2"/>
          <c:w val="0.93783448931331392"/>
          <c:h val="0.70051774648500897"/>
        </c:manualLayout>
      </c:layout>
      <c:barChart>
        <c:barDir val="col"/>
        <c:grouping val="stacked"/>
        <c:varyColors val="0"/>
        <c:ser>
          <c:idx val="0"/>
          <c:order val="0"/>
          <c:tx>
            <c:strRef>
              <c:f>'source F 6.4-13'!$A$7</c:f>
              <c:strCache>
                <c:ptCount val="1"/>
                <c:pt idx="0">
                  <c:v>Transformations d'emplois </c:v>
                </c:pt>
              </c:strCache>
            </c:strRef>
          </c:tx>
          <c:spPr>
            <a:solidFill>
              <a:srgbClr val="4F81BD"/>
            </a:solidFill>
            <a:ln w="25400">
              <a:noFill/>
            </a:ln>
          </c:spPr>
          <c:invertIfNegative val="0"/>
          <c:cat>
            <c:multiLvlStrRef>
              <c:f>'source F 6.4-13'!$F$5:$AL$6</c:f>
              <c:multiLvlStrCache>
                <c:ptCount val="33"/>
                <c:lvl>
                  <c:pt idx="0">
                    <c:v>LFI</c:v>
                  </c:pt>
                  <c:pt idx="1">
                    <c:v>LFI</c:v>
                  </c:pt>
                  <c:pt idx="2">
                    <c:v>LFI</c:v>
                  </c:pt>
                  <c:pt idx="3">
                    <c:v>LFI</c:v>
                  </c:pt>
                  <c:pt idx="4">
                    <c:v>LFI</c:v>
                  </c:pt>
                  <c:pt idx="5">
                    <c:v>LFI</c:v>
                  </c:pt>
                  <c:pt idx="6">
                    <c:v>LFI</c:v>
                  </c:pt>
                  <c:pt idx="7">
                    <c:v>LFI</c:v>
                  </c:pt>
                  <c:pt idx="8">
                    <c:v>PLF</c:v>
                  </c:pt>
                  <c:pt idx="9">
                    <c:v>PLF</c:v>
                  </c:pt>
                  <c:pt idx="10">
                    <c:v>PLF</c:v>
                  </c:pt>
                  <c:pt idx="11">
                    <c:v>exécution</c:v>
                  </c:pt>
                  <c:pt idx="12">
                    <c:v>PLF</c:v>
                  </c:pt>
                  <c:pt idx="13">
                    <c:v>exécution</c:v>
                  </c:pt>
                  <c:pt idx="14">
                    <c:v>PLF</c:v>
                  </c:pt>
                  <c:pt idx="15">
                    <c:v>exécution</c:v>
                  </c:pt>
                  <c:pt idx="16">
                    <c:v>PLF</c:v>
                  </c:pt>
                  <c:pt idx="17">
                    <c:v>exécution</c:v>
                  </c:pt>
                  <c:pt idx="18">
                    <c:v>PLF</c:v>
                  </c:pt>
                  <c:pt idx="19">
                    <c:v>exécution</c:v>
                  </c:pt>
                  <c:pt idx="20">
                    <c:v>PLF</c:v>
                  </c:pt>
                  <c:pt idx="21">
                    <c:v>exécution</c:v>
                  </c:pt>
                  <c:pt idx="22">
                    <c:v>PLF</c:v>
                  </c:pt>
                  <c:pt idx="23">
                    <c:v>exécution</c:v>
                  </c:pt>
                  <c:pt idx="24">
                    <c:v>PLF</c:v>
                  </c:pt>
                  <c:pt idx="25">
                    <c:v>exécution</c:v>
                  </c:pt>
                  <c:pt idx="26">
                    <c:v>PLF</c:v>
                  </c:pt>
                  <c:pt idx="27">
                    <c:v>exécution</c:v>
                  </c:pt>
                  <c:pt idx="28">
                    <c:v>PLF</c:v>
                  </c:pt>
                  <c:pt idx="29">
                    <c:v>exécution</c:v>
                  </c:pt>
                  <c:pt idx="30">
                    <c:v>PLF</c:v>
                  </c:pt>
                  <c:pt idx="31">
                    <c:v>exécution</c:v>
                  </c:pt>
                  <c:pt idx="32">
                    <c:v>PLF</c:v>
                  </c:pt>
                </c:lvl>
                <c:lvl>
                  <c:pt idx="0">
                    <c:v>1999</c:v>
                  </c:pt>
                  <c:pt idx="1">
                    <c:v>2000</c:v>
                  </c:pt>
                  <c:pt idx="2">
                    <c:v>2001</c:v>
                  </c:pt>
                  <c:pt idx="3">
                    <c:v>2002</c:v>
                  </c:pt>
                  <c:pt idx="4">
                    <c:v>2003</c:v>
                  </c:pt>
                  <c:pt idx="5">
                    <c:v>2004</c:v>
                  </c:pt>
                  <c:pt idx="6">
                    <c:v>2005</c:v>
                  </c:pt>
                  <c:pt idx="7">
                    <c:v>2006</c:v>
                  </c:pt>
                  <c:pt idx="8">
                    <c:v>2007</c:v>
                  </c:pt>
                  <c:pt idx="9">
                    <c:v>2008</c:v>
                  </c:pt>
                  <c:pt idx="10">
                    <c:v>2009</c:v>
                  </c:pt>
                  <c:pt idx="12">
                    <c:v>2010</c:v>
                  </c:pt>
                  <c:pt idx="14">
                    <c:v>2011</c:v>
                  </c:pt>
                  <c:pt idx="16">
                    <c:v>2012</c:v>
                  </c:pt>
                  <c:pt idx="18">
                    <c:v>2013</c:v>
                  </c:pt>
                  <c:pt idx="20">
                    <c:v>2014</c:v>
                  </c:pt>
                  <c:pt idx="22">
                    <c:v>2015</c:v>
                  </c:pt>
                  <c:pt idx="24">
                    <c:v>2016</c:v>
                  </c:pt>
                  <c:pt idx="26">
                    <c:v>2017</c:v>
                  </c:pt>
                  <c:pt idx="28">
                    <c:v>2018</c:v>
                  </c:pt>
                  <c:pt idx="30">
                    <c:v>2019</c:v>
                  </c:pt>
                  <c:pt idx="32">
                    <c:v>2020</c:v>
                  </c:pt>
                </c:lvl>
              </c:multiLvlStrCache>
            </c:multiLvlStrRef>
          </c:cat>
          <c:val>
            <c:numRef>
              <c:f>'source F 6.4-13'!$F$7:$AL$7</c:f>
              <c:numCache>
                <c:formatCode>#,##0</c:formatCode>
                <c:ptCount val="33"/>
                <c:pt idx="0">
                  <c:v>175</c:v>
                </c:pt>
                <c:pt idx="1">
                  <c:v>238</c:v>
                </c:pt>
                <c:pt idx="2">
                  <c:v>175</c:v>
                </c:pt>
                <c:pt idx="3">
                  <c:v>205</c:v>
                </c:pt>
                <c:pt idx="4">
                  <c:v>196</c:v>
                </c:pt>
                <c:pt idx="5">
                  <c:v>216</c:v>
                </c:pt>
                <c:pt idx="6">
                  <c:v>215</c:v>
                </c:pt>
                <c:pt idx="7">
                  <c:v>120</c:v>
                </c:pt>
                <c:pt idx="8">
                  <c:v>169</c:v>
                </c:pt>
                <c:pt idx="9">
                  <c:v>12</c:v>
                </c:pt>
                <c:pt idx="11" formatCode="0">
                  <c:v>11</c:v>
                </c:pt>
                <c:pt idx="13" formatCode="0">
                  <c:v>7</c:v>
                </c:pt>
                <c:pt idx="15" formatCode="0">
                  <c:v>4</c:v>
                </c:pt>
                <c:pt idx="17" formatCode="0">
                  <c:v>30</c:v>
                </c:pt>
                <c:pt idx="19" formatCode="0">
                  <c:v>1</c:v>
                </c:pt>
                <c:pt idx="21" formatCode="0">
                  <c:v>1</c:v>
                </c:pt>
                <c:pt idx="22" formatCode="0">
                  <c:v>1</c:v>
                </c:pt>
                <c:pt idx="23" formatCode="0">
                  <c:v>3</c:v>
                </c:pt>
                <c:pt idx="24" formatCode="0">
                  <c:v>2</c:v>
                </c:pt>
                <c:pt idx="25">
                  <c:v>2</c:v>
                </c:pt>
                <c:pt idx="26" formatCode="0">
                  <c:v>11</c:v>
                </c:pt>
                <c:pt idx="27" formatCode="General">
                  <c:v>0</c:v>
                </c:pt>
                <c:pt idx="28" formatCode="General">
                  <c:v>0</c:v>
                </c:pt>
                <c:pt idx="29" formatCode="General">
                  <c:v>0</c:v>
                </c:pt>
                <c:pt idx="30" formatCode="General">
                  <c:v>0</c:v>
                </c:pt>
                <c:pt idx="31" formatCode="General">
                  <c:v>0</c:v>
                </c:pt>
                <c:pt idx="32" formatCode="General">
                  <c:v>0</c:v>
                </c:pt>
              </c:numCache>
            </c:numRef>
          </c:val>
          <c:extLst xmlns:c16r2="http://schemas.microsoft.com/office/drawing/2015/06/chart">
            <c:ext xmlns:c16="http://schemas.microsoft.com/office/drawing/2014/chart" uri="{C3380CC4-5D6E-409C-BE32-E72D297353CC}">
              <c16:uniqueId val="{00000000-F0E6-4D62-9212-CCF08C74269F}"/>
            </c:ext>
          </c:extLst>
        </c:ser>
        <c:ser>
          <c:idx val="1"/>
          <c:order val="1"/>
          <c:tx>
            <c:strRef>
              <c:f>'source F 6.4-13'!$A$8</c:f>
              <c:strCache>
                <c:ptCount val="1"/>
                <c:pt idx="0">
                  <c:v>Mesures statutaires</c:v>
                </c:pt>
              </c:strCache>
            </c:strRef>
          </c:tx>
          <c:spPr>
            <a:solidFill>
              <a:srgbClr val="C0504D"/>
            </a:solidFill>
            <a:ln w="25400">
              <a:noFill/>
            </a:ln>
          </c:spPr>
          <c:invertIfNegative val="0"/>
          <c:cat>
            <c:multiLvlStrRef>
              <c:f>'source F 6.4-13'!$F$5:$AL$6</c:f>
              <c:multiLvlStrCache>
                <c:ptCount val="33"/>
                <c:lvl>
                  <c:pt idx="0">
                    <c:v>LFI</c:v>
                  </c:pt>
                  <c:pt idx="1">
                    <c:v>LFI</c:v>
                  </c:pt>
                  <c:pt idx="2">
                    <c:v>LFI</c:v>
                  </c:pt>
                  <c:pt idx="3">
                    <c:v>LFI</c:v>
                  </c:pt>
                  <c:pt idx="4">
                    <c:v>LFI</c:v>
                  </c:pt>
                  <c:pt idx="5">
                    <c:v>LFI</c:v>
                  </c:pt>
                  <c:pt idx="6">
                    <c:v>LFI</c:v>
                  </c:pt>
                  <c:pt idx="7">
                    <c:v>LFI</c:v>
                  </c:pt>
                  <c:pt idx="8">
                    <c:v>PLF</c:v>
                  </c:pt>
                  <c:pt idx="9">
                    <c:v>PLF</c:v>
                  </c:pt>
                  <c:pt idx="10">
                    <c:v>PLF</c:v>
                  </c:pt>
                  <c:pt idx="11">
                    <c:v>exécution</c:v>
                  </c:pt>
                  <c:pt idx="12">
                    <c:v>PLF</c:v>
                  </c:pt>
                  <c:pt idx="13">
                    <c:v>exécution</c:v>
                  </c:pt>
                  <c:pt idx="14">
                    <c:v>PLF</c:v>
                  </c:pt>
                  <c:pt idx="15">
                    <c:v>exécution</c:v>
                  </c:pt>
                  <c:pt idx="16">
                    <c:v>PLF</c:v>
                  </c:pt>
                  <c:pt idx="17">
                    <c:v>exécution</c:v>
                  </c:pt>
                  <c:pt idx="18">
                    <c:v>PLF</c:v>
                  </c:pt>
                  <c:pt idx="19">
                    <c:v>exécution</c:v>
                  </c:pt>
                  <c:pt idx="20">
                    <c:v>PLF</c:v>
                  </c:pt>
                  <c:pt idx="21">
                    <c:v>exécution</c:v>
                  </c:pt>
                  <c:pt idx="22">
                    <c:v>PLF</c:v>
                  </c:pt>
                  <c:pt idx="23">
                    <c:v>exécution</c:v>
                  </c:pt>
                  <c:pt idx="24">
                    <c:v>PLF</c:v>
                  </c:pt>
                  <c:pt idx="25">
                    <c:v>exécution</c:v>
                  </c:pt>
                  <c:pt idx="26">
                    <c:v>PLF</c:v>
                  </c:pt>
                  <c:pt idx="27">
                    <c:v>exécution</c:v>
                  </c:pt>
                  <c:pt idx="28">
                    <c:v>PLF</c:v>
                  </c:pt>
                  <c:pt idx="29">
                    <c:v>exécution</c:v>
                  </c:pt>
                  <c:pt idx="30">
                    <c:v>PLF</c:v>
                  </c:pt>
                  <c:pt idx="31">
                    <c:v>exécution</c:v>
                  </c:pt>
                  <c:pt idx="32">
                    <c:v>PLF</c:v>
                  </c:pt>
                </c:lvl>
                <c:lvl>
                  <c:pt idx="0">
                    <c:v>1999</c:v>
                  </c:pt>
                  <c:pt idx="1">
                    <c:v>2000</c:v>
                  </c:pt>
                  <c:pt idx="2">
                    <c:v>2001</c:v>
                  </c:pt>
                  <c:pt idx="3">
                    <c:v>2002</c:v>
                  </c:pt>
                  <c:pt idx="4">
                    <c:v>2003</c:v>
                  </c:pt>
                  <c:pt idx="5">
                    <c:v>2004</c:v>
                  </c:pt>
                  <c:pt idx="6">
                    <c:v>2005</c:v>
                  </c:pt>
                  <c:pt idx="7">
                    <c:v>2006</c:v>
                  </c:pt>
                  <c:pt idx="8">
                    <c:v>2007</c:v>
                  </c:pt>
                  <c:pt idx="9">
                    <c:v>2008</c:v>
                  </c:pt>
                  <c:pt idx="10">
                    <c:v>2009</c:v>
                  </c:pt>
                  <c:pt idx="12">
                    <c:v>2010</c:v>
                  </c:pt>
                  <c:pt idx="14">
                    <c:v>2011</c:v>
                  </c:pt>
                  <c:pt idx="16">
                    <c:v>2012</c:v>
                  </c:pt>
                  <c:pt idx="18">
                    <c:v>2013</c:v>
                  </c:pt>
                  <c:pt idx="20">
                    <c:v>2014</c:v>
                  </c:pt>
                  <c:pt idx="22">
                    <c:v>2015</c:v>
                  </c:pt>
                  <c:pt idx="24">
                    <c:v>2016</c:v>
                  </c:pt>
                  <c:pt idx="26">
                    <c:v>2017</c:v>
                  </c:pt>
                  <c:pt idx="28">
                    <c:v>2018</c:v>
                  </c:pt>
                  <c:pt idx="30">
                    <c:v>2019</c:v>
                  </c:pt>
                  <c:pt idx="32">
                    <c:v>2020</c:v>
                  </c:pt>
                </c:lvl>
              </c:multiLvlStrCache>
            </c:multiLvlStrRef>
          </c:cat>
          <c:val>
            <c:numRef>
              <c:f>'source F 6.4-13'!$F$8:$AL$8</c:f>
              <c:numCache>
                <c:formatCode>#,##0</c:formatCode>
                <c:ptCount val="33"/>
                <c:pt idx="0">
                  <c:v>253</c:v>
                </c:pt>
                <c:pt idx="1">
                  <c:v>93</c:v>
                </c:pt>
                <c:pt idx="2">
                  <c:v>70</c:v>
                </c:pt>
                <c:pt idx="3">
                  <c:v>48</c:v>
                </c:pt>
                <c:pt idx="4">
                  <c:v>9</c:v>
                </c:pt>
                <c:pt idx="5">
                  <c:v>62</c:v>
                </c:pt>
                <c:pt idx="6">
                  <c:v>45</c:v>
                </c:pt>
                <c:pt idx="7">
                  <c:v>135</c:v>
                </c:pt>
                <c:pt idx="8">
                  <c:v>87</c:v>
                </c:pt>
                <c:pt idx="9">
                  <c:v>149</c:v>
                </c:pt>
                <c:pt idx="11" formatCode="0">
                  <c:v>179</c:v>
                </c:pt>
                <c:pt idx="13" formatCode="0">
                  <c:v>269</c:v>
                </c:pt>
                <c:pt idx="15" formatCode="0">
                  <c:v>182</c:v>
                </c:pt>
                <c:pt idx="17" formatCode="0">
                  <c:v>179</c:v>
                </c:pt>
                <c:pt idx="19" formatCode="0">
                  <c:v>97</c:v>
                </c:pt>
                <c:pt idx="21" formatCode="0">
                  <c:v>92</c:v>
                </c:pt>
                <c:pt idx="22" formatCode="0">
                  <c:v>160</c:v>
                </c:pt>
                <c:pt idx="23" formatCode="0">
                  <c:v>88</c:v>
                </c:pt>
                <c:pt idx="24" formatCode="0">
                  <c:v>51</c:v>
                </c:pt>
                <c:pt idx="25">
                  <c:v>92</c:v>
                </c:pt>
                <c:pt idx="26" formatCode="0">
                  <c:v>812</c:v>
                </c:pt>
                <c:pt idx="27" formatCode="0">
                  <c:v>818</c:v>
                </c:pt>
                <c:pt idx="28" formatCode="0">
                  <c:v>436</c:v>
                </c:pt>
                <c:pt idx="29" formatCode="0">
                  <c:v>107</c:v>
                </c:pt>
                <c:pt idx="30" formatCode="0">
                  <c:v>397</c:v>
                </c:pt>
                <c:pt idx="31" formatCode="General">
                  <c:v>384</c:v>
                </c:pt>
                <c:pt idx="32" formatCode="0">
                  <c:v>564</c:v>
                </c:pt>
              </c:numCache>
            </c:numRef>
          </c:val>
          <c:extLst xmlns:c16r2="http://schemas.microsoft.com/office/drawing/2015/06/chart">
            <c:ext xmlns:c16="http://schemas.microsoft.com/office/drawing/2014/chart" uri="{C3380CC4-5D6E-409C-BE32-E72D297353CC}">
              <c16:uniqueId val="{00000001-F0E6-4D62-9212-CCF08C74269F}"/>
            </c:ext>
          </c:extLst>
        </c:ser>
        <c:ser>
          <c:idx val="2"/>
          <c:order val="2"/>
          <c:tx>
            <c:strRef>
              <c:f>'source F 6.4-13'!$A$9</c:f>
              <c:strCache>
                <c:ptCount val="1"/>
                <c:pt idx="0">
                  <c:v>Mesures indemnitaires</c:v>
                </c:pt>
              </c:strCache>
            </c:strRef>
          </c:tx>
          <c:spPr>
            <a:solidFill>
              <a:srgbClr val="9BBB59"/>
            </a:solidFill>
            <a:ln w="25400">
              <a:noFill/>
            </a:ln>
          </c:spPr>
          <c:invertIfNegative val="0"/>
          <c:cat>
            <c:multiLvlStrRef>
              <c:f>'source F 6.4-13'!$F$5:$AL$6</c:f>
              <c:multiLvlStrCache>
                <c:ptCount val="33"/>
                <c:lvl>
                  <c:pt idx="0">
                    <c:v>LFI</c:v>
                  </c:pt>
                  <c:pt idx="1">
                    <c:v>LFI</c:v>
                  </c:pt>
                  <c:pt idx="2">
                    <c:v>LFI</c:v>
                  </c:pt>
                  <c:pt idx="3">
                    <c:v>LFI</c:v>
                  </c:pt>
                  <c:pt idx="4">
                    <c:v>LFI</c:v>
                  </c:pt>
                  <c:pt idx="5">
                    <c:v>LFI</c:v>
                  </c:pt>
                  <c:pt idx="6">
                    <c:v>LFI</c:v>
                  </c:pt>
                  <c:pt idx="7">
                    <c:v>LFI</c:v>
                  </c:pt>
                  <c:pt idx="8">
                    <c:v>PLF</c:v>
                  </c:pt>
                  <c:pt idx="9">
                    <c:v>PLF</c:v>
                  </c:pt>
                  <c:pt idx="10">
                    <c:v>PLF</c:v>
                  </c:pt>
                  <c:pt idx="11">
                    <c:v>exécution</c:v>
                  </c:pt>
                  <c:pt idx="12">
                    <c:v>PLF</c:v>
                  </c:pt>
                  <c:pt idx="13">
                    <c:v>exécution</c:v>
                  </c:pt>
                  <c:pt idx="14">
                    <c:v>PLF</c:v>
                  </c:pt>
                  <c:pt idx="15">
                    <c:v>exécution</c:v>
                  </c:pt>
                  <c:pt idx="16">
                    <c:v>PLF</c:v>
                  </c:pt>
                  <c:pt idx="17">
                    <c:v>exécution</c:v>
                  </c:pt>
                  <c:pt idx="18">
                    <c:v>PLF</c:v>
                  </c:pt>
                  <c:pt idx="19">
                    <c:v>exécution</c:v>
                  </c:pt>
                  <c:pt idx="20">
                    <c:v>PLF</c:v>
                  </c:pt>
                  <c:pt idx="21">
                    <c:v>exécution</c:v>
                  </c:pt>
                  <c:pt idx="22">
                    <c:v>PLF</c:v>
                  </c:pt>
                  <c:pt idx="23">
                    <c:v>exécution</c:v>
                  </c:pt>
                  <c:pt idx="24">
                    <c:v>PLF</c:v>
                  </c:pt>
                  <c:pt idx="25">
                    <c:v>exécution</c:v>
                  </c:pt>
                  <c:pt idx="26">
                    <c:v>PLF</c:v>
                  </c:pt>
                  <c:pt idx="27">
                    <c:v>exécution</c:v>
                  </c:pt>
                  <c:pt idx="28">
                    <c:v>PLF</c:v>
                  </c:pt>
                  <c:pt idx="29">
                    <c:v>exécution</c:v>
                  </c:pt>
                  <c:pt idx="30">
                    <c:v>PLF</c:v>
                  </c:pt>
                  <c:pt idx="31">
                    <c:v>exécution</c:v>
                  </c:pt>
                  <c:pt idx="32">
                    <c:v>PLF</c:v>
                  </c:pt>
                </c:lvl>
                <c:lvl>
                  <c:pt idx="0">
                    <c:v>1999</c:v>
                  </c:pt>
                  <c:pt idx="1">
                    <c:v>2000</c:v>
                  </c:pt>
                  <c:pt idx="2">
                    <c:v>2001</c:v>
                  </c:pt>
                  <c:pt idx="3">
                    <c:v>2002</c:v>
                  </c:pt>
                  <c:pt idx="4">
                    <c:v>2003</c:v>
                  </c:pt>
                  <c:pt idx="5">
                    <c:v>2004</c:v>
                  </c:pt>
                  <c:pt idx="6">
                    <c:v>2005</c:v>
                  </c:pt>
                  <c:pt idx="7">
                    <c:v>2006</c:v>
                  </c:pt>
                  <c:pt idx="8">
                    <c:v>2007</c:v>
                  </c:pt>
                  <c:pt idx="9">
                    <c:v>2008</c:v>
                  </c:pt>
                  <c:pt idx="10">
                    <c:v>2009</c:v>
                  </c:pt>
                  <c:pt idx="12">
                    <c:v>2010</c:v>
                  </c:pt>
                  <c:pt idx="14">
                    <c:v>2011</c:v>
                  </c:pt>
                  <c:pt idx="16">
                    <c:v>2012</c:v>
                  </c:pt>
                  <c:pt idx="18">
                    <c:v>2013</c:v>
                  </c:pt>
                  <c:pt idx="20">
                    <c:v>2014</c:v>
                  </c:pt>
                  <c:pt idx="22">
                    <c:v>2015</c:v>
                  </c:pt>
                  <c:pt idx="24">
                    <c:v>2016</c:v>
                  </c:pt>
                  <c:pt idx="26">
                    <c:v>2017</c:v>
                  </c:pt>
                  <c:pt idx="28">
                    <c:v>2018</c:v>
                  </c:pt>
                  <c:pt idx="30">
                    <c:v>2019</c:v>
                  </c:pt>
                  <c:pt idx="32">
                    <c:v>2020</c:v>
                  </c:pt>
                </c:lvl>
              </c:multiLvlStrCache>
            </c:multiLvlStrRef>
          </c:cat>
          <c:val>
            <c:numRef>
              <c:f>'source F 6.4-13'!$F$9:$AL$9</c:f>
              <c:numCache>
                <c:formatCode>#,##0</c:formatCode>
                <c:ptCount val="33"/>
                <c:pt idx="0">
                  <c:v>70</c:v>
                </c:pt>
                <c:pt idx="1">
                  <c:v>162</c:v>
                </c:pt>
                <c:pt idx="2">
                  <c:v>159</c:v>
                </c:pt>
                <c:pt idx="3">
                  <c:v>202</c:v>
                </c:pt>
                <c:pt idx="4">
                  <c:v>600</c:v>
                </c:pt>
                <c:pt idx="5">
                  <c:v>130</c:v>
                </c:pt>
                <c:pt idx="6">
                  <c:v>179</c:v>
                </c:pt>
                <c:pt idx="7">
                  <c:v>220</c:v>
                </c:pt>
                <c:pt idx="8">
                  <c:v>195</c:v>
                </c:pt>
                <c:pt idx="9">
                  <c:v>242</c:v>
                </c:pt>
                <c:pt idx="11" formatCode="0">
                  <c:v>275</c:v>
                </c:pt>
                <c:pt idx="13" formatCode="0">
                  <c:v>224</c:v>
                </c:pt>
                <c:pt idx="15" formatCode="0">
                  <c:v>174</c:v>
                </c:pt>
                <c:pt idx="17" formatCode="0">
                  <c:v>164</c:v>
                </c:pt>
                <c:pt idx="19" formatCode="0">
                  <c:v>105</c:v>
                </c:pt>
                <c:pt idx="21" formatCode="0">
                  <c:v>136</c:v>
                </c:pt>
                <c:pt idx="22" formatCode="0">
                  <c:v>11</c:v>
                </c:pt>
                <c:pt idx="23" formatCode="0">
                  <c:v>49</c:v>
                </c:pt>
                <c:pt idx="24" formatCode="0">
                  <c:v>123</c:v>
                </c:pt>
                <c:pt idx="25">
                  <c:v>179</c:v>
                </c:pt>
                <c:pt idx="26" formatCode="0">
                  <c:v>125</c:v>
                </c:pt>
                <c:pt idx="27" formatCode="0">
                  <c:v>217</c:v>
                </c:pt>
                <c:pt idx="28" formatCode="0">
                  <c:v>95</c:v>
                </c:pt>
                <c:pt idx="29" formatCode="0">
                  <c:v>126</c:v>
                </c:pt>
                <c:pt idx="30" formatCode="0">
                  <c:v>123</c:v>
                </c:pt>
                <c:pt idx="31" formatCode="General">
                  <c:v>265</c:v>
                </c:pt>
                <c:pt idx="32" formatCode="0">
                  <c:v>247</c:v>
                </c:pt>
              </c:numCache>
            </c:numRef>
          </c:val>
          <c:extLst xmlns:c16r2="http://schemas.microsoft.com/office/drawing/2015/06/chart">
            <c:ext xmlns:c16="http://schemas.microsoft.com/office/drawing/2014/chart" uri="{C3380CC4-5D6E-409C-BE32-E72D297353CC}">
              <c16:uniqueId val="{00000002-F0E6-4D62-9212-CCF08C74269F}"/>
            </c:ext>
          </c:extLst>
        </c:ser>
        <c:ser>
          <c:idx val="3"/>
          <c:order val="3"/>
          <c:tx>
            <c:strRef>
              <c:f>'source F 6.4-13'!$A$10</c:f>
              <c:strCache>
                <c:ptCount val="1"/>
                <c:pt idx="0">
                  <c:v>Effet extensions année pleine</c:v>
                </c:pt>
              </c:strCache>
            </c:strRef>
          </c:tx>
          <c:spPr>
            <a:solidFill>
              <a:srgbClr val="8064A2"/>
            </a:solidFill>
            <a:ln w="25400">
              <a:noFill/>
            </a:ln>
          </c:spPr>
          <c:invertIfNegative val="0"/>
          <c:cat>
            <c:multiLvlStrRef>
              <c:f>'source F 6.4-13'!$F$5:$AL$6</c:f>
              <c:multiLvlStrCache>
                <c:ptCount val="33"/>
                <c:lvl>
                  <c:pt idx="0">
                    <c:v>LFI</c:v>
                  </c:pt>
                  <c:pt idx="1">
                    <c:v>LFI</c:v>
                  </c:pt>
                  <c:pt idx="2">
                    <c:v>LFI</c:v>
                  </c:pt>
                  <c:pt idx="3">
                    <c:v>LFI</c:v>
                  </c:pt>
                  <c:pt idx="4">
                    <c:v>LFI</c:v>
                  </c:pt>
                  <c:pt idx="5">
                    <c:v>LFI</c:v>
                  </c:pt>
                  <c:pt idx="6">
                    <c:v>LFI</c:v>
                  </c:pt>
                  <c:pt idx="7">
                    <c:v>LFI</c:v>
                  </c:pt>
                  <c:pt idx="8">
                    <c:v>PLF</c:v>
                  </c:pt>
                  <c:pt idx="9">
                    <c:v>PLF</c:v>
                  </c:pt>
                  <c:pt idx="10">
                    <c:v>PLF</c:v>
                  </c:pt>
                  <c:pt idx="11">
                    <c:v>exécution</c:v>
                  </c:pt>
                  <c:pt idx="12">
                    <c:v>PLF</c:v>
                  </c:pt>
                  <c:pt idx="13">
                    <c:v>exécution</c:v>
                  </c:pt>
                  <c:pt idx="14">
                    <c:v>PLF</c:v>
                  </c:pt>
                  <c:pt idx="15">
                    <c:v>exécution</c:v>
                  </c:pt>
                  <c:pt idx="16">
                    <c:v>PLF</c:v>
                  </c:pt>
                  <c:pt idx="17">
                    <c:v>exécution</c:v>
                  </c:pt>
                  <c:pt idx="18">
                    <c:v>PLF</c:v>
                  </c:pt>
                  <c:pt idx="19">
                    <c:v>exécution</c:v>
                  </c:pt>
                  <c:pt idx="20">
                    <c:v>PLF</c:v>
                  </c:pt>
                  <c:pt idx="21">
                    <c:v>exécution</c:v>
                  </c:pt>
                  <c:pt idx="22">
                    <c:v>PLF</c:v>
                  </c:pt>
                  <c:pt idx="23">
                    <c:v>exécution</c:v>
                  </c:pt>
                  <c:pt idx="24">
                    <c:v>PLF</c:v>
                  </c:pt>
                  <c:pt idx="25">
                    <c:v>exécution</c:v>
                  </c:pt>
                  <c:pt idx="26">
                    <c:v>PLF</c:v>
                  </c:pt>
                  <c:pt idx="27">
                    <c:v>exécution</c:v>
                  </c:pt>
                  <c:pt idx="28">
                    <c:v>PLF</c:v>
                  </c:pt>
                  <c:pt idx="29">
                    <c:v>exécution</c:v>
                  </c:pt>
                  <c:pt idx="30">
                    <c:v>PLF</c:v>
                  </c:pt>
                  <c:pt idx="31">
                    <c:v>exécution</c:v>
                  </c:pt>
                  <c:pt idx="32">
                    <c:v>PLF</c:v>
                  </c:pt>
                </c:lvl>
                <c:lvl>
                  <c:pt idx="0">
                    <c:v>1999</c:v>
                  </c:pt>
                  <c:pt idx="1">
                    <c:v>2000</c:v>
                  </c:pt>
                  <c:pt idx="2">
                    <c:v>2001</c:v>
                  </c:pt>
                  <c:pt idx="3">
                    <c:v>2002</c:v>
                  </c:pt>
                  <c:pt idx="4">
                    <c:v>2003</c:v>
                  </c:pt>
                  <c:pt idx="5">
                    <c:v>2004</c:v>
                  </c:pt>
                  <c:pt idx="6">
                    <c:v>2005</c:v>
                  </c:pt>
                  <c:pt idx="7">
                    <c:v>2006</c:v>
                  </c:pt>
                  <c:pt idx="8">
                    <c:v>2007</c:v>
                  </c:pt>
                  <c:pt idx="9">
                    <c:v>2008</c:v>
                  </c:pt>
                  <c:pt idx="10">
                    <c:v>2009</c:v>
                  </c:pt>
                  <c:pt idx="12">
                    <c:v>2010</c:v>
                  </c:pt>
                  <c:pt idx="14">
                    <c:v>2011</c:v>
                  </c:pt>
                  <c:pt idx="16">
                    <c:v>2012</c:v>
                  </c:pt>
                  <c:pt idx="18">
                    <c:v>2013</c:v>
                  </c:pt>
                  <c:pt idx="20">
                    <c:v>2014</c:v>
                  </c:pt>
                  <c:pt idx="22">
                    <c:v>2015</c:v>
                  </c:pt>
                  <c:pt idx="24">
                    <c:v>2016</c:v>
                  </c:pt>
                  <c:pt idx="26">
                    <c:v>2017</c:v>
                  </c:pt>
                  <c:pt idx="28">
                    <c:v>2018</c:v>
                  </c:pt>
                  <c:pt idx="30">
                    <c:v>2019</c:v>
                  </c:pt>
                  <c:pt idx="32">
                    <c:v>2020</c:v>
                  </c:pt>
                </c:lvl>
              </c:multiLvlStrCache>
            </c:multiLvlStrRef>
          </c:cat>
          <c:val>
            <c:numRef>
              <c:f>'source F 6.4-13'!$F$10:$AL$10</c:f>
              <c:numCache>
                <c:formatCode>#,##0</c:formatCode>
                <c:ptCount val="33"/>
                <c:pt idx="11" formatCode="0">
                  <c:v>83</c:v>
                </c:pt>
                <c:pt idx="13" formatCode="0">
                  <c:v>44</c:v>
                </c:pt>
                <c:pt idx="15" formatCode="0">
                  <c:v>202</c:v>
                </c:pt>
                <c:pt idx="17" formatCode="0">
                  <c:v>65</c:v>
                </c:pt>
                <c:pt idx="19" formatCode="0">
                  <c:v>42</c:v>
                </c:pt>
                <c:pt idx="21" formatCode="0">
                  <c:v>59</c:v>
                </c:pt>
                <c:pt idx="22" formatCode="0">
                  <c:v>74</c:v>
                </c:pt>
                <c:pt idx="23" formatCode="0">
                  <c:v>81</c:v>
                </c:pt>
                <c:pt idx="24" formatCode="0">
                  <c:v>75</c:v>
                </c:pt>
                <c:pt idx="25">
                  <c:v>96</c:v>
                </c:pt>
                <c:pt idx="26" formatCode="0">
                  <c:v>300</c:v>
                </c:pt>
                <c:pt idx="27" formatCode="0">
                  <c:v>268</c:v>
                </c:pt>
                <c:pt idx="28" formatCode="0">
                  <c:v>77</c:v>
                </c:pt>
                <c:pt idx="29" formatCode="0">
                  <c:v>69</c:v>
                </c:pt>
                <c:pt idx="30" formatCode="0">
                  <c:v>61</c:v>
                </c:pt>
                <c:pt idx="31" formatCode="General">
                  <c:v>62</c:v>
                </c:pt>
                <c:pt idx="32" formatCode="0">
                  <c:v>90</c:v>
                </c:pt>
              </c:numCache>
            </c:numRef>
          </c:val>
          <c:extLst xmlns:c16r2="http://schemas.microsoft.com/office/drawing/2015/06/chart">
            <c:ext xmlns:c16="http://schemas.microsoft.com/office/drawing/2014/chart" uri="{C3380CC4-5D6E-409C-BE32-E72D297353CC}">
              <c16:uniqueId val="{00000003-F0E6-4D62-9212-CCF08C74269F}"/>
            </c:ext>
          </c:extLst>
        </c:ser>
        <c:dLbls>
          <c:showLegendKey val="0"/>
          <c:showVal val="0"/>
          <c:showCatName val="0"/>
          <c:showSerName val="0"/>
          <c:showPercent val="0"/>
          <c:showBubbleSize val="0"/>
        </c:dLbls>
        <c:gapWidth val="50"/>
        <c:overlap val="100"/>
        <c:axId val="163320840"/>
        <c:axId val="163321232"/>
      </c:barChart>
      <c:barChart>
        <c:barDir val="col"/>
        <c:grouping val="clustered"/>
        <c:varyColors val="0"/>
        <c:ser>
          <c:idx val="4"/>
          <c:order val="4"/>
          <c:tx>
            <c:strRef>
              <c:f>'source F 6.4-13'!$A$11</c:f>
              <c:strCache>
                <c:ptCount val="1"/>
                <c:pt idx="0">
                  <c:v>Estimation globale</c:v>
                </c:pt>
              </c:strCache>
            </c:strRef>
          </c:tx>
          <c:spPr>
            <a:solidFill>
              <a:srgbClr val="4BACC6"/>
            </a:solidFill>
            <a:ln w="25400">
              <a:noFill/>
            </a:ln>
          </c:spPr>
          <c:invertIfNegative val="0"/>
          <c:cat>
            <c:multiLvlStrRef>
              <c:f>'source F 6.4-13'!$B$5:$AH$6</c:f>
              <c:multiLvlStrCache>
                <c:ptCount val="33"/>
                <c:lvl>
                  <c:pt idx="0">
                    <c:v>LFI</c:v>
                  </c:pt>
                  <c:pt idx="1">
                    <c:v>LFI</c:v>
                  </c:pt>
                  <c:pt idx="2">
                    <c:v>LFI</c:v>
                  </c:pt>
                  <c:pt idx="3">
                    <c:v>LFI</c:v>
                  </c:pt>
                  <c:pt idx="4">
                    <c:v>LFI</c:v>
                  </c:pt>
                  <c:pt idx="5">
                    <c:v>LFI</c:v>
                  </c:pt>
                  <c:pt idx="6">
                    <c:v>LFI</c:v>
                  </c:pt>
                  <c:pt idx="7">
                    <c:v>LFI</c:v>
                  </c:pt>
                  <c:pt idx="8">
                    <c:v>LFI</c:v>
                  </c:pt>
                  <c:pt idx="9">
                    <c:v>LFI</c:v>
                  </c:pt>
                  <c:pt idx="10">
                    <c:v>LFI</c:v>
                  </c:pt>
                  <c:pt idx="11">
                    <c:v>LFI</c:v>
                  </c:pt>
                  <c:pt idx="12">
                    <c:v>PLF</c:v>
                  </c:pt>
                  <c:pt idx="13">
                    <c:v>PLF</c:v>
                  </c:pt>
                  <c:pt idx="14">
                    <c:v>PLF</c:v>
                  </c:pt>
                  <c:pt idx="15">
                    <c:v>exécution</c:v>
                  </c:pt>
                  <c:pt idx="16">
                    <c:v>PLF</c:v>
                  </c:pt>
                  <c:pt idx="17">
                    <c:v>exécution</c:v>
                  </c:pt>
                  <c:pt idx="18">
                    <c:v>PLF</c:v>
                  </c:pt>
                  <c:pt idx="19">
                    <c:v>exécution</c:v>
                  </c:pt>
                  <c:pt idx="20">
                    <c:v>PLF</c:v>
                  </c:pt>
                  <c:pt idx="21">
                    <c:v>exécution</c:v>
                  </c:pt>
                  <c:pt idx="22">
                    <c:v>PLF</c:v>
                  </c:pt>
                  <c:pt idx="23">
                    <c:v>exécution</c:v>
                  </c:pt>
                  <c:pt idx="24">
                    <c:v>PLF</c:v>
                  </c:pt>
                  <c:pt idx="25">
                    <c:v>exécution</c:v>
                  </c:pt>
                  <c:pt idx="26">
                    <c:v>PLF</c:v>
                  </c:pt>
                  <c:pt idx="27">
                    <c:v>exécution</c:v>
                  </c:pt>
                  <c:pt idx="28">
                    <c:v>PLF</c:v>
                  </c:pt>
                  <c:pt idx="29">
                    <c:v>exécution</c:v>
                  </c:pt>
                  <c:pt idx="30">
                    <c:v>PLF</c:v>
                  </c:pt>
                  <c:pt idx="31">
                    <c:v>exécution</c:v>
                  </c:pt>
                  <c:pt idx="32">
                    <c:v>PLF</c:v>
                  </c:pt>
                </c:lvl>
                <c:lvl>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6">
                    <c:v>2010</c:v>
                  </c:pt>
                  <c:pt idx="18">
                    <c:v>2011</c:v>
                  </c:pt>
                  <c:pt idx="20">
                    <c:v>2012</c:v>
                  </c:pt>
                  <c:pt idx="22">
                    <c:v>2013</c:v>
                  </c:pt>
                  <c:pt idx="24">
                    <c:v>2014</c:v>
                  </c:pt>
                  <c:pt idx="26">
                    <c:v>2015</c:v>
                  </c:pt>
                  <c:pt idx="28">
                    <c:v>2016</c:v>
                  </c:pt>
                  <c:pt idx="30">
                    <c:v>2017</c:v>
                  </c:pt>
                  <c:pt idx="32">
                    <c:v>2018</c:v>
                  </c:pt>
                </c:lvl>
              </c:multiLvlStrCache>
            </c:multiLvlStrRef>
          </c:cat>
          <c:val>
            <c:numRef>
              <c:f>'source F 6.4-13'!$F$11:$AL$11</c:f>
              <c:numCache>
                <c:formatCode>#,##0</c:formatCode>
                <c:ptCount val="33"/>
                <c:pt idx="10">
                  <c:v>554</c:v>
                </c:pt>
                <c:pt idx="12" formatCode="0">
                  <c:v>644</c:v>
                </c:pt>
                <c:pt idx="14" formatCode="0">
                  <c:v>605</c:v>
                </c:pt>
                <c:pt idx="16" formatCode="0">
                  <c:v>522</c:v>
                </c:pt>
                <c:pt idx="18" formatCode="0">
                  <c:v>313</c:v>
                </c:pt>
                <c:pt idx="20" formatCode="0">
                  <c:v>268</c:v>
                </c:pt>
              </c:numCache>
            </c:numRef>
          </c:val>
          <c:extLst xmlns:c16r2="http://schemas.microsoft.com/office/drawing/2015/06/chart">
            <c:ext xmlns:c16="http://schemas.microsoft.com/office/drawing/2014/chart" uri="{C3380CC4-5D6E-409C-BE32-E72D297353CC}">
              <c16:uniqueId val="{00000004-F0E6-4D62-9212-CCF08C74269F}"/>
            </c:ext>
          </c:extLst>
        </c:ser>
        <c:dLbls>
          <c:showLegendKey val="0"/>
          <c:showVal val="0"/>
          <c:showCatName val="0"/>
          <c:showSerName val="0"/>
          <c:showPercent val="0"/>
          <c:showBubbleSize val="0"/>
        </c:dLbls>
        <c:gapWidth val="110"/>
        <c:axId val="163323192"/>
        <c:axId val="163319664"/>
      </c:barChart>
      <c:lineChart>
        <c:grouping val="standard"/>
        <c:varyColors val="0"/>
        <c:ser>
          <c:idx val="5"/>
          <c:order val="5"/>
          <c:spPr>
            <a:ln w="28575">
              <a:noFill/>
            </a:ln>
          </c:spPr>
          <c:marker>
            <c:symbol val="none"/>
          </c:marker>
          <c:dPt>
            <c:idx val="8"/>
            <c:bubble3D val="0"/>
            <c:extLst xmlns:c16r2="http://schemas.microsoft.com/office/drawing/2015/06/chart">
              <c:ext xmlns:c16="http://schemas.microsoft.com/office/drawing/2014/chart" uri="{C3380CC4-5D6E-409C-BE32-E72D297353CC}">
                <c16:uniqueId val="{00000006-F0E6-4D62-9212-CCF08C74269F}"/>
              </c:ext>
            </c:extLst>
          </c:dPt>
          <c:dPt>
            <c:idx val="30"/>
            <c:bubble3D val="0"/>
            <c:extLst xmlns:c16r2="http://schemas.microsoft.com/office/drawing/2015/06/chart">
              <c:ext xmlns:c16="http://schemas.microsoft.com/office/drawing/2014/chart" uri="{C3380CC4-5D6E-409C-BE32-E72D297353CC}">
                <c16:uniqueId val="{00000008-F0E6-4D62-9212-CCF08C74269F}"/>
              </c:ext>
            </c:extLst>
          </c:dPt>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'source F 6.4-13'!$B$5:$AL$6</c:f>
              <c:multiLvlStrCache>
                <c:ptCount val="37"/>
                <c:lvl>
                  <c:pt idx="0">
                    <c:v>LFI</c:v>
                  </c:pt>
                  <c:pt idx="1">
                    <c:v>LFI</c:v>
                  </c:pt>
                  <c:pt idx="2">
                    <c:v>LFI</c:v>
                  </c:pt>
                  <c:pt idx="3">
                    <c:v>LFI</c:v>
                  </c:pt>
                  <c:pt idx="4">
                    <c:v>LFI</c:v>
                  </c:pt>
                  <c:pt idx="5">
                    <c:v>LFI</c:v>
                  </c:pt>
                  <c:pt idx="6">
                    <c:v>LFI</c:v>
                  </c:pt>
                  <c:pt idx="7">
                    <c:v>LFI</c:v>
                  </c:pt>
                  <c:pt idx="8">
                    <c:v>LFI</c:v>
                  </c:pt>
                  <c:pt idx="9">
                    <c:v>LFI</c:v>
                  </c:pt>
                  <c:pt idx="10">
                    <c:v>LFI</c:v>
                  </c:pt>
                  <c:pt idx="11">
                    <c:v>LFI</c:v>
                  </c:pt>
                  <c:pt idx="12">
                    <c:v>PLF</c:v>
                  </c:pt>
                  <c:pt idx="13">
                    <c:v>PLF</c:v>
                  </c:pt>
                  <c:pt idx="14">
                    <c:v>PLF</c:v>
                  </c:pt>
                  <c:pt idx="15">
                    <c:v>exécution</c:v>
                  </c:pt>
                  <c:pt idx="16">
                    <c:v>PLF</c:v>
                  </c:pt>
                  <c:pt idx="17">
                    <c:v>exécution</c:v>
                  </c:pt>
                  <c:pt idx="18">
                    <c:v>PLF</c:v>
                  </c:pt>
                  <c:pt idx="19">
                    <c:v>exécution</c:v>
                  </c:pt>
                  <c:pt idx="20">
                    <c:v>PLF</c:v>
                  </c:pt>
                  <c:pt idx="21">
                    <c:v>exécution</c:v>
                  </c:pt>
                  <c:pt idx="22">
                    <c:v>PLF</c:v>
                  </c:pt>
                  <c:pt idx="23">
                    <c:v>exécution</c:v>
                  </c:pt>
                  <c:pt idx="24">
                    <c:v>PLF</c:v>
                  </c:pt>
                  <c:pt idx="25">
                    <c:v>exécution</c:v>
                  </c:pt>
                  <c:pt idx="26">
                    <c:v>PLF</c:v>
                  </c:pt>
                  <c:pt idx="27">
                    <c:v>exécution</c:v>
                  </c:pt>
                  <c:pt idx="28">
                    <c:v>PLF</c:v>
                  </c:pt>
                  <c:pt idx="29">
                    <c:v>exécution</c:v>
                  </c:pt>
                  <c:pt idx="30">
                    <c:v>PLF</c:v>
                  </c:pt>
                  <c:pt idx="31">
                    <c:v>exécution</c:v>
                  </c:pt>
                  <c:pt idx="32">
                    <c:v>PLF</c:v>
                  </c:pt>
                  <c:pt idx="33">
                    <c:v>exécution</c:v>
                  </c:pt>
                  <c:pt idx="34">
                    <c:v>PLF</c:v>
                  </c:pt>
                  <c:pt idx="35">
                    <c:v>exécution</c:v>
                  </c:pt>
                  <c:pt idx="36">
                    <c:v>PLF</c:v>
                  </c:pt>
                </c:lvl>
                <c:lvl>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6">
                    <c:v>2010</c:v>
                  </c:pt>
                  <c:pt idx="18">
                    <c:v>2011</c:v>
                  </c:pt>
                  <c:pt idx="20">
                    <c:v>2012</c:v>
                  </c:pt>
                  <c:pt idx="22">
                    <c:v>2013</c:v>
                  </c:pt>
                  <c:pt idx="24">
                    <c:v>2014</c:v>
                  </c:pt>
                  <c:pt idx="26">
                    <c:v>2015</c:v>
                  </c:pt>
                  <c:pt idx="28">
                    <c:v>2016</c:v>
                  </c:pt>
                  <c:pt idx="30">
                    <c:v>2017</c:v>
                  </c:pt>
                  <c:pt idx="32">
                    <c:v>2018</c:v>
                  </c:pt>
                  <c:pt idx="34">
                    <c:v>2019</c:v>
                  </c:pt>
                  <c:pt idx="36">
                    <c:v>2020</c:v>
                  </c:pt>
                </c:lvl>
              </c:multiLvlStrCache>
            </c:multiLvlStrRef>
          </c:cat>
          <c:val>
            <c:numRef>
              <c:f>'source F 6.4-13'!$F$18:$AL$18</c:f>
              <c:numCache>
                <c:formatCode>General</c:formatCode>
                <c:ptCount val="33"/>
                <c:pt idx="0">
                  <c:v>499</c:v>
                </c:pt>
                <c:pt idx="1">
                  <c:v>492</c:v>
                </c:pt>
                <c:pt idx="2">
                  <c:v>404</c:v>
                </c:pt>
                <c:pt idx="3">
                  <c:v>455</c:v>
                </c:pt>
                <c:pt idx="4">
                  <c:v>805</c:v>
                </c:pt>
                <c:pt idx="5">
                  <c:v>408</c:v>
                </c:pt>
                <c:pt idx="6">
                  <c:v>439</c:v>
                </c:pt>
                <c:pt idx="7">
                  <c:v>474</c:v>
                </c:pt>
                <c:pt idx="8">
                  <c:v>450</c:v>
                </c:pt>
                <c:pt idx="9">
                  <c:v>404</c:v>
                </c:pt>
                <c:pt idx="10">
                  <c:v>554</c:v>
                </c:pt>
                <c:pt idx="11">
                  <c:v>547</c:v>
                </c:pt>
                <c:pt idx="12">
                  <c:v>644</c:v>
                </c:pt>
                <c:pt idx="13">
                  <c:v>544</c:v>
                </c:pt>
                <c:pt idx="14">
                  <c:v>605</c:v>
                </c:pt>
                <c:pt idx="15">
                  <c:v>562</c:v>
                </c:pt>
                <c:pt idx="16">
                  <c:v>522</c:v>
                </c:pt>
                <c:pt idx="17">
                  <c:v>438</c:v>
                </c:pt>
                <c:pt idx="18">
                  <c:v>313</c:v>
                </c:pt>
                <c:pt idx="19">
                  <c:v>245</c:v>
                </c:pt>
                <c:pt idx="20">
                  <c:v>268</c:v>
                </c:pt>
                <c:pt idx="21">
                  <c:v>289</c:v>
                </c:pt>
                <c:pt idx="22">
                  <c:v>246</c:v>
                </c:pt>
                <c:pt idx="23">
                  <c:v>221</c:v>
                </c:pt>
                <c:pt idx="24">
                  <c:v>250</c:v>
                </c:pt>
                <c:pt idx="25">
                  <c:v>369</c:v>
                </c:pt>
                <c:pt idx="26">
                  <c:v>1248</c:v>
                </c:pt>
                <c:pt idx="27">
                  <c:v>1303</c:v>
                </c:pt>
                <c:pt idx="28">
                  <c:v>609</c:v>
                </c:pt>
                <c:pt idx="29">
                  <c:v>302</c:v>
                </c:pt>
                <c:pt idx="30">
                  <c:v>581</c:v>
                </c:pt>
                <c:pt idx="31">
                  <c:v>711</c:v>
                </c:pt>
                <c:pt idx="32">
                  <c:v>900</c:v>
                </c:pt>
              </c:numCache>
            </c:numRef>
          </c:val>
          <c:smooth val="0"/>
          <c:extLst xmlns:c16r2="http://schemas.microsoft.com/office/drawing/2015/06/chart">
            <c:ext xmlns:c16="http://schemas.microsoft.com/office/drawing/2014/chart" uri="{C3380CC4-5D6E-409C-BE32-E72D297353CC}">
              <c16:uniqueId val="{00000009-F0E6-4D62-9212-CCF08C74269F}"/>
            </c:ext>
          </c:extLst>
        </c:ser>
        <c:dLbls>
          <c:showLegendKey val="0"/>
          <c:showVal val="0"/>
          <c:showCatName val="0"/>
          <c:showSerName val="0"/>
          <c:showPercent val="0"/>
          <c:showBubbleSize val="0"/>
        </c:dLbls>
        <c:marker val="1"/>
        <c:smooth val="0"/>
        <c:axId val="163323192"/>
        <c:axId val="163319664"/>
      </c:lineChart>
      <c:catAx>
        <c:axId val="16332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fr-FR"/>
          </a:p>
        </c:txPr>
        <c:crossAx val="163321232"/>
        <c:crosses val="autoZero"/>
        <c:auto val="1"/>
        <c:lblAlgn val="ctr"/>
        <c:lblOffset val="100"/>
        <c:noMultiLvlLbl val="0"/>
      </c:catAx>
      <c:valAx>
        <c:axId val="163321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163320840"/>
        <c:crosses val="autoZero"/>
        <c:crossBetween val="between"/>
      </c:valAx>
      <c:catAx>
        <c:axId val="163323192"/>
        <c:scaling>
          <c:orientation val="minMax"/>
        </c:scaling>
        <c:delete val="1"/>
        <c:axPos val="b"/>
        <c:numFmt formatCode="General" sourceLinked="1"/>
        <c:majorTickMark val="out"/>
        <c:minorTickMark val="none"/>
        <c:tickLblPos val="nextTo"/>
        <c:crossAx val="163319664"/>
        <c:crosses val="autoZero"/>
        <c:auto val="1"/>
        <c:lblAlgn val="ctr"/>
        <c:lblOffset val="100"/>
        <c:noMultiLvlLbl val="0"/>
      </c:catAx>
      <c:valAx>
        <c:axId val="163319664"/>
        <c:scaling>
          <c:orientation val="minMax"/>
        </c:scaling>
        <c:delete val="1"/>
        <c:axPos val="r"/>
        <c:numFmt formatCode="#,##0" sourceLinked="1"/>
        <c:majorTickMark val="out"/>
        <c:minorTickMark val="none"/>
        <c:tickLblPos val="nextTo"/>
        <c:crossAx val="163323192"/>
        <c:crosses val="max"/>
        <c:crossBetween val="between"/>
      </c:valAx>
      <c:spPr>
        <a:noFill/>
        <a:ln w="25400">
          <a:noFill/>
        </a:ln>
      </c:spPr>
    </c:plotArea>
    <c:legend>
      <c:legendPos val="b"/>
      <c:legendEntry>
        <c:idx val="5"/>
        <c:delete val="1"/>
      </c:legendEntry>
      <c:layout>
        <c:manualLayout>
          <c:xMode val="edge"/>
          <c:yMode val="edge"/>
          <c:x val="4.999991890817973E-2"/>
          <c:y val="0.92069399248006201"/>
          <c:w val="0.91666647745241936"/>
          <c:h val="5.850444283329681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70184</xdr:colOff>
      <xdr:row>1</xdr:row>
      <xdr:rowOff>10027</xdr:rowOff>
    </xdr:from>
    <xdr:to>
      <xdr:col>0</xdr:col>
      <xdr:colOff>387203</xdr:colOff>
      <xdr:row>2</xdr:row>
      <xdr:rowOff>173126</xdr:rowOff>
    </xdr:to>
    <xdr:pic>
      <xdr:nvPicPr>
        <xdr:cNvPr id="3" name="Image 2"/>
        <xdr:cNvPicPr>
          <a:picLocks noChangeAspect="1"/>
        </xdr:cNvPicPr>
      </xdr:nvPicPr>
      <xdr:blipFill>
        <a:blip xmlns:r="http://schemas.openxmlformats.org/officeDocument/2006/relationships" r:embed="rId1"/>
        <a:stretch>
          <a:fillRect/>
        </a:stretch>
      </xdr:blipFill>
      <xdr:spPr>
        <a:xfrm>
          <a:off x="70184" y="140369"/>
          <a:ext cx="317019"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44824</xdr:rowOff>
    </xdr:from>
    <xdr:to>
      <xdr:col>8</xdr:col>
      <xdr:colOff>526677</xdr:colOff>
      <xdr:row>24</xdr:row>
      <xdr:rowOff>1299882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89647</xdr:rowOff>
    </xdr:from>
    <xdr:to>
      <xdr:col>9</xdr:col>
      <xdr:colOff>241487</xdr:colOff>
      <xdr:row>51</xdr:row>
      <xdr:rowOff>518092</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10</xdr:col>
      <xdr:colOff>19050</xdr:colOff>
      <xdr:row>28</xdr:row>
      <xdr:rowOff>19050</xdr:rowOff>
    </xdr:to>
    <xdr:graphicFrame macro="">
      <xdr:nvGraphicFramePr>
        <xdr:cNvPr id="4240408" name="Graphique 1">
          <a:extLst>
            <a:ext uri="{FF2B5EF4-FFF2-40B4-BE49-F238E27FC236}">
              <a16:creationId xmlns:a16="http://schemas.microsoft.com/office/drawing/2014/main" xmlns="" id="{8337A12D-2D72-4436-AE3C-55F650B07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0.78564</cdr:x>
      <cdr:y>0.01168</cdr:y>
    </cdr:from>
    <cdr:to>
      <cdr:x>0.99377</cdr:x>
      <cdr:y>0.06491</cdr:y>
    </cdr:to>
    <cdr:sp macro="" textlink="">
      <cdr:nvSpPr>
        <cdr:cNvPr id="115713" name="Text Box 1"/>
        <cdr:cNvSpPr txBox="1">
          <a:spLocks xmlns:a="http://schemas.openxmlformats.org/drawingml/2006/main" noChangeArrowheads="1"/>
        </cdr:cNvSpPr>
      </cdr:nvSpPr>
      <cdr:spPr bwMode="auto">
        <a:xfrm xmlns:a="http://schemas.openxmlformats.org/drawingml/2006/main">
          <a:off x="6004744" y="50800"/>
          <a:ext cx="1589856" cy="2140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Rapport salaire moyen privé/FPE</a:t>
          </a:r>
        </a:p>
      </cdr:txBody>
    </cdr:sp>
  </cdr:relSizeAnchor>
  <cdr:relSizeAnchor xmlns:cdr="http://schemas.openxmlformats.org/drawingml/2006/chartDrawing">
    <cdr:from>
      <cdr:x>0.00623</cdr:x>
      <cdr:y>0.01168</cdr:y>
    </cdr:from>
    <cdr:to>
      <cdr:x>0.42692</cdr:x>
      <cdr:y>0.06418</cdr:y>
    </cdr:to>
    <cdr:sp macro="" textlink="">
      <cdr:nvSpPr>
        <cdr:cNvPr id="115714" name="Text Box 2"/>
        <cdr:cNvSpPr txBox="1">
          <a:spLocks xmlns:a="http://schemas.openxmlformats.org/drawingml/2006/main" noChangeArrowheads="1"/>
        </cdr:cNvSpPr>
      </cdr:nvSpPr>
      <cdr:spPr bwMode="auto">
        <a:xfrm xmlns:a="http://schemas.openxmlformats.org/drawingml/2006/main">
          <a:off x="50800" y="50800"/>
          <a:ext cx="3213659" cy="2140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FF"/>
              </a:solidFill>
              <a:latin typeface="Arial"/>
              <a:cs typeface="Arial"/>
            </a:rPr>
            <a:t>Variation annuelle du PIB en euros constants (y compris tabac)</a:t>
          </a:r>
        </a:p>
      </cdr:txBody>
    </cdr:sp>
  </cdr:relSizeAnchor>
</c:userShapes>
</file>

<file path=xl/drawings/drawing5.xml><?xml version="1.0" encoding="utf-8"?>
<xdr:wsDr xmlns:xdr="http://schemas.openxmlformats.org/drawingml/2006/spreadsheetDrawing" xmlns:a="http://schemas.openxmlformats.org/drawingml/2006/main">
  <xdr:twoCellAnchor>
    <xdr:from>
      <xdr:col>12</xdr:col>
      <xdr:colOff>501015</xdr:colOff>
      <xdr:row>10</xdr:row>
      <xdr:rowOff>38100</xdr:rowOff>
    </xdr:from>
    <xdr:to>
      <xdr:col>14</xdr:col>
      <xdr:colOff>346723</xdr:colOff>
      <xdr:row>11</xdr:row>
      <xdr:rowOff>38100</xdr:rowOff>
    </xdr:to>
    <xdr:sp macro="" textlink="">
      <xdr:nvSpPr>
        <xdr:cNvPr id="136194" name="Text Box 2">
          <a:extLst>
            <a:ext uri="{FF2B5EF4-FFF2-40B4-BE49-F238E27FC236}">
              <a16:creationId xmlns:a16="http://schemas.microsoft.com/office/drawing/2014/main" xmlns="" id="{36F50146-23CC-4B62-957D-B1E307643468}"/>
            </a:ext>
          </a:extLst>
        </xdr:cNvPr>
        <xdr:cNvSpPr txBox="1">
          <a:spLocks noChangeArrowheads="1"/>
        </xdr:cNvSpPr>
      </xdr:nvSpPr>
      <xdr:spPr bwMode="auto">
        <a:xfrm>
          <a:off x="9648825" y="1657350"/>
          <a:ext cx="1371600" cy="161925"/>
        </a:xfrm>
        <a:prstGeom prst="rect">
          <a:avLst/>
        </a:prstGeom>
        <a:noFill/>
        <a:ln>
          <a:noFill/>
        </a:ln>
        <a:effectLst/>
      </xdr:spPr>
      <xdr:txBody>
        <a:bodyPr vertOverflow="clip" wrap="square" lIns="27432" tIns="22860" rIns="27432" bIns="22860" anchor="ctr" upright="1"/>
        <a:lstStyle/>
        <a:p>
          <a:pPr algn="ctr" rtl="0">
            <a:defRPr sz="1000"/>
          </a:pPr>
          <a:endParaRPr lang="fr-FR" sz="1000" b="1" i="0" u="none" strike="noStrike" baseline="30000">
            <a:solidFill>
              <a:srgbClr val="000000"/>
            </a:solidFill>
            <a:latin typeface="Arial"/>
            <a:cs typeface="Arial"/>
          </a:endParaRPr>
        </a:p>
        <a:p>
          <a:pPr algn="ctr" rtl="0">
            <a:defRPr sz="1000"/>
          </a:pPr>
          <a:endParaRPr lang="fr-FR" sz="1000" b="1" i="0" u="none" strike="noStrike" baseline="30000">
            <a:solidFill>
              <a:srgbClr val="000000"/>
            </a:solidFill>
            <a:latin typeface="Arial"/>
            <a:cs typeface="Arial"/>
          </a:endParaRPr>
        </a:p>
      </xdr:txBody>
    </xdr:sp>
    <xdr:clientData/>
  </xdr:twoCellAnchor>
  <xdr:twoCellAnchor>
    <xdr:from>
      <xdr:col>2</xdr:col>
      <xdr:colOff>685800</xdr:colOff>
      <xdr:row>2</xdr:row>
      <xdr:rowOff>38100</xdr:rowOff>
    </xdr:from>
    <xdr:to>
      <xdr:col>4</xdr:col>
      <xdr:colOff>180975</xdr:colOff>
      <xdr:row>4</xdr:row>
      <xdr:rowOff>19050</xdr:rowOff>
    </xdr:to>
    <xdr:sp macro="" textlink="">
      <xdr:nvSpPr>
        <xdr:cNvPr id="2" name="ZoneTexte 1">
          <a:extLst>
            <a:ext uri="{FF2B5EF4-FFF2-40B4-BE49-F238E27FC236}">
              <a16:creationId xmlns:a16="http://schemas.microsoft.com/office/drawing/2014/main" xmlns="" id="{633A3C47-6845-4C92-88AF-FE77FD63B2F0}"/>
            </a:ext>
          </a:extLst>
        </xdr:cNvPr>
        <xdr:cNvSpPr txBox="1"/>
      </xdr:nvSpPr>
      <xdr:spPr>
        <a:xfrm>
          <a:off x="2209800" y="381000"/>
          <a:ext cx="10191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9</xdr:col>
      <xdr:colOff>161924</xdr:colOff>
      <xdr:row>3</xdr:row>
      <xdr:rowOff>9526</xdr:rowOff>
    </xdr:from>
    <xdr:to>
      <xdr:col>9</xdr:col>
      <xdr:colOff>695325</xdr:colOff>
      <xdr:row>4</xdr:row>
      <xdr:rowOff>28575</xdr:rowOff>
    </xdr:to>
    <xdr:sp macro="" textlink="">
      <xdr:nvSpPr>
        <xdr:cNvPr id="3" name="ZoneTexte 2">
          <a:extLst>
            <a:ext uri="{FF2B5EF4-FFF2-40B4-BE49-F238E27FC236}">
              <a16:creationId xmlns:a16="http://schemas.microsoft.com/office/drawing/2014/main" xmlns="" id="{E034066D-8202-4B3B-885B-91AA09355AAF}"/>
            </a:ext>
          </a:extLst>
        </xdr:cNvPr>
        <xdr:cNvSpPr txBox="1"/>
      </xdr:nvSpPr>
      <xdr:spPr>
        <a:xfrm>
          <a:off x="7019924" y="514351"/>
          <a:ext cx="533401" cy="18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i="0" u="none" strike="noStrike" kern="1200" baseline="0">
              <a:solidFill>
                <a:srgbClr val="000000"/>
              </a:solidFill>
              <a:latin typeface="Arial"/>
              <a:ea typeface="Arial"/>
              <a:cs typeface="Arial"/>
            </a:rPr>
            <a:t>1303</a:t>
          </a:r>
        </a:p>
      </xdr:txBody>
    </xdr:sp>
    <xdr:clientData/>
  </xdr:twoCellAnchor>
  <xdr:twoCellAnchor>
    <xdr:from>
      <xdr:col>0</xdr:col>
      <xdr:colOff>0</xdr:colOff>
      <xdr:row>2</xdr:row>
      <xdr:rowOff>76200</xdr:rowOff>
    </xdr:from>
    <xdr:to>
      <xdr:col>12</xdr:col>
      <xdr:colOff>104775</xdr:colOff>
      <xdr:row>29</xdr:row>
      <xdr:rowOff>152400</xdr:rowOff>
    </xdr:to>
    <xdr:graphicFrame macro="">
      <xdr:nvGraphicFramePr>
        <xdr:cNvPr id="4129999" name="Graphique 6">
          <a:extLst>
            <a:ext uri="{FF2B5EF4-FFF2-40B4-BE49-F238E27FC236}">
              <a16:creationId xmlns:a16="http://schemas.microsoft.com/office/drawing/2014/main" xmlns="" id="{76814E6F-B688-485E-A43B-B28DF918F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W83"/>
  <sheetViews>
    <sheetView zoomScaleNormal="100" workbookViewId="0">
      <pane xSplit="1" ySplit="5" topLeftCell="B66" activePane="bottomRight" state="frozen"/>
      <selection activeCell="J37" sqref="J37"/>
      <selection pane="topRight" activeCell="J37" sqref="J37"/>
      <selection pane="bottomLeft" activeCell="J37" sqref="J37"/>
      <selection pane="bottomRight" activeCell="C5" sqref="C5"/>
    </sheetView>
  </sheetViews>
  <sheetFormatPr baseColWidth="10" defaultColWidth="11.42578125" defaultRowHeight="12.75"/>
  <cols>
    <col min="1" max="1" width="26.28515625" style="44" customWidth="1"/>
    <col min="2" max="2" width="30.28515625" style="44" customWidth="1"/>
    <col min="3" max="3" width="10.5703125" style="256" customWidth="1"/>
    <col min="4" max="4" width="9.7109375" style="44" customWidth="1"/>
    <col min="5" max="5" width="10" style="44" customWidth="1"/>
    <col min="6" max="6" width="9.7109375" style="44" customWidth="1"/>
    <col min="7" max="7" width="10" style="44" customWidth="1"/>
    <col min="8" max="8" width="10.85546875" style="44" customWidth="1"/>
    <col min="9" max="9" width="13.85546875" style="46" customWidth="1"/>
    <col min="10" max="10" width="12.140625" style="44" customWidth="1"/>
    <col min="11" max="13" width="11.42578125" style="44"/>
    <col min="14" max="14" width="15.42578125" style="44" bestFit="1" customWidth="1"/>
    <col min="15" max="15" width="11.42578125" style="44"/>
    <col min="16" max="16" width="12.140625" style="44" bestFit="1" customWidth="1"/>
    <col min="17" max="16384" width="11.42578125" style="44"/>
  </cols>
  <sheetData>
    <row r="1" spans="1:23" ht="3.75" customHeight="1">
      <c r="A1" s="433" t="s">
        <v>123</v>
      </c>
      <c r="B1" s="433"/>
      <c r="C1" s="434"/>
      <c r="D1" s="434"/>
      <c r="E1" s="434"/>
      <c r="F1" s="434"/>
      <c r="G1" s="434"/>
      <c r="H1" s="434"/>
      <c r="I1" s="434"/>
      <c r="J1" s="434"/>
    </row>
    <row r="2" spans="1:23" s="237" customFormat="1" ht="31.5" customHeight="1">
      <c r="A2" s="435"/>
      <c r="B2" s="435"/>
      <c r="C2" s="435"/>
      <c r="D2" s="435"/>
      <c r="E2" s="435"/>
      <c r="F2" s="435"/>
      <c r="G2" s="435"/>
      <c r="H2" s="435"/>
      <c r="I2" s="435"/>
      <c r="J2" s="435"/>
    </row>
    <row r="3" spans="1:23" ht="8.25" customHeight="1" thickBot="1">
      <c r="A3" s="27"/>
      <c r="B3" s="27"/>
      <c r="C3" s="27"/>
      <c r="D3" s="27"/>
      <c r="E3" s="27"/>
      <c r="F3" s="27"/>
      <c r="G3" s="27"/>
      <c r="H3" s="27"/>
      <c r="I3" s="27"/>
      <c r="J3" s="27"/>
    </row>
    <row r="4" spans="1:23" ht="26.25" customHeight="1" thickBot="1">
      <c r="A4" s="55"/>
      <c r="B4" s="451" t="s">
        <v>238</v>
      </c>
      <c r="C4" s="452"/>
      <c r="D4" s="453"/>
      <c r="E4" s="442" t="s">
        <v>298</v>
      </c>
      <c r="F4" s="445" t="s">
        <v>296</v>
      </c>
      <c r="G4" s="446"/>
      <c r="H4" s="447" t="s">
        <v>299</v>
      </c>
      <c r="I4" s="447"/>
      <c r="J4" s="448"/>
    </row>
    <row r="5" spans="1:23" ht="80.25" customHeight="1" thickBot="1">
      <c r="A5" s="238"/>
      <c r="B5" s="238" t="s">
        <v>292</v>
      </c>
      <c r="C5" s="239" t="s">
        <v>293</v>
      </c>
      <c r="D5" s="240" t="s">
        <v>294</v>
      </c>
      <c r="E5" s="443"/>
      <c r="F5" s="238" t="s">
        <v>124</v>
      </c>
      <c r="G5" s="240" t="s">
        <v>246</v>
      </c>
      <c r="H5" s="241" t="s">
        <v>295</v>
      </c>
      <c r="I5" s="241" t="s">
        <v>160</v>
      </c>
      <c r="J5" s="242" t="s">
        <v>240</v>
      </c>
    </row>
    <row r="6" spans="1:23" ht="18" customHeight="1">
      <c r="A6" s="55" t="s">
        <v>26</v>
      </c>
      <c r="B6" s="187">
        <f>100*C6/C$6</f>
        <v>100</v>
      </c>
      <c r="C6" s="189">
        <v>2040.1</v>
      </c>
      <c r="D6" s="387">
        <v>0.54</v>
      </c>
      <c r="E6" s="286">
        <v>2573</v>
      </c>
      <c r="F6" s="187">
        <v>-1.2</v>
      </c>
      <c r="G6" s="188">
        <v>-1.8</v>
      </c>
      <c r="H6" s="187">
        <v>64.900000000000006</v>
      </c>
      <c r="I6" s="189">
        <v>0.1</v>
      </c>
      <c r="J6" s="188">
        <v>55.8</v>
      </c>
      <c r="K6" s="423"/>
      <c r="L6" s="401"/>
      <c r="M6" s="195"/>
      <c r="O6" s="401"/>
      <c r="Q6" s="417"/>
      <c r="S6" s="401"/>
      <c r="V6" s="401"/>
      <c r="W6" s="401"/>
    </row>
    <row r="7" spans="1:23">
      <c r="A7" s="48" t="s">
        <v>327</v>
      </c>
      <c r="B7" s="190">
        <f>100*C7/$C$6</f>
        <v>46.4</v>
      </c>
      <c r="C7" s="192">
        <v>946.4</v>
      </c>
      <c r="D7" s="388">
        <v>0.83</v>
      </c>
      <c r="E7" s="287">
        <v>2634</v>
      </c>
      <c r="F7" s="190">
        <v>-1.5</v>
      </c>
      <c r="G7" s="191">
        <v>-1.9</v>
      </c>
      <c r="H7" s="190">
        <v>68.900000000000006</v>
      </c>
      <c r="I7" s="192">
        <v>0.2</v>
      </c>
      <c r="J7" s="191">
        <v>53.1</v>
      </c>
      <c r="K7" s="423"/>
      <c r="O7" s="401"/>
      <c r="P7" s="417"/>
      <c r="Q7" s="417"/>
      <c r="S7" s="401"/>
      <c r="V7" s="401"/>
      <c r="W7" s="401"/>
    </row>
    <row r="8" spans="1:23">
      <c r="A8" s="48" t="s">
        <v>328</v>
      </c>
      <c r="B8" s="190">
        <f t="shared" ref="B8:B61" si="0">100*C8/$C$6</f>
        <v>53.6</v>
      </c>
      <c r="C8" s="192">
        <v>1093.8</v>
      </c>
      <c r="D8" s="388">
        <v>0.3</v>
      </c>
      <c r="E8" s="287">
        <v>2519</v>
      </c>
      <c r="F8" s="190">
        <v>-0.9</v>
      </c>
      <c r="G8" s="191">
        <v>-1.7</v>
      </c>
      <c r="H8" s="190">
        <v>61.4</v>
      </c>
      <c r="I8" s="192">
        <v>0</v>
      </c>
      <c r="J8" s="191">
        <v>58.5</v>
      </c>
      <c r="K8" s="423"/>
      <c r="O8" s="401"/>
      <c r="P8" s="417"/>
      <c r="Q8" s="417"/>
      <c r="S8" s="401"/>
      <c r="V8" s="401"/>
      <c r="W8" s="401"/>
    </row>
    <row r="9" spans="1:23" ht="34.5" customHeight="1">
      <c r="A9" s="49" t="s">
        <v>51</v>
      </c>
      <c r="B9" s="193">
        <f t="shared" si="0"/>
        <v>35.299999999999997</v>
      </c>
      <c r="C9" s="195">
        <v>719.4</v>
      </c>
      <c r="D9" s="389">
        <v>2.6</v>
      </c>
      <c r="E9" s="288">
        <v>3183</v>
      </c>
      <c r="F9" s="193">
        <v>-1.6</v>
      </c>
      <c r="G9" s="194">
        <v>-1.7</v>
      </c>
      <c r="H9" s="193">
        <v>70.599999999999994</v>
      </c>
      <c r="I9" s="195">
        <v>0.4</v>
      </c>
      <c r="J9" s="194">
        <v>50.5</v>
      </c>
      <c r="K9" s="423"/>
      <c r="L9" s="401"/>
      <c r="O9" s="401"/>
      <c r="P9" s="417"/>
      <c r="Q9" s="417"/>
      <c r="S9" s="401"/>
      <c r="V9" s="401"/>
      <c r="W9" s="401"/>
    </row>
    <row r="10" spans="1:23">
      <c r="A10" s="50" t="s">
        <v>241</v>
      </c>
      <c r="B10" s="196">
        <f t="shared" si="0"/>
        <v>4.4000000000000004</v>
      </c>
      <c r="C10" s="198">
        <v>89</v>
      </c>
      <c r="D10" s="390">
        <v>1.1399999999999999</v>
      </c>
      <c r="E10" s="289">
        <v>4516</v>
      </c>
      <c r="F10" s="196">
        <v>-1.1000000000000001</v>
      </c>
      <c r="G10" s="197">
        <v>-1.8</v>
      </c>
      <c r="H10" s="196">
        <v>79.3</v>
      </c>
      <c r="I10" s="198">
        <v>0.3</v>
      </c>
      <c r="J10" s="197">
        <v>50.9</v>
      </c>
      <c r="K10" s="423"/>
      <c r="O10" s="401"/>
      <c r="P10" s="417"/>
      <c r="Q10" s="417"/>
      <c r="S10" s="401"/>
      <c r="V10" s="401"/>
      <c r="W10" s="401"/>
    </row>
    <row r="11" spans="1:23">
      <c r="A11" s="51" t="s">
        <v>215</v>
      </c>
      <c r="B11" s="199">
        <f t="shared" si="0"/>
        <v>2.7</v>
      </c>
      <c r="C11" s="201">
        <v>55.9</v>
      </c>
      <c r="D11" s="391">
        <v>0.72</v>
      </c>
      <c r="E11" s="290">
        <v>3799</v>
      </c>
      <c r="F11" s="199">
        <v>-1</v>
      </c>
      <c r="G11" s="200">
        <v>-2</v>
      </c>
      <c r="H11" s="199">
        <v>83.2</v>
      </c>
      <c r="I11" s="201">
        <v>0.2</v>
      </c>
      <c r="J11" s="200">
        <v>52.8</v>
      </c>
      <c r="K11" s="423"/>
      <c r="O11" s="401"/>
      <c r="P11" s="417"/>
      <c r="Q11" s="417"/>
      <c r="S11" s="401"/>
      <c r="V11" s="401"/>
      <c r="W11" s="401"/>
    </row>
    <row r="12" spans="1:23">
      <c r="A12" s="51" t="s">
        <v>216</v>
      </c>
      <c r="B12" s="199">
        <f t="shared" si="0"/>
        <v>0.1</v>
      </c>
      <c r="C12" s="201">
        <v>1.6</v>
      </c>
      <c r="D12" s="391">
        <v>0</v>
      </c>
      <c r="E12" s="290">
        <v>5876</v>
      </c>
      <c r="F12" s="199">
        <v>-0.9</v>
      </c>
      <c r="G12" s="200">
        <v>-1.3</v>
      </c>
      <c r="H12" s="199">
        <v>65.2</v>
      </c>
      <c r="I12" s="201">
        <v>1.8</v>
      </c>
      <c r="J12" s="200">
        <v>43.7</v>
      </c>
      <c r="K12" s="423"/>
      <c r="O12" s="401"/>
      <c r="P12" s="417"/>
      <c r="Q12" s="417"/>
      <c r="S12" s="401"/>
      <c r="V12" s="401"/>
      <c r="W12" s="401"/>
    </row>
    <row r="13" spans="1:23" ht="22.5">
      <c r="A13" s="431" t="s">
        <v>125</v>
      </c>
      <c r="B13" s="196">
        <f t="shared" si="0"/>
        <v>23.4</v>
      </c>
      <c r="C13" s="198">
        <v>478.4</v>
      </c>
      <c r="D13" s="390">
        <v>1.72</v>
      </c>
      <c r="E13" s="289">
        <v>3120</v>
      </c>
      <c r="F13" s="196">
        <v>-1.3</v>
      </c>
      <c r="G13" s="197">
        <v>-1.7</v>
      </c>
      <c r="H13" s="196">
        <v>74.3</v>
      </c>
      <c r="I13" s="198">
        <v>0.4</v>
      </c>
      <c r="J13" s="197">
        <v>50.2</v>
      </c>
      <c r="K13" s="423"/>
      <c r="O13" s="401"/>
      <c r="P13" s="417"/>
      <c r="Q13" s="417"/>
      <c r="S13" s="401"/>
      <c r="V13" s="401"/>
      <c r="W13" s="401"/>
    </row>
    <row r="14" spans="1:23" ht="13.5" customHeight="1">
      <c r="A14" s="51" t="s">
        <v>217</v>
      </c>
      <c r="B14" s="199">
        <f t="shared" si="0"/>
        <v>15.2</v>
      </c>
      <c r="C14" s="201">
        <v>310.5</v>
      </c>
      <c r="D14" s="391">
        <v>0.81</v>
      </c>
      <c r="E14" s="290">
        <v>2886</v>
      </c>
      <c r="F14" s="199">
        <v>-1.1000000000000001</v>
      </c>
      <c r="G14" s="200">
        <v>-1.8</v>
      </c>
      <c r="H14" s="199">
        <v>76</v>
      </c>
      <c r="I14" s="201">
        <v>0.3</v>
      </c>
      <c r="J14" s="200">
        <v>49.9</v>
      </c>
      <c r="K14" s="423"/>
      <c r="P14" s="417"/>
      <c r="Q14" s="417"/>
      <c r="S14" s="401"/>
      <c r="V14" s="401"/>
      <c r="W14" s="401"/>
    </row>
    <row r="15" spans="1:23" ht="13.5" customHeight="1">
      <c r="A15" s="51" t="s">
        <v>218</v>
      </c>
      <c r="B15" s="199">
        <f t="shared" si="0"/>
        <v>0.2</v>
      </c>
      <c r="C15" s="201">
        <v>3.9</v>
      </c>
      <c r="D15" s="391">
        <v>0</v>
      </c>
      <c r="E15" s="290">
        <v>4392</v>
      </c>
      <c r="F15" s="199">
        <v>0.2</v>
      </c>
      <c r="G15" s="200">
        <v>-0.4</v>
      </c>
      <c r="H15" s="199">
        <v>80.3</v>
      </c>
      <c r="I15" s="201">
        <v>1</v>
      </c>
      <c r="J15" s="200">
        <v>55.6</v>
      </c>
      <c r="K15" s="423"/>
      <c r="P15" s="417"/>
      <c r="Q15" s="417"/>
      <c r="S15" s="401"/>
      <c r="V15" s="401"/>
      <c r="W15" s="401"/>
    </row>
    <row r="16" spans="1:23">
      <c r="A16" s="50" t="s">
        <v>113</v>
      </c>
      <c r="B16" s="196">
        <f t="shared" si="0"/>
        <v>4.4000000000000004</v>
      </c>
      <c r="C16" s="198">
        <v>90.1</v>
      </c>
      <c r="D16" s="390">
        <v>10.01</v>
      </c>
      <c r="E16" s="289">
        <v>2622</v>
      </c>
      <c r="F16" s="196">
        <v>-2.9</v>
      </c>
      <c r="G16" s="425" t="s">
        <v>61</v>
      </c>
      <c r="H16" s="196">
        <v>37.5</v>
      </c>
      <c r="I16" s="198">
        <v>0.7</v>
      </c>
      <c r="J16" s="197">
        <v>52.8</v>
      </c>
      <c r="K16" s="423"/>
      <c r="P16" s="417"/>
      <c r="Q16" s="417"/>
      <c r="S16" s="401"/>
      <c r="V16" s="401"/>
      <c r="W16" s="401"/>
    </row>
    <row r="17" spans="1:23" ht="11.25" customHeight="1">
      <c r="A17" s="51" t="s">
        <v>219</v>
      </c>
      <c r="B17" s="199">
        <f t="shared" si="0"/>
        <v>0.6</v>
      </c>
      <c r="C17" s="201">
        <v>12.4</v>
      </c>
      <c r="D17" s="391">
        <v>-6.77</v>
      </c>
      <c r="E17" s="290">
        <v>1906</v>
      </c>
      <c r="F17" s="199">
        <v>-6.7</v>
      </c>
      <c r="G17" s="425" t="s">
        <v>61</v>
      </c>
      <c r="H17" s="199">
        <v>24.6</v>
      </c>
      <c r="I17" s="201">
        <v>0.4</v>
      </c>
      <c r="J17" s="200">
        <v>58.2</v>
      </c>
      <c r="K17" s="423"/>
      <c r="P17" s="417"/>
      <c r="Q17" s="417"/>
      <c r="S17" s="401"/>
      <c r="V17" s="401"/>
      <c r="W17" s="401"/>
    </row>
    <row r="18" spans="1:23" ht="11.25" customHeight="1">
      <c r="A18" s="52" t="s">
        <v>78</v>
      </c>
      <c r="B18" s="196">
        <f t="shared" si="0"/>
        <v>3</v>
      </c>
      <c r="C18" s="198">
        <v>61.7</v>
      </c>
      <c r="D18" s="390">
        <v>1.48</v>
      </c>
      <c r="E18" s="289">
        <v>2572</v>
      </c>
      <c r="F18" s="196">
        <v>-1.8</v>
      </c>
      <c r="G18" s="425" t="s">
        <v>61</v>
      </c>
      <c r="H18" s="196">
        <v>74.400000000000006</v>
      </c>
      <c r="I18" s="198">
        <v>0.3</v>
      </c>
      <c r="J18" s="197">
        <v>51.1</v>
      </c>
      <c r="K18" s="423"/>
      <c r="P18" s="417"/>
      <c r="Q18" s="417"/>
      <c r="S18" s="401"/>
      <c r="V18" s="401"/>
      <c r="W18" s="401"/>
    </row>
    <row r="19" spans="1:23" ht="11.25" customHeight="1">
      <c r="A19" s="51" t="s">
        <v>197</v>
      </c>
      <c r="B19" s="199">
        <f t="shared" si="0"/>
        <v>3</v>
      </c>
      <c r="C19" s="201">
        <v>60.6</v>
      </c>
      <c r="D19" s="391">
        <v>2.02</v>
      </c>
      <c r="E19" s="290">
        <v>2526</v>
      </c>
      <c r="F19" s="199">
        <v>-1.6</v>
      </c>
      <c r="G19" s="425" t="s">
        <v>61</v>
      </c>
      <c r="H19" s="199">
        <v>75.7</v>
      </c>
      <c r="I19" s="201">
        <v>0.2</v>
      </c>
      <c r="J19" s="200">
        <v>51.1</v>
      </c>
      <c r="K19" s="423"/>
      <c r="P19" s="417"/>
      <c r="Q19" s="417"/>
      <c r="S19" s="401"/>
      <c r="V19" s="401"/>
      <c r="W19" s="401"/>
    </row>
    <row r="20" spans="1:23" ht="22.5" customHeight="1">
      <c r="A20" s="49" t="s">
        <v>52</v>
      </c>
      <c r="B20" s="193">
        <f t="shared" si="0"/>
        <v>42.7</v>
      </c>
      <c r="C20" s="195">
        <v>871.6</v>
      </c>
      <c r="D20" s="389">
        <v>1.37</v>
      </c>
      <c r="E20" s="288">
        <v>2315</v>
      </c>
      <c r="F20" s="193">
        <v>-1.9</v>
      </c>
      <c r="G20" s="194">
        <v>-2.1</v>
      </c>
      <c r="H20" s="193">
        <v>61.1</v>
      </c>
      <c r="I20" s="195">
        <v>0</v>
      </c>
      <c r="J20" s="194">
        <v>57.9</v>
      </c>
      <c r="K20" s="423"/>
      <c r="L20" s="401"/>
      <c r="N20" s="401"/>
      <c r="P20" s="417"/>
      <c r="Q20" s="417"/>
      <c r="S20" s="401"/>
      <c r="V20" s="401"/>
      <c r="W20" s="401"/>
    </row>
    <row r="21" spans="1:23" ht="10.5" customHeight="1">
      <c r="A21" s="52" t="s">
        <v>108</v>
      </c>
      <c r="B21" s="196">
        <f t="shared" si="0"/>
        <v>21.2</v>
      </c>
      <c r="C21" s="198">
        <v>432.5</v>
      </c>
      <c r="D21" s="390">
        <v>0.77</v>
      </c>
      <c r="E21" s="289">
        <v>2525</v>
      </c>
      <c r="F21" s="196">
        <v>-1.8</v>
      </c>
      <c r="G21" s="197">
        <v>-2.5</v>
      </c>
      <c r="H21" s="196">
        <v>67.900000000000006</v>
      </c>
      <c r="I21" s="198">
        <v>0.1</v>
      </c>
      <c r="J21" s="197">
        <v>55.4</v>
      </c>
      <c r="K21" s="423"/>
      <c r="P21" s="417"/>
      <c r="Q21" s="417"/>
      <c r="S21" s="401"/>
      <c r="V21" s="401"/>
      <c r="W21" s="401"/>
    </row>
    <row r="22" spans="1:23" ht="13.5" customHeight="1">
      <c r="A22" s="51" t="s">
        <v>126</v>
      </c>
      <c r="B22" s="199">
        <f t="shared" si="0"/>
        <v>19.3</v>
      </c>
      <c r="C22" s="201">
        <v>394.1</v>
      </c>
      <c r="D22" s="391">
        <v>0.79</v>
      </c>
      <c r="E22" s="290">
        <v>2472</v>
      </c>
      <c r="F22" s="199">
        <v>-1.9</v>
      </c>
      <c r="G22" s="200">
        <v>-2.7</v>
      </c>
      <c r="H22" s="199">
        <v>66.900000000000006</v>
      </c>
      <c r="I22" s="201">
        <v>-0.1</v>
      </c>
      <c r="J22" s="200">
        <v>56</v>
      </c>
      <c r="K22" s="423"/>
      <c r="L22" s="401"/>
      <c r="P22" s="417"/>
      <c r="Q22" s="417"/>
      <c r="S22" s="401"/>
      <c r="V22" s="401"/>
      <c r="W22" s="401"/>
    </row>
    <row r="23" spans="1:23" ht="14.25" customHeight="1">
      <c r="A23" s="51" t="s">
        <v>220</v>
      </c>
      <c r="B23" s="199">
        <f t="shared" si="0"/>
        <v>0.2</v>
      </c>
      <c r="C23" s="201">
        <v>4.0999999999999996</v>
      </c>
      <c r="D23" s="391">
        <v>-6.82</v>
      </c>
      <c r="E23" s="290">
        <v>3620</v>
      </c>
      <c r="F23" s="199">
        <v>-0.5</v>
      </c>
      <c r="G23" s="200">
        <v>-2.2000000000000002</v>
      </c>
      <c r="H23" s="199">
        <v>78.599999999999994</v>
      </c>
      <c r="I23" s="201">
        <v>0.8</v>
      </c>
      <c r="J23" s="200">
        <v>49.8</v>
      </c>
      <c r="K23" s="423"/>
      <c r="P23" s="417"/>
      <c r="Q23" s="417"/>
      <c r="S23" s="401"/>
      <c r="V23" s="401"/>
      <c r="W23" s="401"/>
    </row>
    <row r="24" spans="1:23" ht="10.5" customHeight="1">
      <c r="A24" s="52" t="s">
        <v>109</v>
      </c>
      <c r="B24" s="196">
        <f t="shared" si="0"/>
        <v>9</v>
      </c>
      <c r="C24" s="198">
        <v>183.1</v>
      </c>
      <c r="D24" s="390">
        <v>-0.05</v>
      </c>
      <c r="E24" s="289">
        <v>2426</v>
      </c>
      <c r="F24" s="196">
        <v>-2.1</v>
      </c>
      <c r="G24" s="197">
        <v>-2.2000000000000002</v>
      </c>
      <c r="H24" s="196">
        <v>71.900000000000006</v>
      </c>
      <c r="I24" s="198">
        <v>-0.4</v>
      </c>
      <c r="J24" s="197">
        <v>62</v>
      </c>
      <c r="K24" s="423"/>
      <c r="M24" s="401"/>
      <c r="P24" s="417"/>
      <c r="Q24" s="417"/>
      <c r="S24" s="401"/>
      <c r="V24" s="401"/>
      <c r="W24" s="401"/>
    </row>
    <row r="25" spans="1:23" ht="20.25" customHeight="1">
      <c r="A25" s="53" t="s">
        <v>65</v>
      </c>
      <c r="B25" s="202">
        <f t="shared" si="0"/>
        <v>7.2</v>
      </c>
      <c r="C25" s="204">
        <v>146.69999999999999</v>
      </c>
      <c r="D25" s="392">
        <v>0.27</v>
      </c>
      <c r="E25" s="291">
        <v>2438</v>
      </c>
      <c r="F25" s="202">
        <v>-1.9</v>
      </c>
      <c r="G25" s="203">
        <v>-2</v>
      </c>
      <c r="H25" s="202">
        <v>72.8</v>
      </c>
      <c r="I25" s="204">
        <v>-0.4</v>
      </c>
      <c r="J25" s="203">
        <v>63.1</v>
      </c>
      <c r="K25" s="423"/>
      <c r="P25" s="417"/>
      <c r="Q25" s="417"/>
      <c r="S25" s="401"/>
      <c r="V25" s="401"/>
      <c r="W25" s="401"/>
    </row>
    <row r="26" spans="1:23" ht="12.75" customHeight="1">
      <c r="A26" s="51" t="s">
        <v>221</v>
      </c>
      <c r="B26" s="199">
        <f t="shared" si="0"/>
        <v>0.1</v>
      </c>
      <c r="C26" s="201">
        <v>1.8</v>
      </c>
      <c r="D26" s="391">
        <v>-21.74</v>
      </c>
      <c r="E26" s="290">
        <v>2243</v>
      </c>
      <c r="F26" s="199">
        <v>-3.1</v>
      </c>
      <c r="G26" s="200">
        <v>-1.4</v>
      </c>
      <c r="H26" s="199">
        <v>74.8</v>
      </c>
      <c r="I26" s="201">
        <v>-1</v>
      </c>
      <c r="J26" s="200">
        <v>69.3</v>
      </c>
      <c r="K26" s="423"/>
      <c r="P26" s="417"/>
      <c r="Q26" s="417"/>
      <c r="S26" s="401"/>
      <c r="V26" s="401"/>
      <c r="W26" s="401"/>
    </row>
    <row r="27" spans="1:23" ht="12.75" customHeight="1">
      <c r="A27" s="51" t="s">
        <v>222</v>
      </c>
      <c r="B27" s="199">
        <f t="shared" si="0"/>
        <v>0.1</v>
      </c>
      <c r="C27" s="201">
        <v>1.2</v>
      </c>
      <c r="D27" s="391">
        <v>0</v>
      </c>
      <c r="E27" s="290">
        <v>2944</v>
      </c>
      <c r="F27" s="199">
        <v>-1.4</v>
      </c>
      <c r="G27" s="200">
        <v>-1.6</v>
      </c>
      <c r="H27" s="199">
        <v>65.8</v>
      </c>
      <c r="I27" s="201">
        <v>0.1</v>
      </c>
      <c r="J27" s="200">
        <v>53</v>
      </c>
      <c r="K27" s="423"/>
      <c r="P27" s="417"/>
      <c r="Q27" s="417"/>
      <c r="S27" s="401"/>
      <c r="V27" s="401"/>
      <c r="W27" s="401"/>
    </row>
    <row r="28" spans="1:23" ht="12" customHeight="1">
      <c r="A28" s="50" t="s">
        <v>113</v>
      </c>
      <c r="B28" s="196">
        <f t="shared" si="0"/>
        <v>8</v>
      </c>
      <c r="C28" s="198">
        <v>162.19999999999999</v>
      </c>
      <c r="D28" s="390">
        <v>11.02</v>
      </c>
      <c r="E28" s="289">
        <v>1759</v>
      </c>
      <c r="F28" s="196">
        <v>-2</v>
      </c>
      <c r="G28" s="425" t="s">
        <v>61</v>
      </c>
      <c r="H28" s="196">
        <v>32.1</v>
      </c>
      <c r="I28" s="198">
        <v>0.1</v>
      </c>
      <c r="J28" s="197">
        <v>62.4</v>
      </c>
      <c r="K28" s="423"/>
      <c r="P28" s="417"/>
      <c r="Q28" s="417"/>
      <c r="S28" s="401"/>
      <c r="V28" s="401"/>
      <c r="W28" s="401"/>
    </row>
    <row r="29" spans="1:23" ht="11.25" customHeight="1">
      <c r="A29" s="51" t="s">
        <v>219</v>
      </c>
      <c r="B29" s="199">
        <f t="shared" si="0"/>
        <v>1.9</v>
      </c>
      <c r="C29" s="201">
        <v>38.4</v>
      </c>
      <c r="D29" s="391">
        <v>5.21</v>
      </c>
      <c r="E29" s="290">
        <v>2019</v>
      </c>
      <c r="F29" s="199">
        <v>-1.4</v>
      </c>
      <c r="G29" s="425" t="s">
        <v>61</v>
      </c>
      <c r="H29" s="199">
        <v>30.6</v>
      </c>
      <c r="I29" s="201">
        <v>1.6</v>
      </c>
      <c r="J29" s="200">
        <v>45.6</v>
      </c>
      <c r="K29" s="423"/>
      <c r="P29" s="417"/>
      <c r="Q29" s="417"/>
      <c r="S29" s="401"/>
      <c r="V29" s="401"/>
      <c r="W29" s="401"/>
    </row>
    <row r="30" spans="1:23" ht="11.25" customHeight="1">
      <c r="A30" s="52" t="s">
        <v>78</v>
      </c>
      <c r="B30" s="196">
        <f t="shared" si="0"/>
        <v>4.0999999999999996</v>
      </c>
      <c r="C30" s="198">
        <v>82.9</v>
      </c>
      <c r="D30" s="390">
        <v>-1.19</v>
      </c>
      <c r="E30" s="289">
        <v>2199</v>
      </c>
      <c r="F30" s="196">
        <v>-1.3</v>
      </c>
      <c r="G30" s="425" t="s">
        <v>61</v>
      </c>
      <c r="H30" s="196">
        <v>63.8</v>
      </c>
      <c r="I30" s="198">
        <v>0.5</v>
      </c>
      <c r="J30" s="197">
        <v>56.7</v>
      </c>
      <c r="K30" s="423"/>
      <c r="P30" s="417"/>
      <c r="Q30" s="417"/>
      <c r="S30" s="401"/>
      <c r="V30" s="401"/>
      <c r="W30" s="401"/>
    </row>
    <row r="31" spans="1:23" ht="11.25" customHeight="1">
      <c r="A31" s="51" t="s">
        <v>197</v>
      </c>
      <c r="B31" s="199">
        <f t="shared" si="0"/>
        <v>3.6</v>
      </c>
      <c r="C31" s="201">
        <v>72.7</v>
      </c>
      <c r="D31" s="391">
        <v>0.28000000000000003</v>
      </c>
      <c r="E31" s="290">
        <v>2091</v>
      </c>
      <c r="F31" s="199">
        <v>-1</v>
      </c>
      <c r="G31" s="425" t="s">
        <v>61</v>
      </c>
      <c r="H31" s="199">
        <v>60.7</v>
      </c>
      <c r="I31" s="201">
        <v>0.5</v>
      </c>
      <c r="J31" s="200">
        <v>55.7</v>
      </c>
      <c r="K31" s="423"/>
      <c r="P31" s="417"/>
      <c r="Q31" s="417"/>
      <c r="S31" s="401"/>
      <c r="V31" s="401"/>
      <c r="W31" s="401"/>
    </row>
    <row r="32" spans="1:23" ht="12.75" customHeight="1">
      <c r="A32" s="49" t="s">
        <v>53</v>
      </c>
      <c r="B32" s="430">
        <f t="shared" si="0"/>
        <v>21.9</v>
      </c>
      <c r="C32" s="195">
        <v>447.4</v>
      </c>
      <c r="D32" s="389">
        <v>-3.78</v>
      </c>
      <c r="E32" s="288">
        <v>2095</v>
      </c>
      <c r="F32" s="193">
        <v>-0.4</v>
      </c>
      <c r="G32" s="194">
        <v>-1.7</v>
      </c>
      <c r="H32" s="193">
        <v>63.5</v>
      </c>
      <c r="I32" s="195">
        <v>-0.4</v>
      </c>
      <c r="J32" s="194">
        <v>61</v>
      </c>
      <c r="K32" s="424"/>
      <c r="L32" s="401"/>
      <c r="M32" s="401"/>
      <c r="P32" s="417"/>
      <c r="Q32" s="417"/>
      <c r="S32" s="401"/>
      <c r="V32" s="401"/>
      <c r="W32" s="401"/>
    </row>
    <row r="33" spans="1:23" ht="13.5" customHeight="1">
      <c r="A33" s="52" t="s">
        <v>110</v>
      </c>
      <c r="B33" s="196">
        <f t="shared" si="0"/>
        <v>5</v>
      </c>
      <c r="C33" s="198">
        <v>102.5</v>
      </c>
      <c r="D33" s="390">
        <v>1.08</v>
      </c>
      <c r="E33" s="289">
        <v>2510</v>
      </c>
      <c r="F33" s="196">
        <v>-1.7</v>
      </c>
      <c r="G33" s="197">
        <v>-2.1</v>
      </c>
      <c r="H33" s="196">
        <v>80.7</v>
      </c>
      <c r="I33" s="198">
        <v>-0.8</v>
      </c>
      <c r="J33" s="197">
        <v>63.6</v>
      </c>
      <c r="K33" s="423"/>
      <c r="L33" s="401"/>
      <c r="P33" s="417"/>
      <c r="Q33" s="417"/>
      <c r="S33" s="401"/>
      <c r="V33" s="401"/>
      <c r="W33" s="401"/>
    </row>
    <row r="34" spans="1:23" ht="13.5" customHeight="1">
      <c r="A34" s="51" t="s">
        <v>223</v>
      </c>
      <c r="B34" s="199">
        <f t="shared" si="0"/>
        <v>5</v>
      </c>
      <c r="C34" s="201">
        <v>102.4</v>
      </c>
      <c r="D34" s="391">
        <v>1.0900000000000001</v>
      </c>
      <c r="E34" s="290">
        <v>2510</v>
      </c>
      <c r="F34" s="199">
        <v>-1.8</v>
      </c>
      <c r="G34" s="200">
        <v>-2.2000000000000002</v>
      </c>
      <c r="H34" s="199">
        <v>80.7</v>
      </c>
      <c r="I34" s="201">
        <v>-0.8</v>
      </c>
      <c r="J34" s="200">
        <v>63.6</v>
      </c>
      <c r="K34" s="423"/>
      <c r="P34" s="417"/>
      <c r="Q34" s="417"/>
      <c r="S34" s="401"/>
      <c r="V34" s="401"/>
      <c r="W34" s="401"/>
    </row>
    <row r="35" spans="1:23" ht="12" customHeight="1">
      <c r="A35" s="52" t="s">
        <v>111</v>
      </c>
      <c r="B35" s="196">
        <f t="shared" si="0"/>
        <v>10.5</v>
      </c>
      <c r="C35" s="198">
        <v>213.6</v>
      </c>
      <c r="D35" s="390">
        <v>-1.79</v>
      </c>
      <c r="E35" s="289">
        <v>1997</v>
      </c>
      <c r="F35" s="196">
        <v>-1.4</v>
      </c>
      <c r="G35" s="197">
        <v>-1.8</v>
      </c>
      <c r="H35" s="196">
        <v>71.3</v>
      </c>
      <c r="I35" s="198">
        <v>-0.4</v>
      </c>
      <c r="J35" s="197">
        <v>60.7</v>
      </c>
      <c r="K35" s="423"/>
      <c r="P35" s="417"/>
      <c r="Q35" s="417"/>
      <c r="S35" s="401"/>
      <c r="V35" s="401"/>
      <c r="W35" s="401"/>
    </row>
    <row r="36" spans="1:23" ht="21.75" customHeight="1">
      <c r="A36" s="53" t="s">
        <v>65</v>
      </c>
      <c r="B36" s="202">
        <f t="shared" si="0"/>
        <v>8.6999999999999993</v>
      </c>
      <c r="C36" s="204">
        <v>177.6</v>
      </c>
      <c r="D36" s="392">
        <v>-1.17</v>
      </c>
      <c r="E36" s="291">
        <v>1927</v>
      </c>
      <c r="F36" s="202">
        <v>-1.5</v>
      </c>
      <c r="G36" s="203">
        <v>-1.9</v>
      </c>
      <c r="H36" s="202">
        <v>72.599999999999994</v>
      </c>
      <c r="I36" s="204">
        <v>-0.6</v>
      </c>
      <c r="J36" s="203">
        <v>63.9</v>
      </c>
      <c r="K36" s="423"/>
      <c r="P36" s="417"/>
      <c r="Q36" s="417"/>
      <c r="S36" s="401"/>
      <c r="V36" s="401"/>
      <c r="W36" s="401"/>
    </row>
    <row r="37" spans="1:23" ht="13.5" customHeight="1">
      <c r="A37" s="51" t="s">
        <v>224</v>
      </c>
      <c r="B37" s="202">
        <f t="shared" si="0"/>
        <v>1.3</v>
      </c>
      <c r="C37" s="201">
        <v>26.5</v>
      </c>
      <c r="D37" s="391">
        <v>2.71</v>
      </c>
      <c r="E37" s="290">
        <v>2373</v>
      </c>
      <c r="F37" s="199">
        <v>-0.2</v>
      </c>
      <c r="G37" s="200">
        <v>-0.5</v>
      </c>
      <c r="H37" s="199">
        <v>72.599999999999994</v>
      </c>
      <c r="I37" s="201">
        <v>1.1000000000000001</v>
      </c>
      <c r="J37" s="200">
        <v>40.9</v>
      </c>
      <c r="K37" s="423"/>
      <c r="P37" s="417"/>
      <c r="Q37" s="417"/>
      <c r="S37" s="401"/>
      <c r="V37" s="401"/>
      <c r="W37" s="401"/>
    </row>
    <row r="38" spans="1:23">
      <c r="A38" s="50" t="s">
        <v>113</v>
      </c>
      <c r="B38" s="196">
        <f t="shared" si="0"/>
        <v>4.9000000000000004</v>
      </c>
      <c r="C38" s="198">
        <v>100.5</v>
      </c>
      <c r="D38" s="390">
        <v>-1.66</v>
      </c>
      <c r="E38" s="289">
        <v>1972</v>
      </c>
      <c r="F38" s="196">
        <v>-1.8</v>
      </c>
      <c r="G38" s="425" t="s">
        <v>61</v>
      </c>
      <c r="H38" s="196">
        <v>44</v>
      </c>
      <c r="I38" s="198">
        <v>0.2</v>
      </c>
      <c r="J38" s="197">
        <v>56.5</v>
      </c>
      <c r="K38" s="423"/>
      <c r="P38" s="417"/>
      <c r="Q38" s="417"/>
      <c r="S38" s="401"/>
      <c r="V38" s="401"/>
      <c r="W38" s="401"/>
    </row>
    <row r="39" spans="1:23" ht="13.5" thickBot="1">
      <c r="A39" s="58" t="s">
        <v>78</v>
      </c>
      <c r="B39" s="205">
        <f t="shared" si="0"/>
        <v>0.6</v>
      </c>
      <c r="C39" s="207">
        <v>12.3</v>
      </c>
      <c r="D39" s="393">
        <v>-1.6</v>
      </c>
      <c r="E39" s="292">
        <v>2379</v>
      </c>
      <c r="F39" s="205">
        <v>-0.6</v>
      </c>
      <c r="G39" s="425" t="s">
        <v>61</v>
      </c>
      <c r="H39" s="205">
        <v>86</v>
      </c>
      <c r="I39" s="207">
        <v>1.1000000000000001</v>
      </c>
      <c r="J39" s="206">
        <v>57.3</v>
      </c>
      <c r="K39" s="423"/>
      <c r="P39" s="417"/>
      <c r="Q39" s="417"/>
      <c r="S39" s="401"/>
      <c r="V39" s="401"/>
      <c r="W39" s="401"/>
    </row>
    <row r="40" spans="1:23" ht="13.5" thickBot="1">
      <c r="A40" s="54" t="s">
        <v>77</v>
      </c>
      <c r="B40" s="193">
        <f t="shared" si="0"/>
        <v>77.2</v>
      </c>
      <c r="C40" s="210">
        <v>1574.2</v>
      </c>
      <c r="D40" s="394">
        <v>1.42</v>
      </c>
      <c r="E40" s="293">
        <v>2612</v>
      </c>
      <c r="F40" s="208">
        <v>-1.6</v>
      </c>
      <c r="G40" s="209">
        <v>-1.7</v>
      </c>
      <c r="H40" s="208">
        <v>68.900000000000006</v>
      </c>
      <c r="I40" s="210">
        <v>0.1</v>
      </c>
      <c r="J40" s="209">
        <v>55.7</v>
      </c>
      <c r="K40" s="423"/>
      <c r="L40" s="401"/>
      <c r="P40" s="417"/>
      <c r="Q40" s="417"/>
      <c r="S40" s="401"/>
      <c r="V40" s="401"/>
      <c r="W40" s="401"/>
    </row>
    <row r="41" spans="1:23">
      <c r="A41" s="56" t="s">
        <v>97</v>
      </c>
      <c r="B41" s="211">
        <f t="shared" si="0"/>
        <v>42.4</v>
      </c>
      <c r="C41" s="213">
        <v>865.7</v>
      </c>
      <c r="D41" s="395">
        <v>1.18</v>
      </c>
      <c r="E41" s="294">
        <v>2563</v>
      </c>
      <c r="F41" s="211">
        <v>-1.5</v>
      </c>
      <c r="G41" s="212">
        <v>-1.9</v>
      </c>
      <c r="H41" s="211">
        <v>68.7</v>
      </c>
      <c r="I41" s="213">
        <v>0.2</v>
      </c>
      <c r="J41" s="212">
        <v>53.2</v>
      </c>
      <c r="K41" s="423"/>
      <c r="P41" s="417"/>
      <c r="Q41" s="417"/>
      <c r="S41" s="401"/>
      <c r="V41" s="401"/>
      <c r="W41" s="401"/>
    </row>
    <row r="42" spans="1:23" ht="13.5" thickBot="1">
      <c r="A42" s="57" t="s">
        <v>161</v>
      </c>
      <c r="B42" s="214">
        <f t="shared" si="0"/>
        <v>34.700000000000003</v>
      </c>
      <c r="C42" s="216">
        <v>708.5</v>
      </c>
      <c r="D42" s="396">
        <v>1.74</v>
      </c>
      <c r="E42" s="295">
        <v>2672</v>
      </c>
      <c r="F42" s="214">
        <v>-1.8</v>
      </c>
      <c r="G42" s="215">
        <v>-1.6</v>
      </c>
      <c r="H42" s="214">
        <v>69.2</v>
      </c>
      <c r="I42" s="216">
        <v>0.1</v>
      </c>
      <c r="J42" s="215">
        <v>58.8</v>
      </c>
      <c r="K42" s="423"/>
      <c r="P42" s="417"/>
      <c r="Q42" s="417"/>
      <c r="S42" s="401"/>
      <c r="V42" s="401"/>
      <c r="W42" s="401"/>
    </row>
    <row r="43" spans="1:23" ht="13.5" thickBot="1">
      <c r="A43" s="49" t="s">
        <v>247</v>
      </c>
      <c r="B43" s="193">
        <f t="shared" si="0"/>
        <v>22.8</v>
      </c>
      <c r="C43" s="195">
        <v>465.9</v>
      </c>
      <c r="D43" s="389">
        <v>-2.33</v>
      </c>
      <c r="E43" s="288">
        <v>2440</v>
      </c>
      <c r="F43" s="193">
        <v>0.2</v>
      </c>
      <c r="G43" s="194">
        <v>-2</v>
      </c>
      <c r="H43" s="193">
        <v>51.9</v>
      </c>
      <c r="I43" s="195">
        <v>0</v>
      </c>
      <c r="J43" s="194">
        <v>56.4</v>
      </c>
      <c r="K43" s="423"/>
      <c r="L43" s="401"/>
      <c r="P43" s="417"/>
      <c r="Q43" s="417"/>
      <c r="S43" s="401"/>
      <c r="V43" s="401"/>
      <c r="W43" s="401"/>
    </row>
    <row r="44" spans="1:23">
      <c r="A44" s="56" t="s">
        <v>97</v>
      </c>
      <c r="B44" s="211">
        <f t="shared" si="0"/>
        <v>4</v>
      </c>
      <c r="C44" s="213">
        <v>80.7</v>
      </c>
      <c r="D44" s="395">
        <v>-2.65</v>
      </c>
      <c r="E44" s="294">
        <v>3400</v>
      </c>
      <c r="F44" s="211">
        <v>-0.5</v>
      </c>
      <c r="G44" s="212">
        <v>-2.2000000000000002</v>
      </c>
      <c r="H44" s="211">
        <v>71.7</v>
      </c>
      <c r="I44" s="213">
        <v>0.2</v>
      </c>
      <c r="J44" s="212">
        <v>52.3</v>
      </c>
      <c r="K44" s="423"/>
      <c r="P44" s="417"/>
      <c r="Q44" s="417"/>
      <c r="S44" s="401"/>
      <c r="V44" s="401"/>
      <c r="W44" s="401"/>
    </row>
    <row r="45" spans="1:23" ht="13.5" thickBot="1">
      <c r="A45" s="57" t="s">
        <v>161</v>
      </c>
      <c r="B45" s="214">
        <f t="shared" si="0"/>
        <v>18.899999999999999</v>
      </c>
      <c r="C45" s="216">
        <v>385.3</v>
      </c>
      <c r="D45" s="396">
        <v>-2.23</v>
      </c>
      <c r="E45" s="295">
        <v>2239</v>
      </c>
      <c r="F45" s="214">
        <v>0.4</v>
      </c>
      <c r="G45" s="215">
        <v>-2</v>
      </c>
      <c r="H45" s="214">
        <v>47.7</v>
      </c>
      <c r="I45" s="216">
        <v>-0.1</v>
      </c>
      <c r="J45" s="215">
        <v>57.7</v>
      </c>
      <c r="K45" s="423"/>
      <c r="P45" s="417"/>
      <c r="Q45" s="417"/>
      <c r="S45" s="401"/>
      <c r="V45" s="401"/>
      <c r="W45" s="401"/>
    </row>
    <row r="46" spans="1:23">
      <c r="A46" s="55" t="s">
        <v>112</v>
      </c>
      <c r="B46" s="193">
        <f t="shared" si="0"/>
        <v>73.599999999999994</v>
      </c>
      <c r="C46" s="189">
        <v>1502.4</v>
      </c>
      <c r="D46" s="387">
        <v>0.62</v>
      </c>
      <c r="E46" s="286">
        <v>2744</v>
      </c>
      <c r="F46" s="187">
        <v>-1.4</v>
      </c>
      <c r="G46" s="188">
        <v>-2</v>
      </c>
      <c r="H46" s="187">
        <v>72.3</v>
      </c>
      <c r="I46" s="189">
        <v>0.1</v>
      </c>
      <c r="J46" s="188">
        <v>55.6</v>
      </c>
      <c r="K46" s="423"/>
      <c r="L46" s="401"/>
      <c r="M46" s="401"/>
      <c r="P46" s="417"/>
      <c r="Q46" s="417"/>
      <c r="S46" s="401"/>
      <c r="V46" s="401"/>
      <c r="W46" s="401"/>
    </row>
    <row r="47" spans="1:23" s="244" customFormat="1">
      <c r="A47" s="243" t="s">
        <v>28</v>
      </c>
      <c r="B47" s="217">
        <f t="shared" si="0"/>
        <v>49</v>
      </c>
      <c r="C47" s="219">
        <v>1000.1</v>
      </c>
      <c r="D47" s="397">
        <v>1.23</v>
      </c>
      <c r="E47" s="296">
        <v>2988</v>
      </c>
      <c r="F47" s="217">
        <v>-1.4</v>
      </c>
      <c r="G47" s="218">
        <v>-2</v>
      </c>
      <c r="H47" s="217">
        <v>72</v>
      </c>
      <c r="I47" s="219">
        <v>0.3</v>
      </c>
      <c r="J47" s="218">
        <v>52.4</v>
      </c>
      <c r="K47" s="423"/>
      <c r="P47" s="417"/>
      <c r="Q47" s="417"/>
      <c r="R47" s="418"/>
      <c r="S47" s="401"/>
      <c r="T47" s="44"/>
      <c r="U47" s="418"/>
      <c r="V47" s="401"/>
      <c r="W47" s="401"/>
    </row>
    <row r="48" spans="1:23" s="244" customFormat="1">
      <c r="A48" s="243" t="s">
        <v>29</v>
      </c>
      <c r="B48" s="217">
        <f t="shared" si="0"/>
        <v>14</v>
      </c>
      <c r="C48" s="219">
        <v>285.60000000000002</v>
      </c>
      <c r="D48" s="397">
        <v>0.35</v>
      </c>
      <c r="E48" s="296">
        <v>2456</v>
      </c>
      <c r="F48" s="217">
        <v>-2</v>
      </c>
      <c r="G48" s="218">
        <v>-2.2000000000000002</v>
      </c>
      <c r="H48" s="217">
        <v>75</v>
      </c>
      <c r="I48" s="219">
        <v>-0.5</v>
      </c>
      <c r="J48" s="218">
        <v>62.6</v>
      </c>
      <c r="K48" s="423"/>
      <c r="P48" s="417"/>
      <c r="Q48" s="417"/>
      <c r="R48" s="418"/>
      <c r="S48" s="401"/>
      <c r="T48" s="44"/>
      <c r="U48" s="418"/>
      <c r="V48" s="401"/>
      <c r="W48" s="401"/>
    </row>
    <row r="49" spans="1:23" s="244" customFormat="1" ht="13.5" thickBot="1">
      <c r="A49" s="245" t="s">
        <v>30</v>
      </c>
      <c r="B49" s="220">
        <f t="shared" si="0"/>
        <v>10.5</v>
      </c>
      <c r="C49" s="222">
        <v>214.1</v>
      </c>
      <c r="D49" s="398">
        <v>-1.88</v>
      </c>
      <c r="E49" s="297">
        <v>1997</v>
      </c>
      <c r="F49" s="220">
        <v>-1.4</v>
      </c>
      <c r="G49" s="221">
        <v>-1.8</v>
      </c>
      <c r="H49" s="220">
        <v>71.3</v>
      </c>
      <c r="I49" s="222">
        <v>-0.4</v>
      </c>
      <c r="J49" s="221">
        <v>60.8</v>
      </c>
      <c r="K49" s="423"/>
      <c r="P49" s="417"/>
      <c r="Q49" s="417"/>
      <c r="R49" s="418"/>
      <c r="S49" s="401"/>
      <c r="T49" s="44"/>
      <c r="U49" s="418"/>
      <c r="V49" s="401"/>
      <c r="W49" s="401"/>
    </row>
    <row r="50" spans="1:23" ht="13.5" thickBot="1">
      <c r="A50" s="54" t="s">
        <v>113</v>
      </c>
      <c r="B50" s="193">
        <f t="shared" si="0"/>
        <v>17.399999999999999</v>
      </c>
      <c r="C50" s="210">
        <v>354.5</v>
      </c>
      <c r="D50" s="394">
        <v>6.36</v>
      </c>
      <c r="E50" s="293">
        <v>2041</v>
      </c>
      <c r="F50" s="208">
        <v>-2.2000000000000002</v>
      </c>
      <c r="G50" s="425" t="s">
        <v>61</v>
      </c>
      <c r="H50" s="208">
        <v>37.200000000000003</v>
      </c>
      <c r="I50" s="210">
        <v>0.4</v>
      </c>
      <c r="J50" s="209">
        <v>57.7</v>
      </c>
      <c r="K50" s="423"/>
      <c r="P50" s="417"/>
      <c r="Q50" s="417"/>
      <c r="S50" s="401"/>
      <c r="V50" s="401"/>
      <c r="W50" s="401"/>
    </row>
    <row r="51" spans="1:23" ht="13.5" thickBot="1">
      <c r="A51" s="54" t="s">
        <v>78</v>
      </c>
      <c r="B51" s="208">
        <f t="shared" si="0"/>
        <v>7.7</v>
      </c>
      <c r="C51" s="210">
        <v>157</v>
      </c>
      <c r="D51" s="394">
        <v>-0.13</v>
      </c>
      <c r="E51" s="293">
        <v>2360</v>
      </c>
      <c r="F51" s="208">
        <v>-1.4</v>
      </c>
      <c r="G51" s="425" t="s">
        <v>61</v>
      </c>
      <c r="H51" s="208">
        <v>69.599999999999994</v>
      </c>
      <c r="I51" s="210">
        <v>0.4</v>
      </c>
      <c r="J51" s="209">
        <v>54.4</v>
      </c>
      <c r="K51" s="423"/>
      <c r="P51" s="417"/>
      <c r="Q51" s="417"/>
      <c r="S51" s="401"/>
      <c r="V51" s="401"/>
      <c r="W51" s="401"/>
    </row>
    <row r="52" spans="1:23" ht="24" customHeight="1" thickBot="1">
      <c r="A52" s="54" t="s">
        <v>80</v>
      </c>
      <c r="B52" s="193">
        <f t="shared" si="0"/>
        <v>98.7</v>
      </c>
      <c r="C52" s="210">
        <v>2013.9</v>
      </c>
      <c r="D52" s="394">
        <v>1.52</v>
      </c>
      <c r="E52" s="293">
        <v>2590</v>
      </c>
      <c r="F52" s="208">
        <v>-1.7</v>
      </c>
      <c r="G52" s="209">
        <v>-1.9</v>
      </c>
      <c r="H52" s="208">
        <v>66.2</v>
      </c>
      <c r="I52" s="210">
        <v>0.1</v>
      </c>
      <c r="J52" s="209">
        <v>55.7</v>
      </c>
      <c r="K52" s="423"/>
      <c r="L52" s="401"/>
      <c r="P52" s="417"/>
      <c r="Q52" s="417"/>
      <c r="S52" s="401"/>
      <c r="V52" s="401"/>
      <c r="W52" s="401"/>
    </row>
    <row r="53" spans="1:23" ht="13.5" thickBot="1">
      <c r="A53" s="54" t="s">
        <v>79</v>
      </c>
      <c r="B53" s="208">
        <f t="shared" si="0"/>
        <v>1.3</v>
      </c>
      <c r="C53" s="210">
        <v>26.2</v>
      </c>
      <c r="D53" s="394">
        <v>-42.29</v>
      </c>
      <c r="E53" s="293">
        <v>1219</v>
      </c>
      <c r="F53" s="208">
        <v>-2</v>
      </c>
      <c r="G53" s="425" t="s">
        <v>61</v>
      </c>
      <c r="H53" s="208">
        <v>7.5</v>
      </c>
      <c r="I53" s="210">
        <v>-1.5</v>
      </c>
      <c r="J53" s="209">
        <v>87.3</v>
      </c>
      <c r="K53" s="423"/>
      <c r="P53" s="417"/>
      <c r="Q53" s="417"/>
      <c r="S53" s="401"/>
      <c r="V53" s="401"/>
      <c r="W53" s="401"/>
    </row>
    <row r="54" spans="1:23">
      <c r="A54" s="246" t="s">
        <v>24</v>
      </c>
      <c r="B54" s="193">
        <f t="shared" si="0"/>
        <v>60.9</v>
      </c>
      <c r="C54" s="189">
        <v>1242.9000000000001</v>
      </c>
      <c r="D54" s="387">
        <v>0.88</v>
      </c>
      <c r="E54" s="286">
        <v>2425</v>
      </c>
      <c r="F54" s="187">
        <v>-1.1000000000000001</v>
      </c>
      <c r="G54" s="188">
        <v>-2</v>
      </c>
      <c r="H54" s="187">
        <v>62</v>
      </c>
      <c r="I54" s="189">
        <v>0.1</v>
      </c>
      <c r="J54" s="188">
        <v>56.5</v>
      </c>
      <c r="K54" s="423"/>
      <c r="L54" s="401"/>
      <c r="P54" s="417"/>
      <c r="Q54" s="417"/>
      <c r="S54" s="401"/>
      <c r="V54" s="401"/>
      <c r="W54" s="401"/>
    </row>
    <row r="55" spans="1:23" ht="13.5" thickBot="1">
      <c r="A55" s="247" t="s">
        <v>23</v>
      </c>
      <c r="B55" s="223">
        <f t="shared" si="0"/>
        <v>39.1</v>
      </c>
      <c r="C55" s="224">
        <v>797.3</v>
      </c>
      <c r="D55" s="399">
        <v>0.04</v>
      </c>
      <c r="E55" s="298">
        <v>2803</v>
      </c>
      <c r="F55" s="223">
        <v>-1.2</v>
      </c>
      <c r="G55" s="285">
        <v>-1.6</v>
      </c>
      <c r="H55" s="223">
        <v>69.400000000000006</v>
      </c>
      <c r="I55" s="224">
        <v>0.2</v>
      </c>
      <c r="J55" s="285">
        <v>54.9</v>
      </c>
      <c r="K55" s="423"/>
      <c r="P55" s="417"/>
      <c r="Q55" s="417"/>
      <c r="S55" s="401"/>
      <c r="V55" s="401"/>
      <c r="W55" s="401"/>
    </row>
    <row r="56" spans="1:23">
      <c r="A56" s="248" t="s">
        <v>103</v>
      </c>
      <c r="B56" s="217">
        <f t="shared" si="0"/>
        <v>10.5</v>
      </c>
      <c r="C56" s="227">
        <v>213.2</v>
      </c>
      <c r="D56" s="400">
        <v>-0.23</v>
      </c>
      <c r="E56" s="299">
        <v>1776</v>
      </c>
      <c r="F56" s="225">
        <v>-1.5</v>
      </c>
      <c r="G56" s="226">
        <v>-2.1</v>
      </c>
      <c r="H56" s="225">
        <v>30.8</v>
      </c>
      <c r="I56" s="227">
        <v>-0.1</v>
      </c>
      <c r="J56" s="226">
        <v>61.4</v>
      </c>
      <c r="K56" s="423"/>
      <c r="L56" s="401"/>
      <c r="P56" s="417"/>
      <c r="Q56" s="417"/>
      <c r="S56" s="401"/>
      <c r="V56" s="401"/>
      <c r="W56" s="401"/>
    </row>
    <row r="57" spans="1:23">
      <c r="A57" s="249" t="s">
        <v>106</v>
      </c>
      <c r="B57" s="217">
        <f t="shared" si="0"/>
        <v>22</v>
      </c>
      <c r="C57" s="219">
        <v>449.6</v>
      </c>
      <c r="D57" s="397">
        <v>-2.0699999999999998</v>
      </c>
      <c r="E57" s="296">
        <v>2213</v>
      </c>
      <c r="F57" s="217">
        <v>-2</v>
      </c>
      <c r="G57" s="218">
        <v>-2</v>
      </c>
      <c r="H57" s="217">
        <v>57.7</v>
      </c>
      <c r="I57" s="219">
        <v>0.6</v>
      </c>
      <c r="J57" s="218">
        <v>51.4</v>
      </c>
      <c r="K57" s="423"/>
      <c r="P57" s="417"/>
      <c r="Q57" s="417"/>
      <c r="S57" s="401"/>
      <c r="V57" s="401"/>
      <c r="W57" s="401"/>
    </row>
    <row r="58" spans="1:23">
      <c r="A58" s="249" t="s">
        <v>107</v>
      </c>
      <c r="B58" s="217">
        <f t="shared" si="0"/>
        <v>32</v>
      </c>
      <c r="C58" s="219">
        <v>653.29999999999995</v>
      </c>
      <c r="D58" s="397">
        <v>1.29</v>
      </c>
      <c r="E58" s="296">
        <v>2612</v>
      </c>
      <c r="F58" s="217">
        <v>-1.3</v>
      </c>
      <c r="G58" s="218">
        <v>-1.9</v>
      </c>
      <c r="H58" s="217">
        <v>74.7</v>
      </c>
      <c r="I58" s="219">
        <v>0.2</v>
      </c>
      <c r="J58" s="218">
        <v>54.8</v>
      </c>
      <c r="K58" s="423"/>
      <c r="P58" s="417"/>
      <c r="Q58" s="417"/>
      <c r="S58" s="401"/>
      <c r="V58" s="401"/>
      <c r="W58" s="401"/>
    </row>
    <row r="59" spans="1:23">
      <c r="A59" s="249" t="s">
        <v>104</v>
      </c>
      <c r="B59" s="217">
        <f t="shared" si="0"/>
        <v>27.6</v>
      </c>
      <c r="C59" s="219">
        <v>562.9</v>
      </c>
      <c r="D59" s="397">
        <v>1.41</v>
      </c>
      <c r="E59" s="296">
        <v>2911</v>
      </c>
      <c r="F59" s="217">
        <v>-1.1000000000000001</v>
      </c>
      <c r="G59" s="218">
        <v>-1.6</v>
      </c>
      <c r="H59" s="217">
        <v>76.5</v>
      </c>
      <c r="I59" s="219">
        <v>-0.1</v>
      </c>
      <c r="J59" s="218">
        <v>57.7</v>
      </c>
      <c r="K59" s="423"/>
      <c r="P59" s="417"/>
      <c r="Q59" s="417"/>
      <c r="S59" s="401"/>
      <c r="V59" s="401"/>
      <c r="W59" s="401"/>
    </row>
    <row r="60" spans="1:23" ht="13.5" thickBot="1">
      <c r="A60" s="250" t="s">
        <v>105</v>
      </c>
      <c r="B60" s="217">
        <f t="shared" si="0"/>
        <v>7.9</v>
      </c>
      <c r="C60" s="222">
        <v>161.19999999999999</v>
      </c>
      <c r="D60" s="398">
        <v>3.2</v>
      </c>
      <c r="E60" s="297">
        <v>3290</v>
      </c>
      <c r="F60" s="220">
        <v>-1.3</v>
      </c>
      <c r="G60" s="221">
        <v>-1.2</v>
      </c>
      <c r="H60" s="220">
        <v>51.2</v>
      </c>
      <c r="I60" s="222">
        <v>-0.4</v>
      </c>
      <c r="J60" s="221">
        <v>61.8</v>
      </c>
      <c r="K60" s="423"/>
      <c r="P60" s="417"/>
      <c r="Q60" s="417"/>
      <c r="S60" s="401"/>
      <c r="V60" s="401"/>
      <c r="W60" s="401"/>
    </row>
    <row r="61" spans="1:23" ht="23.25" thickBot="1">
      <c r="A61" s="54" t="s">
        <v>49</v>
      </c>
      <c r="B61" s="208">
        <f t="shared" si="0"/>
        <v>96.6</v>
      </c>
      <c r="C61" s="210">
        <v>1970.1</v>
      </c>
      <c r="D61" s="394">
        <v>0.56000000000000005</v>
      </c>
      <c r="E61" s="293">
        <v>2543</v>
      </c>
      <c r="F61" s="208">
        <v>-1.2</v>
      </c>
      <c r="G61" s="209">
        <v>-1.9</v>
      </c>
      <c r="H61" s="208">
        <v>64.900000000000006</v>
      </c>
      <c r="I61" s="210">
        <v>0.1</v>
      </c>
      <c r="J61" s="209">
        <v>55.8</v>
      </c>
      <c r="K61" s="423"/>
      <c r="L61" s="401"/>
      <c r="P61" s="417"/>
      <c r="Q61" s="417"/>
      <c r="S61" s="401"/>
      <c r="V61" s="401"/>
      <c r="W61" s="401"/>
    </row>
    <row r="62" spans="1:23" ht="13.5" thickBot="1">
      <c r="A62" s="54" t="s">
        <v>50</v>
      </c>
      <c r="B62" s="208">
        <f>100-B61</f>
        <v>3.4</v>
      </c>
      <c r="C62" s="210">
        <v>70</v>
      </c>
      <c r="D62" s="394">
        <v>0.14000000000000001</v>
      </c>
      <c r="E62" s="293">
        <v>3413</v>
      </c>
      <c r="F62" s="208">
        <v>-0.9</v>
      </c>
      <c r="G62" s="209">
        <v>-2.1</v>
      </c>
      <c r="H62" s="208">
        <v>65.099999999999994</v>
      </c>
      <c r="I62" s="210">
        <v>0.1</v>
      </c>
      <c r="J62" s="209">
        <v>56.1</v>
      </c>
      <c r="K62" s="423"/>
      <c r="P62" s="417"/>
      <c r="Q62" s="417"/>
      <c r="S62" s="401"/>
      <c r="V62" s="401"/>
      <c r="W62" s="401"/>
    </row>
    <row r="63" spans="1:23">
      <c r="A63" s="15" t="s">
        <v>297</v>
      </c>
      <c r="B63" s="15"/>
      <c r="C63" s="251"/>
      <c r="D63" s="14"/>
      <c r="E63" s="14"/>
      <c r="F63" s="14"/>
      <c r="G63" s="14"/>
      <c r="H63" s="14"/>
    </row>
    <row r="64" spans="1:23" ht="12" customHeight="1">
      <c r="A64" s="440" t="s">
        <v>314</v>
      </c>
      <c r="B64" s="454"/>
      <c r="C64" s="441"/>
      <c r="D64" s="441"/>
      <c r="E64" s="441"/>
      <c r="F64" s="441"/>
      <c r="G64" s="441"/>
      <c r="H64" s="441"/>
      <c r="I64" s="441"/>
      <c r="J64" s="441"/>
    </row>
    <row r="65" spans="1:10">
      <c r="A65" s="437" t="s">
        <v>242</v>
      </c>
      <c r="B65" s="438"/>
      <c r="C65" s="439"/>
      <c r="D65" s="439"/>
      <c r="E65" s="439"/>
      <c r="F65" s="439"/>
      <c r="G65" s="439"/>
      <c r="H65" s="439"/>
      <c r="I65" s="439"/>
      <c r="J65" s="439"/>
    </row>
    <row r="66" spans="1:10" ht="36" customHeight="1">
      <c r="A66" s="444" t="s">
        <v>300</v>
      </c>
      <c r="B66" s="444"/>
      <c r="C66" s="444"/>
      <c r="D66" s="444"/>
      <c r="E66" s="444"/>
      <c r="F66" s="444"/>
      <c r="G66" s="444"/>
      <c r="H66" s="444"/>
      <c r="I66" s="444"/>
      <c r="J66" s="444"/>
    </row>
    <row r="67" spans="1:10" ht="11.25" customHeight="1">
      <c r="A67" s="444" t="s">
        <v>243</v>
      </c>
      <c r="B67" s="449"/>
      <c r="C67" s="450"/>
      <c r="D67" s="450"/>
      <c r="E67" s="450"/>
      <c r="F67" s="450"/>
      <c r="G67" s="450"/>
      <c r="H67" s="450"/>
      <c r="I67" s="450"/>
      <c r="J67" s="450"/>
    </row>
    <row r="68" spans="1:10" ht="11.25" customHeight="1">
      <c r="A68" s="46" t="s">
        <v>301</v>
      </c>
      <c r="B68" s="14"/>
      <c r="C68" s="253"/>
      <c r="D68" s="254"/>
      <c r="E68" s="254"/>
      <c r="F68" s="254"/>
      <c r="G68" s="254"/>
      <c r="H68" s="254"/>
      <c r="I68" s="254"/>
      <c r="J68" s="46"/>
    </row>
    <row r="69" spans="1:10" ht="11.25" customHeight="1">
      <c r="A69" s="444" t="s">
        <v>244</v>
      </c>
      <c r="B69" s="444"/>
      <c r="C69" s="444"/>
      <c r="D69" s="444"/>
      <c r="E69" s="444"/>
      <c r="F69" s="444"/>
      <c r="G69" s="444"/>
      <c r="H69" s="444"/>
      <c r="I69" s="444"/>
      <c r="J69" s="444"/>
    </row>
    <row r="70" spans="1:10" ht="11.25" customHeight="1">
      <c r="A70" s="437" t="s">
        <v>318</v>
      </c>
      <c r="B70" s="438"/>
      <c r="C70" s="439"/>
      <c r="D70" s="439"/>
      <c r="E70" s="439"/>
      <c r="F70" s="439"/>
      <c r="G70" s="439"/>
      <c r="H70" s="439"/>
      <c r="I70" s="439"/>
      <c r="J70" s="439"/>
    </row>
    <row r="71" spans="1:10" ht="12.75" customHeight="1">
      <c r="A71" s="437" t="s">
        <v>225</v>
      </c>
      <c r="B71" s="438"/>
      <c r="C71" s="439"/>
      <c r="D71" s="439"/>
      <c r="E71" s="439"/>
      <c r="F71" s="439"/>
      <c r="G71" s="439"/>
      <c r="H71" s="439"/>
      <c r="I71" s="439"/>
      <c r="J71" s="439"/>
    </row>
    <row r="72" spans="1:10" ht="12.75" customHeight="1">
      <c r="A72" s="437" t="s">
        <v>226</v>
      </c>
      <c r="B72" s="438"/>
      <c r="C72" s="439"/>
      <c r="D72" s="439"/>
      <c r="E72" s="439"/>
      <c r="F72" s="439"/>
      <c r="G72" s="439"/>
      <c r="H72" s="439"/>
      <c r="I72" s="439"/>
      <c r="J72" s="439"/>
    </row>
    <row r="73" spans="1:10" ht="12.75" hidden="1" customHeight="1">
      <c r="A73" s="77" t="s">
        <v>102</v>
      </c>
      <c r="B73" s="16"/>
      <c r="C73" s="255"/>
      <c r="D73" s="252"/>
      <c r="E73" s="252"/>
      <c r="F73" s="252"/>
      <c r="G73" s="252"/>
      <c r="H73" s="252"/>
      <c r="I73" s="252"/>
      <c r="J73" s="252"/>
    </row>
    <row r="74" spans="1:10" ht="12" customHeight="1">
      <c r="A74" s="432" t="s">
        <v>227</v>
      </c>
      <c r="B74" s="432"/>
      <c r="C74" s="432"/>
      <c r="D74" s="252"/>
      <c r="E74" s="252"/>
      <c r="F74" s="252"/>
      <c r="G74" s="252"/>
      <c r="H74" s="252"/>
      <c r="I74" s="252"/>
      <c r="J74" s="252"/>
    </row>
    <row r="75" spans="1:10">
      <c r="A75" s="437" t="s">
        <v>228</v>
      </c>
      <c r="B75" s="438"/>
      <c r="C75" s="439"/>
      <c r="D75" s="439"/>
      <c r="E75" s="439"/>
      <c r="F75" s="439"/>
      <c r="G75" s="439"/>
      <c r="H75" s="439"/>
      <c r="I75" s="439"/>
      <c r="J75" s="440"/>
    </row>
    <row r="76" spans="1:10" ht="12.75" customHeight="1">
      <c r="A76" s="437" t="s">
        <v>229</v>
      </c>
      <c r="B76" s="438"/>
      <c r="C76" s="439"/>
      <c r="D76" s="439"/>
      <c r="E76" s="439"/>
      <c r="F76" s="439"/>
      <c r="G76" s="439"/>
      <c r="H76" s="439"/>
      <c r="I76" s="439"/>
      <c r="J76" s="440"/>
    </row>
    <row r="77" spans="1:10" ht="13.5" customHeight="1">
      <c r="A77" s="437" t="s">
        <v>230</v>
      </c>
      <c r="B77" s="438"/>
      <c r="C77" s="439"/>
      <c r="D77" s="439"/>
      <c r="E77" s="439"/>
      <c r="F77" s="439"/>
      <c r="G77" s="439"/>
      <c r="H77" s="439"/>
      <c r="I77" s="439"/>
      <c r="J77" s="440"/>
    </row>
    <row r="78" spans="1:10" ht="14.25" customHeight="1">
      <c r="A78" s="432" t="s">
        <v>231</v>
      </c>
      <c r="B78" s="432"/>
      <c r="C78" s="432"/>
      <c r="D78" s="432"/>
      <c r="E78" s="252"/>
      <c r="F78" s="252"/>
      <c r="G78" s="252"/>
      <c r="H78" s="252"/>
      <c r="I78" s="252"/>
      <c r="J78" s="236"/>
    </row>
    <row r="79" spans="1:10">
      <c r="A79" s="437" t="s">
        <v>232</v>
      </c>
      <c r="B79" s="438"/>
      <c r="C79" s="439"/>
      <c r="D79" s="439"/>
      <c r="E79" s="439"/>
      <c r="F79" s="439"/>
      <c r="G79" s="439"/>
      <c r="H79" s="439"/>
      <c r="I79" s="439"/>
      <c r="J79" s="440"/>
    </row>
    <row r="80" spans="1:10">
      <c r="A80" s="437" t="s">
        <v>233</v>
      </c>
      <c r="B80" s="438"/>
      <c r="C80" s="439"/>
      <c r="D80" s="439"/>
      <c r="E80" s="439"/>
      <c r="F80" s="439"/>
      <c r="G80" s="439"/>
      <c r="H80" s="439"/>
      <c r="I80" s="439"/>
      <c r="J80" s="440"/>
    </row>
    <row r="81" spans="1:10">
      <c r="A81" s="437" t="s">
        <v>234</v>
      </c>
      <c r="B81" s="438"/>
      <c r="C81" s="441"/>
      <c r="D81" s="441"/>
      <c r="E81" s="441"/>
      <c r="F81" s="441"/>
      <c r="G81" s="441"/>
      <c r="H81" s="441"/>
      <c r="I81" s="441"/>
      <c r="J81" s="441"/>
    </row>
    <row r="82" spans="1:10">
      <c r="A82" s="437" t="s">
        <v>235</v>
      </c>
      <c r="B82" s="438"/>
      <c r="C82" s="439"/>
      <c r="D82" s="439"/>
      <c r="E82" s="439"/>
      <c r="F82" s="439"/>
      <c r="G82" s="439"/>
      <c r="H82" s="439"/>
      <c r="I82" s="439"/>
      <c r="J82" s="440"/>
    </row>
    <row r="83" spans="1:10" ht="36" customHeight="1">
      <c r="A83" s="436"/>
      <c r="B83" s="436"/>
      <c r="C83" s="436"/>
      <c r="D83" s="436"/>
      <c r="E83" s="436"/>
      <c r="F83" s="436"/>
      <c r="G83" s="436"/>
      <c r="H83" s="436"/>
    </row>
  </sheetData>
  <mergeCells count="23">
    <mergeCell ref="A69:J69"/>
    <mergeCell ref="A72:J72"/>
    <mergeCell ref="A67:J67"/>
    <mergeCell ref="A70:J70"/>
    <mergeCell ref="B4:D4"/>
    <mergeCell ref="A64:J64"/>
    <mergeCell ref="A65:J65"/>
    <mergeCell ref="A74:C74"/>
    <mergeCell ref="A78:D78"/>
    <mergeCell ref="A1:J2"/>
    <mergeCell ref="A83:H83"/>
    <mergeCell ref="A79:J79"/>
    <mergeCell ref="A80:J80"/>
    <mergeCell ref="A77:J77"/>
    <mergeCell ref="A81:J81"/>
    <mergeCell ref="A82:J82"/>
    <mergeCell ref="A71:J71"/>
    <mergeCell ref="E4:E5"/>
    <mergeCell ref="A66:J66"/>
    <mergeCell ref="A76:J76"/>
    <mergeCell ref="A75:J75"/>
    <mergeCell ref="F4:G4"/>
    <mergeCell ref="H4:J4"/>
  </mergeCells>
  <phoneticPr fontId="4" type="noConversion"/>
  <conditionalFormatting sqref="S6:S62">
    <cfRule type="colorScale" priority="4">
      <colorScale>
        <cfvo type="min"/>
        <cfvo type="percentile" val="50"/>
        <cfvo type="max"/>
        <color rgb="FFF8696B"/>
        <color rgb="FFFCFCFF"/>
        <color rgb="FF5A8AC6"/>
      </colorScale>
    </cfRule>
  </conditionalFormatting>
  <conditionalFormatting sqref="Q6:Q62">
    <cfRule type="colorScale" priority="3">
      <colorScale>
        <cfvo type="min"/>
        <cfvo type="percentile" val="50"/>
        <cfvo type="max"/>
        <color rgb="FF5A8AC6"/>
        <color rgb="FFFCFCFF"/>
        <color rgb="FFF8696B"/>
      </colorScale>
    </cfRule>
  </conditionalFormatting>
  <conditionalFormatting sqref="V6:V62">
    <cfRule type="colorScale" priority="2">
      <colorScale>
        <cfvo type="min"/>
        <cfvo type="percentile" val="50"/>
        <cfvo type="max"/>
        <color rgb="FFF8696B"/>
        <color rgb="FFFCFCFF"/>
        <color rgb="FF5A8AC6"/>
      </colorScale>
    </cfRule>
  </conditionalFormatting>
  <conditionalFormatting sqref="O6:O13">
    <cfRule type="colorScale" priority="1">
      <colorScale>
        <cfvo type="min"/>
        <cfvo type="percentile" val="50"/>
        <cfvo type="max"/>
        <color rgb="FFF8696B"/>
        <color rgb="FFFCFCFF"/>
        <color rgb="FF5A8AC6"/>
      </colorScale>
    </cfRule>
  </conditionalFormatting>
  <pageMargins left="0.78740157499999996" right="0.78740157499999996" top="0.17" bottom="0.17" header="0.17" footer="0.17"/>
  <pageSetup paperSize="9" scale="8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opLeftCell="A13" zoomScaleNormal="100" workbookViewId="0">
      <selection activeCell="A30" sqref="A30:J30"/>
    </sheetView>
  </sheetViews>
  <sheetFormatPr baseColWidth="10" defaultRowHeight="12.75"/>
  <cols>
    <col min="1" max="1" width="12.28515625" customWidth="1"/>
    <col min="2" max="4" width="8.7109375" customWidth="1"/>
    <col min="5" max="5" width="7.85546875" customWidth="1"/>
    <col min="6" max="10" width="8.7109375" customWidth="1"/>
  </cols>
  <sheetData>
    <row r="1" spans="1:24" s="133" customFormat="1" ht="42.75" customHeight="1">
      <c r="A1" s="525" t="s">
        <v>305</v>
      </c>
      <c r="B1" s="526"/>
      <c r="C1" s="526"/>
      <c r="D1" s="526"/>
      <c r="E1" s="526"/>
      <c r="F1" s="526"/>
      <c r="G1" s="526"/>
      <c r="H1" s="526"/>
      <c r="I1" s="526"/>
      <c r="J1" s="526"/>
    </row>
    <row r="2" spans="1:24" ht="9.75" customHeight="1" thickBot="1">
      <c r="A2" s="132"/>
      <c r="B2" s="132"/>
      <c r="C2" s="132"/>
      <c r="D2" s="132"/>
      <c r="E2" s="132"/>
      <c r="F2" s="132"/>
      <c r="G2" s="132"/>
      <c r="H2" s="132"/>
      <c r="I2" s="132"/>
      <c r="J2" s="132"/>
    </row>
    <row r="3" spans="1:24" ht="13.5" customHeight="1">
      <c r="A3" s="112" t="s">
        <v>17</v>
      </c>
      <c r="B3" s="529" t="s">
        <v>200</v>
      </c>
      <c r="C3" s="530"/>
      <c r="D3" s="531"/>
      <c r="E3" s="532" t="s">
        <v>41</v>
      </c>
      <c r="F3" s="533"/>
      <c r="G3" s="534"/>
      <c r="H3" s="537" t="s">
        <v>24</v>
      </c>
      <c r="I3" s="537" t="s">
        <v>23</v>
      </c>
      <c r="J3" s="535" t="s">
        <v>25</v>
      </c>
      <c r="K3" s="59"/>
    </row>
    <row r="4" spans="1:24" ht="12.75" customHeight="1">
      <c r="A4" s="113" t="s">
        <v>180</v>
      </c>
      <c r="B4" s="108" t="s">
        <v>18</v>
      </c>
      <c r="C4" s="109" t="s">
        <v>19</v>
      </c>
      <c r="D4" s="110" t="s">
        <v>20</v>
      </c>
      <c r="E4" s="111" t="s">
        <v>18</v>
      </c>
      <c r="F4" s="109" t="s">
        <v>19</v>
      </c>
      <c r="G4" s="110" t="s">
        <v>20</v>
      </c>
      <c r="H4" s="538"/>
      <c r="I4" s="538"/>
      <c r="J4" s="536"/>
      <c r="N4" s="419"/>
      <c r="O4" s="419"/>
      <c r="P4" s="419"/>
    </row>
    <row r="5" spans="1:24">
      <c r="A5" s="106" t="s">
        <v>101</v>
      </c>
      <c r="B5" s="231">
        <v>0</v>
      </c>
      <c r="C5" s="231">
        <v>212</v>
      </c>
      <c r="D5" s="231">
        <v>597</v>
      </c>
      <c r="E5" s="231">
        <f>SUM(B$5:B5)/B$27*100</f>
        <v>0</v>
      </c>
      <c r="F5" s="231">
        <f>SUM(C$5:C5)/C$27*100</f>
        <v>0</v>
      </c>
      <c r="G5" s="231">
        <f>SUM(D$5:D5)/D$27*100</f>
        <v>0</v>
      </c>
      <c r="H5" s="232">
        <v>683</v>
      </c>
      <c r="I5" s="232">
        <v>924</v>
      </c>
      <c r="J5" s="275">
        <v>1607</v>
      </c>
      <c r="K5" s="67"/>
      <c r="L5" s="403"/>
      <c r="M5" s="403"/>
      <c r="N5" s="403"/>
      <c r="O5" s="403"/>
      <c r="P5" s="403"/>
      <c r="Q5" s="403"/>
      <c r="R5" s="38"/>
      <c r="S5" s="403"/>
      <c r="T5" s="403"/>
      <c r="U5" s="403"/>
      <c r="V5" s="38"/>
      <c r="W5" s="38"/>
      <c r="X5" s="38"/>
    </row>
    <row r="6" spans="1:24">
      <c r="A6" s="105" t="s">
        <v>0</v>
      </c>
      <c r="B6" s="231">
        <v>110</v>
      </c>
      <c r="C6" s="231">
        <v>7167</v>
      </c>
      <c r="D6" s="231">
        <v>3765</v>
      </c>
      <c r="E6" s="231">
        <f>SUM(B$5:B6)/B$27*100</f>
        <v>0</v>
      </c>
      <c r="F6" s="231">
        <f>SUM(C$5:C6)/C$27*100</f>
        <v>3</v>
      </c>
      <c r="G6" s="231">
        <f>SUM(D$5:D6)/D$27*100</f>
        <v>2</v>
      </c>
      <c r="H6" s="232">
        <v>3057</v>
      </c>
      <c r="I6" s="232">
        <v>7985</v>
      </c>
      <c r="J6" s="275">
        <v>11042</v>
      </c>
      <c r="K6" s="67"/>
      <c r="L6" s="403"/>
      <c r="M6" s="403"/>
      <c r="N6" s="403"/>
      <c r="O6" s="403"/>
      <c r="P6" s="403"/>
      <c r="Q6" s="403"/>
      <c r="R6" s="38"/>
      <c r="S6" s="403"/>
      <c r="T6" s="403"/>
      <c r="U6" s="403"/>
      <c r="V6" s="38"/>
      <c r="W6" s="38"/>
      <c r="X6" s="38"/>
    </row>
    <row r="7" spans="1:24">
      <c r="A7" s="105" t="s">
        <v>1</v>
      </c>
      <c r="B7" s="231">
        <v>1244</v>
      </c>
      <c r="C7" s="231">
        <v>140</v>
      </c>
      <c r="D7" s="231">
        <v>17477</v>
      </c>
      <c r="E7" s="231">
        <f>SUM(B$5:B7)/B$27*100</f>
        <v>0</v>
      </c>
      <c r="F7" s="231">
        <f>SUM(C$5:C7)/C$27*100</f>
        <v>3</v>
      </c>
      <c r="G7" s="231">
        <f>SUM(D$5:D7)/D$27*100</f>
        <v>10</v>
      </c>
      <c r="H7" s="232">
        <v>11591</v>
      </c>
      <c r="I7" s="232">
        <v>7270</v>
      </c>
      <c r="J7" s="275">
        <v>18861</v>
      </c>
      <c r="K7" s="67"/>
      <c r="L7" s="403"/>
      <c r="M7" s="403"/>
      <c r="N7" s="403"/>
      <c r="O7" s="403"/>
      <c r="P7" s="403"/>
      <c r="Q7" s="403"/>
      <c r="R7" s="38"/>
      <c r="S7" s="403"/>
      <c r="T7" s="403"/>
      <c r="U7" s="403"/>
      <c r="V7" s="38"/>
      <c r="W7" s="38"/>
      <c r="X7" s="38"/>
    </row>
    <row r="8" spans="1:24">
      <c r="A8" s="105" t="s">
        <v>2</v>
      </c>
      <c r="B8" s="231">
        <v>1291</v>
      </c>
      <c r="C8" s="231">
        <v>13474</v>
      </c>
      <c r="D8" s="231">
        <v>34152</v>
      </c>
      <c r="E8" s="231">
        <f>SUM(B$5:B8)/B$27*100</f>
        <v>0</v>
      </c>
      <c r="F8" s="231">
        <f>SUM(C$5:C8)/C$27*100</f>
        <v>7</v>
      </c>
      <c r="G8" s="231">
        <f>SUM(D$5:D8)/D$27*100</f>
        <v>26</v>
      </c>
      <c r="H8" s="232">
        <v>27586</v>
      </c>
      <c r="I8" s="232">
        <v>21331</v>
      </c>
      <c r="J8" s="275">
        <v>48917</v>
      </c>
      <c r="K8" s="67"/>
      <c r="L8" s="403"/>
      <c r="M8" s="403"/>
      <c r="N8" s="403"/>
      <c r="O8" s="403"/>
      <c r="P8" s="403"/>
      <c r="Q8" s="403"/>
      <c r="R8" s="38"/>
      <c r="S8" s="403"/>
      <c r="T8" s="403"/>
      <c r="U8" s="403"/>
      <c r="V8" s="38"/>
      <c r="W8" s="38"/>
      <c r="X8" s="38"/>
    </row>
    <row r="9" spans="1:24">
      <c r="A9" s="105" t="s">
        <v>3</v>
      </c>
      <c r="B9" s="231">
        <v>2175</v>
      </c>
      <c r="C9" s="231">
        <v>12807</v>
      </c>
      <c r="D9" s="231">
        <v>15114</v>
      </c>
      <c r="E9" s="231">
        <f>SUM(B$5:B9)/B$27*100</f>
        <v>0</v>
      </c>
      <c r="F9" s="231">
        <f>SUM(C$5:C9)/C$27*100</f>
        <v>11</v>
      </c>
      <c r="G9" s="231">
        <f>SUM(D$5:D9)/D$27*100</f>
        <v>32</v>
      </c>
      <c r="H9" s="232">
        <v>18898</v>
      </c>
      <c r="I9" s="232">
        <v>11200</v>
      </c>
      <c r="J9" s="275">
        <v>30098</v>
      </c>
      <c r="K9" s="67"/>
      <c r="L9" s="403"/>
      <c r="M9" s="403"/>
      <c r="N9" s="403"/>
      <c r="O9" s="403"/>
      <c r="P9" s="403"/>
      <c r="Q9" s="403"/>
      <c r="R9" s="38"/>
      <c r="S9" s="403"/>
      <c r="T9" s="403"/>
      <c r="U9" s="403"/>
      <c r="V9" s="38"/>
      <c r="W9" s="38"/>
      <c r="X9" s="38"/>
    </row>
    <row r="10" spans="1:24">
      <c r="A10" s="105" t="s">
        <v>4</v>
      </c>
      <c r="B10" s="231">
        <v>1160</v>
      </c>
      <c r="C10" s="231">
        <v>9673</v>
      </c>
      <c r="D10" s="231">
        <v>19748</v>
      </c>
      <c r="E10" s="231">
        <f>SUM(B$5:B10)/B$27*100</f>
        <v>1</v>
      </c>
      <c r="F10" s="231">
        <f>SUM(C$5:C10)/C$27*100</f>
        <v>15</v>
      </c>
      <c r="G10" s="231">
        <f>SUM(D$5:D10)/D$27*100</f>
        <v>41</v>
      </c>
      <c r="H10" s="232">
        <v>18609</v>
      </c>
      <c r="I10" s="232">
        <v>11974</v>
      </c>
      <c r="J10" s="275">
        <v>30583</v>
      </c>
      <c r="K10" s="67"/>
      <c r="L10" s="403"/>
      <c r="M10" s="403"/>
      <c r="N10" s="403"/>
      <c r="O10" s="403"/>
      <c r="P10" s="403"/>
      <c r="Q10" s="403"/>
      <c r="R10" s="38"/>
      <c r="S10" s="403"/>
      <c r="T10" s="403"/>
      <c r="U10" s="403"/>
      <c r="V10" s="38"/>
      <c r="W10" s="38"/>
      <c r="X10" s="38"/>
    </row>
    <row r="11" spans="1:24">
      <c r="A11" s="105" t="s">
        <v>21</v>
      </c>
      <c r="B11" s="231">
        <v>261</v>
      </c>
      <c r="C11" s="231">
        <v>7386</v>
      </c>
      <c r="D11" s="231">
        <v>19769</v>
      </c>
      <c r="E11" s="231">
        <f>SUM(B$5:B11)/B$27*100</f>
        <v>1</v>
      </c>
      <c r="F11" s="231">
        <f>SUM(C$5:C11)/C$27*100</f>
        <v>17</v>
      </c>
      <c r="G11" s="231">
        <f>SUM(D$5:D11)/D$27*100</f>
        <v>50</v>
      </c>
      <c r="H11" s="232">
        <v>17695</v>
      </c>
      <c r="I11" s="232">
        <v>9722</v>
      </c>
      <c r="J11" s="275">
        <v>27417</v>
      </c>
      <c r="K11" s="67"/>
      <c r="L11" s="403"/>
      <c r="M11" s="403"/>
      <c r="N11" s="403"/>
      <c r="O11" s="403"/>
      <c r="P11" s="403"/>
      <c r="Q11" s="403"/>
      <c r="R11" s="38"/>
      <c r="S11" s="403"/>
      <c r="T11" s="403"/>
      <c r="U11" s="403"/>
      <c r="V11" s="38"/>
      <c r="W11" s="38"/>
      <c r="X11" s="38"/>
    </row>
    <row r="12" spans="1:24">
      <c r="A12" s="105" t="s">
        <v>22</v>
      </c>
      <c r="B12" s="231">
        <v>683</v>
      </c>
      <c r="C12" s="231">
        <v>17904</v>
      </c>
      <c r="D12" s="231">
        <v>5328</v>
      </c>
      <c r="E12" s="231">
        <f>SUM(B$5:B12)/B$27*100</f>
        <v>1</v>
      </c>
      <c r="F12" s="231">
        <f>SUM(C$5:C12)/C$27*100</f>
        <v>23</v>
      </c>
      <c r="G12" s="231">
        <f>SUM(D$5:D12)/D$27*100</f>
        <v>53</v>
      </c>
      <c r="H12" s="232">
        <v>11672</v>
      </c>
      <c r="I12" s="232">
        <v>12245</v>
      </c>
      <c r="J12" s="275">
        <v>23917</v>
      </c>
      <c r="K12" s="67"/>
      <c r="L12" s="403"/>
      <c r="M12" s="403"/>
      <c r="N12" s="403"/>
      <c r="O12" s="403"/>
      <c r="P12" s="403"/>
      <c r="Q12" s="403"/>
      <c r="R12" s="38"/>
      <c r="S12" s="403"/>
      <c r="T12" s="403"/>
      <c r="U12" s="403"/>
      <c r="V12" s="38"/>
      <c r="W12" s="38"/>
      <c r="X12" s="38"/>
    </row>
    <row r="13" spans="1:24">
      <c r="A13" s="105" t="s">
        <v>5</v>
      </c>
      <c r="B13" s="231">
        <v>25295</v>
      </c>
      <c r="C13" s="231">
        <v>27180</v>
      </c>
      <c r="D13" s="231">
        <v>31502</v>
      </c>
      <c r="E13" s="231">
        <f>SUM(B$5:B13)/B$27*100</f>
        <v>3</v>
      </c>
      <c r="F13" s="231">
        <f>SUM(C$5:C13)/C$27*100</f>
        <v>33</v>
      </c>
      <c r="G13" s="231">
        <f>SUM(D$5:D13)/D$27*100</f>
        <v>67</v>
      </c>
      <c r="H13" s="232">
        <v>49777</v>
      </c>
      <c r="I13" s="232">
        <v>34205</v>
      </c>
      <c r="J13" s="275">
        <v>83982</v>
      </c>
      <c r="K13" s="67"/>
      <c r="L13" s="403"/>
      <c r="M13" s="403"/>
      <c r="N13" s="403"/>
      <c r="O13" s="403"/>
      <c r="P13" s="403"/>
      <c r="Q13" s="403"/>
      <c r="R13" s="38"/>
      <c r="S13" s="403"/>
      <c r="T13" s="403"/>
      <c r="U13" s="403"/>
      <c r="V13" s="38"/>
      <c r="W13" s="38"/>
      <c r="X13" s="38"/>
    </row>
    <row r="14" spans="1:24">
      <c r="A14" s="105" t="s">
        <v>6</v>
      </c>
      <c r="B14" s="231">
        <v>7514</v>
      </c>
      <c r="C14" s="231">
        <v>27889</v>
      </c>
      <c r="D14" s="231">
        <v>22644</v>
      </c>
      <c r="E14" s="231">
        <f>SUM(B$5:B14)/B$27*100</f>
        <v>4</v>
      </c>
      <c r="F14" s="231">
        <f>SUM(C$5:C14)/C$27*100</f>
        <v>42</v>
      </c>
      <c r="G14" s="231">
        <f>SUM(D$5:D14)/D$27*100</f>
        <v>78</v>
      </c>
      <c r="H14" s="232">
        <v>32225</v>
      </c>
      <c r="I14" s="232">
        <v>25828</v>
      </c>
      <c r="J14" s="275">
        <v>58053</v>
      </c>
      <c r="K14" s="67"/>
      <c r="L14" s="403"/>
      <c r="M14" s="403"/>
      <c r="N14" s="403"/>
      <c r="O14" s="403"/>
      <c r="P14" s="403"/>
      <c r="Q14" s="403"/>
      <c r="R14" s="38"/>
      <c r="S14" s="403"/>
      <c r="T14" s="403"/>
      <c r="U14" s="403"/>
      <c r="V14" s="38"/>
      <c r="W14" s="38"/>
      <c r="X14" s="38"/>
    </row>
    <row r="15" spans="1:24">
      <c r="A15" s="105" t="s">
        <v>7</v>
      </c>
      <c r="B15" s="231">
        <v>16729</v>
      </c>
      <c r="C15" s="231">
        <v>26667</v>
      </c>
      <c r="D15" s="231">
        <v>12951</v>
      </c>
      <c r="E15" s="231">
        <f>SUM(B$5:B15)/B$27*100</f>
        <v>5</v>
      </c>
      <c r="F15" s="231">
        <f>SUM(C$5:C15)/C$27*100</f>
        <v>51</v>
      </c>
      <c r="G15" s="231">
        <f>SUM(D$5:D15)/D$27*100</f>
        <v>83</v>
      </c>
      <c r="H15" s="232">
        <v>33773</v>
      </c>
      <c r="I15" s="232">
        <v>22579</v>
      </c>
      <c r="J15" s="275">
        <v>56352</v>
      </c>
      <c r="K15" s="67"/>
      <c r="L15" s="403"/>
      <c r="M15" s="403"/>
      <c r="N15" s="403"/>
      <c r="O15" s="403"/>
      <c r="P15" s="403"/>
      <c r="Q15" s="403"/>
      <c r="R15" s="38"/>
      <c r="S15" s="403"/>
      <c r="T15" s="403"/>
      <c r="U15" s="403"/>
      <c r="V15" s="38"/>
      <c r="W15" s="38"/>
      <c r="X15" s="38"/>
    </row>
    <row r="16" spans="1:24">
      <c r="A16" s="105" t="s">
        <v>8</v>
      </c>
      <c r="B16" s="231">
        <v>53953</v>
      </c>
      <c r="C16" s="231">
        <v>18904</v>
      </c>
      <c r="D16" s="231">
        <v>11348</v>
      </c>
      <c r="E16" s="231">
        <f>SUM(B$5:B16)/B$27*100</f>
        <v>11</v>
      </c>
      <c r="F16" s="231">
        <f>SUM(C$5:C16)/C$27*100</f>
        <v>58</v>
      </c>
      <c r="G16" s="231">
        <f>SUM(D$5:D16)/D$27*100</f>
        <v>89</v>
      </c>
      <c r="H16" s="232">
        <v>58006</v>
      </c>
      <c r="I16" s="232">
        <v>26206</v>
      </c>
      <c r="J16" s="275">
        <v>84212</v>
      </c>
      <c r="K16" s="67"/>
      <c r="L16" s="403"/>
      <c r="M16" s="403"/>
      <c r="N16" s="403"/>
      <c r="O16" s="403"/>
      <c r="P16" s="403"/>
      <c r="Q16" s="403"/>
      <c r="R16" s="38"/>
      <c r="S16" s="403"/>
      <c r="T16" s="403"/>
      <c r="U16" s="403"/>
      <c r="V16" s="38"/>
      <c r="W16" s="38"/>
      <c r="X16" s="38"/>
    </row>
    <row r="17" spans="1:24">
      <c r="A17" s="105" t="s">
        <v>9</v>
      </c>
      <c r="B17" s="231">
        <v>101456</v>
      </c>
      <c r="C17" s="231">
        <v>25451</v>
      </c>
      <c r="D17" s="231">
        <v>14290</v>
      </c>
      <c r="E17" s="231">
        <f>SUM(B$5:B17)/B$27*100</f>
        <v>21</v>
      </c>
      <c r="F17" s="231">
        <f>SUM(C$5:C17)/C$27*100</f>
        <v>66</v>
      </c>
      <c r="G17" s="231">
        <f>SUM(D$5:D17)/D$27*100</f>
        <v>95</v>
      </c>
      <c r="H17" s="232">
        <v>93224</v>
      </c>
      <c r="I17" s="232">
        <v>47983</v>
      </c>
      <c r="J17" s="275">
        <v>141207</v>
      </c>
      <c r="K17" s="67"/>
      <c r="L17" s="403"/>
      <c r="M17" s="403"/>
      <c r="N17" s="403"/>
      <c r="O17" s="403"/>
      <c r="P17" s="403"/>
      <c r="Q17" s="403"/>
      <c r="R17" s="38"/>
      <c r="S17" s="403"/>
      <c r="T17" s="403"/>
      <c r="U17" s="403"/>
      <c r="V17" s="38"/>
      <c r="W17" s="38"/>
      <c r="X17" s="38"/>
    </row>
    <row r="18" spans="1:24">
      <c r="A18" s="105" t="s">
        <v>10</v>
      </c>
      <c r="B18" s="231">
        <v>9174</v>
      </c>
      <c r="C18" s="231">
        <v>20038</v>
      </c>
      <c r="D18" s="231">
        <v>369</v>
      </c>
      <c r="E18" s="231">
        <f>SUM(B$5:B18)/B$27*100</f>
        <v>21</v>
      </c>
      <c r="F18" s="231">
        <f>SUM(C$5:C18)/C$27*100</f>
        <v>73</v>
      </c>
      <c r="G18" s="231">
        <f>SUM(D$5:D18)/D$27*100</f>
        <v>95</v>
      </c>
      <c r="H18" s="232">
        <v>13667</v>
      </c>
      <c r="I18" s="232">
        <v>15919</v>
      </c>
      <c r="J18" s="275">
        <v>29586</v>
      </c>
      <c r="K18" s="67"/>
      <c r="L18" s="403"/>
      <c r="M18" s="403"/>
      <c r="N18" s="403"/>
      <c r="O18" s="403"/>
      <c r="P18" s="403"/>
      <c r="Q18" s="403"/>
      <c r="R18" s="38"/>
      <c r="S18" s="403"/>
      <c r="T18" s="403"/>
      <c r="U18" s="403"/>
      <c r="V18" s="38"/>
      <c r="W18" s="38"/>
      <c r="X18" s="38"/>
    </row>
    <row r="19" spans="1:24">
      <c r="A19" s="105" t="s">
        <v>11</v>
      </c>
      <c r="B19" s="231">
        <v>169291</v>
      </c>
      <c r="C19" s="231">
        <v>51207</v>
      </c>
      <c r="D19" s="231">
        <v>1388</v>
      </c>
      <c r="E19" s="231">
        <f>SUM(B$5:B19)/B$27*100</f>
        <v>38</v>
      </c>
      <c r="F19" s="231">
        <f>SUM(C$5:C19)/C$27*100</f>
        <v>90</v>
      </c>
      <c r="G19" s="231">
        <f>SUM(D$5:D19)/D$27*100</f>
        <v>96</v>
      </c>
      <c r="H19" s="232">
        <v>149136</v>
      </c>
      <c r="I19" s="232">
        <v>72773</v>
      </c>
      <c r="J19" s="275">
        <v>221909</v>
      </c>
      <c r="K19" s="67"/>
      <c r="L19" s="403"/>
      <c r="M19" s="403"/>
      <c r="N19" s="403"/>
      <c r="O19" s="403"/>
      <c r="P19" s="403"/>
      <c r="Q19" s="403"/>
      <c r="R19" s="38"/>
      <c r="S19" s="403"/>
      <c r="T19" s="403"/>
      <c r="U19" s="403"/>
      <c r="V19" s="38"/>
      <c r="W19" s="38"/>
      <c r="X19" s="38"/>
    </row>
    <row r="20" spans="1:24">
      <c r="A20" s="105" t="s">
        <v>12</v>
      </c>
      <c r="B20" s="231">
        <v>146120</v>
      </c>
      <c r="C20" s="231">
        <v>20317</v>
      </c>
      <c r="D20" s="231">
        <v>1</v>
      </c>
      <c r="E20" s="231">
        <f>SUM(B$5:B20)/B$27*100</f>
        <v>52</v>
      </c>
      <c r="F20" s="231">
        <f>SUM(C$5:C20)/C$27*100</f>
        <v>97</v>
      </c>
      <c r="G20" s="231">
        <f>SUM(D$5:D20)/D$27*100</f>
        <v>96</v>
      </c>
      <c r="H20" s="232">
        <v>113742</v>
      </c>
      <c r="I20" s="232">
        <v>52715</v>
      </c>
      <c r="J20" s="275">
        <v>166457</v>
      </c>
      <c r="K20" s="67"/>
      <c r="L20" s="403"/>
      <c r="M20" s="403"/>
      <c r="N20" s="403"/>
      <c r="O20" s="403"/>
      <c r="P20" s="403"/>
      <c r="Q20" s="403"/>
      <c r="R20" s="38"/>
      <c r="S20" s="403"/>
      <c r="T20" s="403"/>
      <c r="U20" s="403"/>
      <c r="V20" s="38"/>
      <c r="W20" s="38"/>
      <c r="X20" s="38"/>
    </row>
    <row r="21" spans="1:24">
      <c r="A21" s="105" t="s">
        <v>13</v>
      </c>
      <c r="B21" s="231">
        <v>121307</v>
      </c>
      <c r="C21" s="231">
        <v>1564</v>
      </c>
      <c r="D21" s="231">
        <v>0</v>
      </c>
      <c r="E21" s="231">
        <f>SUM(B$5:B21)/B$27*100</f>
        <v>64</v>
      </c>
      <c r="F21" s="231">
        <f>SUM(C$5:C21)/C$27*100</f>
        <v>98</v>
      </c>
      <c r="G21" s="231">
        <f>SUM(D$5:D21)/D$27*100</f>
        <v>96</v>
      </c>
      <c r="H21" s="232">
        <v>82950</v>
      </c>
      <c r="I21" s="232">
        <v>39922</v>
      </c>
      <c r="J21" s="275">
        <v>122872</v>
      </c>
      <c r="K21" s="67"/>
      <c r="L21" s="403"/>
      <c r="M21" s="403"/>
      <c r="N21" s="403"/>
      <c r="O21" s="403"/>
      <c r="P21" s="403"/>
      <c r="Q21" s="403"/>
      <c r="R21" s="38"/>
      <c r="S21" s="403"/>
      <c r="T21" s="403"/>
      <c r="U21" s="403"/>
      <c r="V21" s="38"/>
      <c r="W21" s="38"/>
      <c r="X21" s="38"/>
    </row>
    <row r="22" spans="1:24">
      <c r="A22" s="105" t="s">
        <v>14</v>
      </c>
      <c r="B22" s="231">
        <v>50652</v>
      </c>
      <c r="C22" s="231">
        <v>37</v>
      </c>
      <c r="D22" s="231">
        <v>0</v>
      </c>
      <c r="E22" s="231">
        <f>SUM(B$5:B22)/B$27*100</f>
        <v>69</v>
      </c>
      <c r="F22" s="231">
        <f>SUM(C$5:C22)/C$27*100</f>
        <v>98</v>
      </c>
      <c r="G22" s="231">
        <f>SUM(D$5:D22)/D$27*100</f>
        <v>96</v>
      </c>
      <c r="H22" s="232">
        <v>27587</v>
      </c>
      <c r="I22" s="232">
        <v>23102</v>
      </c>
      <c r="J22" s="275">
        <v>50689</v>
      </c>
      <c r="K22" s="67"/>
      <c r="L22" s="403"/>
      <c r="M22" s="403"/>
      <c r="N22" s="403"/>
      <c r="O22" s="403"/>
      <c r="P22" s="403"/>
      <c r="Q22" s="403"/>
      <c r="R22" s="38"/>
      <c r="S22" s="403"/>
      <c r="T22" s="403"/>
      <c r="U22" s="403"/>
      <c r="V22" s="38"/>
      <c r="W22" s="38"/>
      <c r="X22" s="38"/>
    </row>
    <row r="23" spans="1:24">
      <c r="A23" s="105" t="s">
        <v>15</v>
      </c>
      <c r="B23" s="231">
        <v>89227</v>
      </c>
      <c r="C23" s="231">
        <v>68</v>
      </c>
      <c r="D23" s="231">
        <v>0</v>
      </c>
      <c r="E23" s="231">
        <f>SUM(B$5:B23)/B$27*100</f>
        <v>77</v>
      </c>
      <c r="F23" s="231">
        <f>SUM(C$5:C23)/C$27*100</f>
        <v>98</v>
      </c>
      <c r="G23" s="231">
        <f>SUM(D$5:D23)/D$27*100</f>
        <v>96</v>
      </c>
      <c r="H23" s="232">
        <v>53472</v>
      </c>
      <c r="I23" s="232">
        <v>35823</v>
      </c>
      <c r="J23" s="275">
        <v>89295</v>
      </c>
      <c r="K23" s="67"/>
      <c r="L23" s="403"/>
      <c r="M23" s="403"/>
      <c r="N23" s="403"/>
      <c r="O23" s="403"/>
      <c r="P23" s="403"/>
      <c r="Q23" s="403"/>
      <c r="R23" s="38"/>
      <c r="S23" s="403"/>
      <c r="T23" s="403"/>
      <c r="U23" s="403"/>
      <c r="V23" s="38"/>
      <c r="W23" s="38"/>
      <c r="X23" s="38"/>
    </row>
    <row r="24" spans="1:24">
      <c r="A24" s="105" t="s">
        <v>179</v>
      </c>
      <c r="B24" s="231">
        <v>162951</v>
      </c>
      <c r="C24" s="231">
        <v>9</v>
      </c>
      <c r="D24" s="231">
        <v>0</v>
      </c>
      <c r="E24" s="231">
        <f>SUM(B$5:B24)/B$27*100</f>
        <v>93</v>
      </c>
      <c r="F24" s="231">
        <f>SUM(C$5:C24)/C$27*100</f>
        <v>98</v>
      </c>
      <c r="G24" s="231">
        <f>SUM(D$5:D24)/D$27*100</f>
        <v>96</v>
      </c>
      <c r="H24" s="232">
        <v>85759</v>
      </c>
      <c r="I24" s="232">
        <v>77201</v>
      </c>
      <c r="J24" s="275">
        <v>162960</v>
      </c>
      <c r="K24" s="67"/>
      <c r="L24" s="403"/>
      <c r="M24" s="403"/>
      <c r="N24" s="403"/>
      <c r="O24" s="403"/>
      <c r="P24" s="403"/>
      <c r="Q24" s="403"/>
      <c r="R24" s="38"/>
      <c r="S24" s="403"/>
      <c r="T24" s="403"/>
      <c r="U24" s="403"/>
      <c r="V24" s="38"/>
      <c r="W24" s="38"/>
      <c r="X24" s="38"/>
    </row>
    <row r="25" spans="1:24">
      <c r="A25" s="105" t="s">
        <v>16</v>
      </c>
      <c r="B25" s="231">
        <v>62314</v>
      </c>
      <c r="C25" s="231">
        <v>1</v>
      </c>
      <c r="D25" s="231">
        <v>0</v>
      </c>
      <c r="E25" s="231">
        <f>SUM(B$5:B25)/B$27*100</f>
        <v>99</v>
      </c>
      <c r="F25" s="231">
        <f>SUM(C$5:C25)/C$27*100</f>
        <v>98</v>
      </c>
      <c r="G25" s="231">
        <f>SUM(D$5:D25)/D$27*100</f>
        <v>96</v>
      </c>
      <c r="H25" s="232">
        <v>22899</v>
      </c>
      <c r="I25" s="232">
        <v>39416</v>
      </c>
      <c r="J25" s="275">
        <v>62315</v>
      </c>
      <c r="K25" s="67"/>
      <c r="L25" s="403"/>
      <c r="M25" s="403"/>
      <c r="N25" s="403"/>
      <c r="O25" s="403"/>
      <c r="P25" s="403"/>
      <c r="Q25" s="403"/>
      <c r="R25" s="38"/>
      <c r="S25" s="403"/>
      <c r="T25" s="403"/>
      <c r="U25" s="403"/>
      <c r="V25" s="38"/>
      <c r="W25" s="38"/>
      <c r="X25" s="38"/>
    </row>
    <row r="26" spans="1:24" s="44" customFormat="1">
      <c r="A26" s="105" t="s">
        <v>64</v>
      </c>
      <c r="B26" s="231">
        <v>7766</v>
      </c>
      <c r="C26" s="231">
        <v>6349</v>
      </c>
      <c r="D26" s="231">
        <v>8913</v>
      </c>
      <c r="E26" s="231">
        <f>SUM(B$5:B26)/B$27*100</f>
        <v>100</v>
      </c>
      <c r="F26" s="231">
        <f>SUM(C$5:C26)/C$27*100</f>
        <v>100</v>
      </c>
      <c r="G26" s="231">
        <f>SUM(D$5:D26)/D$27*100</f>
        <v>100</v>
      </c>
      <c r="H26" s="232">
        <v>13475</v>
      </c>
      <c r="I26" s="232">
        <v>9583</v>
      </c>
      <c r="J26" s="275">
        <v>23058</v>
      </c>
      <c r="K26" s="69"/>
      <c r="L26" s="403"/>
      <c r="M26" s="403"/>
      <c r="N26" s="403"/>
      <c r="O26" s="403"/>
      <c r="P26" s="403"/>
      <c r="Q26" s="403"/>
      <c r="R26" s="38"/>
      <c r="S26" s="403"/>
      <c r="T26" s="403"/>
      <c r="U26" s="403"/>
      <c r="V26" s="38"/>
      <c r="W26" s="38"/>
      <c r="X26" s="38"/>
    </row>
    <row r="27" spans="1:24" ht="13.5" thickBot="1">
      <c r="A27" s="107" t="s">
        <v>25</v>
      </c>
      <c r="B27" s="233">
        <v>1030673</v>
      </c>
      <c r="C27" s="233">
        <v>294444</v>
      </c>
      <c r="D27" s="233">
        <v>219356</v>
      </c>
      <c r="E27" s="233">
        <v>100</v>
      </c>
      <c r="F27" s="233">
        <v>100</v>
      </c>
      <c r="G27" s="234">
        <v>100</v>
      </c>
      <c r="H27" s="233">
        <v>939483</v>
      </c>
      <c r="I27" s="233">
        <v>605906</v>
      </c>
      <c r="J27" s="234">
        <v>1545389</v>
      </c>
      <c r="K27" s="68"/>
      <c r="L27" s="403"/>
      <c r="M27" s="403"/>
      <c r="N27" s="403"/>
      <c r="O27" s="403"/>
      <c r="P27" s="403"/>
      <c r="Q27" s="403"/>
      <c r="R27" s="38"/>
      <c r="S27" s="403"/>
      <c r="T27" s="403"/>
      <c r="U27" s="403"/>
      <c r="V27" s="38"/>
      <c r="W27" s="38"/>
      <c r="X27" s="38"/>
    </row>
    <row r="28" spans="1:24" s="1" customFormat="1">
      <c r="A28" s="59" t="s">
        <v>297</v>
      </c>
      <c r="B28"/>
      <c r="C28"/>
      <c r="D28"/>
      <c r="E28"/>
      <c r="F28"/>
      <c r="G28"/>
      <c r="H28"/>
      <c r="I28"/>
      <c r="J28"/>
      <c r="K28" s="42"/>
      <c r="L28" s="409"/>
    </row>
    <row r="29" spans="1:24">
      <c r="A29" t="s">
        <v>133</v>
      </c>
      <c r="K29" s="42"/>
      <c r="L29" s="403"/>
    </row>
    <row r="30" spans="1:24" ht="27.75" customHeight="1">
      <c r="A30" s="539" t="s">
        <v>310</v>
      </c>
      <c r="B30" s="509"/>
      <c r="C30" s="509"/>
      <c r="D30" s="509"/>
      <c r="E30" s="509"/>
      <c r="F30" s="509"/>
      <c r="G30" s="509"/>
      <c r="H30" s="509"/>
      <c r="I30" s="509"/>
      <c r="J30" s="509"/>
      <c r="K30" s="42"/>
    </row>
    <row r="31" spans="1:24" ht="39.75" customHeight="1">
      <c r="A31" s="540" t="s">
        <v>309</v>
      </c>
      <c r="B31" s="541"/>
      <c r="C31" s="541"/>
      <c r="D31" s="541"/>
      <c r="E31" s="541"/>
      <c r="F31" s="541"/>
      <c r="G31" s="541"/>
      <c r="H31" s="541"/>
      <c r="I31" s="541"/>
      <c r="J31" s="541"/>
      <c r="K31" s="42"/>
    </row>
    <row r="32" spans="1:24" ht="76.5" customHeight="1">
      <c r="A32" s="527"/>
      <c r="B32" s="528"/>
      <c r="C32" s="528"/>
      <c r="D32" s="528"/>
      <c r="E32" s="528"/>
      <c r="F32" s="528"/>
      <c r="G32" s="528"/>
      <c r="H32" s="528"/>
      <c r="I32" s="528"/>
      <c r="J32" s="528"/>
    </row>
    <row r="33" spans="1:9">
      <c r="A33" s="59"/>
    </row>
    <row r="34" spans="1:9">
      <c r="I34" s="229"/>
    </row>
    <row r="35" spans="1:9">
      <c r="I35" s="229"/>
    </row>
    <row r="36" spans="1:9">
      <c r="I36" s="229"/>
    </row>
    <row r="37" spans="1:9">
      <c r="I37" s="229"/>
    </row>
    <row r="38" spans="1:9">
      <c r="I38" s="229"/>
    </row>
    <row r="39" spans="1:9">
      <c r="I39" s="229"/>
    </row>
    <row r="40" spans="1:9">
      <c r="I40" s="229"/>
    </row>
    <row r="41" spans="1:9">
      <c r="I41" s="229"/>
    </row>
    <row r="42" spans="1:9">
      <c r="I42" s="229"/>
    </row>
    <row r="43" spans="1:9">
      <c r="I43" s="229"/>
    </row>
    <row r="44" spans="1:9">
      <c r="I44" s="229"/>
    </row>
    <row r="45" spans="1:9">
      <c r="I45" s="229"/>
    </row>
    <row r="46" spans="1:9">
      <c r="I46" s="230"/>
    </row>
    <row r="47" spans="1:9">
      <c r="I47" s="228"/>
    </row>
    <row r="48" spans="1:9">
      <c r="I48" s="228"/>
    </row>
    <row r="49" spans="9:9">
      <c r="I49" s="228"/>
    </row>
    <row r="50" spans="9:9">
      <c r="I50" s="228"/>
    </row>
  </sheetData>
  <mergeCells count="9">
    <mergeCell ref="A1:J1"/>
    <mergeCell ref="A32:J32"/>
    <mergeCell ref="B3:D3"/>
    <mergeCell ref="E3:G3"/>
    <mergeCell ref="J3:J4"/>
    <mergeCell ref="I3:I4"/>
    <mergeCell ref="H3:H4"/>
    <mergeCell ref="A30:J30"/>
    <mergeCell ref="A31:J31"/>
  </mergeCells>
  <phoneticPr fontId="4" type="noConversion"/>
  <conditionalFormatting sqref="R5:R27">
    <cfRule type="colorScale" priority="1">
      <colorScale>
        <cfvo type="min"/>
        <cfvo type="percentile" val="50"/>
        <cfvo type="max"/>
        <color rgb="FFF8696B"/>
        <color rgb="FFFCFCFF"/>
        <color rgb="FF5A8AC6"/>
      </colorScale>
    </cfRule>
  </conditionalFormatting>
  <conditionalFormatting sqref="N5:P26">
    <cfRule type="cellIs" dxfId="0" priority="2" operator="notEqual">
      <formula>0</formula>
    </cfRule>
  </conditionalFormatting>
  <pageMargins left="0.78740157499999996" right="0.78740157499999996" top="0.984251969" bottom="0.984251969" header="0.4921259845" footer="0.4921259845"/>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A31" sqref="A31:I31"/>
    </sheetView>
  </sheetViews>
  <sheetFormatPr baseColWidth="10" defaultRowHeight="12.75"/>
  <cols>
    <col min="11" max="11" width="3.140625" customWidth="1"/>
  </cols>
  <sheetData>
    <row r="1" spans="1:10">
      <c r="A1" s="542" t="s">
        <v>119</v>
      </c>
      <c r="B1" s="516"/>
      <c r="C1" s="516"/>
      <c r="D1" s="516"/>
      <c r="E1" s="516"/>
      <c r="F1" s="516"/>
      <c r="G1" s="516"/>
      <c r="H1" s="516"/>
      <c r="I1" s="516"/>
      <c r="J1" s="516"/>
    </row>
    <row r="2" spans="1:10">
      <c r="A2" s="516"/>
      <c r="B2" s="516"/>
      <c r="C2" s="516"/>
      <c r="D2" s="516"/>
      <c r="E2" s="516"/>
      <c r="F2" s="516"/>
      <c r="G2" s="516"/>
      <c r="H2" s="516"/>
      <c r="I2" s="516"/>
      <c r="J2" s="516"/>
    </row>
    <row r="3" spans="1:10">
      <c r="A3" s="3"/>
    </row>
    <row r="29" spans="1:10">
      <c r="A29" s="4" t="s">
        <v>326</v>
      </c>
    </row>
    <row r="30" spans="1:10" ht="26.25" customHeight="1">
      <c r="A30" s="517" t="s">
        <v>307</v>
      </c>
      <c r="B30" s="518"/>
      <c r="C30" s="518"/>
      <c r="D30" s="518"/>
      <c r="E30" s="518"/>
      <c r="F30" s="518"/>
      <c r="G30" s="518"/>
      <c r="H30" s="518"/>
      <c r="I30" s="518"/>
      <c r="J30" s="518"/>
    </row>
    <row r="31" spans="1:10" ht="30.75" customHeight="1">
      <c r="A31" s="512" t="s">
        <v>316</v>
      </c>
      <c r="B31" s="512"/>
      <c r="C31" s="512"/>
      <c r="D31" s="512"/>
      <c r="E31" s="512"/>
      <c r="F31" s="512"/>
      <c r="G31" s="512"/>
      <c r="H31" s="512"/>
      <c r="I31" s="512"/>
      <c r="J31" s="72"/>
    </row>
    <row r="32" spans="1:10" ht="37.5" customHeight="1">
      <c r="A32" s="512"/>
      <c r="B32" s="512"/>
      <c r="C32" s="512"/>
      <c r="D32" s="512"/>
      <c r="E32" s="512"/>
      <c r="F32" s="512"/>
      <c r="G32" s="512"/>
      <c r="H32" s="512"/>
      <c r="I32" s="512"/>
    </row>
  </sheetData>
  <mergeCells count="4">
    <mergeCell ref="A1:J2"/>
    <mergeCell ref="A30:J30"/>
    <mergeCell ref="A32:I32"/>
    <mergeCell ref="A31:I31"/>
  </mergeCells>
  <phoneticPr fontId="4" type="noConversion"/>
  <pageMargins left="0.78740157499999996" right="0.78740157499999996" top="0.984251969" bottom="0.984251969" header="0.4921259845" footer="0.4921259845"/>
  <pageSetup paperSize="9" scale="9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22" zoomScaleNormal="100" workbookViewId="0">
      <selection activeCell="A51" sqref="A51"/>
    </sheetView>
  </sheetViews>
  <sheetFormatPr baseColWidth="10" defaultColWidth="11.42578125" defaultRowHeight="12.75"/>
  <cols>
    <col min="1" max="2" width="11.42578125" style="44"/>
    <col min="3" max="3" width="26.42578125" style="12" customWidth="1"/>
    <col min="4" max="16384" width="11.42578125" style="44"/>
  </cols>
  <sheetData>
    <row r="1" spans="1:4" s="544" customFormat="1" ht="15">
      <c r="A1" s="544" t="s">
        <v>120</v>
      </c>
    </row>
    <row r="2" spans="1:4" s="545" customFormat="1" ht="11.25"/>
    <row r="3" spans="1:4" customFormat="1" ht="3" customHeight="1">
      <c r="A3" s="543"/>
      <c r="B3" s="543"/>
      <c r="C3" s="543"/>
    </row>
    <row r="4" spans="1:4" customFormat="1" ht="5.25" customHeight="1">
      <c r="C4" s="12"/>
    </row>
    <row r="5" spans="1:4" customFormat="1" ht="43.5" customHeight="1">
      <c r="A5" s="102" t="s">
        <v>138</v>
      </c>
      <c r="B5" s="102" t="s">
        <v>42</v>
      </c>
      <c r="C5" s="114" t="s">
        <v>45</v>
      </c>
    </row>
    <row r="6" spans="1:4" customFormat="1">
      <c r="A6" s="100">
        <v>1980</v>
      </c>
      <c r="B6" s="115">
        <v>1.6E-2</v>
      </c>
      <c r="C6" s="116">
        <v>0.86</v>
      </c>
      <c r="D6" s="11"/>
    </row>
    <row r="7" spans="1:4" customFormat="1">
      <c r="A7" s="100">
        <v>1981</v>
      </c>
      <c r="B7" s="115">
        <v>1.0999999999999999E-2</v>
      </c>
      <c r="C7" s="116">
        <v>0.85</v>
      </c>
      <c r="D7" s="11"/>
    </row>
    <row r="8" spans="1:4" customFormat="1">
      <c r="A8" s="100">
        <v>1982</v>
      </c>
      <c r="B8" s="115">
        <v>2.5000000000000001E-2</v>
      </c>
      <c r="C8" s="116">
        <v>0.86</v>
      </c>
      <c r="D8" s="11"/>
    </row>
    <row r="9" spans="1:4" customFormat="1">
      <c r="A9" s="100">
        <v>1983</v>
      </c>
      <c r="B9" s="115">
        <v>1.2E-2</v>
      </c>
      <c r="C9" s="116">
        <v>0.87</v>
      </c>
      <c r="D9" s="11"/>
    </row>
    <row r="10" spans="1:4" customFormat="1">
      <c r="A10" s="100">
        <v>1984</v>
      </c>
      <c r="B10" s="115">
        <v>1.4999999999999999E-2</v>
      </c>
      <c r="C10" s="116">
        <v>0.88</v>
      </c>
      <c r="D10" s="11"/>
    </row>
    <row r="11" spans="1:4" customFormat="1">
      <c r="A11" s="100">
        <v>1985</v>
      </c>
      <c r="B11" s="115">
        <v>1.6E-2</v>
      </c>
      <c r="C11" s="116">
        <v>0.88</v>
      </c>
      <c r="D11" s="11"/>
    </row>
    <row r="12" spans="1:4" customFormat="1">
      <c r="A12" s="100">
        <v>1986</v>
      </c>
      <c r="B12" s="115">
        <v>2.3E-2</v>
      </c>
      <c r="C12" s="116">
        <v>0.9</v>
      </c>
      <c r="D12" s="11"/>
    </row>
    <row r="13" spans="1:4" customFormat="1">
      <c r="A13" s="100">
        <v>1987</v>
      </c>
      <c r="B13" s="115">
        <v>2.5999999999999999E-2</v>
      </c>
      <c r="C13" s="116">
        <v>0.9</v>
      </c>
      <c r="D13" s="11"/>
    </row>
    <row r="14" spans="1:4" customFormat="1">
      <c r="A14" s="100">
        <v>1988</v>
      </c>
      <c r="B14" s="115">
        <v>4.7E-2</v>
      </c>
      <c r="C14" s="116">
        <v>0.91</v>
      </c>
      <c r="D14" s="11"/>
    </row>
    <row r="15" spans="1:4" customFormat="1">
      <c r="A15" s="100">
        <v>1989</v>
      </c>
      <c r="B15" s="115">
        <v>4.2999999999999997E-2</v>
      </c>
      <c r="C15" s="116">
        <v>0.9</v>
      </c>
      <c r="D15" s="11"/>
    </row>
    <row r="16" spans="1:4" customFormat="1">
      <c r="A16" s="100">
        <v>1990</v>
      </c>
      <c r="B16" s="115">
        <v>2.9000000000000001E-2</v>
      </c>
      <c r="C16" s="116">
        <v>0.9</v>
      </c>
      <c r="D16" s="11"/>
    </row>
    <row r="17" spans="1:7" customFormat="1">
      <c r="A17" s="100">
        <v>1991</v>
      </c>
      <c r="B17" s="115">
        <v>1.0999999999999999E-2</v>
      </c>
      <c r="C17" s="116">
        <v>0.9</v>
      </c>
      <c r="D17" s="11"/>
    </row>
    <row r="18" spans="1:7" customFormat="1">
      <c r="A18" s="100">
        <v>1992</v>
      </c>
      <c r="B18" s="115">
        <v>1.6E-2</v>
      </c>
      <c r="C18" s="116">
        <v>0.89</v>
      </c>
      <c r="D18" s="11"/>
    </row>
    <row r="19" spans="1:7" customFormat="1">
      <c r="A19" s="100">
        <v>1993</v>
      </c>
      <c r="B19" s="115">
        <v>-6.0000000000000001E-3</v>
      </c>
      <c r="C19" s="116">
        <v>0.87</v>
      </c>
      <c r="D19" s="11"/>
    </row>
    <row r="20" spans="1:7" customFormat="1">
      <c r="A20" s="100">
        <v>1994</v>
      </c>
      <c r="B20" s="115">
        <v>2.4E-2</v>
      </c>
      <c r="C20" s="116">
        <v>0.86</v>
      </c>
      <c r="D20" s="11"/>
    </row>
    <row r="21" spans="1:7" customFormat="1">
      <c r="A21" s="100">
        <v>1995</v>
      </c>
      <c r="B21" s="115">
        <v>2.1000000000000001E-2</v>
      </c>
      <c r="C21" s="116">
        <v>0.85</v>
      </c>
      <c r="D21" s="11"/>
    </row>
    <row r="22" spans="1:7" customFormat="1">
      <c r="A22" s="100">
        <v>1996</v>
      </c>
      <c r="B22" s="115">
        <v>1.4E-2</v>
      </c>
      <c r="C22" s="116">
        <v>0.85</v>
      </c>
      <c r="D22" s="11"/>
    </row>
    <row r="23" spans="1:7" customFormat="1">
      <c r="A23" s="100">
        <v>1997</v>
      </c>
      <c r="B23" s="115">
        <v>2.3E-2</v>
      </c>
      <c r="C23" s="116">
        <v>0.85</v>
      </c>
      <c r="D23" s="11"/>
    </row>
    <row r="24" spans="1:7" customFormat="1">
      <c r="A24" s="100">
        <v>1998</v>
      </c>
      <c r="B24" s="115">
        <v>3.5999999999999997E-2</v>
      </c>
      <c r="C24" s="116">
        <v>0.85</v>
      </c>
      <c r="D24" s="11"/>
    </row>
    <row r="25" spans="1:7" customFormat="1">
      <c r="A25" s="100">
        <v>1999</v>
      </c>
      <c r="B25" s="115">
        <v>3.4000000000000002E-2</v>
      </c>
      <c r="C25" s="116">
        <v>0.86</v>
      </c>
      <c r="D25" s="11"/>
    </row>
    <row r="26" spans="1:7" customFormat="1">
      <c r="A26" s="100">
        <v>2000</v>
      </c>
      <c r="B26" s="115">
        <v>3.9E-2</v>
      </c>
      <c r="C26" s="116">
        <v>0.86</v>
      </c>
      <c r="D26" s="11"/>
    </row>
    <row r="27" spans="1:7" customFormat="1">
      <c r="A27" s="100">
        <v>2001</v>
      </c>
      <c r="B27" s="115">
        <v>0.02</v>
      </c>
      <c r="C27" s="116">
        <v>0.86</v>
      </c>
      <c r="D27" s="11"/>
    </row>
    <row r="28" spans="1:7" customFormat="1">
      <c r="A28" s="100">
        <v>2002</v>
      </c>
      <c r="B28" s="115">
        <v>1.0999999999999999E-2</v>
      </c>
      <c r="C28" s="116">
        <v>0.86</v>
      </c>
      <c r="D28" s="11"/>
    </row>
    <row r="29" spans="1:7" customFormat="1">
      <c r="A29" s="100">
        <v>2003</v>
      </c>
      <c r="B29" s="115">
        <v>8.0000000000000002E-3</v>
      </c>
      <c r="C29" s="116">
        <v>0.87</v>
      </c>
      <c r="D29" s="11"/>
    </row>
    <row r="30" spans="1:7" customFormat="1">
      <c r="A30" s="100">
        <v>2004</v>
      </c>
      <c r="B30" s="115">
        <v>2.8000000000000001E-2</v>
      </c>
      <c r="C30" s="116">
        <v>0.87</v>
      </c>
      <c r="D30" s="11"/>
    </row>
    <row r="31" spans="1:7" customFormat="1">
      <c r="A31" s="100">
        <v>2005</v>
      </c>
      <c r="B31" s="115">
        <v>1.7000000000000001E-2</v>
      </c>
      <c r="C31" s="116">
        <v>0.88</v>
      </c>
      <c r="D31" s="269"/>
      <c r="E31" s="268"/>
      <c r="F31" s="268"/>
      <c r="G31" s="268"/>
    </row>
    <row r="32" spans="1:7" customFormat="1">
      <c r="A32" s="100">
        <v>2006</v>
      </c>
      <c r="B32" s="115">
        <v>2.5000000000000001E-2</v>
      </c>
      <c r="C32" s="116">
        <v>0.87</v>
      </c>
      <c r="D32" s="271"/>
      <c r="E32" s="270"/>
      <c r="F32" s="270"/>
      <c r="G32" s="270"/>
    </row>
    <row r="33" spans="1:7" customFormat="1">
      <c r="A33" s="100">
        <v>2007</v>
      </c>
      <c r="B33" s="115">
        <v>2.4E-2</v>
      </c>
      <c r="C33" s="116">
        <v>0.89</v>
      </c>
      <c r="D33" s="271"/>
      <c r="E33" s="270"/>
      <c r="F33" s="270"/>
      <c r="G33" s="270"/>
    </row>
    <row r="34" spans="1:7" customFormat="1">
      <c r="A34" s="100">
        <v>2008</v>
      </c>
      <c r="B34" s="115">
        <v>3.0000000000000001E-3</v>
      </c>
      <c r="C34" s="116">
        <v>0.89</v>
      </c>
      <c r="D34" s="271"/>
      <c r="E34" s="270"/>
      <c r="F34" s="270"/>
      <c r="G34" s="270"/>
    </row>
    <row r="35" spans="1:7" customFormat="1">
      <c r="A35" s="100">
        <v>2009</v>
      </c>
      <c r="B35" s="115">
        <v>-2.9000000000000001E-2</v>
      </c>
      <c r="C35" s="116">
        <v>0.85</v>
      </c>
      <c r="D35" s="271"/>
      <c r="E35" s="270"/>
      <c r="F35" s="270"/>
      <c r="G35" s="270"/>
    </row>
    <row r="36" spans="1:7" customFormat="1">
      <c r="A36" s="100">
        <v>2010</v>
      </c>
      <c r="B36" s="115">
        <v>0.02</v>
      </c>
      <c r="C36" s="116">
        <v>0.85</v>
      </c>
      <c r="D36" s="271"/>
      <c r="E36" s="270"/>
      <c r="F36" s="270"/>
      <c r="G36" s="270"/>
    </row>
    <row r="37" spans="1:7" customFormat="1">
      <c r="A37" s="100">
        <v>2011</v>
      </c>
      <c r="B37" s="115">
        <v>2.1999999999999999E-2</v>
      </c>
      <c r="C37" s="116">
        <v>0.86</v>
      </c>
      <c r="D37" s="272"/>
      <c r="E37" s="272"/>
      <c r="F37" s="272"/>
      <c r="G37" s="270"/>
    </row>
    <row r="38" spans="1:7" customFormat="1">
      <c r="A38" s="100">
        <v>2012</v>
      </c>
      <c r="B38" s="115">
        <v>3.0000000000000001E-3</v>
      </c>
      <c r="C38" s="116">
        <v>0.86</v>
      </c>
      <c r="D38" s="271"/>
      <c r="E38" s="270"/>
      <c r="F38" s="270"/>
      <c r="G38" s="270"/>
    </row>
    <row r="39" spans="1:7" customFormat="1">
      <c r="A39" s="100">
        <v>2013</v>
      </c>
      <c r="B39" s="115">
        <v>6.0000000000000001E-3</v>
      </c>
      <c r="C39" s="116">
        <v>0.89</v>
      </c>
      <c r="D39" s="271"/>
      <c r="E39" s="270"/>
      <c r="F39" s="270"/>
      <c r="G39" s="270"/>
    </row>
    <row r="40" spans="1:7" customFormat="1">
      <c r="A40" s="100">
        <v>2014</v>
      </c>
      <c r="B40" s="115">
        <v>0.01</v>
      </c>
      <c r="C40" s="116">
        <v>0.89</v>
      </c>
      <c r="D40" s="270"/>
      <c r="E40" s="270"/>
      <c r="F40" s="270"/>
      <c r="G40" s="270"/>
    </row>
    <row r="41" spans="1:7" customFormat="1" ht="13.5" customHeight="1">
      <c r="A41" s="100">
        <v>2015</v>
      </c>
      <c r="B41" s="117">
        <v>1.0999999999999999E-2</v>
      </c>
      <c r="C41" s="116">
        <v>0.89</v>
      </c>
      <c r="D41" s="270"/>
      <c r="E41" s="270"/>
      <c r="F41" s="270"/>
      <c r="G41" s="270"/>
    </row>
    <row r="42" spans="1:7" customFormat="1" ht="13.5" customHeight="1">
      <c r="A42" s="100">
        <v>2016</v>
      </c>
      <c r="B42" s="117">
        <v>1.0999999999999999E-2</v>
      </c>
      <c r="C42" s="116">
        <f>2270/'F 6.4-7 &amp; 8'!G9</f>
        <v>0.89</v>
      </c>
      <c r="D42" s="270"/>
      <c r="E42" s="270"/>
      <c r="F42" s="270"/>
      <c r="G42" s="270"/>
    </row>
    <row r="43" spans="1:7" customFormat="1" ht="13.5" customHeight="1">
      <c r="A43" s="100">
        <v>2017</v>
      </c>
      <c r="B43" s="117">
        <v>2.3E-2</v>
      </c>
      <c r="C43" s="116">
        <f>2314/'F 6.4-7 &amp; 8'!H9</f>
        <v>0.89</v>
      </c>
      <c r="D43" s="267"/>
      <c r="E43" s="267"/>
      <c r="F43" s="267"/>
      <c r="G43" s="267"/>
    </row>
    <row r="44" spans="1:7" customFormat="1" ht="13.5" customHeight="1">
      <c r="A44" s="100">
        <v>2018</v>
      </c>
      <c r="B44" s="117">
        <v>1.7999999999999999E-2</v>
      </c>
      <c r="C44" s="116" t="s">
        <v>61</v>
      </c>
      <c r="D44" s="267"/>
      <c r="E44" s="267"/>
      <c r="F44" s="267"/>
      <c r="G44" s="267"/>
    </row>
    <row r="45" spans="1:7" customFormat="1" ht="13.5" customHeight="1">
      <c r="A45" s="100">
        <v>2019</v>
      </c>
      <c r="B45" s="117">
        <v>1.4999999999999999E-2</v>
      </c>
      <c r="C45" s="116" t="s">
        <v>61</v>
      </c>
    </row>
    <row r="46" spans="1:7">
      <c r="A46" s="517" t="s">
        <v>114</v>
      </c>
      <c r="B46" s="516"/>
      <c r="C46" s="516"/>
    </row>
    <row r="47" spans="1:7" ht="27" customHeight="1">
      <c r="A47" s="516"/>
      <c r="B47" s="516"/>
      <c r="C47" s="516"/>
    </row>
    <row r="48" spans="1:7" ht="32.25" customHeight="1">
      <c r="A48" s="517" t="s">
        <v>317</v>
      </c>
      <c r="B48" s="518"/>
      <c r="C48" s="518"/>
      <c r="D48" s="518"/>
      <c r="E48" s="518"/>
      <c r="F48" s="518"/>
      <c r="G48" s="518"/>
    </row>
    <row r="49" spans="1:7">
      <c r="A49" s="273" t="s">
        <v>140</v>
      </c>
      <c r="B49" s="76"/>
      <c r="C49" s="76"/>
      <c r="D49" s="76"/>
      <c r="E49" s="76"/>
      <c r="F49" s="76"/>
      <c r="G49" s="76"/>
    </row>
    <row r="50" spans="1:7" ht="12.75" customHeight="1">
      <c r="A50" s="273" t="s">
        <v>316</v>
      </c>
      <c r="B50" s="157"/>
      <c r="C50" s="157"/>
      <c r="D50" s="157"/>
      <c r="E50" s="157"/>
      <c r="F50" s="157"/>
      <c r="G50" s="157"/>
    </row>
    <row r="51" spans="1:7">
      <c r="A51" s="273" t="s">
        <v>176</v>
      </c>
      <c r="B51" s="157"/>
      <c r="C51" s="157"/>
      <c r="D51" s="157"/>
      <c r="E51" s="157"/>
      <c r="F51" s="157"/>
      <c r="G51" s="157"/>
    </row>
    <row r="52" spans="1:7">
      <c r="B52" s="265"/>
      <c r="C52" s="265"/>
      <c r="D52" s="265"/>
      <c r="E52" s="265"/>
      <c r="F52" s="265"/>
      <c r="G52" s="265"/>
    </row>
    <row r="53" spans="1:7">
      <c r="A53" s="265"/>
      <c r="B53" s="265"/>
      <c r="C53" s="265"/>
      <c r="D53" s="265"/>
      <c r="E53" s="265"/>
      <c r="F53" s="265"/>
      <c r="G53" s="265"/>
    </row>
  </sheetData>
  <mergeCells count="5">
    <mergeCell ref="A3:C3"/>
    <mergeCell ref="A46:C47"/>
    <mergeCell ref="A1:XFD1"/>
    <mergeCell ref="A2:XFD2"/>
    <mergeCell ref="A48:G48"/>
  </mergeCells>
  <phoneticPr fontId="4" type="noConversion"/>
  <pageMargins left="0.78740157499999996" right="0.78740157499999996" top="0.984251969" bottom="0.984251969" header="0.4921259845" footer="0.4921259845"/>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0" zoomScaleNormal="100" workbookViewId="0">
      <selection activeCell="A33" sqref="A33"/>
    </sheetView>
  </sheetViews>
  <sheetFormatPr baseColWidth="10" defaultRowHeight="12.75"/>
  <sheetData>
    <row r="1" spans="1:9" ht="14.25">
      <c r="A1" s="546" t="s">
        <v>178</v>
      </c>
      <c r="B1" s="546" t="s">
        <v>47</v>
      </c>
      <c r="C1" s="546"/>
      <c r="D1" s="546"/>
      <c r="E1" s="546"/>
      <c r="F1" s="546"/>
      <c r="G1" s="546"/>
      <c r="H1" s="546"/>
      <c r="I1" s="546"/>
    </row>
    <row r="2" spans="1:9">
      <c r="A2" s="59" t="s">
        <v>159</v>
      </c>
    </row>
    <row r="32" spans="1:3">
      <c r="A32" s="4" t="s">
        <v>289</v>
      </c>
      <c r="C32" s="5"/>
    </row>
    <row r="33" spans="1:1" s="2" customFormat="1" ht="11.25">
      <c r="A33" s="2" t="s">
        <v>48</v>
      </c>
    </row>
    <row r="34" spans="1:1">
      <c r="A34" s="2"/>
    </row>
    <row r="38" spans="1:1">
      <c r="A38" s="4"/>
    </row>
    <row r="39" spans="1:1">
      <c r="A39" s="2"/>
    </row>
  </sheetData>
  <mergeCells count="1">
    <mergeCell ref="A1:I1"/>
  </mergeCells>
  <phoneticPr fontId="4" type="noConversion"/>
  <printOptions horizontalCentered="1" verticalCentered="1"/>
  <pageMargins left="0.78740157480314965" right="0.78740157480314965" top="0.98425196850393704" bottom="0.98425196850393704" header="0.51181102362204722" footer="0.51181102362204722"/>
  <pageSetup paperSize="9" scale="8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zoomScale="85" zoomScaleNormal="100" workbookViewId="0">
      <pane xSplit="1" ySplit="5" topLeftCell="B6" activePane="bottomRight" state="frozen"/>
      <selection activeCell="M24" sqref="M24"/>
      <selection pane="topRight" activeCell="M24" sqref="M24"/>
      <selection pane="bottomLeft" activeCell="M24" sqref="M24"/>
      <selection pane="bottomRight" activeCell="A3" sqref="A3:D3"/>
    </sheetView>
  </sheetViews>
  <sheetFormatPr baseColWidth="10" defaultRowHeight="12.75"/>
  <cols>
    <col min="1" max="1" width="37.5703125" customWidth="1"/>
    <col min="2" max="34" width="9.5703125" customWidth="1"/>
  </cols>
  <sheetData>
    <row r="1" spans="1:39" s="120" customFormat="1" ht="49.5" customHeight="1">
      <c r="A1" s="134" t="s">
        <v>121</v>
      </c>
      <c r="B1" s="135"/>
      <c r="C1" s="135"/>
      <c r="D1" s="135"/>
    </row>
    <row r="3" spans="1:39" ht="24" customHeight="1">
      <c r="A3" s="547" t="s">
        <v>334</v>
      </c>
      <c r="B3" s="547"/>
      <c r="C3" s="547"/>
      <c r="D3" s="547"/>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9">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9">
      <c r="A5" s="99"/>
      <c r="B5" s="101">
        <v>1995</v>
      </c>
      <c r="C5" s="101">
        <v>1996</v>
      </c>
      <c r="D5" s="101">
        <v>1997</v>
      </c>
      <c r="E5" s="101">
        <v>1998</v>
      </c>
      <c r="F5" s="101">
        <v>1999</v>
      </c>
      <c r="G5" s="101">
        <v>2000</v>
      </c>
      <c r="H5" s="101">
        <v>2001</v>
      </c>
      <c r="I5" s="101">
        <v>2002</v>
      </c>
      <c r="J5" s="101">
        <v>2003</v>
      </c>
      <c r="K5" s="101">
        <v>2004</v>
      </c>
      <c r="L5" s="101">
        <v>2005</v>
      </c>
      <c r="M5" s="101">
        <v>2006</v>
      </c>
      <c r="N5" s="101">
        <v>2007</v>
      </c>
      <c r="O5" s="101">
        <v>2008</v>
      </c>
      <c r="P5" s="101">
        <v>2009</v>
      </c>
      <c r="Q5" s="101"/>
      <c r="R5" s="101">
        <v>2010</v>
      </c>
      <c r="S5" s="101"/>
      <c r="T5" s="101">
        <v>2011</v>
      </c>
      <c r="U5" s="101"/>
      <c r="V5" s="101">
        <v>2012</v>
      </c>
      <c r="W5" s="101"/>
      <c r="X5" s="101">
        <v>2013</v>
      </c>
      <c r="Y5" s="101"/>
      <c r="Z5" s="101">
        <v>2014</v>
      </c>
      <c r="AA5" s="101"/>
      <c r="AB5" s="101">
        <v>2015</v>
      </c>
      <c r="AC5" s="101"/>
      <c r="AD5" s="101">
        <v>2016</v>
      </c>
      <c r="AE5" s="136"/>
      <c r="AF5" s="137">
        <v>2017</v>
      </c>
      <c r="AG5" s="138"/>
      <c r="AH5" s="137">
        <v>2018</v>
      </c>
      <c r="AI5" s="138"/>
      <c r="AJ5" s="137">
        <v>2019</v>
      </c>
      <c r="AK5" s="138"/>
      <c r="AL5" s="137">
        <v>2020</v>
      </c>
      <c r="AM5" s="118"/>
    </row>
    <row r="6" spans="1:39">
      <c r="A6" s="99"/>
      <c r="B6" s="274" t="s">
        <v>58</v>
      </c>
      <c r="C6" s="274" t="s">
        <v>58</v>
      </c>
      <c r="D6" s="274" t="s">
        <v>58</v>
      </c>
      <c r="E6" s="274" t="s">
        <v>58</v>
      </c>
      <c r="F6" s="274" t="s">
        <v>58</v>
      </c>
      <c r="G6" s="274" t="s">
        <v>58</v>
      </c>
      <c r="H6" s="274" t="s">
        <v>58</v>
      </c>
      <c r="I6" s="274" t="s">
        <v>58</v>
      </c>
      <c r="J6" s="274" t="s">
        <v>58</v>
      </c>
      <c r="K6" s="274" t="s">
        <v>58</v>
      </c>
      <c r="L6" s="274" t="s">
        <v>58</v>
      </c>
      <c r="M6" s="274" t="s">
        <v>58</v>
      </c>
      <c r="N6" s="274" t="s">
        <v>175</v>
      </c>
      <c r="O6" s="274" t="s">
        <v>175</v>
      </c>
      <c r="P6" s="101" t="s">
        <v>175</v>
      </c>
      <c r="Q6" s="101" t="s">
        <v>59</v>
      </c>
      <c r="R6" s="101" t="s">
        <v>175</v>
      </c>
      <c r="S6" s="101" t="s">
        <v>59</v>
      </c>
      <c r="T6" s="101" t="s">
        <v>175</v>
      </c>
      <c r="U6" s="101" t="s">
        <v>59</v>
      </c>
      <c r="V6" s="101" t="s">
        <v>175</v>
      </c>
      <c r="W6" s="101" t="s">
        <v>59</v>
      </c>
      <c r="X6" s="101" t="s">
        <v>175</v>
      </c>
      <c r="Y6" s="101" t="s">
        <v>59</v>
      </c>
      <c r="Z6" s="101" t="s">
        <v>175</v>
      </c>
      <c r="AA6" s="101" t="s">
        <v>59</v>
      </c>
      <c r="AB6" s="101" t="s">
        <v>175</v>
      </c>
      <c r="AC6" s="101" t="s">
        <v>59</v>
      </c>
      <c r="AD6" s="101" t="s">
        <v>175</v>
      </c>
      <c r="AE6" s="101" t="s">
        <v>59</v>
      </c>
      <c r="AF6" s="101" t="s">
        <v>175</v>
      </c>
      <c r="AG6" s="101" t="s">
        <v>59</v>
      </c>
      <c r="AH6" s="137" t="s">
        <v>175</v>
      </c>
      <c r="AI6" s="137" t="s">
        <v>59</v>
      </c>
      <c r="AJ6" s="137" t="s">
        <v>175</v>
      </c>
      <c r="AK6" s="137" t="s">
        <v>59</v>
      </c>
      <c r="AL6" s="137" t="s">
        <v>175</v>
      </c>
      <c r="AM6" s="118"/>
    </row>
    <row r="7" spans="1:39" ht="21" customHeight="1">
      <c r="A7" s="121" t="s">
        <v>43</v>
      </c>
      <c r="B7" s="124">
        <v>302</v>
      </c>
      <c r="C7" s="124">
        <v>303</v>
      </c>
      <c r="D7" s="124">
        <v>230</v>
      </c>
      <c r="E7" s="124">
        <v>192</v>
      </c>
      <c r="F7" s="124">
        <v>175</v>
      </c>
      <c r="G7" s="124">
        <v>238</v>
      </c>
      <c r="H7" s="124">
        <v>175</v>
      </c>
      <c r="I7" s="124">
        <v>205</v>
      </c>
      <c r="J7" s="124">
        <v>196</v>
      </c>
      <c r="K7" s="124">
        <v>216</v>
      </c>
      <c r="L7" s="124">
        <v>215</v>
      </c>
      <c r="M7" s="124">
        <v>120</v>
      </c>
      <c r="N7" s="124">
        <v>169</v>
      </c>
      <c r="O7" s="124">
        <v>12</v>
      </c>
      <c r="P7" s="103"/>
      <c r="Q7" s="125">
        <v>11</v>
      </c>
      <c r="R7" s="125"/>
      <c r="S7" s="125">
        <v>7</v>
      </c>
      <c r="T7" s="125"/>
      <c r="U7" s="125">
        <v>4</v>
      </c>
      <c r="V7" s="125"/>
      <c r="W7" s="125">
        <v>30</v>
      </c>
      <c r="X7" s="125"/>
      <c r="Y7" s="125">
        <v>1</v>
      </c>
      <c r="Z7" s="125"/>
      <c r="AA7" s="125">
        <v>1</v>
      </c>
      <c r="AB7" s="125">
        <v>1</v>
      </c>
      <c r="AC7" s="125">
        <v>3</v>
      </c>
      <c r="AD7" s="125">
        <v>2</v>
      </c>
      <c r="AE7" s="139">
        <v>2</v>
      </c>
      <c r="AF7" s="140">
        <v>11</v>
      </c>
      <c r="AG7" s="147">
        <v>0</v>
      </c>
      <c r="AH7" s="148">
        <v>0</v>
      </c>
      <c r="AI7" s="147">
        <v>0</v>
      </c>
      <c r="AJ7" s="148">
        <v>0</v>
      </c>
      <c r="AK7" s="147">
        <v>0</v>
      </c>
      <c r="AL7" s="147">
        <v>0</v>
      </c>
      <c r="AM7" s="129"/>
    </row>
    <row r="8" spans="1:39" ht="21" customHeight="1">
      <c r="A8" s="122" t="s">
        <v>54</v>
      </c>
      <c r="B8" s="124">
        <v>122</v>
      </c>
      <c r="C8" s="124">
        <v>119</v>
      </c>
      <c r="D8" s="124">
        <v>82</v>
      </c>
      <c r="E8" s="124">
        <v>102</v>
      </c>
      <c r="F8" s="124">
        <v>253</v>
      </c>
      <c r="G8" s="124">
        <v>93</v>
      </c>
      <c r="H8" s="124">
        <v>70</v>
      </c>
      <c r="I8" s="124">
        <v>48</v>
      </c>
      <c r="J8" s="124">
        <v>9</v>
      </c>
      <c r="K8" s="124">
        <v>62</v>
      </c>
      <c r="L8" s="124">
        <v>45</v>
      </c>
      <c r="M8" s="124">
        <v>135</v>
      </c>
      <c r="N8" s="124">
        <v>87</v>
      </c>
      <c r="O8" s="124">
        <v>149</v>
      </c>
      <c r="P8" s="103"/>
      <c r="Q8" s="125">
        <v>179</v>
      </c>
      <c r="R8" s="125"/>
      <c r="S8" s="125">
        <v>269</v>
      </c>
      <c r="T8" s="125"/>
      <c r="U8" s="125">
        <v>182</v>
      </c>
      <c r="V8" s="125"/>
      <c r="W8" s="125">
        <v>179</v>
      </c>
      <c r="X8" s="125"/>
      <c r="Y8" s="125">
        <v>97</v>
      </c>
      <c r="Z8" s="125"/>
      <c r="AA8" s="125">
        <v>92</v>
      </c>
      <c r="AB8" s="125">
        <v>160</v>
      </c>
      <c r="AC8" s="125">
        <v>88</v>
      </c>
      <c r="AD8" s="125">
        <v>51</v>
      </c>
      <c r="AE8" s="139">
        <v>92</v>
      </c>
      <c r="AF8" s="140">
        <v>812</v>
      </c>
      <c r="AG8" s="149">
        <v>818</v>
      </c>
      <c r="AH8" s="150">
        <v>436</v>
      </c>
      <c r="AI8" s="149">
        <v>107</v>
      </c>
      <c r="AJ8" s="150">
        <v>397</v>
      </c>
      <c r="AK8" s="147">
        <v>384</v>
      </c>
      <c r="AL8" s="140">
        <v>564</v>
      </c>
      <c r="AM8" s="129"/>
    </row>
    <row r="9" spans="1:39" ht="21" customHeight="1">
      <c r="A9" s="121" t="s">
        <v>44</v>
      </c>
      <c r="B9" s="124">
        <v>40</v>
      </c>
      <c r="C9" s="124">
        <v>34</v>
      </c>
      <c r="D9" s="124">
        <v>8</v>
      </c>
      <c r="E9" s="124">
        <v>58</v>
      </c>
      <c r="F9" s="124">
        <v>70</v>
      </c>
      <c r="G9" s="124">
        <v>162</v>
      </c>
      <c r="H9" s="124">
        <v>159</v>
      </c>
      <c r="I9" s="124">
        <v>202</v>
      </c>
      <c r="J9" s="124">
        <v>600</v>
      </c>
      <c r="K9" s="124">
        <v>130</v>
      </c>
      <c r="L9" s="124">
        <v>179</v>
      </c>
      <c r="M9" s="124">
        <v>220</v>
      </c>
      <c r="N9" s="124">
        <v>195</v>
      </c>
      <c r="O9" s="124">
        <v>242</v>
      </c>
      <c r="P9" s="103"/>
      <c r="Q9" s="125">
        <v>275</v>
      </c>
      <c r="R9" s="125"/>
      <c r="S9" s="125">
        <v>224</v>
      </c>
      <c r="T9" s="125"/>
      <c r="U9" s="125">
        <v>174</v>
      </c>
      <c r="V9" s="125"/>
      <c r="W9" s="125">
        <v>164</v>
      </c>
      <c r="X9" s="125"/>
      <c r="Y9" s="125">
        <v>105</v>
      </c>
      <c r="Z9" s="125"/>
      <c r="AA9" s="125">
        <v>136</v>
      </c>
      <c r="AB9" s="125">
        <v>11</v>
      </c>
      <c r="AC9" s="125">
        <v>49</v>
      </c>
      <c r="AD9" s="125">
        <v>123</v>
      </c>
      <c r="AE9" s="139">
        <v>179</v>
      </c>
      <c r="AF9" s="140">
        <v>125</v>
      </c>
      <c r="AG9" s="149">
        <v>217</v>
      </c>
      <c r="AH9" s="151">
        <v>95</v>
      </c>
      <c r="AI9" s="149">
        <v>126</v>
      </c>
      <c r="AJ9" s="151">
        <v>123</v>
      </c>
      <c r="AK9" s="147">
        <v>265</v>
      </c>
      <c r="AL9" s="140">
        <v>247</v>
      </c>
      <c r="AM9" s="129"/>
    </row>
    <row r="10" spans="1:39" ht="18.75" customHeight="1">
      <c r="A10" s="122" t="s">
        <v>55</v>
      </c>
      <c r="B10" s="124"/>
      <c r="C10" s="124"/>
      <c r="D10" s="124"/>
      <c r="E10" s="124"/>
      <c r="F10" s="124"/>
      <c r="G10" s="124"/>
      <c r="H10" s="124"/>
      <c r="I10" s="124"/>
      <c r="J10" s="124"/>
      <c r="K10" s="124"/>
      <c r="L10" s="124"/>
      <c r="M10" s="124"/>
      <c r="N10" s="124"/>
      <c r="O10" s="124"/>
      <c r="P10" s="103"/>
      <c r="Q10" s="125">
        <v>83</v>
      </c>
      <c r="R10" s="125"/>
      <c r="S10" s="125">
        <v>44</v>
      </c>
      <c r="T10" s="125"/>
      <c r="U10" s="125">
        <v>202</v>
      </c>
      <c r="V10" s="125"/>
      <c r="W10" s="125">
        <v>65</v>
      </c>
      <c r="X10" s="125"/>
      <c r="Y10" s="125">
        <v>42</v>
      </c>
      <c r="Z10" s="125"/>
      <c r="AA10" s="125">
        <v>59</v>
      </c>
      <c r="AB10" s="125">
        <v>74</v>
      </c>
      <c r="AC10" s="125">
        <v>81</v>
      </c>
      <c r="AD10" s="125">
        <v>75</v>
      </c>
      <c r="AE10" s="139">
        <v>96</v>
      </c>
      <c r="AF10" s="140">
        <v>300</v>
      </c>
      <c r="AG10" s="140">
        <v>268</v>
      </c>
      <c r="AH10" s="151">
        <v>77</v>
      </c>
      <c r="AI10" s="140">
        <v>69</v>
      </c>
      <c r="AJ10" s="151">
        <v>61</v>
      </c>
      <c r="AK10" s="147">
        <v>62</v>
      </c>
      <c r="AL10" s="140">
        <v>90</v>
      </c>
      <c r="AM10" s="129"/>
    </row>
    <row r="11" spans="1:39" ht="18" customHeight="1">
      <c r="A11" s="123" t="s">
        <v>167</v>
      </c>
      <c r="B11" s="124"/>
      <c r="C11" s="124"/>
      <c r="D11" s="124"/>
      <c r="E11" s="124"/>
      <c r="F11" s="124"/>
      <c r="G11" s="124"/>
      <c r="H11" s="124"/>
      <c r="I11" s="124"/>
      <c r="J11" s="124"/>
      <c r="K11" s="124"/>
      <c r="L11" s="124"/>
      <c r="M11" s="124"/>
      <c r="N11" s="124"/>
      <c r="O11" s="124"/>
      <c r="P11" s="126">
        <v>554</v>
      </c>
      <c r="Q11" s="127"/>
      <c r="R11" s="127">
        <v>644</v>
      </c>
      <c r="S11" s="127"/>
      <c r="T11" s="127">
        <v>605</v>
      </c>
      <c r="U11" s="127"/>
      <c r="V11" s="127">
        <v>522</v>
      </c>
      <c r="W11" s="127"/>
      <c r="X11" s="127">
        <v>313</v>
      </c>
      <c r="Y11" s="127"/>
      <c r="Z11" s="127">
        <v>268</v>
      </c>
      <c r="AA11" s="127"/>
      <c r="AB11" s="127"/>
      <c r="AC11" s="127"/>
      <c r="AD11" s="127"/>
      <c r="AE11" s="141"/>
      <c r="AF11" s="142"/>
      <c r="AG11" s="148"/>
      <c r="AH11" s="152"/>
      <c r="AI11" s="148"/>
      <c r="AJ11" s="152"/>
      <c r="AK11" s="148"/>
      <c r="AL11" s="152"/>
      <c r="AM11" s="118"/>
    </row>
    <row r="12" spans="1:39" ht="21" customHeight="1">
      <c r="A12" s="123" t="s">
        <v>56</v>
      </c>
      <c r="B12" s="128">
        <v>463</v>
      </c>
      <c r="C12" s="128">
        <v>456</v>
      </c>
      <c r="D12" s="128">
        <v>320</v>
      </c>
      <c r="E12" s="128">
        <v>352</v>
      </c>
      <c r="F12" s="128">
        <v>499</v>
      </c>
      <c r="G12" s="128">
        <v>492</v>
      </c>
      <c r="H12" s="128">
        <v>404</v>
      </c>
      <c r="I12" s="128">
        <v>455</v>
      </c>
      <c r="J12" s="128">
        <v>805</v>
      </c>
      <c r="K12" s="128">
        <v>408</v>
      </c>
      <c r="L12" s="128">
        <v>439</v>
      </c>
      <c r="M12" s="128">
        <v>474</v>
      </c>
      <c r="N12" s="128">
        <v>450</v>
      </c>
      <c r="O12" s="128">
        <v>404</v>
      </c>
      <c r="P12" s="128">
        <v>554</v>
      </c>
      <c r="Q12" s="128"/>
      <c r="R12" s="128">
        <v>644</v>
      </c>
      <c r="S12" s="128"/>
      <c r="T12" s="128">
        <v>605</v>
      </c>
      <c r="U12" s="128"/>
      <c r="V12" s="128">
        <v>522</v>
      </c>
      <c r="W12" s="128"/>
      <c r="X12" s="128">
        <v>313</v>
      </c>
      <c r="Y12" s="128"/>
      <c r="Z12" s="128">
        <v>268</v>
      </c>
      <c r="AA12" s="128"/>
      <c r="AB12" s="128">
        <v>246</v>
      </c>
      <c r="AC12" s="128"/>
      <c r="AD12" s="128">
        <v>250</v>
      </c>
      <c r="AE12" s="143"/>
      <c r="AF12" s="144">
        <v>1248</v>
      </c>
      <c r="AG12" s="144"/>
      <c r="AH12" s="145">
        <v>609</v>
      </c>
      <c r="AI12" s="144"/>
      <c r="AJ12" s="145">
        <v>581</v>
      </c>
      <c r="AK12" s="144"/>
      <c r="AL12" s="145">
        <v>900</v>
      </c>
      <c r="AM12" s="131"/>
    </row>
    <row r="13" spans="1:39" ht="23.25" customHeight="1">
      <c r="A13" s="123" t="s">
        <v>57</v>
      </c>
      <c r="B13" s="128"/>
      <c r="C13" s="128"/>
      <c r="D13" s="128"/>
      <c r="E13" s="128"/>
      <c r="F13" s="128"/>
      <c r="G13" s="128"/>
      <c r="H13" s="128"/>
      <c r="I13" s="128"/>
      <c r="J13" s="128"/>
      <c r="K13" s="128"/>
      <c r="L13" s="128"/>
      <c r="M13" s="128"/>
      <c r="N13" s="128"/>
      <c r="O13" s="128"/>
      <c r="P13" s="128"/>
      <c r="Q13" s="128">
        <v>547</v>
      </c>
      <c r="R13" s="128"/>
      <c r="S13" s="128">
        <v>544</v>
      </c>
      <c r="T13" s="128"/>
      <c r="U13" s="128">
        <v>562</v>
      </c>
      <c r="V13" s="128"/>
      <c r="W13" s="128">
        <v>438</v>
      </c>
      <c r="X13" s="128"/>
      <c r="Y13" s="128">
        <v>245</v>
      </c>
      <c r="Z13" s="128"/>
      <c r="AA13" s="128">
        <v>289</v>
      </c>
      <c r="AB13" s="128"/>
      <c r="AC13" s="128">
        <v>221</v>
      </c>
      <c r="AD13" s="128"/>
      <c r="AE13" s="143">
        <f>SUM(AE7:AE10)</f>
        <v>369</v>
      </c>
      <c r="AF13" s="144"/>
      <c r="AG13" s="144">
        <f>SUM(AG7:AG10)</f>
        <v>1303</v>
      </c>
      <c r="AH13" s="144"/>
      <c r="AI13" s="144">
        <v>302</v>
      </c>
      <c r="AJ13" s="144"/>
      <c r="AK13" s="144">
        <v>711</v>
      </c>
      <c r="AL13" s="145"/>
      <c r="AM13" s="131"/>
    </row>
    <row r="14" spans="1:39" ht="22.5" customHeight="1">
      <c r="A14" s="121" t="s">
        <v>122</v>
      </c>
      <c r="B14" s="126"/>
      <c r="C14" s="126"/>
      <c r="D14" s="126"/>
      <c r="E14" s="126"/>
      <c r="F14" s="126"/>
      <c r="G14" s="126"/>
      <c r="H14" s="126"/>
      <c r="I14" s="126"/>
      <c r="J14" s="126"/>
      <c r="K14" s="126"/>
      <c r="L14" s="126"/>
      <c r="M14" s="124"/>
      <c r="N14" s="124"/>
      <c r="O14" s="104"/>
      <c r="P14" s="104"/>
      <c r="Q14" s="104"/>
      <c r="R14" s="104"/>
      <c r="S14" s="104"/>
      <c r="T14" s="104"/>
      <c r="U14" s="104"/>
      <c r="V14" s="104"/>
      <c r="W14" s="104"/>
      <c r="X14" s="104"/>
      <c r="Y14" s="104"/>
      <c r="Z14" s="104"/>
      <c r="AA14" s="104"/>
      <c r="AB14" s="104"/>
      <c r="AC14" s="127">
        <v>6</v>
      </c>
      <c r="AD14" s="127">
        <v>11</v>
      </c>
      <c r="AE14" s="146">
        <v>18</v>
      </c>
      <c r="AF14" s="142">
        <v>110</v>
      </c>
      <c r="AG14" s="153">
        <v>99</v>
      </c>
      <c r="AH14" s="154">
        <v>32</v>
      </c>
      <c r="AI14" s="153">
        <v>17</v>
      </c>
      <c r="AJ14" s="154">
        <v>22</v>
      </c>
      <c r="AK14" s="153">
        <v>21</v>
      </c>
      <c r="AL14" s="154">
        <v>39</v>
      </c>
      <c r="AM14" s="130"/>
    </row>
    <row r="15" spans="1:39">
      <c r="A15" s="4" t="s">
        <v>177</v>
      </c>
    </row>
    <row r="16" spans="1:39">
      <c r="A16" s="2" t="s">
        <v>48</v>
      </c>
    </row>
    <row r="17" spans="1:38" ht="13.5" customHeight="1">
      <c r="A17" s="5"/>
      <c r="S17" s="38"/>
      <c r="T17" s="38"/>
      <c r="U17" s="38"/>
    </row>
    <row r="18" spans="1:38">
      <c r="B18">
        <f>IF(B12&gt;0,B12,B13)</f>
        <v>463</v>
      </c>
      <c r="C18">
        <f t="shared" ref="C18:AL18" si="0">IF(C12&gt;0,C12,C13)</f>
        <v>456</v>
      </c>
      <c r="D18">
        <f t="shared" si="0"/>
        <v>320</v>
      </c>
      <c r="E18">
        <f t="shared" si="0"/>
        <v>352</v>
      </c>
      <c r="F18">
        <f t="shared" si="0"/>
        <v>499</v>
      </c>
      <c r="G18">
        <f t="shared" si="0"/>
        <v>492</v>
      </c>
      <c r="H18">
        <f t="shared" si="0"/>
        <v>404</v>
      </c>
      <c r="I18">
        <f t="shared" si="0"/>
        <v>455</v>
      </c>
      <c r="J18">
        <f t="shared" si="0"/>
        <v>805</v>
      </c>
      <c r="K18">
        <f t="shared" si="0"/>
        <v>408</v>
      </c>
      <c r="L18">
        <f t="shared" si="0"/>
        <v>439</v>
      </c>
      <c r="M18">
        <f t="shared" si="0"/>
        <v>474</v>
      </c>
      <c r="N18">
        <f t="shared" si="0"/>
        <v>450</v>
      </c>
      <c r="O18">
        <f t="shared" si="0"/>
        <v>404</v>
      </c>
      <c r="P18">
        <f t="shared" si="0"/>
        <v>554</v>
      </c>
      <c r="Q18">
        <f t="shared" si="0"/>
        <v>547</v>
      </c>
      <c r="R18">
        <f t="shared" si="0"/>
        <v>644</v>
      </c>
      <c r="S18">
        <f t="shared" si="0"/>
        <v>544</v>
      </c>
      <c r="T18">
        <f t="shared" si="0"/>
        <v>605</v>
      </c>
      <c r="U18">
        <f t="shared" si="0"/>
        <v>562</v>
      </c>
      <c r="V18">
        <f t="shared" si="0"/>
        <v>522</v>
      </c>
      <c r="W18">
        <f t="shared" si="0"/>
        <v>438</v>
      </c>
      <c r="X18">
        <f t="shared" si="0"/>
        <v>313</v>
      </c>
      <c r="Y18">
        <f t="shared" si="0"/>
        <v>245</v>
      </c>
      <c r="Z18">
        <f t="shared" si="0"/>
        <v>268</v>
      </c>
      <c r="AA18">
        <f t="shared" si="0"/>
        <v>289</v>
      </c>
      <c r="AB18">
        <f t="shared" si="0"/>
        <v>246</v>
      </c>
      <c r="AC18">
        <f t="shared" si="0"/>
        <v>221</v>
      </c>
      <c r="AD18">
        <f t="shared" si="0"/>
        <v>250</v>
      </c>
      <c r="AE18">
        <f t="shared" si="0"/>
        <v>369</v>
      </c>
      <c r="AF18">
        <f t="shared" si="0"/>
        <v>1248</v>
      </c>
      <c r="AG18">
        <f t="shared" si="0"/>
        <v>1303</v>
      </c>
      <c r="AH18">
        <f t="shared" si="0"/>
        <v>609</v>
      </c>
      <c r="AI18">
        <f t="shared" si="0"/>
        <v>302</v>
      </c>
      <c r="AJ18">
        <f t="shared" si="0"/>
        <v>581</v>
      </c>
      <c r="AK18">
        <f t="shared" si="0"/>
        <v>711</v>
      </c>
      <c r="AL18">
        <f t="shared" si="0"/>
        <v>900</v>
      </c>
    </row>
  </sheetData>
  <mergeCells count="1">
    <mergeCell ref="A3:D3"/>
  </mergeCells>
  <phoneticPr fontId="4" type="noConversion"/>
  <printOptions horizontalCentered="1" verticalCentered="1"/>
  <pageMargins left="0.78740157480314965" right="0.78740157480314965" top="0.59055118110236227" bottom="0.59055118110236227" header="0.51181102362204722" footer="0.51181102362204722"/>
  <pageSetup paperSize="8"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0"/>
  <sheetViews>
    <sheetView topLeftCell="A34" zoomScale="95" zoomScaleNormal="95" workbookViewId="0">
      <selection activeCell="D8" sqref="D8"/>
    </sheetView>
  </sheetViews>
  <sheetFormatPr baseColWidth="10" defaultColWidth="11.42578125" defaultRowHeight="15"/>
  <cols>
    <col min="1" max="1" width="50" style="17" customWidth="1"/>
    <col min="2" max="2" width="12" style="22" bestFit="1" customWidth="1"/>
    <col min="3" max="3" width="12.28515625" style="41" customWidth="1"/>
    <col min="4" max="4" width="11.7109375" style="19" customWidth="1"/>
    <col min="5" max="5" width="10.5703125" style="19" customWidth="1"/>
    <col min="6" max="6" width="9.42578125" style="25" customWidth="1"/>
    <col min="7" max="7" width="10.140625" style="25" customWidth="1"/>
    <col min="8" max="8" width="10.85546875" style="19" customWidth="1"/>
    <col min="9" max="9" width="11.42578125" style="19" customWidth="1"/>
    <col min="10" max="16384" width="11.42578125" style="17"/>
  </cols>
  <sheetData>
    <row r="1" spans="1:117" ht="10.5" customHeight="1">
      <c r="A1" s="468" t="s">
        <v>302</v>
      </c>
      <c r="B1" s="468"/>
      <c r="C1" s="468"/>
      <c r="D1" s="468"/>
      <c r="E1" s="468"/>
      <c r="F1" s="468"/>
      <c r="G1" s="468"/>
      <c r="H1" s="468"/>
      <c r="I1" s="474"/>
      <c r="J1" s="27"/>
      <c r="K1" s="28"/>
      <c r="L1" s="13"/>
      <c r="M1" s="13"/>
      <c r="N1" s="456"/>
      <c r="O1" s="456"/>
      <c r="P1" s="456"/>
      <c r="Q1" s="456"/>
      <c r="R1" s="457"/>
      <c r="S1" s="458"/>
      <c r="T1" s="459"/>
      <c r="U1" s="459"/>
      <c r="V1" s="456"/>
      <c r="W1" s="456"/>
      <c r="X1" s="456"/>
      <c r="Y1" s="456"/>
      <c r="Z1" s="457"/>
      <c r="AA1" s="458"/>
      <c r="AB1" s="459"/>
      <c r="AC1" s="459"/>
      <c r="AD1" s="456"/>
      <c r="AE1" s="456"/>
      <c r="AF1" s="456"/>
      <c r="AG1" s="456"/>
      <c r="AH1" s="457"/>
      <c r="AI1" s="458"/>
      <c r="AJ1" s="459"/>
      <c r="AK1" s="459"/>
      <c r="AL1" s="456"/>
      <c r="AM1" s="456"/>
      <c r="AN1" s="456"/>
      <c r="AO1" s="456"/>
      <c r="AP1" s="457"/>
      <c r="AQ1" s="458"/>
      <c r="AR1" s="459"/>
      <c r="AS1" s="459"/>
      <c r="AT1" s="456"/>
      <c r="AU1" s="456"/>
      <c r="AV1" s="456"/>
      <c r="AW1" s="456"/>
      <c r="AX1" s="457"/>
      <c r="AY1" s="458"/>
      <c r="AZ1" s="459"/>
      <c r="BA1" s="459"/>
      <c r="BB1" s="456"/>
      <c r="BC1" s="456"/>
      <c r="BD1" s="456"/>
      <c r="BE1" s="456"/>
      <c r="BF1" s="457"/>
      <c r="BG1" s="458"/>
      <c r="BH1" s="459"/>
      <c r="BI1" s="459"/>
      <c r="BJ1" s="456"/>
      <c r="BK1" s="456"/>
      <c r="BL1" s="456"/>
      <c r="BM1" s="456"/>
      <c r="BN1" s="457"/>
      <c r="BO1" s="458"/>
      <c r="BP1" s="459"/>
      <c r="BQ1" s="459"/>
      <c r="BR1" s="456"/>
      <c r="BS1" s="456"/>
      <c r="BT1" s="456"/>
      <c r="BU1" s="456"/>
      <c r="BV1" s="457"/>
      <c r="BW1" s="458"/>
      <c r="BX1" s="459"/>
      <c r="BY1" s="459"/>
      <c r="BZ1" s="456"/>
      <c r="CA1" s="456"/>
      <c r="CB1" s="456"/>
      <c r="CC1" s="456"/>
      <c r="CD1" s="457"/>
      <c r="CE1" s="458"/>
      <c r="CF1" s="459"/>
      <c r="CG1" s="459"/>
      <c r="CH1" s="456"/>
      <c r="CI1" s="456"/>
      <c r="CJ1" s="456"/>
      <c r="CK1" s="456"/>
      <c r="CL1" s="457"/>
      <c r="CM1" s="458"/>
      <c r="CN1" s="459"/>
      <c r="CO1" s="459"/>
      <c r="CP1" s="456"/>
      <c r="CQ1" s="456"/>
      <c r="CR1" s="456"/>
      <c r="CS1" s="456"/>
      <c r="CT1" s="457"/>
      <c r="CU1" s="458"/>
      <c r="CV1" s="459"/>
      <c r="CW1" s="459"/>
      <c r="CX1" s="456"/>
      <c r="CY1" s="456"/>
      <c r="CZ1" s="456"/>
      <c r="DA1" s="456"/>
      <c r="DB1" s="457"/>
      <c r="DC1" s="458"/>
      <c r="DD1" s="459"/>
      <c r="DE1" s="459"/>
      <c r="DF1" s="456"/>
      <c r="DG1" s="456"/>
      <c r="DH1" s="456"/>
      <c r="DI1" s="456"/>
      <c r="DJ1" s="457"/>
      <c r="DK1" s="458"/>
      <c r="DL1" s="459"/>
      <c r="DM1" s="459"/>
    </row>
    <row r="2" spans="1:117" ht="15" customHeight="1">
      <c r="A2" s="468"/>
      <c r="B2" s="468"/>
      <c r="C2" s="468"/>
      <c r="D2" s="468"/>
      <c r="E2" s="468"/>
      <c r="F2" s="468"/>
      <c r="G2" s="468"/>
      <c r="H2" s="468"/>
      <c r="I2" s="474"/>
      <c r="J2" s="27"/>
      <c r="K2" s="28"/>
      <c r="L2" s="13"/>
      <c r="M2" s="13"/>
      <c r="N2" s="456"/>
      <c r="O2" s="456"/>
      <c r="P2" s="456"/>
      <c r="Q2" s="456"/>
      <c r="R2" s="457"/>
      <c r="S2" s="458"/>
      <c r="T2" s="459"/>
      <c r="U2" s="459"/>
      <c r="V2" s="456"/>
      <c r="W2" s="456"/>
      <c r="X2" s="456"/>
      <c r="Y2" s="456"/>
      <c r="Z2" s="457"/>
      <c r="AA2" s="458"/>
      <c r="AB2" s="459"/>
      <c r="AC2" s="459"/>
      <c r="AD2" s="456"/>
      <c r="AE2" s="456"/>
      <c r="AF2" s="456"/>
      <c r="AG2" s="456"/>
      <c r="AH2" s="457"/>
      <c r="AI2" s="458"/>
      <c r="AJ2" s="459"/>
      <c r="AK2" s="459"/>
      <c r="AL2" s="456"/>
      <c r="AM2" s="456"/>
      <c r="AN2" s="456"/>
      <c r="AO2" s="456"/>
      <c r="AP2" s="457"/>
      <c r="AQ2" s="458"/>
      <c r="AR2" s="459"/>
      <c r="AS2" s="459"/>
      <c r="AT2" s="456"/>
      <c r="AU2" s="456"/>
      <c r="AV2" s="456"/>
      <c r="AW2" s="456"/>
      <c r="AX2" s="457"/>
      <c r="AY2" s="458"/>
      <c r="AZ2" s="459"/>
      <c r="BA2" s="459"/>
      <c r="BB2" s="456"/>
      <c r="BC2" s="456"/>
      <c r="BD2" s="456"/>
      <c r="BE2" s="456"/>
      <c r="BF2" s="457"/>
      <c r="BG2" s="458"/>
      <c r="BH2" s="459"/>
      <c r="BI2" s="459"/>
      <c r="BJ2" s="456"/>
      <c r="BK2" s="456"/>
      <c r="BL2" s="456"/>
      <c r="BM2" s="456"/>
      <c r="BN2" s="457"/>
      <c r="BO2" s="458"/>
      <c r="BP2" s="459"/>
      <c r="BQ2" s="459"/>
      <c r="BR2" s="456"/>
      <c r="BS2" s="456"/>
      <c r="BT2" s="456"/>
      <c r="BU2" s="456"/>
      <c r="BV2" s="457"/>
      <c r="BW2" s="458"/>
      <c r="BX2" s="459"/>
      <c r="BY2" s="459"/>
      <c r="BZ2" s="456"/>
      <c r="CA2" s="456"/>
      <c r="CB2" s="456"/>
      <c r="CC2" s="456"/>
      <c r="CD2" s="457"/>
      <c r="CE2" s="458"/>
      <c r="CF2" s="459"/>
      <c r="CG2" s="459"/>
      <c r="CH2" s="456"/>
      <c r="CI2" s="456"/>
      <c r="CJ2" s="456"/>
      <c r="CK2" s="456"/>
      <c r="CL2" s="457"/>
      <c r="CM2" s="458"/>
      <c r="CN2" s="459"/>
      <c r="CO2" s="459"/>
      <c r="CP2" s="456"/>
      <c r="CQ2" s="456"/>
      <c r="CR2" s="456"/>
      <c r="CS2" s="456"/>
      <c r="CT2" s="457"/>
      <c r="CU2" s="458"/>
      <c r="CV2" s="459"/>
      <c r="CW2" s="459"/>
      <c r="CX2" s="456"/>
      <c r="CY2" s="456"/>
      <c r="CZ2" s="456"/>
      <c r="DA2" s="456"/>
      <c r="DB2" s="457"/>
      <c r="DC2" s="458"/>
      <c r="DD2" s="459"/>
      <c r="DE2" s="459"/>
      <c r="DF2" s="456"/>
      <c r="DG2" s="456"/>
      <c r="DH2" s="456"/>
      <c r="DI2" s="456"/>
      <c r="DJ2" s="457"/>
      <c r="DK2" s="458"/>
      <c r="DL2" s="459"/>
      <c r="DM2" s="459"/>
    </row>
    <row r="3" spans="1:117" ht="50.25" customHeight="1">
      <c r="A3" s="468"/>
      <c r="B3" s="468"/>
      <c r="C3" s="468"/>
      <c r="D3" s="468"/>
      <c r="E3" s="468"/>
      <c r="F3" s="468"/>
      <c r="G3" s="468"/>
      <c r="H3" s="468"/>
      <c r="I3" s="474"/>
      <c r="J3" s="27"/>
      <c r="K3" s="28"/>
      <c r="L3" s="13"/>
      <c r="M3" s="13"/>
      <c r="N3" s="456"/>
      <c r="O3" s="456"/>
      <c r="P3" s="456"/>
      <c r="Q3" s="456"/>
      <c r="R3" s="457"/>
      <c r="S3" s="458"/>
      <c r="T3" s="459"/>
      <c r="U3" s="459"/>
      <c r="V3" s="456"/>
      <c r="W3" s="456"/>
      <c r="X3" s="456"/>
      <c r="Y3" s="456"/>
      <c r="Z3" s="457"/>
      <c r="AA3" s="458"/>
      <c r="AB3" s="459"/>
      <c r="AC3" s="459"/>
      <c r="AD3" s="456"/>
      <c r="AE3" s="456"/>
      <c r="AF3" s="456"/>
      <c r="AG3" s="456"/>
      <c r="AH3" s="457"/>
      <c r="AI3" s="458"/>
      <c r="AJ3" s="459"/>
      <c r="AK3" s="459"/>
      <c r="AL3" s="456"/>
      <c r="AM3" s="456"/>
      <c r="AN3" s="456"/>
      <c r="AO3" s="456"/>
      <c r="AP3" s="457"/>
      <c r="AQ3" s="458"/>
      <c r="AR3" s="459"/>
      <c r="AS3" s="459"/>
      <c r="AT3" s="456"/>
      <c r="AU3" s="456"/>
      <c r="AV3" s="456"/>
      <c r="AW3" s="456"/>
      <c r="AX3" s="457"/>
      <c r="AY3" s="458"/>
      <c r="AZ3" s="459"/>
      <c r="BA3" s="459"/>
      <c r="BB3" s="456"/>
      <c r="BC3" s="456"/>
      <c r="BD3" s="456"/>
      <c r="BE3" s="456"/>
      <c r="BF3" s="457"/>
      <c r="BG3" s="458"/>
      <c r="BH3" s="459"/>
      <c r="BI3" s="459"/>
      <c r="BJ3" s="456"/>
      <c r="BK3" s="456"/>
      <c r="BL3" s="456"/>
      <c r="BM3" s="456"/>
      <c r="BN3" s="457"/>
      <c r="BO3" s="458"/>
      <c r="BP3" s="459"/>
      <c r="BQ3" s="459"/>
      <c r="BR3" s="456"/>
      <c r="BS3" s="456"/>
      <c r="BT3" s="456"/>
      <c r="BU3" s="456"/>
      <c r="BV3" s="457"/>
      <c r="BW3" s="458"/>
      <c r="BX3" s="459"/>
      <c r="BY3" s="459"/>
      <c r="BZ3" s="456"/>
      <c r="CA3" s="456"/>
      <c r="CB3" s="456"/>
      <c r="CC3" s="456"/>
      <c r="CD3" s="457"/>
      <c r="CE3" s="458"/>
      <c r="CF3" s="459"/>
      <c r="CG3" s="459"/>
      <c r="CH3" s="456"/>
      <c r="CI3" s="456"/>
      <c r="CJ3" s="456"/>
      <c r="CK3" s="456"/>
      <c r="CL3" s="457"/>
      <c r="CM3" s="458"/>
      <c r="CN3" s="459"/>
      <c r="CO3" s="459"/>
      <c r="CP3" s="456"/>
      <c r="CQ3" s="456"/>
      <c r="CR3" s="456"/>
      <c r="CS3" s="456"/>
      <c r="CT3" s="457"/>
      <c r="CU3" s="458"/>
      <c r="CV3" s="459"/>
      <c r="CW3" s="459"/>
      <c r="CX3" s="456"/>
      <c r="CY3" s="456"/>
      <c r="CZ3" s="456"/>
      <c r="DA3" s="456"/>
      <c r="DB3" s="457"/>
      <c r="DC3" s="458"/>
      <c r="DD3" s="459"/>
      <c r="DE3" s="459"/>
      <c r="DF3" s="456"/>
      <c r="DG3" s="456"/>
      <c r="DH3" s="456"/>
      <c r="DI3" s="456"/>
      <c r="DJ3" s="457"/>
      <c r="DK3" s="458"/>
      <c r="DL3" s="459"/>
      <c r="DM3" s="459"/>
    </row>
    <row r="4" spans="1:117" ht="50.25" customHeight="1" thickBot="1">
      <c r="A4" s="45"/>
      <c r="B4" s="30"/>
      <c r="C4" s="39"/>
      <c r="E4" s="29"/>
      <c r="F4" s="31"/>
      <c r="G4" s="32"/>
      <c r="H4" s="29"/>
      <c r="I4" s="29"/>
      <c r="J4" s="27"/>
      <c r="K4" s="28"/>
      <c r="L4" s="13"/>
      <c r="M4" s="13"/>
      <c r="N4" s="26"/>
      <c r="O4" s="26"/>
      <c r="P4" s="26"/>
      <c r="Q4" s="26"/>
      <c r="R4" s="27"/>
      <c r="S4" s="28"/>
      <c r="T4" s="13"/>
      <c r="U4" s="13"/>
      <c r="V4" s="26"/>
      <c r="W4" s="26"/>
      <c r="X4" s="26"/>
      <c r="Y4" s="26"/>
      <c r="Z4" s="27"/>
      <c r="AA4" s="28"/>
      <c r="AB4" s="13"/>
      <c r="AC4" s="13"/>
      <c r="AD4" s="26"/>
      <c r="AE4" s="26"/>
      <c r="AF4" s="26"/>
      <c r="AG4" s="26"/>
      <c r="AH4" s="27"/>
      <c r="AI4" s="28"/>
      <c r="AJ4" s="13"/>
      <c r="AK4" s="13"/>
      <c r="AL4" s="26"/>
      <c r="AM4" s="26"/>
      <c r="AN4" s="26"/>
      <c r="AO4" s="26"/>
      <c r="AP4" s="27"/>
      <c r="AQ4" s="28"/>
      <c r="AR4" s="13"/>
      <c r="AS4" s="13"/>
      <c r="AT4" s="26"/>
      <c r="AU4" s="26"/>
      <c r="AV4" s="26"/>
      <c r="AW4" s="26"/>
      <c r="AX4" s="27"/>
      <c r="AY4" s="28"/>
      <c r="AZ4" s="13"/>
      <c r="BA4" s="13"/>
      <c r="BB4" s="26"/>
      <c r="BC4" s="26"/>
      <c r="BD4" s="26"/>
      <c r="BE4" s="26"/>
      <c r="BF4" s="27"/>
      <c r="BG4" s="28"/>
      <c r="BH4" s="13"/>
      <c r="BI4" s="13"/>
      <c r="BJ4" s="26"/>
      <c r="BK4" s="26"/>
      <c r="BL4" s="26"/>
      <c r="BM4" s="26"/>
      <c r="BN4" s="27"/>
      <c r="BO4" s="28"/>
      <c r="BP4" s="13"/>
      <c r="BQ4" s="13"/>
      <c r="BR4" s="26"/>
      <c r="BS4" s="26"/>
      <c r="BT4" s="26"/>
      <c r="BU4" s="26"/>
      <c r="BV4" s="27"/>
      <c r="BW4" s="28"/>
      <c r="BX4" s="13"/>
      <c r="BY4" s="13"/>
      <c r="BZ4" s="26"/>
      <c r="CA4" s="26"/>
      <c r="CB4" s="26"/>
      <c r="CC4" s="26"/>
      <c r="CD4" s="27"/>
      <c r="CE4" s="28"/>
      <c r="CF4" s="13"/>
      <c r="CG4" s="13"/>
      <c r="CH4" s="26"/>
      <c r="CI4" s="26"/>
      <c r="CJ4" s="26"/>
      <c r="CK4" s="26"/>
      <c r="CL4" s="27"/>
      <c r="CM4" s="28"/>
      <c r="CN4" s="13"/>
      <c r="CO4" s="13"/>
      <c r="CP4" s="26"/>
      <c r="CQ4" s="26"/>
      <c r="CR4" s="26"/>
      <c r="CS4" s="26"/>
      <c r="CT4" s="27"/>
      <c r="CU4" s="28"/>
      <c r="CV4" s="13"/>
      <c r="CW4" s="13"/>
      <c r="CX4" s="26"/>
      <c r="CY4" s="26"/>
      <c r="CZ4" s="26"/>
      <c r="DA4" s="26"/>
      <c r="DB4" s="27"/>
      <c r="DC4" s="28"/>
      <c r="DD4" s="13"/>
      <c r="DE4" s="13"/>
      <c r="DF4" s="26"/>
      <c r="DG4" s="26"/>
      <c r="DH4" s="26"/>
      <c r="DI4" s="26"/>
      <c r="DJ4" s="27"/>
      <c r="DK4" s="28"/>
      <c r="DL4" s="13"/>
      <c r="DM4" s="13"/>
    </row>
    <row r="5" spans="1:117" ht="50.25" customHeight="1" thickBot="1">
      <c r="A5" s="472"/>
      <c r="B5" s="462" t="s">
        <v>127</v>
      </c>
      <c r="C5" s="466" t="s">
        <v>239</v>
      </c>
      <c r="D5" s="460" t="s">
        <v>186</v>
      </c>
      <c r="E5" s="469" t="s">
        <v>260</v>
      </c>
      <c r="F5" s="470"/>
      <c r="G5" s="471"/>
      <c r="H5" s="464" t="s">
        <v>248</v>
      </c>
      <c r="I5" s="460" t="s">
        <v>249</v>
      </c>
    </row>
    <row r="6" spans="1:117" ht="50.25" customHeight="1" thickBot="1">
      <c r="A6" s="473"/>
      <c r="B6" s="463" t="s">
        <v>91</v>
      </c>
      <c r="C6" s="467"/>
      <c r="D6" s="461"/>
      <c r="E6" s="88" t="s">
        <v>259</v>
      </c>
      <c r="F6" s="88" t="s">
        <v>251</v>
      </c>
      <c r="G6" s="88" t="s">
        <v>250</v>
      </c>
      <c r="H6" s="465"/>
      <c r="I6" s="461"/>
    </row>
    <row r="7" spans="1:117" s="60" customFormat="1" ht="13.5" customHeight="1">
      <c r="A7" s="79" t="s">
        <v>26</v>
      </c>
      <c r="B7" s="178">
        <f>C7/C$7*100</f>
        <v>100</v>
      </c>
      <c r="C7" s="178">
        <v>1502.4</v>
      </c>
      <c r="D7" s="183">
        <v>2618</v>
      </c>
      <c r="E7" s="183">
        <v>701</v>
      </c>
      <c r="F7" s="178">
        <v>20.7</v>
      </c>
      <c r="G7" s="178">
        <v>26.8</v>
      </c>
      <c r="H7" s="183">
        <v>3380</v>
      </c>
      <c r="I7" s="280">
        <v>2744</v>
      </c>
    </row>
    <row r="8" spans="1:117" s="34" customFormat="1" ht="12.75" customHeight="1" thickBot="1">
      <c r="A8" s="80" t="s">
        <v>27</v>
      </c>
      <c r="B8" s="182">
        <f>C8*100/$C$7</f>
        <v>50.7</v>
      </c>
      <c r="C8" s="182">
        <v>762.4</v>
      </c>
      <c r="D8" s="184">
        <v>2885</v>
      </c>
      <c r="E8" s="184">
        <v>434</v>
      </c>
      <c r="F8" s="182">
        <v>12.8</v>
      </c>
      <c r="G8" s="182">
        <v>15</v>
      </c>
      <c r="H8" s="184">
        <v>3386</v>
      </c>
      <c r="I8" s="281">
        <v>2738</v>
      </c>
    </row>
    <row r="9" spans="1:117" s="60" customFormat="1" ht="26.25" customHeight="1">
      <c r="A9" s="79" t="s">
        <v>51</v>
      </c>
      <c r="B9" s="178">
        <f t="shared" ref="B9:B44" si="0">C9*100/$C$7</f>
        <v>37.799999999999997</v>
      </c>
      <c r="C9" s="178">
        <v>567.5</v>
      </c>
      <c r="D9" s="183">
        <v>3167</v>
      </c>
      <c r="E9" s="183">
        <v>859</v>
      </c>
      <c r="F9" s="178">
        <v>21</v>
      </c>
      <c r="G9" s="178">
        <v>27.1</v>
      </c>
      <c r="H9" s="183">
        <v>4096</v>
      </c>
      <c r="I9" s="280">
        <v>3339</v>
      </c>
    </row>
    <row r="10" spans="1:117" s="60" customFormat="1" ht="15.75">
      <c r="A10" s="81" t="s">
        <v>92</v>
      </c>
      <c r="B10" s="180">
        <f t="shared" si="0"/>
        <v>37.799999999999997</v>
      </c>
      <c r="C10" s="180">
        <v>567.4</v>
      </c>
      <c r="D10" s="185">
        <v>3167</v>
      </c>
      <c r="E10" s="185">
        <v>859</v>
      </c>
      <c r="F10" s="180">
        <v>21</v>
      </c>
      <c r="G10" s="180">
        <v>27.1</v>
      </c>
      <c r="H10" s="185">
        <v>4097</v>
      </c>
      <c r="I10" s="282">
        <v>3339</v>
      </c>
    </row>
    <row r="11" spans="1:117" s="60" customFormat="1" ht="15.75">
      <c r="A11" s="81" t="s">
        <v>187</v>
      </c>
      <c r="B11" s="180">
        <f t="shared" si="0"/>
        <v>5.9</v>
      </c>
      <c r="C11" s="180">
        <v>89</v>
      </c>
      <c r="D11" s="185">
        <v>4227</v>
      </c>
      <c r="E11" s="185">
        <v>1197</v>
      </c>
      <c r="F11" s="180">
        <v>21.7</v>
      </c>
      <c r="G11" s="180">
        <v>28.3</v>
      </c>
      <c r="H11" s="185">
        <v>5526</v>
      </c>
      <c r="I11" s="282">
        <v>4516</v>
      </c>
    </row>
    <row r="12" spans="1:117">
      <c r="A12" s="82" t="s">
        <v>188</v>
      </c>
      <c r="B12" s="181">
        <f t="shared" si="0"/>
        <v>0.8</v>
      </c>
      <c r="C12" s="181">
        <v>11.5</v>
      </c>
      <c r="D12" s="186">
        <v>4303</v>
      </c>
      <c r="E12" s="186">
        <v>3450</v>
      </c>
      <c r="F12" s="181">
        <v>43.8</v>
      </c>
      <c r="G12" s="181">
        <v>80.2</v>
      </c>
      <c r="H12" s="186">
        <v>7873</v>
      </c>
      <c r="I12" s="283">
        <v>6585</v>
      </c>
    </row>
    <row r="13" spans="1:117">
      <c r="A13" s="82" t="s">
        <v>189</v>
      </c>
      <c r="B13" s="181">
        <f t="shared" si="0"/>
        <v>0.8</v>
      </c>
      <c r="C13" s="181">
        <v>12.6</v>
      </c>
      <c r="D13" s="186">
        <v>4258</v>
      </c>
      <c r="E13" s="186">
        <v>2653</v>
      </c>
      <c r="F13" s="181">
        <v>37.799999999999997</v>
      </c>
      <c r="G13" s="181">
        <v>62.3</v>
      </c>
      <c r="H13" s="186">
        <v>7021</v>
      </c>
      <c r="I13" s="283">
        <v>5851</v>
      </c>
    </row>
    <row r="14" spans="1:117">
      <c r="A14" s="82" t="s">
        <v>190</v>
      </c>
      <c r="B14" s="181">
        <f t="shared" si="0"/>
        <v>4.3</v>
      </c>
      <c r="C14" s="181">
        <v>64.900000000000006</v>
      </c>
      <c r="D14" s="186">
        <v>4208</v>
      </c>
      <c r="E14" s="186">
        <v>515</v>
      </c>
      <c r="F14" s="181">
        <v>10.7</v>
      </c>
      <c r="G14" s="181">
        <v>12.2</v>
      </c>
      <c r="H14" s="186">
        <v>4820</v>
      </c>
      <c r="I14" s="283">
        <v>3890</v>
      </c>
    </row>
    <row r="15" spans="1:117" s="60" customFormat="1" ht="15.75">
      <c r="A15" s="81" t="s">
        <v>183</v>
      </c>
      <c r="B15" s="180">
        <f t="shared" si="0"/>
        <v>31.8</v>
      </c>
      <c r="C15" s="180">
        <v>478.4</v>
      </c>
      <c r="D15" s="185">
        <v>2970</v>
      </c>
      <c r="E15" s="185">
        <v>796</v>
      </c>
      <c r="F15" s="180">
        <v>20.8</v>
      </c>
      <c r="G15" s="180">
        <v>26.8</v>
      </c>
      <c r="H15" s="185">
        <v>3831</v>
      </c>
      <c r="I15" s="282">
        <v>3120</v>
      </c>
    </row>
    <row r="16" spans="1:117">
      <c r="A16" s="82" t="s">
        <v>70</v>
      </c>
      <c r="B16" s="181">
        <f t="shared" si="0"/>
        <v>4.3</v>
      </c>
      <c r="C16" s="181">
        <v>64.7</v>
      </c>
      <c r="D16" s="186">
        <v>2829</v>
      </c>
      <c r="E16" s="186">
        <v>1505</v>
      </c>
      <c r="F16" s="181">
        <v>34.200000000000003</v>
      </c>
      <c r="G16" s="181">
        <v>53.2</v>
      </c>
      <c r="H16" s="186">
        <v>4400</v>
      </c>
      <c r="I16" s="283">
        <v>3632</v>
      </c>
    </row>
    <row r="17" spans="1:9">
      <c r="A17" s="82" t="s">
        <v>195</v>
      </c>
      <c r="B17" s="181">
        <f t="shared" si="0"/>
        <v>1</v>
      </c>
      <c r="C17" s="181">
        <v>15.7</v>
      </c>
      <c r="D17" s="186">
        <v>3282</v>
      </c>
      <c r="E17" s="186">
        <v>1953</v>
      </c>
      <c r="F17" s="181">
        <v>36.700000000000003</v>
      </c>
      <c r="G17" s="181">
        <v>59.5</v>
      </c>
      <c r="H17" s="186">
        <v>5318</v>
      </c>
      <c r="I17" s="283">
        <v>4410</v>
      </c>
    </row>
    <row r="18" spans="1:9">
      <c r="A18" s="82" t="s">
        <v>193</v>
      </c>
      <c r="B18" s="181">
        <f t="shared" si="0"/>
        <v>2.6</v>
      </c>
      <c r="C18" s="181">
        <v>38.700000000000003</v>
      </c>
      <c r="D18" s="186">
        <v>2875</v>
      </c>
      <c r="E18" s="186">
        <v>1201</v>
      </c>
      <c r="F18" s="181">
        <v>29</v>
      </c>
      <c r="G18" s="181">
        <v>41.8</v>
      </c>
      <c r="H18" s="186">
        <v>4140</v>
      </c>
      <c r="I18" s="283">
        <v>3409</v>
      </c>
    </row>
    <row r="19" spans="1:9">
      <c r="A19" s="82" t="s">
        <v>71</v>
      </c>
      <c r="B19" s="181">
        <f t="shared" si="0"/>
        <v>20.5</v>
      </c>
      <c r="C19" s="181">
        <v>308.5</v>
      </c>
      <c r="D19" s="186">
        <v>2942</v>
      </c>
      <c r="E19" s="186">
        <v>557</v>
      </c>
      <c r="F19" s="181">
        <v>15.6</v>
      </c>
      <c r="G19" s="181">
        <v>18.899999999999999</v>
      </c>
      <c r="H19" s="186">
        <v>3563</v>
      </c>
      <c r="I19" s="283">
        <v>2888</v>
      </c>
    </row>
    <row r="20" spans="1:9">
      <c r="A20" s="82" t="s">
        <v>88</v>
      </c>
      <c r="B20" s="181">
        <f t="shared" si="0"/>
        <v>0.1</v>
      </c>
      <c r="C20" s="181">
        <v>2.1</v>
      </c>
      <c r="D20" s="186">
        <v>2923</v>
      </c>
      <c r="E20" s="186">
        <v>305</v>
      </c>
      <c r="F20" s="181">
        <v>9.3000000000000007</v>
      </c>
      <c r="G20" s="181">
        <v>10.4</v>
      </c>
      <c r="H20" s="186">
        <v>3294</v>
      </c>
      <c r="I20" s="283">
        <v>2660</v>
      </c>
    </row>
    <row r="21" spans="1:9">
      <c r="A21" s="82" t="s">
        <v>82</v>
      </c>
      <c r="B21" s="181">
        <f t="shared" si="0"/>
        <v>0.3</v>
      </c>
      <c r="C21" s="181">
        <v>3.9</v>
      </c>
      <c r="D21" s="186">
        <v>3556</v>
      </c>
      <c r="E21" s="186">
        <v>1856</v>
      </c>
      <c r="F21" s="181">
        <v>33.700000000000003</v>
      </c>
      <c r="G21" s="181">
        <v>52.2</v>
      </c>
      <c r="H21" s="186">
        <v>5513</v>
      </c>
      <c r="I21" s="283">
        <v>4392</v>
      </c>
    </row>
    <row r="22" spans="1:9">
      <c r="A22" s="82" t="s">
        <v>194</v>
      </c>
      <c r="B22" s="181">
        <f t="shared" si="0"/>
        <v>4</v>
      </c>
      <c r="C22" s="181">
        <v>60.6</v>
      </c>
      <c r="D22" s="186">
        <v>3289</v>
      </c>
      <c r="E22" s="186">
        <v>947</v>
      </c>
      <c r="F22" s="181">
        <v>22</v>
      </c>
      <c r="G22" s="181">
        <v>28.8</v>
      </c>
      <c r="H22" s="186">
        <v>4298</v>
      </c>
      <c r="I22" s="283">
        <v>3502</v>
      </c>
    </row>
    <row r="23" spans="1:9" s="60" customFormat="1" ht="15.75">
      <c r="A23" s="83" t="s">
        <v>52</v>
      </c>
      <c r="B23" s="180">
        <f t="shared" si="0"/>
        <v>41</v>
      </c>
      <c r="C23" s="180">
        <v>616.1</v>
      </c>
      <c r="D23" s="185">
        <v>2509</v>
      </c>
      <c r="E23" s="185">
        <v>512</v>
      </c>
      <c r="F23" s="180">
        <v>16.600000000000001</v>
      </c>
      <c r="G23" s="180">
        <v>20.399999999999999</v>
      </c>
      <c r="H23" s="185">
        <v>3079</v>
      </c>
      <c r="I23" s="282">
        <v>2495</v>
      </c>
    </row>
    <row r="24" spans="1:9" s="60" customFormat="1" ht="15.75">
      <c r="A24" s="81" t="s">
        <v>93</v>
      </c>
      <c r="B24" s="180">
        <f t="shared" si="0"/>
        <v>28.8</v>
      </c>
      <c r="C24" s="180">
        <v>432.5</v>
      </c>
      <c r="D24" s="185">
        <v>2664</v>
      </c>
      <c r="E24" s="185">
        <v>395</v>
      </c>
      <c r="F24" s="180">
        <v>12.6</v>
      </c>
      <c r="G24" s="180">
        <v>14.8</v>
      </c>
      <c r="H24" s="185">
        <v>3124</v>
      </c>
      <c r="I24" s="282">
        <v>2525</v>
      </c>
    </row>
    <row r="25" spans="1:9">
      <c r="A25" s="82" t="s">
        <v>66</v>
      </c>
      <c r="B25" s="181">
        <f t="shared" si="0"/>
        <v>22.1</v>
      </c>
      <c r="C25" s="181">
        <v>332.7</v>
      </c>
      <c r="D25" s="186">
        <v>2629</v>
      </c>
      <c r="E25" s="186">
        <v>284</v>
      </c>
      <c r="F25" s="181">
        <v>9.5</v>
      </c>
      <c r="G25" s="181">
        <v>10.8</v>
      </c>
      <c r="H25" s="186">
        <v>2978</v>
      </c>
      <c r="I25" s="283">
        <v>2401</v>
      </c>
    </row>
    <row r="26" spans="1:9">
      <c r="A26" s="82" t="s">
        <v>67</v>
      </c>
      <c r="B26" s="181">
        <f t="shared" si="0"/>
        <v>4</v>
      </c>
      <c r="C26" s="181">
        <v>59.5</v>
      </c>
      <c r="D26" s="186">
        <v>2861</v>
      </c>
      <c r="E26" s="186">
        <v>589</v>
      </c>
      <c r="F26" s="181">
        <v>16.8</v>
      </c>
      <c r="G26" s="181">
        <v>20.6</v>
      </c>
      <c r="H26" s="186">
        <v>3511</v>
      </c>
      <c r="I26" s="283">
        <v>2849</v>
      </c>
    </row>
    <row r="27" spans="1:9">
      <c r="A27" s="82" t="s">
        <v>83</v>
      </c>
      <c r="B27" s="181">
        <f t="shared" si="0"/>
        <v>0.1</v>
      </c>
      <c r="C27" s="181">
        <v>1.9</v>
      </c>
      <c r="D27" s="186">
        <v>3484</v>
      </c>
      <c r="E27" s="186">
        <v>490</v>
      </c>
      <c r="F27" s="181">
        <v>12.2</v>
      </c>
      <c r="G27" s="181">
        <v>14.1</v>
      </c>
      <c r="H27" s="186">
        <v>3998</v>
      </c>
      <c r="I27" s="283">
        <v>3226</v>
      </c>
    </row>
    <row r="28" spans="1:9">
      <c r="A28" s="82" t="s">
        <v>321</v>
      </c>
      <c r="B28" s="181">
        <f t="shared" si="0"/>
        <v>0.3</v>
      </c>
      <c r="C28" s="181">
        <v>4.0999999999999996</v>
      </c>
      <c r="D28" s="186">
        <v>2901</v>
      </c>
      <c r="E28" s="186">
        <v>1549</v>
      </c>
      <c r="F28" s="181">
        <v>34.1</v>
      </c>
      <c r="G28" s="181">
        <v>53.4</v>
      </c>
      <c r="H28" s="186">
        <v>4547</v>
      </c>
      <c r="I28" s="283">
        <v>3620</v>
      </c>
    </row>
    <row r="29" spans="1:9">
      <c r="A29" s="82" t="s">
        <v>185</v>
      </c>
      <c r="B29" s="181">
        <f t="shared" si="0"/>
        <v>2.2999999999999998</v>
      </c>
      <c r="C29" s="181">
        <v>34.299999999999997</v>
      </c>
      <c r="D29" s="186">
        <v>2596</v>
      </c>
      <c r="E29" s="186">
        <v>992</v>
      </c>
      <c r="F29" s="181">
        <v>27.2</v>
      </c>
      <c r="G29" s="181">
        <v>38.200000000000003</v>
      </c>
      <c r="H29" s="186">
        <v>3648</v>
      </c>
      <c r="I29" s="283">
        <v>3004</v>
      </c>
    </row>
    <row r="30" spans="1:9" s="60" customFormat="1" ht="15.75">
      <c r="A30" s="81" t="s">
        <v>74</v>
      </c>
      <c r="B30" s="180">
        <f t="shared" si="0"/>
        <v>12.2</v>
      </c>
      <c r="C30" s="180">
        <v>183.1</v>
      </c>
      <c r="D30" s="185">
        <v>2145</v>
      </c>
      <c r="E30" s="185">
        <v>788</v>
      </c>
      <c r="F30" s="180">
        <v>26.5</v>
      </c>
      <c r="G30" s="180">
        <v>36.700000000000003</v>
      </c>
      <c r="H30" s="185">
        <v>2975</v>
      </c>
      <c r="I30" s="282">
        <v>2426</v>
      </c>
    </row>
    <row r="31" spans="1:9">
      <c r="A31" s="82" t="s">
        <v>99</v>
      </c>
      <c r="B31" s="181">
        <f t="shared" si="0"/>
        <v>0.6</v>
      </c>
      <c r="C31" s="181">
        <v>9.6</v>
      </c>
      <c r="D31" s="186">
        <v>2091</v>
      </c>
      <c r="E31" s="186">
        <v>585</v>
      </c>
      <c r="F31" s="181">
        <v>21.5</v>
      </c>
      <c r="G31" s="181">
        <v>28</v>
      </c>
      <c r="H31" s="186">
        <v>2720</v>
      </c>
      <c r="I31" s="283">
        <v>2217</v>
      </c>
    </row>
    <row r="32" spans="1:9" s="429" customFormat="1">
      <c r="A32" s="82" t="s">
        <v>68</v>
      </c>
      <c r="B32" s="426">
        <f t="shared" si="0"/>
        <v>0.1</v>
      </c>
      <c r="C32" s="426">
        <v>1.8</v>
      </c>
      <c r="D32" s="427">
        <v>2430</v>
      </c>
      <c r="E32" s="427">
        <v>320</v>
      </c>
      <c r="F32" s="426">
        <v>11.4</v>
      </c>
      <c r="G32" s="426">
        <v>13.2</v>
      </c>
      <c r="H32" s="427">
        <v>2795</v>
      </c>
      <c r="I32" s="428">
        <v>2244</v>
      </c>
    </row>
    <row r="33" spans="1:9" ht="24">
      <c r="A33" s="84" t="s">
        <v>75</v>
      </c>
      <c r="B33" s="181">
        <f t="shared" si="0"/>
        <v>9.8000000000000007</v>
      </c>
      <c r="C33" s="181">
        <v>146.69999999999999</v>
      </c>
      <c r="D33" s="186">
        <v>2136</v>
      </c>
      <c r="E33" s="186">
        <v>809</v>
      </c>
      <c r="F33" s="181">
        <v>27.1</v>
      </c>
      <c r="G33" s="181">
        <v>37.9</v>
      </c>
      <c r="H33" s="186">
        <v>2987</v>
      </c>
      <c r="I33" s="283">
        <v>2438</v>
      </c>
    </row>
    <row r="34" spans="1:9">
      <c r="A34" s="85" t="s">
        <v>84</v>
      </c>
      <c r="B34" s="181">
        <f t="shared" si="0"/>
        <v>3.5</v>
      </c>
      <c r="C34" s="181">
        <v>52.4</v>
      </c>
      <c r="D34" s="186">
        <v>2102</v>
      </c>
      <c r="E34" s="186">
        <v>751</v>
      </c>
      <c r="F34" s="181">
        <v>25.9</v>
      </c>
      <c r="G34" s="181">
        <v>35.700000000000003</v>
      </c>
      <c r="H34" s="186">
        <v>2895</v>
      </c>
      <c r="I34" s="283">
        <v>2361</v>
      </c>
    </row>
    <row r="35" spans="1:9" ht="24">
      <c r="A35" s="82" t="s">
        <v>85</v>
      </c>
      <c r="B35" s="181">
        <f t="shared" si="0"/>
        <v>0.1</v>
      </c>
      <c r="C35" s="181">
        <v>1.2</v>
      </c>
      <c r="D35" s="186">
        <v>2534</v>
      </c>
      <c r="E35" s="186">
        <v>1131</v>
      </c>
      <c r="F35" s="181">
        <v>30.4</v>
      </c>
      <c r="G35" s="181">
        <v>44.7</v>
      </c>
      <c r="H35" s="186">
        <v>3727</v>
      </c>
      <c r="I35" s="283">
        <v>2944</v>
      </c>
    </row>
    <row r="36" spans="1:9">
      <c r="A36" s="86" t="s">
        <v>100</v>
      </c>
      <c r="B36" s="181">
        <f t="shared" si="0"/>
        <v>1.6</v>
      </c>
      <c r="C36" s="181">
        <v>23.7</v>
      </c>
      <c r="D36" s="186">
        <v>2175</v>
      </c>
      <c r="E36" s="186">
        <v>754</v>
      </c>
      <c r="F36" s="181">
        <v>25.3</v>
      </c>
      <c r="G36" s="181">
        <v>34.700000000000003</v>
      </c>
      <c r="H36" s="186">
        <v>2978</v>
      </c>
      <c r="I36" s="283">
        <v>2426</v>
      </c>
    </row>
    <row r="37" spans="1:9">
      <c r="A37" s="83" t="s">
        <v>53</v>
      </c>
      <c r="B37" s="180">
        <f t="shared" si="0"/>
        <v>21.2</v>
      </c>
      <c r="C37" s="180">
        <v>318.8</v>
      </c>
      <c r="D37" s="185">
        <v>1850</v>
      </c>
      <c r="E37" s="185">
        <v>786</v>
      </c>
      <c r="F37" s="180">
        <v>29.2</v>
      </c>
      <c r="G37" s="180">
        <v>42.5</v>
      </c>
      <c r="H37" s="185">
        <v>2686</v>
      </c>
      <c r="I37" s="282">
        <v>2166</v>
      </c>
    </row>
    <row r="38" spans="1:9">
      <c r="A38" s="81" t="s">
        <v>73</v>
      </c>
      <c r="B38" s="180">
        <f t="shared" si="0"/>
        <v>6.8</v>
      </c>
      <c r="C38" s="180">
        <v>102.5</v>
      </c>
      <c r="D38" s="185">
        <v>2015</v>
      </c>
      <c r="E38" s="185">
        <v>1070</v>
      </c>
      <c r="F38" s="180">
        <v>33.9</v>
      </c>
      <c r="G38" s="180">
        <v>53.1</v>
      </c>
      <c r="H38" s="185">
        <v>3155</v>
      </c>
      <c r="I38" s="282">
        <v>2510</v>
      </c>
    </row>
    <row r="39" spans="1:9" ht="24">
      <c r="A39" s="82" t="s">
        <v>76</v>
      </c>
      <c r="B39" s="181">
        <f t="shared" si="0"/>
        <v>6.8</v>
      </c>
      <c r="C39" s="181">
        <v>102.4</v>
      </c>
      <c r="D39" s="186">
        <v>2015</v>
      </c>
      <c r="E39" s="186">
        <v>1070</v>
      </c>
      <c r="F39" s="181">
        <v>33.9</v>
      </c>
      <c r="G39" s="181">
        <v>53.1</v>
      </c>
      <c r="H39" s="186">
        <v>3155</v>
      </c>
      <c r="I39" s="283">
        <v>2510</v>
      </c>
    </row>
    <row r="40" spans="1:9">
      <c r="A40" s="85" t="s">
        <v>86</v>
      </c>
      <c r="B40" s="181">
        <f t="shared" si="0"/>
        <v>3.2</v>
      </c>
      <c r="C40" s="181">
        <v>48.2</v>
      </c>
      <c r="D40" s="186">
        <v>2276</v>
      </c>
      <c r="E40" s="186">
        <v>1185</v>
      </c>
      <c r="F40" s="181">
        <v>33.5</v>
      </c>
      <c r="G40" s="181">
        <v>52</v>
      </c>
      <c r="H40" s="186">
        <v>3538</v>
      </c>
      <c r="I40" s="283">
        <v>2811</v>
      </c>
    </row>
    <row r="41" spans="1:9">
      <c r="A41" s="85" t="s">
        <v>87</v>
      </c>
      <c r="B41" s="181">
        <f t="shared" si="0"/>
        <v>3.6</v>
      </c>
      <c r="C41" s="181">
        <v>54.2</v>
      </c>
      <c r="D41" s="186">
        <v>1782</v>
      </c>
      <c r="E41" s="186">
        <v>969</v>
      </c>
      <c r="F41" s="181">
        <v>34.4</v>
      </c>
      <c r="G41" s="181">
        <v>54.4</v>
      </c>
      <c r="H41" s="186">
        <v>2815</v>
      </c>
      <c r="I41" s="283">
        <v>2243</v>
      </c>
    </row>
    <row r="42" spans="1:9" s="60" customFormat="1" ht="15.75">
      <c r="A42" s="81" t="s">
        <v>72</v>
      </c>
      <c r="B42" s="180">
        <f t="shared" si="0"/>
        <v>14.2</v>
      </c>
      <c r="C42" s="180">
        <v>213.6</v>
      </c>
      <c r="D42" s="185">
        <v>1782</v>
      </c>
      <c r="E42" s="185">
        <v>635</v>
      </c>
      <c r="F42" s="180">
        <v>25.8</v>
      </c>
      <c r="G42" s="180">
        <v>35.6</v>
      </c>
      <c r="H42" s="185">
        <v>2459</v>
      </c>
      <c r="I42" s="282">
        <v>1997</v>
      </c>
    </row>
    <row r="43" spans="1:9">
      <c r="A43" s="82" t="s">
        <v>69</v>
      </c>
      <c r="B43" s="181">
        <f t="shared" si="0"/>
        <v>11.8</v>
      </c>
      <c r="C43" s="181">
        <v>177.6</v>
      </c>
      <c r="D43" s="186">
        <v>1773</v>
      </c>
      <c r="E43" s="186">
        <v>554</v>
      </c>
      <c r="F43" s="181">
        <v>23.4</v>
      </c>
      <c r="G43" s="181">
        <v>31.2</v>
      </c>
      <c r="H43" s="186">
        <v>2368</v>
      </c>
      <c r="I43" s="283">
        <v>1927</v>
      </c>
    </row>
    <row r="44" spans="1:9" ht="15.75" thickBot="1">
      <c r="A44" s="87" t="s">
        <v>89</v>
      </c>
      <c r="B44" s="182">
        <f t="shared" si="0"/>
        <v>1.8</v>
      </c>
      <c r="C44" s="182">
        <v>26.5</v>
      </c>
      <c r="D44" s="184">
        <v>1878</v>
      </c>
      <c r="E44" s="184">
        <v>1041</v>
      </c>
      <c r="F44" s="182">
        <v>35</v>
      </c>
      <c r="G44" s="182">
        <v>55.4</v>
      </c>
      <c r="H44" s="184">
        <v>2976</v>
      </c>
      <c r="I44" s="281">
        <v>2373</v>
      </c>
    </row>
    <row r="45" spans="1:9">
      <c r="A45" s="61" t="s">
        <v>297</v>
      </c>
      <c r="B45" s="62"/>
      <c r="C45" s="63"/>
      <c r="D45" s="64"/>
      <c r="E45" s="64"/>
      <c r="F45" s="65"/>
      <c r="G45" s="65"/>
      <c r="H45" s="64"/>
      <c r="I45" s="66"/>
    </row>
    <row r="46" spans="1:9" s="36" customFormat="1">
      <c r="A46" s="15" t="s">
        <v>252</v>
      </c>
      <c r="B46" s="20"/>
      <c r="C46" s="40"/>
      <c r="D46" s="18"/>
      <c r="E46" s="18"/>
      <c r="F46" s="23"/>
      <c r="G46" s="23"/>
      <c r="H46" s="18"/>
      <c r="I46" s="19"/>
    </row>
    <row r="47" spans="1:9">
      <c r="A47" s="77" t="s">
        <v>134</v>
      </c>
      <c r="B47" s="21"/>
      <c r="C47" s="40"/>
      <c r="D47" s="18"/>
      <c r="E47" s="18"/>
      <c r="F47" s="23"/>
      <c r="G47" s="24"/>
      <c r="H47" s="18"/>
    </row>
    <row r="48" spans="1:9" s="36" customFormat="1">
      <c r="A48" s="46" t="s">
        <v>254</v>
      </c>
      <c r="B48" s="20"/>
      <c r="C48" s="40"/>
      <c r="D48" s="18"/>
      <c r="E48" s="18"/>
      <c r="F48" s="23"/>
      <c r="G48" s="23"/>
      <c r="H48" s="18"/>
      <c r="I48" s="19"/>
    </row>
    <row r="49" spans="1:9" ht="26.25" customHeight="1">
      <c r="A49" s="449" t="s">
        <v>62</v>
      </c>
      <c r="B49" s="449"/>
      <c r="C49" s="449"/>
      <c r="D49" s="449"/>
      <c r="E49" s="449"/>
      <c r="F49" s="449"/>
      <c r="G49" s="449"/>
      <c r="H49" s="449"/>
    </row>
    <row r="50" spans="1:9" ht="15" customHeight="1">
      <c r="A50" s="444" t="s">
        <v>319</v>
      </c>
      <c r="B50" s="444"/>
      <c r="C50" s="444"/>
      <c r="D50" s="444"/>
      <c r="E50" s="444"/>
      <c r="F50" s="444"/>
      <c r="G50" s="444"/>
      <c r="H50" s="444"/>
    </row>
    <row r="51" spans="1:9" ht="25.5" customHeight="1">
      <c r="A51" s="444" t="s">
        <v>63</v>
      </c>
      <c r="B51" s="449"/>
      <c r="C51" s="449"/>
      <c r="D51" s="449"/>
      <c r="E51" s="449"/>
      <c r="F51" s="449"/>
      <c r="G51" s="449"/>
      <c r="H51" s="449"/>
    </row>
    <row r="52" spans="1:9" ht="18.75" customHeight="1">
      <c r="A52" s="444" t="s">
        <v>196</v>
      </c>
      <c r="B52" s="449"/>
      <c r="C52" s="455"/>
      <c r="D52" s="455"/>
      <c r="E52" s="455"/>
      <c r="F52" s="455"/>
      <c r="G52" s="455"/>
      <c r="H52" s="455"/>
      <c r="I52" s="35"/>
    </row>
    <row r="53" spans="1:9" s="36" customFormat="1" ht="18" customHeight="1">
      <c r="A53" s="444" t="s">
        <v>90</v>
      </c>
      <c r="B53" s="449"/>
      <c r="C53" s="449"/>
      <c r="D53" s="449"/>
      <c r="E53" s="449"/>
      <c r="F53" s="449"/>
      <c r="G53" s="449"/>
      <c r="H53" s="449"/>
      <c r="I53" s="19"/>
    </row>
    <row r="54" spans="1:9" s="36" customFormat="1" ht="23.25" customHeight="1">
      <c r="A54" s="444" t="s">
        <v>129</v>
      </c>
      <c r="B54" s="444"/>
      <c r="C54" s="444"/>
      <c r="D54" s="444"/>
      <c r="E54" s="444"/>
      <c r="F54" s="444"/>
      <c r="G54" s="444"/>
      <c r="H54" s="444"/>
      <c r="I54" s="19"/>
    </row>
    <row r="55" spans="1:9" ht="15" customHeight="1">
      <c r="A55" s="444" t="s">
        <v>320</v>
      </c>
      <c r="B55" s="449"/>
      <c r="C55" s="449"/>
      <c r="D55" s="449"/>
      <c r="E55" s="449"/>
      <c r="F55" s="449"/>
      <c r="G55" s="449"/>
      <c r="H55" s="449"/>
    </row>
    <row r="56" spans="1:9" ht="15" customHeight="1">
      <c r="A56" s="77" t="s">
        <v>191</v>
      </c>
      <c r="B56" s="284"/>
      <c r="C56" s="284"/>
      <c r="D56" s="284"/>
      <c r="E56" s="284"/>
      <c r="F56" s="284"/>
      <c r="G56" s="284"/>
      <c r="H56" s="284"/>
    </row>
    <row r="57" spans="1:9">
      <c r="A57" s="77" t="s">
        <v>192</v>
      </c>
      <c r="B57" s="16"/>
      <c r="C57" s="13"/>
      <c r="D57" s="13"/>
      <c r="E57" s="13"/>
      <c r="F57" s="13"/>
      <c r="G57" s="13"/>
      <c r="H57" s="13"/>
    </row>
    <row r="58" spans="1:9">
      <c r="A58" s="444" t="s">
        <v>169</v>
      </c>
      <c r="B58" s="449"/>
      <c r="C58" s="449"/>
      <c r="D58" s="449"/>
      <c r="E58" s="449"/>
      <c r="F58" s="449"/>
      <c r="G58" s="449"/>
      <c r="H58" s="449"/>
    </row>
    <row r="59" spans="1:9" ht="41.25" customHeight="1">
      <c r="A59" s="436"/>
      <c r="B59" s="436"/>
      <c r="C59" s="436"/>
      <c r="D59" s="436"/>
      <c r="E59" s="436"/>
      <c r="F59" s="436"/>
      <c r="G59" s="436"/>
      <c r="H59" s="13"/>
    </row>
    <row r="60" spans="1:9">
      <c r="A60" s="77"/>
    </row>
  </sheetData>
  <mergeCells count="31">
    <mergeCell ref="CP1:CW3"/>
    <mergeCell ref="A50:H50"/>
    <mergeCell ref="A5:A6"/>
    <mergeCell ref="A49:H49"/>
    <mergeCell ref="DF1:DM3"/>
    <mergeCell ref="I1:I3"/>
    <mergeCell ref="AT1:BA3"/>
    <mergeCell ref="AL1:AS3"/>
    <mergeCell ref="V1:AC3"/>
    <mergeCell ref="AD1:AK3"/>
    <mergeCell ref="BB1:BI3"/>
    <mergeCell ref="BR1:BY3"/>
    <mergeCell ref="BZ1:CG3"/>
    <mergeCell ref="CH1:CO3"/>
    <mergeCell ref="CX1:DE3"/>
    <mergeCell ref="N1:U3"/>
    <mergeCell ref="A52:H52"/>
    <mergeCell ref="BJ1:BQ3"/>
    <mergeCell ref="A59:G59"/>
    <mergeCell ref="I5:I6"/>
    <mergeCell ref="A58:H58"/>
    <mergeCell ref="B5:B6"/>
    <mergeCell ref="H5:H6"/>
    <mergeCell ref="A54:H54"/>
    <mergeCell ref="D5:D6"/>
    <mergeCell ref="C5:C6"/>
    <mergeCell ref="A55:H55"/>
    <mergeCell ref="A1:H3"/>
    <mergeCell ref="A53:H53"/>
    <mergeCell ref="E5:G5"/>
    <mergeCell ref="A51:H51"/>
  </mergeCells>
  <phoneticPr fontId="0" type="noConversion"/>
  <pageMargins left="0.78740157499999996" right="0.54" top="0.52" bottom="0.43" header="0.4921259845" footer="0.4921259845"/>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J64"/>
  <sheetViews>
    <sheetView workbookViewId="0">
      <pane ySplit="6" topLeftCell="A7" activePane="bottomLeft" state="frozen"/>
      <selection activeCell="A22" sqref="A22"/>
      <selection pane="bottomLeft" activeCell="L2" sqref="L2:O2"/>
    </sheetView>
  </sheetViews>
  <sheetFormatPr baseColWidth="10" defaultColWidth="9.140625" defaultRowHeight="12"/>
  <cols>
    <col min="1" max="1" width="35.5703125" style="330" customWidth="1"/>
    <col min="2" max="7" width="9.28515625" style="330" customWidth="1"/>
    <col min="8" max="8" width="9.28515625" style="369" customWidth="1"/>
    <col min="9" max="9" width="9.28515625" style="330" customWidth="1"/>
    <col min="10" max="13" width="9.140625" style="330"/>
    <col min="14" max="16" width="12.42578125" style="421" bestFit="1" customWidth="1"/>
    <col min="17" max="225" width="9.140625" style="330"/>
    <col min="226" max="226" width="33.28515625" style="330" bestFit="1" customWidth="1"/>
    <col min="227" max="228" width="9.140625" style="330"/>
    <col min="229" max="229" width="10.42578125" style="330" customWidth="1"/>
    <col min="230" max="16384" width="9.140625" style="330"/>
  </cols>
  <sheetData>
    <row r="2" spans="1:244" ht="30.75" customHeight="1">
      <c r="A2" s="480" t="s">
        <v>306</v>
      </c>
      <c r="B2" s="481"/>
      <c r="C2" s="481"/>
      <c r="D2" s="481"/>
      <c r="E2" s="481"/>
      <c r="F2" s="481"/>
      <c r="G2" s="481"/>
      <c r="H2" s="481"/>
      <c r="I2" s="481"/>
      <c r="J2" s="326"/>
      <c r="K2" s="326"/>
      <c r="L2" s="477"/>
      <c r="M2" s="477"/>
      <c r="N2" s="477"/>
      <c r="O2" s="477"/>
      <c r="P2" s="420"/>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326"/>
      <c r="CS2" s="326"/>
      <c r="CT2" s="326"/>
      <c r="CU2" s="326"/>
      <c r="CV2" s="326"/>
      <c r="CW2" s="326"/>
      <c r="CX2" s="326"/>
      <c r="CY2" s="326"/>
      <c r="CZ2" s="326"/>
      <c r="DA2" s="326"/>
      <c r="DB2" s="326"/>
      <c r="DC2" s="326"/>
      <c r="DD2" s="326"/>
      <c r="DE2" s="326"/>
      <c r="DF2" s="326"/>
      <c r="DG2" s="326"/>
      <c r="DH2" s="326"/>
      <c r="DI2" s="326"/>
      <c r="DJ2" s="326"/>
      <c r="DK2" s="326"/>
      <c r="DL2" s="326"/>
      <c r="DM2" s="326"/>
      <c r="DN2" s="326"/>
      <c r="DO2" s="326"/>
      <c r="DP2" s="326"/>
      <c r="DQ2" s="326"/>
      <c r="DR2" s="326"/>
      <c r="DS2" s="326"/>
      <c r="DT2" s="326"/>
      <c r="DU2" s="326"/>
      <c r="DV2" s="326"/>
      <c r="DW2" s="326"/>
      <c r="DX2" s="326"/>
      <c r="DY2" s="326"/>
      <c r="DZ2" s="326"/>
      <c r="EA2" s="326"/>
      <c r="EB2" s="326"/>
      <c r="EC2" s="326"/>
      <c r="ED2" s="326"/>
      <c r="EE2" s="326"/>
      <c r="EF2" s="326"/>
      <c r="EG2" s="326"/>
      <c r="EH2" s="326"/>
      <c r="EI2" s="326"/>
      <c r="EJ2" s="326"/>
      <c r="EK2" s="326"/>
      <c r="EL2" s="326"/>
      <c r="EM2" s="326"/>
      <c r="EN2" s="326"/>
      <c r="EO2" s="326"/>
      <c r="EP2" s="326"/>
      <c r="EQ2" s="326"/>
      <c r="ER2" s="326"/>
      <c r="ES2" s="326"/>
      <c r="ET2" s="326"/>
      <c r="EU2" s="326"/>
      <c r="EV2" s="326"/>
      <c r="EW2" s="326"/>
      <c r="EX2" s="326"/>
      <c r="EY2" s="326"/>
      <c r="EZ2" s="326"/>
      <c r="FA2" s="326"/>
      <c r="FB2" s="326"/>
      <c r="FC2" s="326"/>
      <c r="FD2" s="326"/>
      <c r="FE2" s="326"/>
      <c r="FF2" s="326"/>
      <c r="FG2" s="326"/>
      <c r="FH2" s="326"/>
      <c r="FI2" s="326"/>
      <c r="FJ2" s="326"/>
      <c r="FK2" s="326"/>
      <c r="FL2" s="326"/>
      <c r="FM2" s="326"/>
      <c r="FN2" s="326"/>
      <c r="FO2" s="326"/>
      <c r="FP2" s="326"/>
      <c r="FQ2" s="326"/>
      <c r="FR2" s="326"/>
      <c r="FS2" s="326"/>
      <c r="FT2" s="326"/>
      <c r="FU2" s="326"/>
      <c r="FV2" s="326"/>
      <c r="FW2" s="326"/>
      <c r="FX2" s="326"/>
      <c r="FY2" s="326"/>
      <c r="FZ2" s="326"/>
      <c r="GA2" s="326"/>
      <c r="GB2" s="326"/>
      <c r="GC2" s="326"/>
      <c r="GD2" s="326"/>
      <c r="GE2" s="326"/>
      <c r="GF2" s="326"/>
      <c r="GG2" s="326"/>
      <c r="GH2" s="326"/>
      <c r="GI2" s="326"/>
      <c r="GJ2" s="326"/>
      <c r="GK2" s="326"/>
      <c r="GL2" s="326"/>
      <c r="GM2" s="326"/>
      <c r="GN2" s="326"/>
      <c r="GO2" s="326"/>
      <c r="GP2" s="326"/>
      <c r="GQ2" s="326"/>
      <c r="GR2" s="326"/>
      <c r="GS2" s="326"/>
      <c r="GT2" s="326"/>
      <c r="GU2" s="326"/>
      <c r="GV2" s="326"/>
      <c r="GW2" s="326"/>
      <c r="GX2" s="326"/>
      <c r="GY2" s="326"/>
      <c r="GZ2" s="326"/>
      <c r="HA2" s="326"/>
      <c r="HB2" s="326"/>
      <c r="HC2" s="326"/>
      <c r="HD2" s="326"/>
      <c r="HE2" s="326"/>
      <c r="HF2" s="326"/>
      <c r="HG2" s="326"/>
      <c r="HH2" s="326"/>
      <c r="HI2" s="326"/>
      <c r="HJ2" s="326"/>
      <c r="HK2" s="326"/>
      <c r="HL2" s="326"/>
      <c r="HM2" s="326"/>
      <c r="HN2" s="326"/>
      <c r="HO2" s="326"/>
      <c r="HP2" s="326"/>
      <c r="HQ2" s="326"/>
      <c r="HR2" s="326"/>
      <c r="HS2" s="326"/>
      <c r="HT2" s="326"/>
      <c r="HU2" s="326"/>
      <c r="HV2" s="326"/>
      <c r="HW2" s="326"/>
      <c r="HX2" s="326"/>
      <c r="HY2" s="326"/>
      <c r="HZ2" s="326"/>
      <c r="IA2" s="326"/>
      <c r="IB2" s="326"/>
      <c r="IC2" s="326"/>
      <c r="ID2" s="326"/>
      <c r="IE2" s="326"/>
      <c r="IF2" s="326"/>
      <c r="IG2" s="326"/>
      <c r="IH2" s="326"/>
      <c r="II2" s="326"/>
      <c r="IJ2" s="326"/>
    </row>
    <row r="3" spans="1:244" ht="13.5" customHeight="1" thickBot="1">
      <c r="A3" s="327"/>
      <c r="B3" s="327"/>
      <c r="C3" s="327"/>
      <c r="D3" s="327"/>
      <c r="E3" s="327"/>
      <c r="F3" s="327"/>
      <c r="G3" s="327"/>
      <c r="H3" s="328"/>
      <c r="I3" s="327"/>
      <c r="J3" s="326"/>
      <c r="K3" s="326"/>
      <c r="L3" s="326"/>
      <c r="M3" s="326"/>
      <c r="N3" s="420"/>
      <c r="O3" s="420"/>
      <c r="P3" s="420"/>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c r="CI3" s="326"/>
      <c r="CJ3" s="326"/>
      <c r="CK3" s="326"/>
      <c r="CL3" s="326"/>
      <c r="CM3" s="326"/>
      <c r="CN3" s="326"/>
      <c r="CO3" s="326"/>
      <c r="CP3" s="326"/>
      <c r="CQ3" s="326"/>
      <c r="CR3" s="326"/>
      <c r="CS3" s="326"/>
      <c r="CT3" s="326"/>
      <c r="CU3" s="326"/>
      <c r="CV3" s="326"/>
      <c r="CW3" s="326"/>
      <c r="CX3" s="326"/>
      <c r="CY3" s="326"/>
      <c r="CZ3" s="326"/>
      <c r="DA3" s="326"/>
      <c r="DB3" s="326"/>
      <c r="DC3" s="326"/>
      <c r="DD3" s="326"/>
      <c r="DE3" s="326"/>
      <c r="DF3" s="326"/>
      <c r="DG3" s="326"/>
      <c r="DH3" s="326"/>
      <c r="DI3" s="326"/>
      <c r="DJ3" s="326"/>
      <c r="DK3" s="326"/>
      <c r="DL3" s="326"/>
      <c r="DM3" s="326"/>
      <c r="DN3" s="326"/>
      <c r="DO3" s="326"/>
      <c r="DP3" s="326"/>
      <c r="DQ3" s="326"/>
      <c r="DR3" s="326"/>
      <c r="DS3" s="326"/>
      <c r="DT3" s="326"/>
      <c r="DU3" s="326"/>
      <c r="DV3" s="326"/>
      <c r="DW3" s="326"/>
      <c r="DX3" s="326"/>
      <c r="DY3" s="326"/>
      <c r="DZ3" s="326"/>
      <c r="EA3" s="326"/>
      <c r="EB3" s="326"/>
      <c r="EC3" s="326"/>
      <c r="ED3" s="326"/>
      <c r="EE3" s="326"/>
      <c r="EF3" s="326"/>
      <c r="EG3" s="326"/>
      <c r="EH3" s="326"/>
      <c r="EI3" s="326"/>
      <c r="EJ3" s="326"/>
      <c r="EK3" s="326"/>
      <c r="EL3" s="326"/>
      <c r="EM3" s="326"/>
      <c r="EN3" s="326"/>
      <c r="EO3" s="326"/>
      <c r="EP3" s="326"/>
      <c r="EQ3" s="326"/>
      <c r="ER3" s="326"/>
      <c r="ES3" s="326"/>
      <c r="ET3" s="326"/>
      <c r="EU3" s="326"/>
      <c r="EV3" s="326"/>
      <c r="EW3" s="326"/>
      <c r="EX3" s="326"/>
      <c r="EY3" s="326"/>
      <c r="EZ3" s="326"/>
      <c r="FA3" s="326"/>
      <c r="FB3" s="326"/>
      <c r="FC3" s="326"/>
      <c r="FD3" s="326"/>
      <c r="FE3" s="326"/>
      <c r="FF3" s="326"/>
      <c r="FG3" s="326"/>
      <c r="FH3" s="326"/>
      <c r="FI3" s="326"/>
      <c r="FJ3" s="326"/>
      <c r="FK3" s="326"/>
      <c r="FL3" s="326"/>
      <c r="FM3" s="326"/>
      <c r="FN3" s="326"/>
      <c r="FO3" s="326"/>
      <c r="FP3" s="326"/>
      <c r="FQ3" s="326"/>
      <c r="FR3" s="326"/>
      <c r="FS3" s="326"/>
      <c r="FT3" s="326"/>
      <c r="FU3" s="326"/>
      <c r="FV3" s="326"/>
      <c r="FW3" s="326"/>
      <c r="FX3" s="326"/>
      <c r="FY3" s="326"/>
      <c r="FZ3" s="326"/>
      <c r="GA3" s="326"/>
      <c r="GB3" s="326"/>
      <c r="GC3" s="326"/>
      <c r="GD3" s="326"/>
      <c r="GE3" s="326"/>
      <c r="GF3" s="326"/>
      <c r="GG3" s="326"/>
      <c r="GH3" s="326"/>
      <c r="GI3" s="326"/>
      <c r="GJ3" s="326"/>
      <c r="GK3" s="326"/>
      <c r="GL3" s="326"/>
      <c r="GM3" s="326"/>
      <c r="GN3" s="326"/>
      <c r="GO3" s="326"/>
      <c r="GP3" s="326"/>
      <c r="GQ3" s="326"/>
      <c r="GR3" s="326"/>
      <c r="GS3" s="326"/>
      <c r="GT3" s="326"/>
      <c r="GU3" s="326"/>
      <c r="GV3" s="326"/>
      <c r="GW3" s="326"/>
      <c r="GX3" s="326"/>
      <c r="GY3" s="326"/>
      <c r="GZ3" s="326"/>
      <c r="HA3" s="326"/>
      <c r="HB3" s="326"/>
      <c r="HC3" s="326"/>
      <c r="HD3" s="326"/>
      <c r="HE3" s="326"/>
      <c r="HF3" s="326"/>
      <c r="HG3" s="326"/>
      <c r="HH3" s="326"/>
      <c r="HI3" s="326"/>
      <c r="HJ3" s="326"/>
      <c r="HK3" s="326"/>
      <c r="HL3" s="326"/>
      <c r="HM3" s="326"/>
      <c r="HN3" s="326"/>
      <c r="HO3" s="326"/>
      <c r="HP3" s="326"/>
      <c r="HQ3" s="326"/>
      <c r="HR3" s="326"/>
      <c r="HS3" s="326"/>
      <c r="HT3" s="326"/>
      <c r="HU3" s="326"/>
      <c r="HV3" s="326"/>
      <c r="HW3" s="326"/>
      <c r="HX3" s="326"/>
      <c r="HY3" s="326"/>
      <c r="HZ3" s="326"/>
      <c r="IA3" s="326"/>
      <c r="IB3" s="326"/>
      <c r="IC3" s="326"/>
      <c r="ID3" s="326"/>
      <c r="IE3" s="326"/>
      <c r="IF3" s="326"/>
      <c r="IG3" s="326"/>
      <c r="IH3" s="326"/>
      <c r="II3" s="326"/>
      <c r="IJ3" s="326"/>
    </row>
    <row r="4" spans="1:244" ht="12.75" thickBot="1">
      <c r="A4" s="329"/>
      <c r="B4" s="478" t="s">
        <v>91</v>
      </c>
      <c r="C4" s="478" t="s">
        <v>239</v>
      </c>
      <c r="D4" s="478" t="s">
        <v>201</v>
      </c>
      <c r="E4" s="483" t="s">
        <v>280</v>
      </c>
      <c r="F4" s="484"/>
      <c r="G4" s="485"/>
      <c r="H4" s="486" t="s">
        <v>202</v>
      </c>
      <c r="I4" s="478" t="s">
        <v>203</v>
      </c>
    </row>
    <row r="5" spans="1:244" ht="11.45" customHeight="1">
      <c r="A5" s="491"/>
      <c r="B5" s="482"/>
      <c r="C5" s="482"/>
      <c r="D5" s="482"/>
      <c r="E5" s="489" t="s">
        <v>279</v>
      </c>
      <c r="F5" s="478" t="s">
        <v>204</v>
      </c>
      <c r="G5" s="478" t="s">
        <v>205</v>
      </c>
      <c r="H5" s="487"/>
      <c r="I5" s="482"/>
      <c r="J5" s="331"/>
      <c r="K5" s="331"/>
      <c r="L5" s="331"/>
      <c r="M5" s="331"/>
      <c r="N5" s="422"/>
      <c r="O5" s="422"/>
      <c r="P5" s="422"/>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c r="CR5" s="331"/>
      <c r="CS5" s="331"/>
      <c r="CT5" s="331"/>
      <c r="CU5" s="331"/>
      <c r="CV5" s="331"/>
      <c r="CW5" s="331"/>
      <c r="CX5" s="331"/>
      <c r="CY5" s="331"/>
      <c r="CZ5" s="331"/>
      <c r="DA5" s="331"/>
      <c r="DB5" s="331"/>
      <c r="DC5" s="331"/>
      <c r="DD5" s="331"/>
      <c r="DE5" s="331"/>
      <c r="DF5" s="331"/>
      <c r="DG5" s="331"/>
      <c r="DH5" s="331"/>
      <c r="DI5" s="331"/>
      <c r="DJ5" s="331"/>
      <c r="DK5" s="331"/>
      <c r="DL5" s="331"/>
      <c r="DM5" s="331"/>
      <c r="DN5" s="331"/>
      <c r="DO5" s="331"/>
      <c r="DP5" s="331"/>
      <c r="DQ5" s="331"/>
      <c r="DR5" s="331"/>
      <c r="DS5" s="331"/>
      <c r="DT5" s="331"/>
      <c r="DU5" s="331"/>
      <c r="DV5" s="331"/>
      <c r="DW5" s="331"/>
      <c r="DX5" s="331"/>
      <c r="DY5" s="331"/>
      <c r="DZ5" s="331"/>
      <c r="EA5" s="331"/>
      <c r="EB5" s="331"/>
      <c r="EC5" s="331"/>
      <c r="ED5" s="331"/>
      <c r="EE5" s="331"/>
      <c r="EF5" s="331"/>
      <c r="EG5" s="331"/>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c r="FM5" s="331"/>
      <c r="FN5" s="331"/>
      <c r="FO5" s="331"/>
      <c r="FP5" s="331"/>
      <c r="FQ5" s="331"/>
      <c r="FR5" s="331"/>
      <c r="FS5" s="331"/>
      <c r="FT5" s="331"/>
      <c r="FU5" s="331"/>
      <c r="FV5" s="331"/>
      <c r="FW5" s="331"/>
      <c r="FX5" s="331"/>
      <c r="FY5" s="331"/>
      <c r="FZ5" s="331"/>
      <c r="GA5" s="331"/>
      <c r="GB5" s="331"/>
      <c r="GC5" s="331"/>
      <c r="GD5" s="331"/>
      <c r="GE5" s="331"/>
      <c r="GF5" s="331"/>
      <c r="GG5" s="331"/>
      <c r="GH5" s="331"/>
      <c r="GI5" s="331"/>
      <c r="GJ5" s="331"/>
      <c r="GK5" s="331"/>
      <c r="GL5" s="331"/>
      <c r="GM5" s="331"/>
      <c r="GN5" s="331"/>
      <c r="GO5" s="331"/>
      <c r="GP5" s="331"/>
      <c r="GQ5" s="331"/>
      <c r="GR5" s="331"/>
      <c r="GS5" s="331"/>
      <c r="GT5" s="331"/>
      <c r="GU5" s="331"/>
      <c r="GV5" s="331"/>
      <c r="GW5" s="331"/>
      <c r="GX5" s="331"/>
      <c r="GY5" s="331"/>
      <c r="GZ5" s="331"/>
      <c r="HA5" s="331"/>
      <c r="HB5" s="331"/>
      <c r="HC5" s="331"/>
      <c r="HD5" s="331"/>
      <c r="HE5" s="331"/>
      <c r="HF5" s="331"/>
      <c r="HG5" s="331"/>
      <c r="HH5" s="331"/>
      <c r="HI5" s="331"/>
      <c r="HJ5" s="331"/>
      <c r="HK5" s="331"/>
      <c r="HL5" s="331"/>
      <c r="HM5" s="331"/>
      <c r="HN5" s="331"/>
      <c r="HO5" s="331"/>
      <c r="HP5" s="331"/>
      <c r="HQ5" s="331"/>
      <c r="HR5" s="331"/>
      <c r="HS5" s="331"/>
      <c r="HT5" s="331"/>
      <c r="HU5" s="331"/>
      <c r="HV5" s="331"/>
      <c r="HW5" s="331"/>
      <c r="HX5" s="331"/>
      <c r="HY5" s="331"/>
      <c r="HZ5" s="331"/>
      <c r="IA5" s="331"/>
      <c r="IB5" s="331"/>
      <c r="IC5" s="331"/>
      <c r="ID5" s="331"/>
      <c r="IE5" s="331"/>
      <c r="IF5" s="331"/>
      <c r="IG5" s="331"/>
      <c r="IH5" s="331"/>
      <c r="II5" s="331"/>
      <c r="IJ5" s="331"/>
    </row>
    <row r="6" spans="1:244" ht="60" customHeight="1" thickBot="1">
      <c r="A6" s="492"/>
      <c r="B6" s="479"/>
      <c r="C6" s="479"/>
      <c r="D6" s="479"/>
      <c r="E6" s="490"/>
      <c r="F6" s="479"/>
      <c r="G6" s="479"/>
      <c r="H6" s="488"/>
      <c r="I6" s="479"/>
      <c r="J6" s="331"/>
      <c r="K6" s="331"/>
      <c r="L6" s="331"/>
      <c r="M6" s="331"/>
      <c r="N6" s="422"/>
      <c r="O6" s="422"/>
      <c r="P6" s="422"/>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1"/>
      <c r="CY6" s="331"/>
      <c r="CZ6" s="331"/>
      <c r="DA6" s="331"/>
      <c r="DB6" s="331"/>
      <c r="DC6" s="331"/>
      <c r="DD6" s="331"/>
      <c r="DE6" s="331"/>
      <c r="DF6" s="331"/>
      <c r="DG6" s="331"/>
      <c r="DH6" s="331"/>
      <c r="DI6" s="331"/>
      <c r="DJ6" s="331"/>
      <c r="DK6" s="331"/>
      <c r="DL6" s="331"/>
      <c r="DM6" s="331"/>
      <c r="DN6" s="331"/>
      <c r="DO6" s="331"/>
      <c r="DP6" s="331"/>
      <c r="DQ6" s="331"/>
      <c r="DR6" s="331"/>
      <c r="DS6" s="331"/>
      <c r="DT6" s="331"/>
      <c r="DU6" s="331"/>
      <c r="DV6" s="331"/>
      <c r="DW6" s="331"/>
      <c r="DX6" s="331"/>
      <c r="DY6" s="331"/>
      <c r="DZ6" s="331"/>
      <c r="EA6" s="331"/>
      <c r="EB6" s="331"/>
      <c r="EC6" s="331"/>
      <c r="ED6" s="331"/>
      <c r="EE6" s="331"/>
      <c r="EF6" s="331"/>
      <c r="EG6" s="331"/>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c r="FM6" s="331"/>
      <c r="FN6" s="331"/>
      <c r="FO6" s="331"/>
      <c r="FP6" s="331"/>
      <c r="FQ6" s="331"/>
      <c r="FR6" s="331"/>
      <c r="FS6" s="331"/>
      <c r="FT6" s="331"/>
      <c r="FU6" s="331"/>
      <c r="FV6" s="331"/>
      <c r="FW6" s="331"/>
      <c r="FX6" s="331"/>
      <c r="FY6" s="331"/>
      <c r="FZ6" s="331"/>
      <c r="GA6" s="331"/>
      <c r="GB6" s="331"/>
      <c r="GC6" s="331"/>
      <c r="GD6" s="331"/>
      <c r="GE6" s="331"/>
      <c r="GF6" s="331"/>
      <c r="GG6" s="331"/>
      <c r="GH6" s="331"/>
      <c r="GI6" s="331"/>
      <c r="GJ6" s="331"/>
      <c r="GK6" s="331"/>
      <c r="GL6" s="331"/>
      <c r="GM6" s="331"/>
      <c r="GN6" s="331"/>
      <c r="GO6" s="331"/>
      <c r="GP6" s="331"/>
      <c r="GQ6" s="331"/>
      <c r="GR6" s="331"/>
      <c r="GS6" s="331"/>
      <c r="GT6" s="331"/>
      <c r="GU6" s="331"/>
      <c r="GV6" s="331"/>
      <c r="GW6" s="331"/>
      <c r="GX6" s="331"/>
      <c r="GY6" s="331"/>
      <c r="GZ6" s="331"/>
      <c r="HA6" s="331"/>
      <c r="HB6" s="331"/>
      <c r="HC6" s="331"/>
      <c r="HD6" s="331"/>
      <c r="HE6" s="331"/>
      <c r="HF6" s="331"/>
      <c r="HG6" s="331"/>
      <c r="HH6" s="331"/>
      <c r="HI6" s="331"/>
      <c r="HJ6" s="331"/>
      <c r="HK6" s="331"/>
      <c r="HL6" s="331"/>
      <c r="HM6" s="331"/>
      <c r="HN6" s="331"/>
      <c r="HO6" s="331"/>
      <c r="HP6" s="331"/>
      <c r="HQ6" s="331"/>
      <c r="HR6" s="331"/>
      <c r="HS6" s="331"/>
      <c r="HT6" s="331"/>
      <c r="HU6" s="331"/>
      <c r="HV6" s="331"/>
      <c r="HW6" s="331"/>
      <c r="HX6" s="331"/>
      <c r="HY6" s="331"/>
      <c r="HZ6" s="331"/>
      <c r="IA6" s="331"/>
      <c r="IB6" s="331"/>
      <c r="IC6" s="331"/>
      <c r="ID6" s="331"/>
      <c r="IE6" s="331"/>
      <c r="IF6" s="331"/>
      <c r="IG6" s="331"/>
      <c r="IH6" s="331"/>
      <c r="II6" s="331"/>
      <c r="IJ6" s="331"/>
    </row>
    <row r="7" spans="1:244">
      <c r="A7" s="332" t="s">
        <v>26</v>
      </c>
      <c r="B7" s="333" t="s">
        <v>308</v>
      </c>
      <c r="C7" s="333" t="s">
        <v>308</v>
      </c>
      <c r="D7" s="370" t="s">
        <v>308</v>
      </c>
      <c r="E7" s="375" t="s">
        <v>308</v>
      </c>
      <c r="F7" s="333" t="s">
        <v>308</v>
      </c>
      <c r="G7" s="333" t="s">
        <v>308</v>
      </c>
      <c r="H7" s="334" t="s">
        <v>308</v>
      </c>
      <c r="I7" s="334" t="s">
        <v>308</v>
      </c>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31"/>
      <c r="CC7" s="331"/>
      <c r="CD7" s="331"/>
      <c r="CE7" s="331"/>
      <c r="CF7" s="331"/>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1"/>
      <c r="DF7" s="331"/>
      <c r="DG7" s="331"/>
      <c r="DH7" s="331"/>
      <c r="DI7" s="331"/>
      <c r="DJ7" s="331"/>
      <c r="DK7" s="331"/>
      <c r="DL7" s="331"/>
      <c r="DM7" s="331"/>
      <c r="DN7" s="331"/>
      <c r="DO7" s="331"/>
      <c r="DP7" s="331"/>
      <c r="DQ7" s="331"/>
      <c r="DR7" s="331"/>
      <c r="DS7" s="331"/>
      <c r="DT7" s="331"/>
      <c r="DU7" s="331"/>
      <c r="DV7" s="331"/>
      <c r="DW7" s="331"/>
      <c r="DX7" s="331"/>
      <c r="DY7" s="331"/>
      <c r="DZ7" s="331"/>
      <c r="EA7" s="331"/>
      <c r="EB7" s="331"/>
      <c r="EC7" s="331"/>
      <c r="ED7" s="331"/>
      <c r="EE7" s="331"/>
      <c r="EF7" s="331"/>
      <c r="EG7" s="331"/>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c r="FM7" s="331"/>
      <c r="FN7" s="331"/>
      <c r="FO7" s="331"/>
      <c r="FP7" s="331"/>
      <c r="FQ7" s="331"/>
      <c r="FR7" s="331"/>
      <c r="FS7" s="331"/>
      <c r="FT7" s="331"/>
      <c r="FU7" s="331"/>
      <c r="FV7" s="331"/>
      <c r="FW7" s="331"/>
      <c r="FX7" s="331"/>
      <c r="FY7" s="331"/>
      <c r="FZ7" s="331"/>
      <c r="GA7" s="331"/>
      <c r="GB7" s="331"/>
      <c r="GC7" s="331"/>
      <c r="GD7" s="331"/>
      <c r="GE7" s="331"/>
      <c r="GF7" s="331"/>
      <c r="GG7" s="331"/>
      <c r="GH7" s="331"/>
      <c r="GI7" s="331"/>
      <c r="GJ7" s="331"/>
      <c r="GK7" s="331"/>
      <c r="GL7" s="331"/>
      <c r="GM7" s="331"/>
      <c r="GN7" s="331"/>
      <c r="GO7" s="331"/>
      <c r="GP7" s="331"/>
      <c r="GQ7" s="331"/>
      <c r="GR7" s="331"/>
      <c r="GS7" s="331"/>
      <c r="GT7" s="331"/>
      <c r="GU7" s="331"/>
      <c r="GV7" s="331"/>
      <c r="GW7" s="331"/>
      <c r="GX7" s="331"/>
      <c r="GY7" s="331"/>
      <c r="GZ7" s="331"/>
      <c r="HA7" s="331"/>
      <c r="HB7" s="331"/>
      <c r="HC7" s="331"/>
      <c r="HD7" s="331"/>
      <c r="HE7" s="331"/>
      <c r="HF7" s="331"/>
      <c r="HG7" s="331"/>
      <c r="HH7" s="331"/>
      <c r="HI7" s="331"/>
      <c r="HJ7" s="331"/>
      <c r="HK7" s="331"/>
      <c r="HL7" s="331"/>
      <c r="HM7" s="331"/>
      <c r="HN7" s="331"/>
      <c r="HO7" s="331"/>
      <c r="HP7" s="331"/>
      <c r="HQ7" s="331"/>
      <c r="HR7" s="331"/>
      <c r="HS7" s="331"/>
      <c r="HT7" s="331"/>
      <c r="HU7" s="331"/>
      <c r="HV7" s="331"/>
      <c r="HW7" s="331"/>
      <c r="HX7" s="331"/>
      <c r="HY7" s="331"/>
      <c r="HZ7" s="331"/>
      <c r="IA7" s="331"/>
      <c r="IB7" s="331"/>
      <c r="IC7" s="331"/>
      <c r="ID7" s="331"/>
      <c r="IE7" s="331"/>
      <c r="IF7" s="331"/>
      <c r="IG7" s="331"/>
      <c r="IH7" s="331"/>
      <c r="II7" s="331"/>
      <c r="IJ7" s="331"/>
    </row>
    <row r="8" spans="1:244">
      <c r="A8" s="338" t="s">
        <v>151</v>
      </c>
      <c r="B8" s="333">
        <f>C8/C$8*100</f>
        <v>100</v>
      </c>
      <c r="C8" s="333">
        <v>1130</v>
      </c>
      <c r="D8" s="370">
        <v>30861</v>
      </c>
      <c r="E8" s="375">
        <v>8144</v>
      </c>
      <c r="F8" s="333">
        <v>20.5</v>
      </c>
      <c r="G8" s="333">
        <v>26.4</v>
      </c>
      <c r="H8" s="334">
        <v>39733</v>
      </c>
      <c r="I8" s="334">
        <v>32224</v>
      </c>
      <c r="J8" s="331"/>
      <c r="K8" s="331"/>
      <c r="L8" s="404"/>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1"/>
      <c r="DH8" s="331"/>
      <c r="DI8" s="331"/>
      <c r="DJ8" s="331"/>
      <c r="DK8" s="331"/>
      <c r="DL8" s="331"/>
      <c r="DM8" s="331"/>
      <c r="DN8" s="331"/>
      <c r="DO8" s="331"/>
      <c r="DP8" s="331"/>
      <c r="DQ8" s="331"/>
      <c r="DR8" s="331"/>
      <c r="DS8" s="331"/>
      <c r="DT8" s="331"/>
      <c r="DU8" s="331"/>
      <c r="DV8" s="331"/>
      <c r="DW8" s="331"/>
      <c r="DX8" s="331"/>
      <c r="DY8" s="331"/>
      <c r="DZ8" s="331"/>
      <c r="EA8" s="331"/>
      <c r="EB8" s="331"/>
      <c r="EC8" s="331"/>
      <c r="ED8" s="331"/>
      <c r="EE8" s="331"/>
      <c r="EF8" s="331"/>
      <c r="EG8" s="331"/>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c r="FM8" s="331"/>
      <c r="FN8" s="331"/>
      <c r="FO8" s="331"/>
      <c r="FP8" s="331"/>
      <c r="FQ8" s="331"/>
      <c r="FR8" s="331"/>
      <c r="FS8" s="331"/>
      <c r="FT8" s="331"/>
      <c r="FU8" s="331"/>
      <c r="FV8" s="331"/>
      <c r="FW8" s="331"/>
      <c r="FX8" s="331"/>
      <c r="FY8" s="331"/>
      <c r="FZ8" s="331"/>
      <c r="GA8" s="331"/>
      <c r="GB8" s="331"/>
      <c r="GC8" s="331"/>
      <c r="GD8" s="331"/>
      <c r="GE8" s="331"/>
      <c r="GF8" s="331"/>
      <c r="GG8" s="331"/>
      <c r="GH8" s="331"/>
      <c r="GI8" s="331"/>
      <c r="GJ8" s="331"/>
      <c r="GK8" s="331"/>
      <c r="GL8" s="331"/>
      <c r="GM8" s="331"/>
      <c r="GN8" s="331"/>
      <c r="GO8" s="331"/>
      <c r="GP8" s="331"/>
      <c r="GQ8" s="331"/>
      <c r="GR8" s="331"/>
      <c r="GS8" s="331"/>
      <c r="GT8" s="331"/>
      <c r="GU8" s="331"/>
      <c r="GV8" s="331"/>
      <c r="GW8" s="331"/>
      <c r="GX8" s="331"/>
      <c r="GY8" s="331"/>
      <c r="GZ8" s="331"/>
      <c r="HA8" s="331"/>
      <c r="HB8" s="331"/>
      <c r="HC8" s="331"/>
      <c r="HD8" s="331"/>
      <c r="HE8" s="331"/>
      <c r="HF8" s="331"/>
      <c r="HG8" s="331"/>
      <c r="HH8" s="331"/>
      <c r="HI8" s="331"/>
      <c r="HJ8" s="331"/>
      <c r="HK8" s="331"/>
      <c r="HL8" s="331"/>
      <c r="HM8" s="331"/>
      <c r="HN8" s="331"/>
      <c r="HO8" s="331"/>
      <c r="HP8" s="331"/>
      <c r="HQ8" s="331"/>
      <c r="HR8" s="331"/>
      <c r="HS8" s="331"/>
      <c r="HT8" s="331"/>
      <c r="HU8" s="331"/>
      <c r="HV8" s="331"/>
      <c r="HW8" s="331"/>
      <c r="HX8" s="331"/>
      <c r="HY8" s="331"/>
      <c r="HZ8" s="331"/>
      <c r="IA8" s="331"/>
      <c r="IB8" s="331"/>
      <c r="IC8" s="331"/>
      <c r="ID8" s="331"/>
      <c r="IE8" s="331"/>
      <c r="IF8" s="331"/>
      <c r="IG8" s="331"/>
      <c r="IH8" s="331"/>
      <c r="II8" s="331"/>
      <c r="IJ8" s="331"/>
    </row>
    <row r="9" spans="1:244">
      <c r="A9" s="335" t="s">
        <v>27</v>
      </c>
      <c r="B9" s="336">
        <f>100*C9/$C$8</f>
        <v>53.6</v>
      </c>
      <c r="C9" s="336">
        <v>605.5</v>
      </c>
      <c r="D9" s="371">
        <v>33414</v>
      </c>
      <c r="E9" s="376">
        <v>4525</v>
      </c>
      <c r="F9" s="336">
        <v>11.7</v>
      </c>
      <c r="G9" s="336">
        <v>13.5</v>
      </c>
      <c r="H9" s="337">
        <v>38703</v>
      </c>
      <c r="I9" s="337">
        <v>31253</v>
      </c>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331"/>
      <c r="CP9" s="331"/>
      <c r="CQ9" s="331"/>
      <c r="CR9" s="331"/>
      <c r="CS9" s="331"/>
      <c r="CT9" s="331"/>
      <c r="CU9" s="331"/>
      <c r="CV9" s="331"/>
      <c r="CW9" s="331"/>
      <c r="CX9" s="331"/>
      <c r="CY9" s="331"/>
      <c r="CZ9" s="331"/>
      <c r="DA9" s="331"/>
      <c r="DB9" s="331"/>
      <c r="DC9" s="331"/>
      <c r="DD9" s="331"/>
      <c r="DE9" s="331"/>
      <c r="DF9" s="331"/>
      <c r="DG9" s="331"/>
      <c r="DH9" s="331"/>
      <c r="DI9" s="331"/>
      <c r="DJ9" s="331"/>
      <c r="DK9" s="331"/>
      <c r="DL9" s="331"/>
      <c r="DM9" s="331"/>
      <c r="DN9" s="331"/>
      <c r="DO9" s="331"/>
      <c r="DP9" s="331"/>
      <c r="DQ9" s="331"/>
      <c r="DR9" s="331"/>
      <c r="DS9" s="331"/>
      <c r="DT9" s="331"/>
      <c r="DU9" s="331"/>
      <c r="DV9" s="331"/>
      <c r="DW9" s="331"/>
      <c r="DX9" s="331"/>
      <c r="DY9" s="331"/>
      <c r="DZ9" s="331"/>
      <c r="EA9" s="331"/>
      <c r="EB9" s="331"/>
      <c r="EC9" s="331"/>
      <c r="ED9" s="331"/>
      <c r="EE9" s="331"/>
      <c r="EF9" s="331"/>
      <c r="EG9" s="331"/>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c r="FM9" s="331"/>
      <c r="FN9" s="331"/>
      <c r="FO9" s="331"/>
      <c r="FP9" s="331"/>
      <c r="FQ9" s="331"/>
      <c r="FR9" s="331"/>
      <c r="FS9" s="331"/>
      <c r="FT9" s="331"/>
      <c r="FU9" s="331"/>
      <c r="FV9" s="331"/>
      <c r="FW9" s="331"/>
      <c r="FX9" s="331"/>
      <c r="FY9" s="331"/>
      <c r="FZ9" s="331"/>
      <c r="GA9" s="331"/>
      <c r="GB9" s="331"/>
      <c r="GC9" s="331"/>
      <c r="GD9" s="331"/>
      <c r="GE9" s="331"/>
      <c r="GF9" s="331"/>
      <c r="GG9" s="331"/>
      <c r="GH9" s="331"/>
      <c r="GI9" s="331"/>
      <c r="GJ9" s="331"/>
      <c r="GK9" s="331"/>
      <c r="GL9" s="331"/>
      <c r="GM9" s="331"/>
      <c r="GN9" s="331"/>
      <c r="GO9" s="331"/>
      <c r="GP9" s="331"/>
      <c r="GQ9" s="331"/>
      <c r="GR9" s="331"/>
      <c r="GS9" s="331"/>
      <c r="GT9" s="331"/>
      <c r="GU9" s="331"/>
      <c r="GV9" s="331"/>
      <c r="GW9" s="331"/>
      <c r="GX9" s="331"/>
      <c r="GY9" s="331"/>
      <c r="GZ9" s="331"/>
      <c r="HA9" s="331"/>
      <c r="HB9" s="331"/>
      <c r="HC9" s="331"/>
      <c r="HD9" s="331"/>
      <c r="HE9" s="331"/>
      <c r="HF9" s="331"/>
      <c r="HG9" s="331"/>
      <c r="HH9" s="331"/>
      <c r="HI9" s="331"/>
      <c r="HJ9" s="331"/>
      <c r="HK9" s="331"/>
      <c r="HL9" s="331"/>
      <c r="HM9" s="331"/>
      <c r="HN9" s="331"/>
      <c r="HO9" s="331"/>
      <c r="HP9" s="331"/>
      <c r="HQ9" s="331"/>
      <c r="HR9" s="331"/>
      <c r="HS9" s="331"/>
      <c r="HT9" s="331"/>
      <c r="HU9" s="331"/>
      <c r="HV9" s="331"/>
      <c r="HW9" s="331"/>
      <c r="HX9" s="331"/>
      <c r="HY9" s="331"/>
      <c r="HZ9" s="331"/>
      <c r="IA9" s="331"/>
      <c r="IB9" s="331"/>
      <c r="IC9" s="331"/>
      <c r="ID9" s="331"/>
      <c r="IE9" s="331"/>
      <c r="IF9" s="331"/>
      <c r="IG9" s="331"/>
      <c r="IH9" s="331"/>
      <c r="II9" s="331"/>
      <c r="IJ9" s="331"/>
    </row>
    <row r="10" spans="1:244" ht="22.5">
      <c r="A10" s="340" t="s">
        <v>261</v>
      </c>
      <c r="B10" s="333">
        <f t="shared" ref="B10:B49" si="0">100*C10/$C$8</f>
        <v>35</v>
      </c>
      <c r="C10" s="333">
        <v>396</v>
      </c>
      <c r="D10" s="370">
        <v>36528</v>
      </c>
      <c r="E10" s="375">
        <v>10586</v>
      </c>
      <c r="F10" s="333">
        <v>22.1</v>
      </c>
      <c r="G10" s="333">
        <v>29</v>
      </c>
      <c r="H10" s="334">
        <v>47936</v>
      </c>
      <c r="I10" s="334">
        <v>39113</v>
      </c>
      <c r="J10" s="331"/>
      <c r="K10" s="331"/>
      <c r="L10" s="404"/>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c r="CM10" s="331"/>
      <c r="CN10" s="331"/>
      <c r="CO10" s="331"/>
      <c r="CP10" s="331"/>
      <c r="CQ10" s="331"/>
      <c r="CR10" s="331"/>
      <c r="CS10" s="331"/>
      <c r="CT10" s="331"/>
      <c r="CU10" s="331"/>
      <c r="CV10" s="331"/>
      <c r="CW10" s="331"/>
      <c r="CX10" s="331"/>
      <c r="CY10" s="331"/>
      <c r="CZ10" s="331"/>
      <c r="DA10" s="331"/>
      <c r="DB10" s="331"/>
      <c r="DC10" s="331"/>
      <c r="DD10" s="331"/>
      <c r="DE10" s="331"/>
      <c r="DF10" s="331"/>
      <c r="DG10" s="331"/>
      <c r="DH10" s="331"/>
      <c r="DI10" s="331"/>
      <c r="DJ10" s="331"/>
      <c r="DK10" s="331"/>
      <c r="DL10" s="331"/>
      <c r="DM10" s="331"/>
      <c r="DN10" s="331"/>
      <c r="DO10" s="331"/>
      <c r="DP10" s="331"/>
      <c r="DQ10" s="331"/>
      <c r="DR10" s="331"/>
      <c r="DS10" s="331"/>
      <c r="DT10" s="331"/>
      <c r="DU10" s="331"/>
      <c r="DV10" s="331"/>
      <c r="DW10" s="331"/>
      <c r="DX10" s="331"/>
      <c r="DY10" s="331"/>
      <c r="DZ10" s="331"/>
      <c r="EA10" s="331"/>
      <c r="EB10" s="331"/>
      <c r="EC10" s="331"/>
      <c r="ED10" s="331"/>
      <c r="EE10" s="331"/>
      <c r="EF10" s="331"/>
      <c r="EG10" s="331"/>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c r="FM10" s="331"/>
      <c r="FN10" s="331"/>
      <c r="FO10" s="331"/>
      <c r="FP10" s="331"/>
      <c r="FQ10" s="331"/>
      <c r="FR10" s="331"/>
      <c r="FS10" s="331"/>
      <c r="FT10" s="331"/>
      <c r="FU10" s="331"/>
      <c r="FV10" s="331"/>
      <c r="FW10" s="331"/>
      <c r="FX10" s="331"/>
      <c r="FY10" s="331"/>
      <c r="FZ10" s="331"/>
      <c r="GA10" s="331"/>
      <c r="GB10" s="331"/>
      <c r="GC10" s="331"/>
      <c r="GD10" s="331"/>
      <c r="GE10" s="331"/>
      <c r="GF10" s="331"/>
      <c r="GG10" s="331"/>
      <c r="GH10" s="331"/>
      <c r="GI10" s="331"/>
      <c r="GJ10" s="331"/>
      <c r="GK10" s="331"/>
      <c r="GL10" s="331"/>
      <c r="GM10" s="331"/>
      <c r="GN10" s="331"/>
      <c r="GO10" s="331"/>
      <c r="GP10" s="331"/>
      <c r="GQ10" s="331"/>
      <c r="GR10" s="331"/>
      <c r="GS10" s="331"/>
      <c r="GT10" s="331"/>
      <c r="GU10" s="331"/>
      <c r="GV10" s="331"/>
      <c r="GW10" s="331"/>
      <c r="GX10" s="331"/>
      <c r="GY10" s="331"/>
      <c r="GZ10" s="331"/>
      <c r="HA10" s="331"/>
      <c r="HB10" s="331"/>
      <c r="HC10" s="331"/>
      <c r="HD10" s="331"/>
      <c r="HE10" s="331"/>
      <c r="HF10" s="331"/>
      <c r="HG10" s="331"/>
      <c r="HH10" s="331"/>
      <c r="HI10" s="331"/>
      <c r="HJ10" s="331"/>
      <c r="HK10" s="331"/>
      <c r="HL10" s="331"/>
      <c r="HM10" s="331"/>
      <c r="HN10" s="331"/>
      <c r="HO10" s="331"/>
      <c r="HP10" s="331"/>
      <c r="HQ10" s="331"/>
      <c r="HR10" s="331"/>
      <c r="HS10" s="331"/>
      <c r="HT10" s="331"/>
      <c r="HU10" s="331"/>
      <c r="HV10" s="331"/>
      <c r="HW10" s="331"/>
      <c r="HX10" s="331"/>
      <c r="HY10" s="331"/>
      <c r="HZ10" s="331"/>
      <c r="IA10" s="331"/>
      <c r="IB10" s="331"/>
      <c r="IC10" s="331"/>
      <c r="ID10" s="331"/>
      <c r="IE10" s="331"/>
      <c r="IF10" s="331"/>
      <c r="IG10" s="331"/>
      <c r="IH10" s="331"/>
      <c r="II10" s="331"/>
      <c r="IJ10" s="331"/>
    </row>
    <row r="11" spans="1:244" ht="22.5">
      <c r="A11" s="341" t="s">
        <v>282</v>
      </c>
      <c r="B11" s="333">
        <f t="shared" si="0"/>
        <v>2.2999999999999998</v>
      </c>
      <c r="C11" s="333">
        <v>25.5</v>
      </c>
      <c r="D11" s="370">
        <v>51268</v>
      </c>
      <c r="E11" s="375">
        <v>31884</v>
      </c>
      <c r="F11" s="333">
        <v>37.700000000000003</v>
      </c>
      <c r="G11" s="333">
        <v>62.2</v>
      </c>
      <c r="H11" s="334">
        <v>84529</v>
      </c>
      <c r="I11" s="334">
        <v>70331</v>
      </c>
      <c r="J11" s="331"/>
      <c r="K11" s="331"/>
      <c r="L11" s="404"/>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31"/>
      <c r="CA11" s="331"/>
      <c r="CB11" s="331"/>
      <c r="CC11" s="331"/>
      <c r="CD11" s="331"/>
      <c r="CE11" s="331"/>
      <c r="CF11" s="331"/>
      <c r="CG11" s="331"/>
      <c r="CH11" s="331"/>
      <c r="CI11" s="331"/>
      <c r="CJ11" s="331"/>
      <c r="CK11" s="331"/>
      <c r="CL11" s="331"/>
      <c r="CM11" s="331"/>
      <c r="CN11" s="331"/>
      <c r="CO11" s="331"/>
      <c r="CP11" s="331"/>
      <c r="CQ11" s="331"/>
      <c r="CR11" s="331"/>
      <c r="CS11" s="331"/>
      <c r="CT11" s="331"/>
      <c r="CU11" s="331"/>
      <c r="CV11" s="331"/>
      <c r="CW11" s="331"/>
      <c r="CX11" s="331"/>
      <c r="CY11" s="331"/>
      <c r="CZ11" s="331"/>
      <c r="DA11" s="331"/>
      <c r="DB11" s="331"/>
      <c r="DC11" s="331"/>
      <c r="DD11" s="331"/>
      <c r="DE11" s="331"/>
      <c r="DF11" s="331"/>
      <c r="DG11" s="331"/>
      <c r="DH11" s="331"/>
      <c r="DI11" s="331"/>
      <c r="DJ11" s="331"/>
      <c r="DK11" s="331"/>
      <c r="DL11" s="331"/>
      <c r="DM11" s="331"/>
      <c r="DN11" s="331"/>
      <c r="DO11" s="331"/>
      <c r="DP11" s="331"/>
      <c r="DQ11" s="331"/>
      <c r="DR11" s="331"/>
      <c r="DS11" s="331"/>
      <c r="DT11" s="331"/>
      <c r="DU11" s="331"/>
      <c r="DV11" s="331"/>
      <c r="DW11" s="331"/>
      <c r="DX11" s="331"/>
      <c r="DY11" s="331"/>
      <c r="DZ11" s="331"/>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c r="FM11" s="331"/>
      <c r="FN11" s="331"/>
      <c r="FO11" s="331"/>
      <c r="FP11" s="331"/>
      <c r="FQ11" s="331"/>
      <c r="FR11" s="331"/>
      <c r="FS11" s="331"/>
      <c r="FT11" s="331"/>
      <c r="FU11" s="331"/>
      <c r="FV11" s="331"/>
      <c r="FW11" s="331"/>
      <c r="FX11" s="331"/>
      <c r="FY11" s="331"/>
      <c r="FZ11" s="331"/>
      <c r="GA11" s="331"/>
      <c r="GB11" s="331"/>
      <c r="GC11" s="331"/>
      <c r="GD11" s="331"/>
      <c r="GE11" s="331"/>
      <c r="GF11" s="331"/>
      <c r="GG11" s="331"/>
      <c r="GH11" s="331"/>
      <c r="GI11" s="331"/>
      <c r="GJ11" s="331"/>
      <c r="GK11" s="331"/>
      <c r="GL11" s="331"/>
      <c r="GM11" s="331"/>
      <c r="GN11" s="331"/>
      <c r="GO11" s="331"/>
      <c r="GP11" s="331"/>
      <c r="GQ11" s="331"/>
      <c r="GR11" s="331"/>
      <c r="GS11" s="331"/>
      <c r="GT11" s="331"/>
      <c r="GU11" s="331"/>
      <c r="GV11" s="331"/>
      <c r="GW11" s="331"/>
      <c r="GX11" s="331"/>
      <c r="GY11" s="331"/>
      <c r="GZ11" s="331"/>
      <c r="HA11" s="331"/>
      <c r="HB11" s="331"/>
      <c r="HC11" s="331"/>
      <c r="HD11" s="331"/>
      <c r="HE11" s="331"/>
      <c r="HF11" s="331"/>
      <c r="HG11" s="331"/>
      <c r="HH11" s="331"/>
      <c r="HI11" s="331"/>
      <c r="HJ11" s="331"/>
      <c r="HK11" s="331"/>
      <c r="HL11" s="331"/>
      <c r="HM11" s="331"/>
      <c r="HN11" s="331"/>
      <c r="HO11" s="331"/>
      <c r="HP11" s="331"/>
      <c r="HQ11" s="331"/>
      <c r="HR11" s="331"/>
      <c r="HS11" s="331"/>
      <c r="HT11" s="331"/>
      <c r="HU11" s="331"/>
      <c r="HV11" s="331"/>
      <c r="HW11" s="331"/>
      <c r="HX11" s="331"/>
      <c r="HY11" s="331"/>
      <c r="HZ11" s="331"/>
      <c r="IA11" s="331"/>
      <c r="IB11" s="331"/>
      <c r="IC11" s="331"/>
      <c r="ID11" s="331"/>
      <c r="IE11" s="331"/>
      <c r="IF11" s="331"/>
      <c r="IG11" s="331"/>
      <c r="IH11" s="331"/>
      <c r="II11" s="331"/>
      <c r="IJ11" s="331"/>
    </row>
    <row r="12" spans="1:244" ht="13.5" customHeight="1">
      <c r="A12" s="342" t="s">
        <v>266</v>
      </c>
      <c r="B12" s="336">
        <f t="shared" si="0"/>
        <v>0.9</v>
      </c>
      <c r="C12" s="336">
        <v>10</v>
      </c>
      <c r="D12" s="371">
        <v>51489</v>
      </c>
      <c r="E12" s="376">
        <v>41861</v>
      </c>
      <c r="F12" s="336">
        <v>44.1</v>
      </c>
      <c r="G12" s="336">
        <v>81.3</v>
      </c>
      <c r="H12" s="337">
        <v>94842</v>
      </c>
      <c r="I12" s="337">
        <v>79325</v>
      </c>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1"/>
      <c r="BY12" s="331"/>
      <c r="BZ12" s="331"/>
      <c r="CA12" s="331"/>
      <c r="CB12" s="331"/>
      <c r="CC12" s="331"/>
      <c r="CD12" s="331"/>
      <c r="CE12" s="331"/>
      <c r="CF12" s="331"/>
      <c r="CG12" s="331"/>
      <c r="CH12" s="331"/>
      <c r="CI12" s="331"/>
      <c r="CJ12" s="331"/>
      <c r="CK12" s="331"/>
      <c r="CL12" s="331"/>
      <c r="CM12" s="331"/>
      <c r="CN12" s="331"/>
      <c r="CO12" s="331"/>
      <c r="CP12" s="331"/>
      <c r="CQ12" s="331"/>
      <c r="CR12" s="331"/>
      <c r="CS12" s="331"/>
      <c r="CT12" s="331"/>
      <c r="CU12" s="331"/>
      <c r="CV12" s="331"/>
      <c r="CW12" s="331"/>
      <c r="CX12" s="331"/>
      <c r="CY12" s="331"/>
      <c r="CZ12" s="331"/>
      <c r="DA12" s="331"/>
      <c r="DB12" s="331"/>
      <c r="DC12" s="331"/>
      <c r="DD12" s="331"/>
      <c r="DE12" s="331"/>
      <c r="DF12" s="331"/>
      <c r="DG12" s="331"/>
      <c r="DH12" s="331"/>
      <c r="DI12" s="331"/>
      <c r="DJ12" s="331"/>
      <c r="DK12" s="331"/>
      <c r="DL12" s="331"/>
      <c r="DM12" s="331"/>
      <c r="DN12" s="331"/>
      <c r="DO12" s="331"/>
      <c r="DP12" s="331"/>
      <c r="DQ12" s="331"/>
      <c r="DR12" s="331"/>
      <c r="DS12" s="331"/>
      <c r="DT12" s="331"/>
      <c r="DU12" s="331"/>
      <c r="DV12" s="331"/>
      <c r="DW12" s="331"/>
      <c r="DX12" s="331"/>
      <c r="DY12" s="331"/>
      <c r="DZ12" s="331"/>
      <c r="EA12" s="331"/>
      <c r="EB12" s="331"/>
      <c r="EC12" s="331"/>
      <c r="ED12" s="331"/>
      <c r="EE12" s="331"/>
      <c r="EF12" s="331"/>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331"/>
      <c r="FF12" s="331"/>
      <c r="FG12" s="331"/>
      <c r="FH12" s="331"/>
      <c r="FI12" s="331"/>
      <c r="FJ12" s="331"/>
      <c r="FK12" s="331"/>
      <c r="FL12" s="331"/>
      <c r="FM12" s="331"/>
      <c r="FN12" s="331"/>
      <c r="FO12" s="331"/>
      <c r="FP12" s="331"/>
      <c r="FQ12" s="331"/>
      <c r="FR12" s="331"/>
      <c r="FS12" s="331"/>
      <c r="FT12" s="331"/>
      <c r="FU12" s="331"/>
      <c r="FV12" s="331"/>
      <c r="FW12" s="331"/>
      <c r="FX12" s="331"/>
      <c r="FY12" s="331"/>
      <c r="FZ12" s="331"/>
      <c r="GA12" s="331"/>
      <c r="GB12" s="331"/>
      <c r="GC12" s="331"/>
      <c r="GD12" s="331"/>
      <c r="GE12" s="331"/>
      <c r="GF12" s="331"/>
      <c r="GG12" s="331"/>
      <c r="GH12" s="331"/>
      <c r="GI12" s="331"/>
      <c r="GJ12" s="331"/>
      <c r="GK12" s="331"/>
      <c r="GL12" s="331"/>
      <c r="GM12" s="331"/>
      <c r="GN12" s="331"/>
      <c r="GO12" s="331"/>
      <c r="GP12" s="331"/>
      <c r="GQ12" s="331"/>
      <c r="GR12" s="331"/>
      <c r="GS12" s="331"/>
      <c r="GT12" s="331"/>
      <c r="GU12" s="331"/>
      <c r="GV12" s="331"/>
      <c r="GW12" s="331"/>
      <c r="GX12" s="331"/>
      <c r="GY12" s="331"/>
      <c r="GZ12" s="331"/>
      <c r="HA12" s="331"/>
      <c r="HB12" s="331"/>
      <c r="HC12" s="331"/>
      <c r="HD12" s="331"/>
      <c r="HE12" s="331"/>
      <c r="HF12" s="331"/>
      <c r="HG12" s="331"/>
      <c r="HH12" s="331"/>
      <c r="HI12" s="331"/>
      <c r="HJ12" s="331"/>
      <c r="HK12" s="331"/>
      <c r="HL12" s="331"/>
      <c r="HM12" s="331"/>
      <c r="HN12" s="331"/>
      <c r="HO12" s="331"/>
      <c r="HP12" s="331"/>
      <c r="HQ12" s="331"/>
      <c r="HR12" s="331"/>
      <c r="HS12" s="331"/>
      <c r="HT12" s="331"/>
      <c r="HU12" s="331"/>
      <c r="HV12" s="331"/>
      <c r="HW12" s="331"/>
      <c r="HX12" s="331"/>
      <c r="HY12" s="331"/>
      <c r="HZ12" s="331"/>
      <c r="IA12" s="331"/>
      <c r="IB12" s="331"/>
      <c r="IC12" s="331"/>
      <c r="ID12" s="331"/>
      <c r="IE12" s="331"/>
      <c r="IF12" s="331"/>
      <c r="IG12" s="331"/>
      <c r="IH12" s="331"/>
      <c r="II12" s="331"/>
      <c r="IJ12" s="331"/>
    </row>
    <row r="13" spans="1:244">
      <c r="A13" s="343" t="s">
        <v>262</v>
      </c>
      <c r="B13" s="336">
        <f t="shared" si="0"/>
        <v>0</v>
      </c>
      <c r="C13" s="336">
        <v>0.2</v>
      </c>
      <c r="D13" s="371">
        <v>71254</v>
      </c>
      <c r="E13" s="376">
        <v>85592</v>
      </c>
      <c r="F13" s="336">
        <v>53.6</v>
      </c>
      <c r="G13" s="336">
        <v>120.1</v>
      </c>
      <c r="H13" s="337">
        <v>159710</v>
      </c>
      <c r="I13" s="337">
        <v>135384</v>
      </c>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1"/>
      <c r="BW13" s="331"/>
      <c r="BX13" s="331"/>
      <c r="BY13" s="331"/>
      <c r="BZ13" s="331"/>
      <c r="CA13" s="331"/>
      <c r="CB13" s="331"/>
      <c r="CC13" s="331"/>
      <c r="CD13" s="331"/>
      <c r="CE13" s="331"/>
      <c r="CF13" s="331"/>
      <c r="CG13" s="331"/>
      <c r="CH13" s="331"/>
      <c r="CI13" s="331"/>
      <c r="CJ13" s="331"/>
      <c r="CK13" s="331"/>
      <c r="CL13" s="331"/>
      <c r="CM13" s="331"/>
      <c r="CN13" s="331"/>
      <c r="CO13" s="331"/>
      <c r="CP13" s="331"/>
      <c r="CQ13" s="331"/>
      <c r="CR13" s="331"/>
      <c r="CS13" s="331"/>
      <c r="CT13" s="331"/>
      <c r="CU13" s="331"/>
      <c r="CV13" s="331"/>
      <c r="CW13" s="331"/>
      <c r="CX13" s="331"/>
      <c r="CY13" s="331"/>
      <c r="CZ13" s="331"/>
      <c r="DA13" s="331"/>
      <c r="DB13" s="331"/>
      <c r="DC13" s="331"/>
      <c r="DD13" s="331"/>
      <c r="DE13" s="331"/>
      <c r="DF13" s="331"/>
      <c r="DG13" s="331"/>
      <c r="DH13" s="331"/>
      <c r="DI13" s="331"/>
      <c r="DJ13" s="331"/>
      <c r="DK13" s="331"/>
      <c r="DL13" s="331"/>
      <c r="DM13" s="331"/>
      <c r="DN13" s="331"/>
      <c r="DO13" s="331"/>
      <c r="DP13" s="331"/>
      <c r="DQ13" s="331"/>
      <c r="DR13" s="331"/>
      <c r="DS13" s="331"/>
      <c r="DT13" s="331"/>
      <c r="DU13" s="331"/>
      <c r="DV13" s="331"/>
      <c r="DW13" s="331"/>
      <c r="DX13" s="331"/>
      <c r="DY13" s="331"/>
      <c r="DZ13" s="331"/>
      <c r="EA13" s="331"/>
      <c r="EB13" s="331"/>
      <c r="EC13" s="331"/>
      <c r="ED13" s="331"/>
      <c r="EE13" s="331"/>
      <c r="EF13" s="331"/>
      <c r="EG13" s="331"/>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c r="FM13" s="331"/>
      <c r="FN13" s="331"/>
      <c r="FO13" s="331"/>
      <c r="FP13" s="331"/>
      <c r="FQ13" s="331"/>
      <c r="FR13" s="331"/>
      <c r="FS13" s="331"/>
      <c r="FT13" s="331"/>
      <c r="FU13" s="331"/>
      <c r="FV13" s="331"/>
      <c r="FW13" s="331"/>
      <c r="FX13" s="331"/>
      <c r="FY13" s="331"/>
      <c r="FZ13" s="331"/>
      <c r="GA13" s="331"/>
      <c r="GB13" s="331"/>
      <c r="GC13" s="331"/>
      <c r="GD13" s="331"/>
      <c r="GE13" s="331"/>
      <c r="GF13" s="331"/>
      <c r="GG13" s="331"/>
      <c r="GH13" s="331"/>
      <c r="GI13" s="331"/>
      <c r="GJ13" s="331"/>
      <c r="GK13" s="331"/>
      <c r="GL13" s="331"/>
      <c r="GM13" s="331"/>
      <c r="GN13" s="331"/>
      <c r="GO13" s="331"/>
      <c r="GP13" s="331"/>
      <c r="GQ13" s="331"/>
      <c r="GR13" s="331"/>
      <c r="GS13" s="331"/>
      <c r="GT13" s="331"/>
      <c r="GU13" s="331"/>
      <c r="GV13" s="331"/>
      <c r="GW13" s="331"/>
      <c r="GX13" s="331"/>
      <c r="GY13" s="331"/>
      <c r="GZ13" s="331"/>
      <c r="HA13" s="331"/>
      <c r="HB13" s="331"/>
      <c r="HC13" s="331"/>
      <c r="HD13" s="331"/>
      <c r="HE13" s="331"/>
      <c r="HF13" s="331"/>
      <c r="HG13" s="331"/>
      <c r="HH13" s="331"/>
      <c r="HI13" s="331"/>
      <c r="HJ13" s="331"/>
      <c r="HK13" s="331"/>
      <c r="HL13" s="331"/>
      <c r="HM13" s="331"/>
      <c r="HN13" s="331"/>
      <c r="HO13" s="331"/>
      <c r="HP13" s="331"/>
      <c r="HQ13" s="331"/>
      <c r="HR13" s="331"/>
      <c r="HS13" s="331"/>
      <c r="HT13" s="331"/>
      <c r="HU13" s="331"/>
      <c r="HV13" s="331"/>
      <c r="HW13" s="331"/>
      <c r="HX13" s="331"/>
      <c r="HY13" s="331"/>
      <c r="HZ13" s="331"/>
      <c r="IA13" s="331"/>
      <c r="IB13" s="331"/>
      <c r="IC13" s="331"/>
      <c r="ID13" s="331"/>
      <c r="IE13" s="331"/>
      <c r="IF13" s="331"/>
      <c r="IG13" s="331"/>
      <c r="IH13" s="331"/>
      <c r="II13" s="331"/>
      <c r="IJ13" s="331"/>
    </row>
    <row r="14" spans="1:244" ht="22.5">
      <c r="A14" s="343" t="s">
        <v>263</v>
      </c>
      <c r="B14" s="336">
        <f t="shared" si="0"/>
        <v>0</v>
      </c>
      <c r="C14" s="336">
        <v>0.2</v>
      </c>
      <c r="D14" s="371">
        <v>64245</v>
      </c>
      <c r="E14" s="376">
        <v>69026</v>
      </c>
      <c r="F14" s="336">
        <v>50.8</v>
      </c>
      <c r="G14" s="336">
        <v>107.4</v>
      </c>
      <c r="H14" s="337">
        <v>135758</v>
      </c>
      <c r="I14" s="337">
        <v>114682</v>
      </c>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1"/>
      <c r="CB14" s="331"/>
      <c r="CC14" s="331"/>
      <c r="CD14" s="331"/>
      <c r="CE14" s="331"/>
      <c r="CF14" s="331"/>
      <c r="CG14" s="331"/>
      <c r="CH14" s="331"/>
      <c r="CI14" s="331"/>
      <c r="CJ14" s="331"/>
      <c r="CK14" s="331"/>
      <c r="CL14" s="331"/>
      <c r="CM14" s="331"/>
      <c r="CN14" s="331"/>
      <c r="CO14" s="331"/>
      <c r="CP14" s="331"/>
      <c r="CQ14" s="331"/>
      <c r="CR14" s="331"/>
      <c r="CS14" s="331"/>
      <c r="CT14" s="331"/>
      <c r="CU14" s="331"/>
      <c r="CV14" s="331"/>
      <c r="CW14" s="331"/>
      <c r="CX14" s="331"/>
      <c r="CY14" s="331"/>
      <c r="CZ14" s="331"/>
      <c r="DA14" s="331"/>
      <c r="DB14" s="331"/>
      <c r="DC14" s="331"/>
      <c r="DD14" s="331"/>
      <c r="DE14" s="331"/>
      <c r="DF14" s="331"/>
      <c r="DG14" s="331"/>
      <c r="DH14" s="331"/>
      <c r="DI14" s="331"/>
      <c r="DJ14" s="331"/>
      <c r="DK14" s="331"/>
      <c r="DL14" s="331"/>
      <c r="DM14" s="331"/>
      <c r="DN14" s="331"/>
      <c r="DO14" s="331"/>
      <c r="DP14" s="331"/>
      <c r="DQ14" s="331"/>
      <c r="DR14" s="331"/>
      <c r="DS14" s="331"/>
      <c r="DT14" s="331"/>
      <c r="DU14" s="331"/>
      <c r="DV14" s="331"/>
      <c r="DW14" s="331"/>
      <c r="DX14" s="331"/>
      <c r="DY14" s="331"/>
      <c r="DZ14" s="331"/>
      <c r="EA14" s="331"/>
      <c r="EB14" s="331"/>
      <c r="EC14" s="331"/>
      <c r="ED14" s="331"/>
      <c r="EE14" s="331"/>
      <c r="EF14" s="331"/>
      <c r="EG14" s="331"/>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1"/>
      <c r="FK14" s="331"/>
      <c r="FL14" s="331"/>
      <c r="FM14" s="331"/>
      <c r="FN14" s="331"/>
      <c r="FO14" s="331"/>
      <c r="FP14" s="331"/>
      <c r="FQ14" s="331"/>
      <c r="FR14" s="331"/>
      <c r="FS14" s="331"/>
      <c r="FT14" s="331"/>
      <c r="FU14" s="331"/>
      <c r="FV14" s="331"/>
      <c r="FW14" s="331"/>
      <c r="FX14" s="331"/>
      <c r="FY14" s="331"/>
      <c r="FZ14" s="331"/>
      <c r="GA14" s="331"/>
      <c r="GB14" s="331"/>
      <c r="GC14" s="331"/>
      <c r="GD14" s="331"/>
      <c r="GE14" s="331"/>
      <c r="GF14" s="331"/>
      <c r="GG14" s="331"/>
      <c r="GH14" s="331"/>
      <c r="GI14" s="331"/>
      <c r="GJ14" s="331"/>
      <c r="GK14" s="331"/>
      <c r="GL14" s="331"/>
      <c r="GM14" s="331"/>
      <c r="GN14" s="331"/>
      <c r="GO14" s="331"/>
      <c r="GP14" s="331"/>
      <c r="GQ14" s="331"/>
      <c r="GR14" s="331"/>
      <c r="GS14" s="331"/>
      <c r="GT14" s="331"/>
      <c r="GU14" s="331"/>
      <c r="GV14" s="331"/>
      <c r="GW14" s="331"/>
      <c r="GX14" s="331"/>
      <c r="GY14" s="331"/>
      <c r="GZ14" s="331"/>
      <c r="HA14" s="331"/>
      <c r="HB14" s="331"/>
      <c r="HC14" s="331"/>
      <c r="HD14" s="331"/>
      <c r="HE14" s="331"/>
      <c r="HF14" s="331"/>
      <c r="HG14" s="331"/>
      <c r="HH14" s="331"/>
      <c r="HI14" s="331"/>
      <c r="HJ14" s="331"/>
      <c r="HK14" s="331"/>
      <c r="HL14" s="331"/>
      <c r="HM14" s="331"/>
      <c r="HN14" s="331"/>
      <c r="HO14" s="331"/>
      <c r="HP14" s="331"/>
      <c r="HQ14" s="331"/>
      <c r="HR14" s="331"/>
      <c r="HS14" s="331"/>
      <c r="HT14" s="331"/>
      <c r="HU14" s="331"/>
      <c r="HV14" s="331"/>
      <c r="HW14" s="331"/>
      <c r="HX14" s="331"/>
      <c r="HY14" s="331"/>
      <c r="HZ14" s="331"/>
      <c r="IA14" s="331"/>
      <c r="IB14" s="331"/>
      <c r="IC14" s="331"/>
      <c r="ID14" s="331"/>
      <c r="IE14" s="331"/>
      <c r="IF14" s="331"/>
      <c r="IG14" s="331"/>
      <c r="IH14" s="331"/>
      <c r="II14" s="331"/>
      <c r="IJ14" s="331"/>
    </row>
    <row r="15" spans="1:244" ht="22.5">
      <c r="A15" s="343" t="s">
        <v>264</v>
      </c>
      <c r="B15" s="336">
        <f t="shared" si="0"/>
        <v>0</v>
      </c>
      <c r="C15" s="336">
        <v>0.5</v>
      </c>
      <c r="D15" s="371">
        <v>56449</v>
      </c>
      <c r="E15" s="376">
        <v>56842</v>
      </c>
      <c r="F15" s="336">
        <v>49.1</v>
      </c>
      <c r="G15" s="336">
        <v>100.7</v>
      </c>
      <c r="H15" s="337">
        <v>115719</v>
      </c>
      <c r="I15" s="337">
        <v>97650</v>
      </c>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c r="BR15" s="331"/>
      <c r="BS15" s="331"/>
      <c r="BT15" s="331"/>
      <c r="BU15" s="331"/>
      <c r="BV15" s="331"/>
      <c r="BW15" s="331"/>
      <c r="BX15" s="331"/>
      <c r="BY15" s="331"/>
      <c r="BZ15" s="331"/>
      <c r="CA15" s="331"/>
      <c r="CB15" s="331"/>
      <c r="CC15" s="331"/>
      <c r="CD15" s="331"/>
      <c r="CE15" s="331"/>
      <c r="CF15" s="331"/>
      <c r="CG15" s="331"/>
      <c r="CH15" s="331"/>
      <c r="CI15" s="331"/>
      <c r="CJ15" s="331"/>
      <c r="CK15" s="331"/>
      <c r="CL15" s="331"/>
      <c r="CM15" s="331"/>
      <c r="CN15" s="331"/>
      <c r="CO15" s="331"/>
      <c r="CP15" s="331"/>
      <c r="CQ15" s="331"/>
      <c r="CR15" s="331"/>
      <c r="CS15" s="331"/>
      <c r="CT15" s="331"/>
      <c r="CU15" s="331"/>
      <c r="CV15" s="331"/>
      <c r="CW15" s="331"/>
      <c r="CX15" s="331"/>
      <c r="CY15" s="331"/>
      <c r="CZ15" s="331"/>
      <c r="DA15" s="331"/>
      <c r="DB15" s="331"/>
      <c r="DC15" s="331"/>
      <c r="DD15" s="331"/>
      <c r="DE15" s="331"/>
      <c r="DF15" s="331"/>
      <c r="DG15" s="331"/>
      <c r="DH15" s="331"/>
      <c r="DI15" s="331"/>
      <c r="DJ15" s="331"/>
      <c r="DK15" s="331"/>
      <c r="DL15" s="331"/>
      <c r="DM15" s="331"/>
      <c r="DN15" s="331"/>
      <c r="DO15" s="331"/>
      <c r="DP15" s="331"/>
      <c r="DQ15" s="331"/>
      <c r="DR15" s="331"/>
      <c r="DS15" s="331"/>
      <c r="DT15" s="331"/>
      <c r="DU15" s="331"/>
      <c r="DV15" s="331"/>
      <c r="DW15" s="331"/>
      <c r="DX15" s="331"/>
      <c r="DY15" s="331"/>
      <c r="DZ15" s="331"/>
      <c r="EA15" s="331"/>
      <c r="EB15" s="331"/>
      <c r="EC15" s="331"/>
      <c r="ED15" s="331"/>
      <c r="EE15" s="331"/>
      <c r="EF15" s="331"/>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c r="FM15" s="331"/>
      <c r="FN15" s="331"/>
      <c r="FO15" s="331"/>
      <c r="FP15" s="331"/>
      <c r="FQ15" s="331"/>
      <c r="FR15" s="331"/>
      <c r="FS15" s="331"/>
      <c r="FT15" s="331"/>
      <c r="FU15" s="331"/>
      <c r="FV15" s="331"/>
      <c r="FW15" s="331"/>
      <c r="FX15" s="331"/>
      <c r="FY15" s="331"/>
      <c r="FZ15" s="331"/>
      <c r="GA15" s="331"/>
      <c r="GB15" s="331"/>
      <c r="GC15" s="331"/>
      <c r="GD15" s="331"/>
      <c r="GE15" s="331"/>
      <c r="GF15" s="331"/>
      <c r="GG15" s="331"/>
      <c r="GH15" s="331"/>
      <c r="GI15" s="331"/>
      <c r="GJ15" s="331"/>
      <c r="GK15" s="331"/>
      <c r="GL15" s="331"/>
      <c r="GM15" s="331"/>
      <c r="GN15" s="331"/>
      <c r="GO15" s="331"/>
      <c r="GP15" s="331"/>
      <c r="GQ15" s="331"/>
      <c r="GR15" s="331"/>
      <c r="GS15" s="331"/>
      <c r="GT15" s="331"/>
      <c r="GU15" s="331"/>
      <c r="GV15" s="331"/>
      <c r="GW15" s="331"/>
      <c r="GX15" s="331"/>
      <c r="GY15" s="331"/>
      <c r="GZ15" s="331"/>
      <c r="HA15" s="331"/>
      <c r="HB15" s="331"/>
      <c r="HC15" s="331"/>
      <c r="HD15" s="331"/>
      <c r="HE15" s="331"/>
      <c r="HF15" s="331"/>
      <c r="HG15" s="331"/>
      <c r="HH15" s="331"/>
      <c r="HI15" s="331"/>
      <c r="HJ15" s="331"/>
      <c r="HK15" s="331"/>
      <c r="HL15" s="331"/>
      <c r="HM15" s="331"/>
      <c r="HN15" s="331"/>
      <c r="HO15" s="331"/>
      <c r="HP15" s="331"/>
      <c r="HQ15" s="331"/>
      <c r="HR15" s="331"/>
      <c r="HS15" s="331"/>
      <c r="HT15" s="331"/>
      <c r="HU15" s="331"/>
      <c r="HV15" s="331"/>
      <c r="HW15" s="331"/>
      <c r="HX15" s="331"/>
      <c r="HY15" s="331"/>
      <c r="HZ15" s="331"/>
      <c r="IA15" s="331"/>
      <c r="IB15" s="331"/>
      <c r="IC15" s="331"/>
      <c r="ID15" s="331"/>
      <c r="IE15" s="331"/>
      <c r="IF15" s="331"/>
      <c r="IG15" s="331"/>
      <c r="IH15" s="331"/>
      <c r="II15" s="331"/>
      <c r="IJ15" s="331"/>
    </row>
    <row r="16" spans="1:244">
      <c r="A16" s="343" t="s">
        <v>265</v>
      </c>
      <c r="B16" s="336">
        <f t="shared" si="0"/>
        <v>0</v>
      </c>
      <c r="C16" s="336">
        <v>0.4</v>
      </c>
      <c r="D16" s="371">
        <v>50207</v>
      </c>
      <c r="E16" s="376">
        <v>46015</v>
      </c>
      <c r="F16" s="336">
        <v>47.4</v>
      </c>
      <c r="G16" s="336">
        <v>91.7</v>
      </c>
      <c r="H16" s="337">
        <v>97119</v>
      </c>
      <c r="I16" s="337">
        <v>81836</v>
      </c>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c r="CF16" s="331"/>
      <c r="CG16" s="331"/>
      <c r="CH16" s="331"/>
      <c r="CI16" s="331"/>
      <c r="CJ16" s="331"/>
      <c r="CK16" s="331"/>
      <c r="CL16" s="331"/>
      <c r="CM16" s="331"/>
      <c r="CN16" s="331"/>
      <c r="CO16" s="331"/>
      <c r="CP16" s="331"/>
      <c r="CQ16" s="331"/>
      <c r="CR16" s="331"/>
      <c r="CS16" s="331"/>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c r="FM16" s="331"/>
      <c r="FN16" s="331"/>
      <c r="FO16" s="331"/>
      <c r="FP16" s="331"/>
      <c r="FQ16" s="331"/>
      <c r="FR16" s="331"/>
      <c r="FS16" s="331"/>
      <c r="FT16" s="331"/>
      <c r="FU16" s="331"/>
      <c r="FV16" s="331"/>
      <c r="FW16" s="331"/>
      <c r="FX16" s="331"/>
      <c r="FY16" s="331"/>
      <c r="FZ16" s="331"/>
      <c r="GA16" s="331"/>
      <c r="GB16" s="331"/>
      <c r="GC16" s="331"/>
      <c r="GD16" s="331"/>
      <c r="GE16" s="331"/>
      <c r="GF16" s="331"/>
      <c r="GG16" s="331"/>
      <c r="GH16" s="331"/>
      <c r="GI16" s="331"/>
      <c r="GJ16" s="331"/>
      <c r="GK16" s="331"/>
      <c r="GL16" s="331"/>
      <c r="GM16" s="331"/>
      <c r="GN16" s="331"/>
      <c r="GO16" s="331"/>
      <c r="GP16" s="331"/>
      <c r="GQ16" s="331"/>
      <c r="GR16" s="331"/>
      <c r="GS16" s="331"/>
      <c r="GT16" s="331"/>
      <c r="GU16" s="331"/>
      <c r="GV16" s="331"/>
      <c r="GW16" s="331"/>
      <c r="GX16" s="331"/>
      <c r="GY16" s="331"/>
      <c r="GZ16" s="331"/>
      <c r="HA16" s="331"/>
      <c r="HB16" s="331"/>
      <c r="HC16" s="331"/>
      <c r="HD16" s="331"/>
      <c r="HE16" s="331"/>
      <c r="HF16" s="331"/>
      <c r="HG16" s="331"/>
      <c r="HH16" s="331"/>
      <c r="HI16" s="331"/>
      <c r="HJ16" s="331"/>
      <c r="HK16" s="331"/>
      <c r="HL16" s="331"/>
      <c r="HM16" s="331"/>
      <c r="HN16" s="331"/>
      <c r="HO16" s="331"/>
      <c r="HP16" s="331"/>
      <c r="HQ16" s="331"/>
      <c r="HR16" s="331"/>
      <c r="HS16" s="331"/>
      <c r="HT16" s="331"/>
      <c r="HU16" s="331"/>
      <c r="HV16" s="331"/>
      <c r="HW16" s="331"/>
      <c r="HX16" s="331"/>
      <c r="HY16" s="331"/>
      <c r="HZ16" s="331"/>
      <c r="IA16" s="331"/>
      <c r="IB16" s="331"/>
      <c r="IC16" s="331"/>
      <c r="ID16" s="331"/>
      <c r="IE16" s="331"/>
      <c r="IF16" s="331"/>
      <c r="IG16" s="331"/>
      <c r="IH16" s="331"/>
      <c r="II16" s="331"/>
      <c r="IJ16" s="331"/>
    </row>
    <row r="17" spans="1:244">
      <c r="A17" s="343" t="s">
        <v>267</v>
      </c>
      <c r="B17" s="336">
        <f t="shared" si="0"/>
        <v>0.1</v>
      </c>
      <c r="C17" s="336">
        <v>1.4</v>
      </c>
      <c r="D17" s="371">
        <v>47067</v>
      </c>
      <c r="E17" s="376">
        <v>34004</v>
      </c>
      <c r="F17" s="336">
        <v>41.2</v>
      </c>
      <c r="G17" s="336">
        <v>72.2</v>
      </c>
      <c r="H17" s="337">
        <v>82621</v>
      </c>
      <c r="I17" s="337">
        <v>67036</v>
      </c>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331"/>
      <c r="CD17" s="331"/>
      <c r="CE17" s="331"/>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1"/>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c r="FZ17" s="331"/>
      <c r="GA17" s="331"/>
      <c r="GB17" s="331"/>
      <c r="GC17" s="331"/>
      <c r="GD17" s="331"/>
      <c r="GE17" s="331"/>
      <c r="GF17" s="331"/>
      <c r="GG17" s="331"/>
      <c r="GH17" s="331"/>
      <c r="GI17" s="331"/>
      <c r="GJ17" s="331"/>
      <c r="GK17" s="331"/>
      <c r="GL17" s="331"/>
      <c r="GM17" s="331"/>
      <c r="GN17" s="331"/>
      <c r="GO17" s="331"/>
      <c r="GP17" s="331"/>
      <c r="GQ17" s="331"/>
      <c r="GR17" s="331"/>
      <c r="GS17" s="331"/>
      <c r="GT17" s="331"/>
      <c r="GU17" s="331"/>
      <c r="GV17" s="331"/>
      <c r="GW17" s="331"/>
      <c r="GX17" s="331"/>
      <c r="GY17" s="331"/>
      <c r="GZ17" s="331"/>
      <c r="HA17" s="331"/>
      <c r="HB17" s="331"/>
      <c r="HC17" s="331"/>
      <c r="HD17" s="331"/>
      <c r="HE17" s="331"/>
      <c r="HF17" s="331"/>
      <c r="HG17" s="331"/>
      <c r="HH17" s="331"/>
      <c r="HI17" s="331"/>
      <c r="HJ17" s="331"/>
      <c r="HK17" s="331"/>
      <c r="HL17" s="331"/>
      <c r="HM17" s="331"/>
      <c r="HN17" s="331"/>
      <c r="HO17" s="331"/>
      <c r="HP17" s="331"/>
      <c r="HQ17" s="331"/>
      <c r="HR17" s="331"/>
      <c r="HS17" s="331"/>
      <c r="HT17" s="331"/>
      <c r="HU17" s="331"/>
      <c r="HV17" s="331"/>
      <c r="HW17" s="331"/>
      <c r="HX17" s="331"/>
      <c r="HY17" s="331"/>
      <c r="HZ17" s="331"/>
      <c r="IA17" s="331"/>
      <c r="IB17" s="331"/>
      <c r="IC17" s="331"/>
      <c r="ID17" s="331"/>
      <c r="IE17" s="331"/>
      <c r="IF17" s="331"/>
      <c r="IG17" s="331"/>
      <c r="IH17" s="331"/>
      <c r="II17" s="331"/>
      <c r="IJ17" s="331"/>
    </row>
    <row r="18" spans="1:244">
      <c r="A18" s="343" t="s">
        <v>268</v>
      </c>
      <c r="B18" s="336">
        <f t="shared" si="0"/>
        <v>0.2</v>
      </c>
      <c r="C18" s="336">
        <v>2.4</v>
      </c>
      <c r="D18" s="371">
        <v>46823</v>
      </c>
      <c r="E18" s="376">
        <v>40271</v>
      </c>
      <c r="F18" s="336">
        <v>45.4</v>
      </c>
      <c r="G18" s="336">
        <v>86</v>
      </c>
      <c r="H18" s="337">
        <v>88799</v>
      </c>
      <c r="I18" s="337">
        <v>74656</v>
      </c>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c r="FZ18" s="331"/>
      <c r="GA18" s="331"/>
      <c r="GB18" s="331"/>
      <c r="GC18" s="331"/>
      <c r="GD18" s="331"/>
      <c r="GE18" s="331"/>
      <c r="GF18" s="331"/>
      <c r="GG18" s="331"/>
      <c r="GH18" s="331"/>
      <c r="GI18" s="331"/>
      <c r="GJ18" s="331"/>
      <c r="GK18" s="331"/>
      <c r="GL18" s="331"/>
      <c r="GM18" s="331"/>
      <c r="GN18" s="331"/>
      <c r="GO18" s="331"/>
      <c r="GP18" s="331"/>
      <c r="GQ18" s="331"/>
      <c r="GR18" s="331"/>
      <c r="GS18" s="331"/>
      <c r="GT18" s="331"/>
      <c r="GU18" s="331"/>
      <c r="GV18" s="331"/>
      <c r="GW18" s="331"/>
      <c r="GX18" s="331"/>
      <c r="GY18" s="331"/>
      <c r="GZ18" s="331"/>
      <c r="HA18" s="331"/>
      <c r="HB18" s="331"/>
      <c r="HC18" s="331"/>
      <c r="HD18" s="331"/>
      <c r="HE18" s="331"/>
      <c r="HF18" s="331"/>
      <c r="HG18" s="331"/>
      <c r="HH18" s="331"/>
      <c r="HI18" s="331"/>
      <c r="HJ18" s="331"/>
      <c r="HK18" s="331"/>
      <c r="HL18" s="331"/>
      <c r="HM18" s="331"/>
      <c r="HN18" s="331"/>
      <c r="HO18" s="331"/>
      <c r="HP18" s="331"/>
      <c r="HQ18" s="331"/>
      <c r="HR18" s="331"/>
      <c r="HS18" s="331"/>
      <c r="HT18" s="331"/>
      <c r="HU18" s="331"/>
      <c r="HV18" s="331"/>
      <c r="HW18" s="331"/>
      <c r="HX18" s="331"/>
      <c r="HY18" s="331"/>
      <c r="HZ18" s="331"/>
      <c r="IA18" s="331"/>
      <c r="IB18" s="331"/>
      <c r="IC18" s="331"/>
      <c r="ID18" s="331"/>
      <c r="IE18" s="331"/>
      <c r="IF18" s="331"/>
      <c r="IG18" s="331"/>
      <c r="IH18" s="331"/>
      <c r="II18" s="331"/>
      <c r="IJ18" s="331"/>
    </row>
    <row r="19" spans="1:244" ht="22.5">
      <c r="A19" s="342" t="s">
        <v>255</v>
      </c>
      <c r="B19" s="336">
        <f t="shared" si="0"/>
        <v>1</v>
      </c>
      <c r="C19" s="336">
        <v>11.3</v>
      </c>
      <c r="D19" s="371">
        <v>51012</v>
      </c>
      <c r="E19" s="376">
        <v>31806</v>
      </c>
      <c r="F19" s="336">
        <v>37.799999999999997</v>
      </c>
      <c r="G19" s="336">
        <v>62.3</v>
      </c>
      <c r="H19" s="337">
        <v>84153</v>
      </c>
      <c r="I19" s="337">
        <v>70136</v>
      </c>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c r="FZ19" s="331"/>
      <c r="GA19" s="331"/>
      <c r="GB19" s="331"/>
      <c r="GC19" s="331"/>
      <c r="GD19" s="331"/>
      <c r="GE19" s="331"/>
      <c r="GF19" s="331"/>
      <c r="GG19" s="331"/>
      <c r="GH19" s="331"/>
      <c r="GI19" s="331"/>
      <c r="GJ19" s="331"/>
      <c r="GK19" s="331"/>
      <c r="GL19" s="331"/>
      <c r="GM19" s="331"/>
      <c r="GN19" s="331"/>
      <c r="GO19" s="331"/>
      <c r="GP19" s="331"/>
      <c r="GQ19" s="331"/>
      <c r="GR19" s="331"/>
      <c r="GS19" s="331"/>
      <c r="GT19" s="331"/>
      <c r="GU19" s="331"/>
      <c r="GV19" s="331"/>
      <c r="GW19" s="331"/>
      <c r="GX19" s="331"/>
      <c r="GY19" s="331"/>
      <c r="GZ19" s="331"/>
      <c r="HA19" s="331"/>
      <c r="HB19" s="331"/>
      <c r="HC19" s="331"/>
      <c r="HD19" s="331"/>
      <c r="HE19" s="331"/>
      <c r="HF19" s="331"/>
      <c r="HG19" s="331"/>
      <c r="HH19" s="331"/>
      <c r="HI19" s="331"/>
      <c r="HJ19" s="331"/>
      <c r="HK19" s="331"/>
      <c r="HL19" s="331"/>
      <c r="HM19" s="331"/>
      <c r="HN19" s="331"/>
      <c r="HO19" s="331"/>
      <c r="HP19" s="331"/>
      <c r="HQ19" s="331"/>
      <c r="HR19" s="331"/>
      <c r="HS19" s="331"/>
      <c r="HT19" s="331"/>
      <c r="HU19" s="331"/>
      <c r="HV19" s="331"/>
      <c r="HW19" s="331"/>
      <c r="HX19" s="331"/>
      <c r="HY19" s="331"/>
      <c r="HZ19" s="331"/>
      <c r="IA19" s="331"/>
      <c r="IB19" s="331"/>
      <c r="IC19" s="331"/>
      <c r="ID19" s="331"/>
      <c r="IE19" s="331"/>
      <c r="IF19" s="331"/>
      <c r="IG19" s="331"/>
      <c r="IH19" s="331"/>
      <c r="II19" s="331"/>
      <c r="IJ19" s="331"/>
    </row>
    <row r="20" spans="1:244" ht="22.5">
      <c r="A20" s="342" t="s">
        <v>256</v>
      </c>
      <c r="B20" s="336">
        <f t="shared" si="0"/>
        <v>0.4</v>
      </c>
      <c r="C20" s="336">
        <v>4.2</v>
      </c>
      <c r="D20" s="371">
        <v>51428</v>
      </c>
      <c r="E20" s="376">
        <v>8082</v>
      </c>
      <c r="F20" s="336">
        <v>13.3</v>
      </c>
      <c r="G20" s="336">
        <v>15.7</v>
      </c>
      <c r="H20" s="337">
        <v>60727</v>
      </c>
      <c r="I20" s="337">
        <v>49215</v>
      </c>
      <c r="J20" s="331"/>
      <c r="K20" s="331"/>
      <c r="L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1"/>
      <c r="BX20" s="331"/>
      <c r="BY20" s="331"/>
      <c r="BZ20" s="331"/>
      <c r="CA20" s="331"/>
      <c r="CB20" s="331"/>
      <c r="CC20" s="331"/>
      <c r="CD20" s="331"/>
      <c r="CE20" s="331"/>
      <c r="CF20" s="331"/>
      <c r="CG20" s="331"/>
      <c r="CH20" s="331"/>
      <c r="CI20" s="331"/>
      <c r="CJ20" s="331"/>
      <c r="CK20" s="331"/>
      <c r="CL20" s="331"/>
      <c r="CM20" s="331"/>
      <c r="CN20" s="331"/>
      <c r="CO20" s="331"/>
      <c r="CP20" s="331"/>
      <c r="CQ20" s="331"/>
      <c r="CR20" s="331"/>
      <c r="CS20" s="331"/>
      <c r="CT20" s="331"/>
      <c r="CU20" s="331"/>
      <c r="CV20" s="331"/>
      <c r="CW20" s="331"/>
      <c r="CX20" s="331"/>
      <c r="CY20" s="331"/>
      <c r="CZ20" s="331"/>
      <c r="DA20" s="331"/>
      <c r="DB20" s="331"/>
      <c r="DC20" s="331"/>
      <c r="DD20" s="331"/>
      <c r="DE20" s="331"/>
      <c r="DF20" s="331"/>
      <c r="DG20" s="331"/>
      <c r="DH20" s="331"/>
      <c r="DI20" s="331"/>
      <c r="DJ20" s="331"/>
      <c r="DK20" s="331"/>
      <c r="DL20" s="331"/>
      <c r="DM20" s="331"/>
      <c r="DN20" s="331"/>
      <c r="DO20" s="331"/>
      <c r="DP20" s="331"/>
      <c r="DQ20" s="331"/>
      <c r="DR20" s="331"/>
      <c r="DS20" s="331"/>
      <c r="DT20" s="331"/>
      <c r="DU20" s="331"/>
      <c r="DV20" s="331"/>
      <c r="DW20" s="331"/>
      <c r="DX20" s="331"/>
      <c r="DY20" s="331"/>
      <c r="DZ20" s="331"/>
      <c r="EA20" s="331"/>
      <c r="EB20" s="331"/>
      <c r="EC20" s="331"/>
      <c r="ED20" s="331"/>
      <c r="EE20" s="331"/>
      <c r="EF20" s="331"/>
      <c r="EG20" s="331"/>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c r="FM20" s="331"/>
      <c r="FN20" s="331"/>
      <c r="FO20" s="331"/>
      <c r="FP20" s="331"/>
      <c r="FQ20" s="331"/>
      <c r="FR20" s="331"/>
      <c r="FS20" s="331"/>
      <c r="FT20" s="331"/>
      <c r="FU20" s="331"/>
      <c r="FV20" s="331"/>
      <c r="FW20" s="331"/>
      <c r="FX20" s="331"/>
      <c r="FY20" s="331"/>
      <c r="FZ20" s="331"/>
      <c r="GA20" s="331"/>
      <c r="GB20" s="331"/>
      <c r="GC20" s="331"/>
      <c r="GD20" s="331"/>
      <c r="GE20" s="331"/>
      <c r="GF20" s="331"/>
      <c r="GG20" s="331"/>
      <c r="GH20" s="331"/>
      <c r="GI20" s="331"/>
      <c r="GJ20" s="331"/>
      <c r="GK20" s="331"/>
      <c r="GL20" s="331"/>
      <c r="GM20" s="331"/>
      <c r="GN20" s="331"/>
      <c r="GO20" s="331"/>
      <c r="GP20" s="331"/>
      <c r="GQ20" s="331"/>
      <c r="GR20" s="331"/>
      <c r="GS20" s="331"/>
      <c r="GT20" s="331"/>
      <c r="GU20" s="331"/>
      <c r="GV20" s="331"/>
      <c r="GW20" s="331"/>
      <c r="GX20" s="331"/>
      <c r="GY20" s="331"/>
      <c r="GZ20" s="331"/>
      <c r="HA20" s="331"/>
      <c r="HB20" s="331"/>
      <c r="HC20" s="331"/>
      <c r="HD20" s="331"/>
      <c r="HE20" s="331"/>
      <c r="HF20" s="331"/>
      <c r="HG20" s="331"/>
      <c r="HH20" s="331"/>
      <c r="HI20" s="331"/>
      <c r="HJ20" s="331"/>
      <c r="HK20" s="331"/>
      <c r="HL20" s="331"/>
      <c r="HM20" s="331"/>
      <c r="HN20" s="331"/>
      <c r="HO20" s="331"/>
      <c r="HP20" s="331"/>
      <c r="HQ20" s="331"/>
      <c r="HR20" s="331"/>
      <c r="HS20" s="331"/>
      <c r="HT20" s="331"/>
      <c r="HU20" s="331"/>
      <c r="HV20" s="331"/>
      <c r="HW20" s="331"/>
      <c r="HX20" s="331"/>
      <c r="HY20" s="331"/>
      <c r="HZ20" s="331"/>
      <c r="IA20" s="331"/>
      <c r="IB20" s="331"/>
      <c r="IC20" s="331"/>
      <c r="ID20" s="331"/>
      <c r="IE20" s="331"/>
      <c r="IF20" s="331"/>
      <c r="IG20" s="331"/>
      <c r="IH20" s="331"/>
      <c r="II20" s="331"/>
      <c r="IJ20" s="331"/>
    </row>
    <row r="21" spans="1:244" ht="22.5">
      <c r="A21" s="340" t="s">
        <v>269</v>
      </c>
      <c r="B21" s="333">
        <f t="shared" si="0"/>
        <v>32.799999999999997</v>
      </c>
      <c r="C21" s="333">
        <v>370.6</v>
      </c>
      <c r="D21" s="370">
        <v>35515</v>
      </c>
      <c r="E21" s="375">
        <v>9122</v>
      </c>
      <c r="F21" s="333">
        <v>20.100000000000001</v>
      </c>
      <c r="G21" s="333">
        <v>25.7</v>
      </c>
      <c r="H21" s="334">
        <v>45421</v>
      </c>
      <c r="I21" s="334">
        <v>36968</v>
      </c>
      <c r="J21" s="331"/>
      <c r="K21" s="331"/>
      <c r="L21" s="404"/>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331"/>
      <c r="CD21" s="331"/>
      <c r="CE21" s="331"/>
      <c r="CF21" s="331"/>
      <c r="CG21" s="331"/>
      <c r="CH21" s="331"/>
      <c r="CI21" s="331"/>
      <c r="CJ21" s="331"/>
      <c r="CK21" s="331"/>
      <c r="CL21" s="331"/>
      <c r="CM21" s="331"/>
      <c r="CN21" s="331"/>
      <c r="CO21" s="331"/>
      <c r="CP21" s="331"/>
      <c r="CQ21" s="331"/>
      <c r="CR21" s="331"/>
      <c r="CS21" s="331"/>
      <c r="CT21" s="331"/>
      <c r="CU21" s="331"/>
      <c r="CV21" s="331"/>
      <c r="CW21" s="331"/>
      <c r="CX21" s="331"/>
      <c r="CY21" s="331"/>
      <c r="CZ21" s="331"/>
      <c r="DA21" s="331"/>
      <c r="DB21" s="331"/>
      <c r="DC21" s="331"/>
      <c r="DD21" s="331"/>
      <c r="DE21" s="331"/>
      <c r="DF21" s="331"/>
      <c r="DG21" s="331"/>
      <c r="DH21" s="331"/>
      <c r="DI21" s="331"/>
      <c r="DJ21" s="331"/>
      <c r="DK21" s="331"/>
      <c r="DL21" s="331"/>
      <c r="DM21" s="331"/>
      <c r="DN21" s="331"/>
      <c r="DO21" s="331"/>
      <c r="DP21" s="331"/>
      <c r="DQ21" s="331"/>
      <c r="DR21" s="331"/>
      <c r="DS21" s="331"/>
      <c r="DT21" s="331"/>
      <c r="DU21" s="331"/>
      <c r="DV21" s="331"/>
      <c r="DW21" s="331"/>
      <c r="DX21" s="331"/>
      <c r="DY21" s="331"/>
      <c r="DZ21" s="331"/>
      <c r="EA21" s="331"/>
      <c r="EB21" s="331"/>
      <c r="EC21" s="331"/>
      <c r="ED21" s="331"/>
      <c r="EE21" s="331"/>
      <c r="EF21" s="331"/>
      <c r="EG21" s="331"/>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331"/>
      <c r="FK21" s="331"/>
      <c r="FL21" s="331"/>
      <c r="FM21" s="331"/>
      <c r="FN21" s="331"/>
      <c r="FO21" s="331"/>
      <c r="FP21" s="331"/>
      <c r="FQ21" s="331"/>
      <c r="FR21" s="331"/>
      <c r="FS21" s="331"/>
      <c r="FT21" s="331"/>
      <c r="FU21" s="331"/>
      <c r="FV21" s="331"/>
      <c r="FW21" s="331"/>
      <c r="FX21" s="331"/>
      <c r="FY21" s="331"/>
      <c r="FZ21" s="331"/>
      <c r="GA21" s="331"/>
      <c r="GB21" s="331"/>
      <c r="GC21" s="331"/>
      <c r="GD21" s="331"/>
      <c r="GE21" s="331"/>
      <c r="GF21" s="331"/>
      <c r="GG21" s="331"/>
      <c r="GH21" s="331"/>
      <c r="GI21" s="331"/>
      <c r="GJ21" s="331"/>
      <c r="GK21" s="331"/>
      <c r="GL21" s="331"/>
      <c r="GM21" s="331"/>
      <c r="GN21" s="331"/>
      <c r="GO21" s="331"/>
      <c r="GP21" s="331"/>
      <c r="GQ21" s="331"/>
      <c r="GR21" s="331"/>
      <c r="GS21" s="331"/>
      <c r="GT21" s="331"/>
      <c r="GU21" s="331"/>
      <c r="GV21" s="331"/>
      <c r="GW21" s="331"/>
      <c r="GX21" s="331"/>
      <c r="GY21" s="331"/>
      <c r="GZ21" s="331"/>
      <c r="HA21" s="331"/>
      <c r="HB21" s="331"/>
      <c r="HC21" s="331"/>
      <c r="HD21" s="331"/>
      <c r="HE21" s="331"/>
      <c r="HF21" s="331"/>
      <c r="HG21" s="331"/>
      <c r="HH21" s="331"/>
      <c r="HI21" s="331"/>
      <c r="HJ21" s="331"/>
      <c r="HK21" s="331"/>
      <c r="HL21" s="331"/>
      <c r="HM21" s="331"/>
      <c r="HN21" s="331"/>
      <c r="HO21" s="331"/>
      <c r="HP21" s="331"/>
      <c r="HQ21" s="331"/>
      <c r="HR21" s="331"/>
      <c r="HS21" s="331"/>
      <c r="HT21" s="331"/>
      <c r="HU21" s="331"/>
      <c r="HV21" s="331"/>
      <c r="HW21" s="331"/>
      <c r="HX21" s="331"/>
      <c r="HY21" s="331"/>
      <c r="HZ21" s="331"/>
      <c r="IA21" s="331"/>
      <c r="IB21" s="331"/>
      <c r="IC21" s="331"/>
      <c r="ID21" s="331"/>
      <c r="IE21" s="331"/>
      <c r="IF21" s="331"/>
      <c r="IG21" s="331"/>
      <c r="IH21" s="331"/>
      <c r="II21" s="331"/>
      <c r="IJ21" s="331"/>
    </row>
    <row r="22" spans="1:244">
      <c r="A22" s="344" t="s">
        <v>70</v>
      </c>
      <c r="B22" s="336">
        <f t="shared" si="0"/>
        <v>4.8</v>
      </c>
      <c r="C22" s="336">
        <v>54.4</v>
      </c>
      <c r="D22" s="371">
        <v>33912</v>
      </c>
      <c r="E22" s="376">
        <v>18024</v>
      </c>
      <c r="F22" s="336">
        <v>34.200000000000003</v>
      </c>
      <c r="G22" s="336">
        <v>53.2</v>
      </c>
      <c r="H22" s="337">
        <v>52720</v>
      </c>
      <c r="I22" s="337">
        <v>43517</v>
      </c>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1"/>
      <c r="DW22" s="331"/>
      <c r="DX22" s="331"/>
      <c r="DY22" s="331"/>
      <c r="DZ22" s="331"/>
      <c r="EA22" s="331"/>
      <c r="EB22" s="331"/>
      <c r="EC22" s="331"/>
      <c r="ED22" s="331"/>
      <c r="EE22" s="331"/>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331"/>
      <c r="FK22" s="331"/>
      <c r="FL22" s="331"/>
      <c r="FM22" s="331"/>
      <c r="FN22" s="331"/>
      <c r="FO22" s="331"/>
      <c r="FP22" s="331"/>
      <c r="FQ22" s="331"/>
      <c r="FR22" s="331"/>
      <c r="FS22" s="331"/>
      <c r="FT22" s="331"/>
      <c r="FU22" s="331"/>
      <c r="FV22" s="331"/>
      <c r="FW22" s="331"/>
      <c r="FX22" s="331"/>
      <c r="FY22" s="331"/>
      <c r="FZ22" s="331"/>
      <c r="GA22" s="331"/>
      <c r="GB22" s="331"/>
      <c r="GC22" s="331"/>
      <c r="GD22" s="331"/>
      <c r="GE22" s="331"/>
      <c r="GF22" s="331"/>
      <c r="GG22" s="331"/>
      <c r="GH22" s="331"/>
      <c r="GI22" s="331"/>
      <c r="GJ22" s="331"/>
      <c r="GK22" s="331"/>
      <c r="GL22" s="331"/>
      <c r="GM22" s="331"/>
      <c r="GN22" s="331"/>
      <c r="GO22" s="331"/>
      <c r="GP22" s="331"/>
      <c r="GQ22" s="331"/>
      <c r="GR22" s="331"/>
      <c r="GS22" s="331"/>
      <c r="GT22" s="331"/>
      <c r="GU22" s="331"/>
      <c r="GV22" s="331"/>
      <c r="GW22" s="331"/>
      <c r="GX22" s="331"/>
      <c r="GY22" s="331"/>
      <c r="GZ22" s="331"/>
      <c r="HA22" s="331"/>
      <c r="HB22" s="331"/>
      <c r="HC22" s="331"/>
      <c r="HD22" s="331"/>
      <c r="HE22" s="331"/>
      <c r="HF22" s="331"/>
      <c r="HG22" s="331"/>
      <c r="HH22" s="331"/>
      <c r="HI22" s="331"/>
      <c r="HJ22" s="331"/>
      <c r="HK22" s="331"/>
      <c r="HL22" s="331"/>
      <c r="HM22" s="331"/>
      <c r="HN22" s="331"/>
      <c r="HO22" s="331"/>
      <c r="HP22" s="331"/>
      <c r="HQ22" s="331"/>
      <c r="HR22" s="331"/>
      <c r="HS22" s="331"/>
      <c r="HT22" s="331"/>
      <c r="HU22" s="331"/>
      <c r="HV22" s="331"/>
      <c r="HW22" s="331"/>
      <c r="HX22" s="331"/>
      <c r="HY22" s="331"/>
      <c r="HZ22" s="331"/>
      <c r="IA22" s="331"/>
      <c r="IB22" s="331"/>
      <c r="IC22" s="331"/>
      <c r="ID22" s="331"/>
      <c r="IE22" s="331"/>
      <c r="IF22" s="331"/>
      <c r="IG22" s="331"/>
      <c r="IH22" s="331"/>
      <c r="II22" s="331"/>
      <c r="IJ22" s="331"/>
    </row>
    <row r="23" spans="1:244" ht="22.5">
      <c r="A23" s="345" t="s">
        <v>184</v>
      </c>
      <c r="B23" s="336">
        <f t="shared" si="0"/>
        <v>1.2</v>
      </c>
      <c r="C23" s="336">
        <v>13.1</v>
      </c>
      <c r="D23" s="371">
        <v>39386</v>
      </c>
      <c r="E23" s="376">
        <v>23785</v>
      </c>
      <c r="F23" s="336">
        <v>37.1</v>
      </c>
      <c r="G23" s="336">
        <v>60.4</v>
      </c>
      <c r="H23" s="337">
        <v>64179</v>
      </c>
      <c r="I23" s="337">
        <v>53233</v>
      </c>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331"/>
      <c r="FK23" s="331"/>
      <c r="FL23" s="331"/>
      <c r="FM23" s="331"/>
      <c r="FN23" s="331"/>
      <c r="FO23" s="331"/>
      <c r="FP23" s="331"/>
      <c r="FQ23" s="331"/>
      <c r="FR23" s="331"/>
      <c r="FS23" s="331"/>
      <c r="FT23" s="331"/>
      <c r="FU23" s="331"/>
      <c r="FV23" s="331"/>
      <c r="FW23" s="331"/>
      <c r="FX23" s="331"/>
      <c r="FY23" s="331"/>
      <c r="FZ23" s="331"/>
      <c r="GA23" s="331"/>
      <c r="GB23" s="331"/>
      <c r="GC23" s="331"/>
      <c r="GD23" s="331"/>
      <c r="GE23" s="331"/>
      <c r="GF23" s="331"/>
      <c r="GG23" s="331"/>
      <c r="GH23" s="331"/>
      <c r="GI23" s="331"/>
      <c r="GJ23" s="331"/>
      <c r="GK23" s="331"/>
      <c r="GL23" s="331"/>
      <c r="GM23" s="331"/>
      <c r="GN23" s="331"/>
      <c r="GO23" s="331"/>
      <c r="GP23" s="331"/>
      <c r="GQ23" s="331"/>
      <c r="GR23" s="331"/>
      <c r="GS23" s="331"/>
      <c r="GT23" s="331"/>
      <c r="GU23" s="331"/>
      <c r="GV23" s="331"/>
      <c r="GW23" s="331"/>
      <c r="GX23" s="331"/>
      <c r="GY23" s="331"/>
      <c r="GZ23" s="331"/>
      <c r="HA23" s="331"/>
      <c r="HB23" s="331"/>
      <c r="HC23" s="331"/>
      <c r="HD23" s="331"/>
      <c r="HE23" s="331"/>
      <c r="HF23" s="331"/>
      <c r="HG23" s="331"/>
      <c r="HH23" s="331"/>
      <c r="HI23" s="331"/>
      <c r="HJ23" s="331"/>
      <c r="HK23" s="331"/>
      <c r="HL23" s="331"/>
      <c r="HM23" s="331"/>
      <c r="HN23" s="331"/>
      <c r="HO23" s="331"/>
      <c r="HP23" s="331"/>
      <c r="HQ23" s="331"/>
      <c r="HR23" s="331"/>
      <c r="HS23" s="331"/>
      <c r="HT23" s="331"/>
      <c r="HU23" s="331"/>
      <c r="HV23" s="331"/>
      <c r="HW23" s="331"/>
      <c r="HX23" s="331"/>
      <c r="HY23" s="331"/>
      <c r="HZ23" s="331"/>
      <c r="IA23" s="331"/>
      <c r="IB23" s="331"/>
      <c r="IC23" s="331"/>
      <c r="ID23" s="331"/>
      <c r="IE23" s="331"/>
      <c r="IF23" s="331"/>
      <c r="IG23" s="331"/>
      <c r="IH23" s="331"/>
      <c r="II23" s="331"/>
      <c r="IJ23" s="331"/>
    </row>
    <row r="24" spans="1:244" ht="22.5">
      <c r="A24" s="346" t="s">
        <v>257</v>
      </c>
      <c r="B24" s="336">
        <f t="shared" si="0"/>
        <v>1.3</v>
      </c>
      <c r="C24" s="336">
        <v>14.5</v>
      </c>
      <c r="D24" s="371">
        <v>33997</v>
      </c>
      <c r="E24" s="376">
        <v>19047</v>
      </c>
      <c r="F24" s="336">
        <v>35.299999999999997</v>
      </c>
      <c r="G24" s="336">
        <v>56</v>
      </c>
      <c r="H24" s="337">
        <v>53898</v>
      </c>
      <c r="I24" s="337">
        <v>44756</v>
      </c>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c r="FM24" s="331"/>
      <c r="FN24" s="331"/>
      <c r="FO24" s="331"/>
      <c r="FP24" s="331"/>
      <c r="FQ24" s="331"/>
      <c r="FR24" s="331"/>
      <c r="FS24" s="331"/>
      <c r="FT24" s="331"/>
      <c r="FU24" s="331"/>
      <c r="FV24" s="331"/>
      <c r="FW24" s="331"/>
      <c r="FX24" s="331"/>
      <c r="FY24" s="331"/>
      <c r="FZ24" s="331"/>
      <c r="GA24" s="331"/>
      <c r="GB24" s="331"/>
      <c r="GC24" s="331"/>
      <c r="GD24" s="331"/>
      <c r="GE24" s="331"/>
      <c r="GF24" s="331"/>
      <c r="GG24" s="331"/>
      <c r="GH24" s="331"/>
      <c r="GI24" s="331"/>
      <c r="GJ24" s="331"/>
      <c r="GK24" s="331"/>
      <c r="GL24" s="331"/>
      <c r="GM24" s="331"/>
      <c r="GN24" s="331"/>
      <c r="GO24" s="331"/>
      <c r="GP24" s="331"/>
      <c r="GQ24" s="331"/>
      <c r="GR24" s="331"/>
      <c r="GS24" s="331"/>
      <c r="GT24" s="331"/>
      <c r="GU24" s="331"/>
      <c r="GV24" s="331"/>
      <c r="GW24" s="331"/>
      <c r="GX24" s="331"/>
      <c r="GY24" s="331"/>
      <c r="GZ24" s="331"/>
      <c r="HA24" s="331"/>
      <c r="HB24" s="331"/>
      <c r="HC24" s="331"/>
      <c r="HD24" s="331"/>
      <c r="HE24" s="331"/>
      <c r="HF24" s="331"/>
      <c r="HG24" s="331"/>
      <c r="HH24" s="331"/>
      <c r="HI24" s="331"/>
      <c r="HJ24" s="331"/>
      <c r="HK24" s="331"/>
      <c r="HL24" s="331"/>
      <c r="HM24" s="331"/>
      <c r="HN24" s="331"/>
      <c r="HO24" s="331"/>
      <c r="HP24" s="331"/>
      <c r="HQ24" s="331"/>
      <c r="HR24" s="331"/>
      <c r="HS24" s="331"/>
      <c r="HT24" s="331"/>
      <c r="HU24" s="331"/>
      <c r="HV24" s="331"/>
      <c r="HW24" s="331"/>
      <c r="HX24" s="331"/>
      <c r="HY24" s="331"/>
      <c r="HZ24" s="331"/>
      <c r="IA24" s="331"/>
      <c r="IB24" s="331"/>
      <c r="IC24" s="331"/>
      <c r="ID24" s="331"/>
      <c r="IE24" s="331"/>
      <c r="IF24" s="331"/>
      <c r="IG24" s="331"/>
      <c r="IH24" s="331"/>
      <c r="II24" s="331"/>
      <c r="IJ24" s="331"/>
    </row>
    <row r="25" spans="1:244">
      <c r="A25" s="344" t="s">
        <v>71</v>
      </c>
      <c r="B25" s="336">
        <f t="shared" si="0"/>
        <v>22.9</v>
      </c>
      <c r="C25" s="336">
        <v>259.10000000000002</v>
      </c>
      <c r="D25" s="371">
        <v>34998</v>
      </c>
      <c r="E25" s="376">
        <v>6160</v>
      </c>
      <c r="F25" s="336">
        <v>14.7</v>
      </c>
      <c r="G25" s="336">
        <v>17.600000000000001</v>
      </c>
      <c r="H25" s="337">
        <v>41928</v>
      </c>
      <c r="I25" s="337">
        <v>33954</v>
      </c>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31"/>
      <c r="DT25" s="331"/>
      <c r="DU25" s="331"/>
      <c r="DV25" s="331"/>
      <c r="DW25" s="331"/>
      <c r="DX25" s="331"/>
      <c r="DY25" s="331"/>
      <c r="DZ25" s="331"/>
      <c r="EA25" s="331"/>
      <c r="EB25" s="331"/>
      <c r="EC25" s="331"/>
      <c r="ED25" s="331"/>
      <c r="EE25" s="331"/>
      <c r="EF25" s="331"/>
      <c r="EG25" s="331"/>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c r="FM25" s="331"/>
      <c r="FN25" s="331"/>
      <c r="FO25" s="331"/>
      <c r="FP25" s="331"/>
      <c r="FQ25" s="331"/>
      <c r="FR25" s="331"/>
      <c r="FS25" s="331"/>
      <c r="FT25" s="331"/>
      <c r="FU25" s="331"/>
      <c r="FV25" s="331"/>
      <c r="FW25" s="331"/>
      <c r="FX25" s="331"/>
      <c r="FY25" s="331"/>
      <c r="FZ25" s="331"/>
      <c r="GA25" s="331"/>
      <c r="GB25" s="331"/>
      <c r="GC25" s="331"/>
      <c r="GD25" s="331"/>
      <c r="GE25" s="331"/>
      <c r="GF25" s="331"/>
      <c r="GG25" s="331"/>
      <c r="GH25" s="331"/>
      <c r="GI25" s="331"/>
      <c r="GJ25" s="331"/>
      <c r="GK25" s="331"/>
      <c r="GL25" s="331"/>
      <c r="GM25" s="331"/>
      <c r="GN25" s="331"/>
      <c r="GO25" s="331"/>
      <c r="GP25" s="331"/>
      <c r="GQ25" s="331"/>
      <c r="GR25" s="331"/>
      <c r="GS25" s="331"/>
      <c r="GT25" s="331"/>
      <c r="GU25" s="331"/>
      <c r="GV25" s="331"/>
      <c r="GW25" s="331"/>
      <c r="GX25" s="331"/>
      <c r="GY25" s="331"/>
      <c r="GZ25" s="331"/>
      <c r="HA25" s="331"/>
      <c r="HB25" s="331"/>
      <c r="HC25" s="331"/>
      <c r="HD25" s="331"/>
      <c r="HE25" s="331"/>
      <c r="HF25" s="331"/>
      <c r="HG25" s="331"/>
      <c r="HH25" s="331"/>
      <c r="HI25" s="331"/>
      <c r="HJ25" s="331"/>
      <c r="HK25" s="331"/>
      <c r="HL25" s="331"/>
      <c r="HM25" s="331"/>
      <c r="HN25" s="331"/>
      <c r="HO25" s="331"/>
      <c r="HP25" s="331"/>
      <c r="HQ25" s="331"/>
      <c r="HR25" s="331"/>
      <c r="HS25" s="331"/>
      <c r="HT25" s="331"/>
      <c r="HU25" s="331"/>
      <c r="HV25" s="331"/>
      <c r="HW25" s="331"/>
      <c r="HX25" s="331"/>
      <c r="HY25" s="331"/>
      <c r="HZ25" s="331"/>
      <c r="IA25" s="331"/>
      <c r="IB25" s="331"/>
      <c r="IC25" s="331"/>
      <c r="ID25" s="331"/>
      <c r="IE25" s="331"/>
      <c r="IF25" s="331"/>
      <c r="IG25" s="331"/>
      <c r="IH25" s="331"/>
      <c r="II25" s="331"/>
      <c r="IJ25" s="331"/>
    </row>
    <row r="26" spans="1:244">
      <c r="A26" s="344" t="s">
        <v>88</v>
      </c>
      <c r="B26" s="336">
        <f t="shared" si="0"/>
        <v>0.1</v>
      </c>
      <c r="C26" s="336">
        <v>1.1000000000000001</v>
      </c>
      <c r="D26" s="371">
        <v>39784</v>
      </c>
      <c r="E26" s="376">
        <v>3377</v>
      </c>
      <c r="F26" s="336">
        <v>7.6</v>
      </c>
      <c r="G26" s="336">
        <v>8.5</v>
      </c>
      <c r="H26" s="337">
        <v>44173</v>
      </c>
      <c r="I26" s="337">
        <v>35560</v>
      </c>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331"/>
      <c r="DX26" s="331"/>
      <c r="DY26" s="331"/>
      <c r="DZ26" s="331"/>
      <c r="EA26" s="331"/>
      <c r="EB26" s="331"/>
      <c r="EC26" s="331"/>
      <c r="ED26" s="331"/>
      <c r="EE26" s="331"/>
      <c r="EF26" s="331"/>
      <c r="EG26" s="331"/>
      <c r="EH26" s="331"/>
      <c r="EI26" s="331"/>
      <c r="EJ26" s="331"/>
      <c r="EK26" s="331"/>
      <c r="EL26" s="331"/>
      <c r="EM26" s="331"/>
      <c r="EN26" s="331"/>
      <c r="EO26" s="331"/>
      <c r="EP26" s="331"/>
      <c r="EQ26" s="331"/>
      <c r="ER26" s="331"/>
      <c r="ES26" s="331"/>
      <c r="ET26" s="331"/>
      <c r="EU26" s="331"/>
      <c r="EV26" s="331"/>
      <c r="EW26" s="331"/>
      <c r="EX26" s="331"/>
      <c r="EY26" s="331"/>
      <c r="EZ26" s="331"/>
      <c r="FA26" s="331"/>
      <c r="FB26" s="331"/>
      <c r="FC26" s="331"/>
      <c r="FD26" s="331"/>
      <c r="FE26" s="331"/>
      <c r="FF26" s="331"/>
      <c r="FG26" s="331"/>
      <c r="FH26" s="331"/>
      <c r="FI26" s="331"/>
      <c r="FJ26" s="331"/>
      <c r="FK26" s="331"/>
      <c r="FL26" s="331"/>
      <c r="FM26" s="331"/>
      <c r="FN26" s="331"/>
      <c r="FO26" s="331"/>
      <c r="FP26" s="331"/>
      <c r="FQ26" s="331"/>
      <c r="FR26" s="331"/>
      <c r="FS26" s="331"/>
      <c r="FT26" s="331"/>
      <c r="FU26" s="331"/>
      <c r="FV26" s="331"/>
      <c r="FW26" s="331"/>
      <c r="FX26" s="331"/>
      <c r="FY26" s="331"/>
      <c r="FZ26" s="331"/>
      <c r="GA26" s="331"/>
      <c r="GB26" s="331"/>
      <c r="GC26" s="331"/>
      <c r="GD26" s="331"/>
      <c r="GE26" s="331"/>
      <c r="GF26" s="331"/>
      <c r="GG26" s="331"/>
      <c r="GH26" s="331"/>
      <c r="GI26" s="331"/>
      <c r="GJ26" s="331"/>
      <c r="GK26" s="331"/>
      <c r="GL26" s="331"/>
      <c r="GM26" s="331"/>
      <c r="GN26" s="331"/>
      <c r="GO26" s="331"/>
      <c r="GP26" s="331"/>
      <c r="GQ26" s="331"/>
      <c r="GR26" s="331"/>
      <c r="GS26" s="331"/>
      <c r="GT26" s="331"/>
      <c r="GU26" s="331"/>
      <c r="GV26" s="331"/>
      <c r="GW26" s="331"/>
      <c r="GX26" s="331"/>
      <c r="GY26" s="331"/>
      <c r="GZ26" s="331"/>
      <c r="HA26" s="331"/>
      <c r="HB26" s="331"/>
      <c r="HC26" s="331"/>
      <c r="HD26" s="331"/>
      <c r="HE26" s="331"/>
      <c r="HF26" s="331"/>
      <c r="HG26" s="331"/>
      <c r="HH26" s="331"/>
      <c r="HI26" s="331"/>
      <c r="HJ26" s="331"/>
      <c r="HK26" s="331"/>
      <c r="HL26" s="331"/>
      <c r="HM26" s="331"/>
      <c r="HN26" s="331"/>
      <c r="HO26" s="331"/>
      <c r="HP26" s="331"/>
      <c r="HQ26" s="331"/>
      <c r="HR26" s="331"/>
      <c r="HS26" s="331"/>
      <c r="HT26" s="331"/>
      <c r="HU26" s="331"/>
      <c r="HV26" s="331"/>
      <c r="HW26" s="331"/>
      <c r="HX26" s="331"/>
      <c r="HY26" s="331"/>
      <c r="HZ26" s="331"/>
      <c r="IA26" s="331"/>
      <c r="IB26" s="331"/>
      <c r="IC26" s="331"/>
      <c r="ID26" s="331"/>
      <c r="IE26" s="331"/>
      <c r="IF26" s="331"/>
      <c r="IG26" s="331"/>
      <c r="IH26" s="331"/>
      <c r="II26" s="331"/>
      <c r="IJ26" s="331"/>
    </row>
    <row r="27" spans="1:244">
      <c r="A27" s="344" t="s">
        <v>82</v>
      </c>
      <c r="B27" s="336">
        <f t="shared" si="0"/>
        <v>0.3</v>
      </c>
      <c r="C27" s="336">
        <v>3.8</v>
      </c>
      <c r="D27" s="371">
        <v>42642</v>
      </c>
      <c r="E27" s="376">
        <v>21854</v>
      </c>
      <c r="F27" s="336">
        <v>33.299999999999997</v>
      </c>
      <c r="G27" s="336">
        <v>51.3</v>
      </c>
      <c r="H27" s="337">
        <v>65714</v>
      </c>
      <c r="I27" s="337">
        <v>52314</v>
      </c>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c r="DO27" s="331"/>
      <c r="DP27" s="331"/>
      <c r="DQ27" s="331"/>
      <c r="DR27" s="331"/>
      <c r="DS27" s="331"/>
      <c r="DT27" s="331"/>
      <c r="DU27" s="331"/>
      <c r="DV27" s="331"/>
      <c r="DW27" s="331"/>
      <c r="DX27" s="331"/>
      <c r="DY27" s="331"/>
      <c r="DZ27" s="331"/>
      <c r="EA27" s="331"/>
      <c r="EB27" s="331"/>
      <c r="EC27" s="331"/>
      <c r="ED27" s="331"/>
      <c r="EE27" s="331"/>
      <c r="EF27" s="331"/>
      <c r="EG27" s="331"/>
      <c r="EH27" s="331"/>
      <c r="EI27" s="331"/>
      <c r="EJ27" s="331"/>
      <c r="EK27" s="331"/>
      <c r="EL27" s="331"/>
      <c r="EM27" s="331"/>
      <c r="EN27" s="331"/>
      <c r="EO27" s="331"/>
      <c r="EP27" s="331"/>
      <c r="EQ27" s="331"/>
      <c r="ER27" s="331"/>
      <c r="ES27" s="331"/>
      <c r="ET27" s="331"/>
      <c r="EU27" s="331"/>
      <c r="EV27" s="331"/>
      <c r="EW27" s="331"/>
      <c r="EX27" s="331"/>
      <c r="EY27" s="331"/>
      <c r="EZ27" s="331"/>
      <c r="FA27" s="331"/>
      <c r="FB27" s="331"/>
      <c r="FC27" s="331"/>
      <c r="FD27" s="331"/>
      <c r="FE27" s="331"/>
      <c r="FF27" s="331"/>
      <c r="FG27" s="331"/>
      <c r="FH27" s="331"/>
      <c r="FI27" s="331"/>
      <c r="FJ27" s="331"/>
      <c r="FK27" s="331"/>
      <c r="FL27" s="331"/>
      <c r="FM27" s="331"/>
      <c r="FN27" s="331"/>
      <c r="FO27" s="331"/>
      <c r="FP27" s="331"/>
      <c r="FQ27" s="331"/>
      <c r="FR27" s="331"/>
      <c r="FS27" s="331"/>
      <c r="FT27" s="331"/>
      <c r="FU27" s="331"/>
      <c r="FV27" s="331"/>
      <c r="FW27" s="331"/>
      <c r="FX27" s="331"/>
      <c r="FY27" s="331"/>
      <c r="FZ27" s="331"/>
      <c r="GA27" s="331"/>
      <c r="GB27" s="331"/>
      <c r="GC27" s="331"/>
      <c r="GD27" s="331"/>
      <c r="GE27" s="331"/>
      <c r="GF27" s="331"/>
      <c r="GG27" s="331"/>
      <c r="GH27" s="331"/>
      <c r="GI27" s="331"/>
      <c r="GJ27" s="331"/>
      <c r="GK27" s="331"/>
      <c r="GL27" s="331"/>
      <c r="GM27" s="331"/>
      <c r="GN27" s="331"/>
      <c r="GO27" s="331"/>
      <c r="GP27" s="331"/>
      <c r="GQ27" s="331"/>
      <c r="GR27" s="331"/>
      <c r="GS27" s="331"/>
      <c r="GT27" s="331"/>
      <c r="GU27" s="331"/>
      <c r="GV27" s="331"/>
      <c r="GW27" s="331"/>
      <c r="GX27" s="331"/>
      <c r="GY27" s="331"/>
      <c r="GZ27" s="331"/>
      <c r="HA27" s="331"/>
      <c r="HB27" s="331"/>
      <c r="HC27" s="331"/>
      <c r="HD27" s="331"/>
      <c r="HE27" s="331"/>
      <c r="HF27" s="331"/>
      <c r="HG27" s="331"/>
      <c r="HH27" s="331"/>
      <c r="HI27" s="331"/>
      <c r="HJ27" s="331"/>
      <c r="HK27" s="331"/>
      <c r="HL27" s="331"/>
      <c r="HM27" s="331"/>
      <c r="HN27" s="331"/>
      <c r="HO27" s="331"/>
      <c r="HP27" s="331"/>
      <c r="HQ27" s="331"/>
      <c r="HR27" s="331"/>
      <c r="HS27" s="331"/>
      <c r="HT27" s="331"/>
      <c r="HU27" s="331"/>
      <c r="HV27" s="331"/>
      <c r="HW27" s="331"/>
      <c r="HX27" s="331"/>
      <c r="HY27" s="331"/>
      <c r="HZ27" s="331"/>
      <c r="IA27" s="331"/>
      <c r="IB27" s="331"/>
      <c r="IC27" s="331"/>
      <c r="ID27" s="331"/>
      <c r="IE27" s="331"/>
      <c r="IF27" s="331"/>
      <c r="IG27" s="331"/>
      <c r="IH27" s="331"/>
      <c r="II27" s="331"/>
      <c r="IJ27" s="331"/>
    </row>
    <row r="28" spans="1:244" ht="22.5">
      <c r="A28" s="344" t="s">
        <v>258</v>
      </c>
      <c r="B28" s="336">
        <f t="shared" si="0"/>
        <v>3.3</v>
      </c>
      <c r="C28" s="336">
        <v>37.6</v>
      </c>
      <c r="D28" s="371">
        <v>41126</v>
      </c>
      <c r="E28" s="376">
        <v>11718</v>
      </c>
      <c r="F28" s="336">
        <v>21.8</v>
      </c>
      <c r="G28" s="336">
        <v>28.5</v>
      </c>
      <c r="H28" s="337">
        <v>53641</v>
      </c>
      <c r="I28" s="337">
        <v>43746</v>
      </c>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c r="FM28" s="331"/>
      <c r="FN28" s="331"/>
      <c r="FO28" s="331"/>
      <c r="FP28" s="331"/>
      <c r="FQ28" s="331"/>
      <c r="FR28" s="331"/>
      <c r="FS28" s="331"/>
      <c r="FT28" s="331"/>
      <c r="FU28" s="331"/>
      <c r="FV28" s="331"/>
      <c r="FW28" s="331"/>
      <c r="FX28" s="331"/>
      <c r="FY28" s="331"/>
      <c r="FZ28" s="331"/>
      <c r="GA28" s="331"/>
      <c r="GB28" s="331"/>
      <c r="GC28" s="331"/>
      <c r="GD28" s="331"/>
      <c r="GE28" s="331"/>
      <c r="GF28" s="331"/>
      <c r="GG28" s="331"/>
      <c r="GH28" s="331"/>
      <c r="GI28" s="331"/>
      <c r="GJ28" s="331"/>
      <c r="GK28" s="331"/>
      <c r="GL28" s="331"/>
      <c r="GM28" s="331"/>
      <c r="GN28" s="331"/>
      <c r="GO28" s="331"/>
      <c r="GP28" s="331"/>
      <c r="GQ28" s="331"/>
      <c r="GR28" s="331"/>
      <c r="GS28" s="331"/>
      <c r="GT28" s="331"/>
      <c r="GU28" s="331"/>
      <c r="GV28" s="331"/>
      <c r="GW28" s="331"/>
      <c r="GX28" s="331"/>
      <c r="GY28" s="331"/>
      <c r="GZ28" s="331"/>
      <c r="HA28" s="331"/>
      <c r="HB28" s="331"/>
      <c r="HC28" s="331"/>
      <c r="HD28" s="331"/>
      <c r="HE28" s="331"/>
      <c r="HF28" s="331"/>
      <c r="HG28" s="331"/>
      <c r="HH28" s="331"/>
      <c r="HI28" s="331"/>
      <c r="HJ28" s="331"/>
      <c r="HK28" s="331"/>
      <c r="HL28" s="331"/>
      <c r="HM28" s="331"/>
      <c r="HN28" s="331"/>
      <c r="HO28" s="331"/>
      <c r="HP28" s="331"/>
      <c r="HQ28" s="331"/>
      <c r="HR28" s="331"/>
      <c r="HS28" s="331"/>
      <c r="HT28" s="331"/>
      <c r="HU28" s="331"/>
      <c r="HV28" s="331"/>
      <c r="HW28" s="331"/>
      <c r="HX28" s="331"/>
      <c r="HY28" s="331"/>
      <c r="HZ28" s="331"/>
      <c r="IA28" s="331"/>
      <c r="IB28" s="331"/>
      <c r="IC28" s="331"/>
      <c r="ID28" s="331"/>
      <c r="IE28" s="331"/>
      <c r="IF28" s="331"/>
      <c r="IG28" s="331"/>
      <c r="IH28" s="331"/>
      <c r="II28" s="331"/>
      <c r="IJ28" s="331"/>
    </row>
    <row r="29" spans="1:244" ht="22.5">
      <c r="A29" s="339" t="s">
        <v>152</v>
      </c>
      <c r="B29" s="333">
        <f t="shared" si="0"/>
        <v>43.4</v>
      </c>
      <c r="C29" s="333">
        <v>490.5</v>
      </c>
      <c r="D29" s="370">
        <v>30460</v>
      </c>
      <c r="E29" s="375">
        <v>5428</v>
      </c>
      <c r="F29" s="333">
        <v>14.8</v>
      </c>
      <c r="G29" s="333">
        <v>17.8</v>
      </c>
      <c r="H29" s="334">
        <v>36582</v>
      </c>
      <c r="I29" s="334">
        <v>29601</v>
      </c>
      <c r="J29" s="331"/>
      <c r="K29" s="331"/>
      <c r="L29" s="404"/>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1"/>
      <c r="DT29" s="331"/>
      <c r="DU29" s="331"/>
      <c r="DV29" s="331"/>
      <c r="DW29" s="331"/>
      <c r="DX29" s="331"/>
      <c r="DY29" s="331"/>
      <c r="DZ29" s="331"/>
      <c r="EA29" s="331"/>
      <c r="EB29" s="331"/>
      <c r="EC29" s="331"/>
      <c r="ED29" s="331"/>
      <c r="EE29" s="331"/>
      <c r="EF29" s="331"/>
      <c r="EG29" s="331"/>
      <c r="EH29" s="331"/>
      <c r="EI29" s="331"/>
      <c r="EJ29" s="331"/>
      <c r="EK29" s="331"/>
      <c r="EL29" s="331"/>
      <c r="EM29" s="331"/>
      <c r="EN29" s="331"/>
      <c r="EO29" s="331"/>
      <c r="EP29" s="331"/>
      <c r="EQ29" s="331"/>
      <c r="ER29" s="331"/>
      <c r="ES29" s="331"/>
      <c r="ET29" s="331"/>
      <c r="EU29" s="331"/>
      <c r="EV29" s="331"/>
      <c r="EW29" s="331"/>
      <c r="EX29" s="331"/>
      <c r="EY29" s="331"/>
      <c r="EZ29" s="331"/>
      <c r="FA29" s="331"/>
      <c r="FB29" s="331"/>
      <c r="FC29" s="331"/>
      <c r="FD29" s="331"/>
      <c r="FE29" s="331"/>
      <c r="FF29" s="331"/>
      <c r="FG29" s="331"/>
      <c r="FH29" s="331"/>
      <c r="FI29" s="331"/>
      <c r="FJ29" s="331"/>
      <c r="FK29" s="331"/>
      <c r="FL29" s="331"/>
      <c r="FM29" s="331"/>
      <c r="FN29" s="331"/>
      <c r="FO29" s="331"/>
      <c r="FP29" s="331"/>
      <c r="FQ29" s="331"/>
      <c r="FR29" s="331"/>
      <c r="FS29" s="331"/>
      <c r="FT29" s="331"/>
      <c r="FU29" s="331"/>
      <c r="FV29" s="331"/>
      <c r="FW29" s="331"/>
      <c r="FX29" s="331"/>
      <c r="FY29" s="331"/>
      <c r="FZ29" s="331"/>
      <c r="GA29" s="331"/>
      <c r="GB29" s="331"/>
      <c r="GC29" s="331"/>
      <c r="GD29" s="331"/>
      <c r="GE29" s="331"/>
      <c r="GF29" s="331"/>
      <c r="GG29" s="331"/>
      <c r="GH29" s="331"/>
      <c r="GI29" s="331"/>
      <c r="GJ29" s="331"/>
      <c r="GK29" s="331"/>
      <c r="GL29" s="331"/>
      <c r="GM29" s="331"/>
      <c r="GN29" s="331"/>
      <c r="GO29" s="331"/>
      <c r="GP29" s="331"/>
      <c r="GQ29" s="331"/>
      <c r="GR29" s="331"/>
      <c r="GS29" s="331"/>
      <c r="GT29" s="331"/>
      <c r="GU29" s="331"/>
      <c r="GV29" s="331"/>
      <c r="GW29" s="331"/>
      <c r="GX29" s="331"/>
      <c r="GY29" s="331"/>
      <c r="GZ29" s="331"/>
      <c r="HA29" s="331"/>
      <c r="HB29" s="331"/>
      <c r="HC29" s="331"/>
      <c r="HD29" s="331"/>
      <c r="HE29" s="331"/>
      <c r="HF29" s="331"/>
      <c r="HG29" s="331"/>
      <c r="HH29" s="331"/>
      <c r="HI29" s="331"/>
      <c r="HJ29" s="331"/>
      <c r="HK29" s="331"/>
      <c r="HL29" s="331"/>
      <c r="HM29" s="331"/>
      <c r="HN29" s="331"/>
      <c r="HO29" s="331"/>
      <c r="HP29" s="331"/>
      <c r="HQ29" s="331"/>
      <c r="HR29" s="331"/>
      <c r="HS29" s="331"/>
      <c r="HT29" s="331"/>
      <c r="HU29" s="331"/>
      <c r="HV29" s="331"/>
      <c r="HW29" s="331"/>
      <c r="HX29" s="331"/>
      <c r="HY29" s="331"/>
      <c r="HZ29" s="331"/>
      <c r="IA29" s="331"/>
      <c r="IB29" s="331"/>
      <c r="IC29" s="331"/>
      <c r="ID29" s="331"/>
      <c r="IE29" s="331"/>
      <c r="IF29" s="331"/>
      <c r="IG29" s="331"/>
      <c r="IH29" s="331"/>
      <c r="II29" s="331"/>
      <c r="IJ29" s="331"/>
    </row>
    <row r="30" spans="1:244">
      <c r="A30" s="340" t="s">
        <v>270</v>
      </c>
      <c r="B30" s="333">
        <f t="shared" si="0"/>
        <v>32.4</v>
      </c>
      <c r="C30" s="333">
        <v>365.9</v>
      </c>
      <c r="D30" s="370">
        <v>32116</v>
      </c>
      <c r="E30" s="375">
        <v>4068</v>
      </c>
      <c r="F30" s="333">
        <v>11</v>
      </c>
      <c r="G30" s="333">
        <v>12.7</v>
      </c>
      <c r="H30" s="334">
        <v>36946</v>
      </c>
      <c r="I30" s="334">
        <v>29809</v>
      </c>
      <c r="J30" s="331"/>
      <c r="K30" s="331"/>
      <c r="L30" s="404"/>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1"/>
      <c r="DQ30" s="331"/>
      <c r="DR30" s="331"/>
      <c r="DS30" s="331"/>
      <c r="DT30" s="331"/>
      <c r="DU30" s="331"/>
      <c r="DV30" s="331"/>
      <c r="DW30" s="331"/>
      <c r="DX30" s="331"/>
      <c r="DY30" s="331"/>
      <c r="DZ30" s="331"/>
      <c r="EA30" s="331"/>
      <c r="EB30" s="331"/>
      <c r="EC30" s="331"/>
      <c r="ED30" s="331"/>
      <c r="EE30" s="331"/>
      <c r="EF30" s="331"/>
      <c r="EG30" s="331"/>
      <c r="EH30" s="331"/>
      <c r="EI30" s="331"/>
      <c r="EJ30" s="331"/>
      <c r="EK30" s="331"/>
      <c r="EL30" s="331"/>
      <c r="EM30" s="331"/>
      <c r="EN30" s="331"/>
      <c r="EO30" s="331"/>
      <c r="EP30" s="331"/>
      <c r="EQ30" s="331"/>
      <c r="ER30" s="331"/>
      <c r="ES30" s="331"/>
      <c r="ET30" s="331"/>
      <c r="EU30" s="331"/>
      <c r="EV30" s="331"/>
      <c r="EW30" s="331"/>
      <c r="EX30" s="331"/>
      <c r="EY30" s="331"/>
      <c r="EZ30" s="331"/>
      <c r="FA30" s="331"/>
      <c r="FB30" s="331"/>
      <c r="FC30" s="331"/>
      <c r="FD30" s="331"/>
      <c r="FE30" s="331"/>
      <c r="FF30" s="331"/>
      <c r="FG30" s="331"/>
      <c r="FH30" s="331"/>
      <c r="FI30" s="331"/>
      <c r="FJ30" s="331"/>
      <c r="FK30" s="331"/>
      <c r="FL30" s="331"/>
      <c r="FM30" s="331"/>
      <c r="FN30" s="331"/>
      <c r="FO30" s="331"/>
      <c r="FP30" s="331"/>
      <c r="FQ30" s="331"/>
      <c r="FR30" s="331"/>
      <c r="FS30" s="331"/>
      <c r="FT30" s="331"/>
      <c r="FU30" s="331"/>
      <c r="FV30" s="331"/>
      <c r="FW30" s="331"/>
      <c r="FX30" s="331"/>
      <c r="FY30" s="331"/>
      <c r="FZ30" s="331"/>
      <c r="GA30" s="331"/>
      <c r="GB30" s="331"/>
      <c r="GC30" s="331"/>
      <c r="GD30" s="331"/>
      <c r="GE30" s="331"/>
      <c r="GF30" s="331"/>
      <c r="GG30" s="331"/>
      <c r="GH30" s="331"/>
      <c r="GI30" s="331"/>
      <c r="GJ30" s="331"/>
      <c r="GK30" s="331"/>
      <c r="GL30" s="331"/>
      <c r="GM30" s="331"/>
      <c r="GN30" s="331"/>
      <c r="GO30" s="331"/>
      <c r="GP30" s="331"/>
      <c r="GQ30" s="331"/>
      <c r="GR30" s="331"/>
      <c r="GS30" s="331"/>
      <c r="GT30" s="331"/>
      <c r="GU30" s="331"/>
      <c r="GV30" s="331"/>
      <c r="GW30" s="331"/>
      <c r="GX30" s="331"/>
      <c r="GY30" s="331"/>
      <c r="GZ30" s="331"/>
      <c r="HA30" s="331"/>
      <c r="HB30" s="331"/>
      <c r="HC30" s="331"/>
      <c r="HD30" s="331"/>
      <c r="HE30" s="331"/>
      <c r="HF30" s="331"/>
      <c r="HG30" s="331"/>
      <c r="HH30" s="331"/>
      <c r="HI30" s="331"/>
      <c r="HJ30" s="331"/>
      <c r="HK30" s="331"/>
      <c r="HL30" s="331"/>
      <c r="HM30" s="331"/>
      <c r="HN30" s="331"/>
      <c r="HO30" s="331"/>
      <c r="HP30" s="331"/>
      <c r="HQ30" s="331"/>
      <c r="HR30" s="331"/>
      <c r="HS30" s="331"/>
      <c r="HT30" s="331"/>
      <c r="HU30" s="331"/>
      <c r="HV30" s="331"/>
      <c r="HW30" s="331"/>
      <c r="HX30" s="331"/>
      <c r="HY30" s="331"/>
      <c r="HZ30" s="331"/>
      <c r="IA30" s="331"/>
      <c r="IB30" s="331"/>
      <c r="IC30" s="331"/>
      <c r="ID30" s="331"/>
      <c r="IE30" s="331"/>
      <c r="IF30" s="331"/>
      <c r="IG30" s="331"/>
      <c r="IH30" s="331"/>
      <c r="II30" s="331"/>
      <c r="IJ30" s="331"/>
    </row>
    <row r="31" spans="1:244">
      <c r="A31" s="344" t="s">
        <v>66</v>
      </c>
      <c r="B31" s="336">
        <f t="shared" si="0"/>
        <v>25.5</v>
      </c>
      <c r="C31" s="336">
        <v>287.8</v>
      </c>
      <c r="D31" s="371">
        <v>31641</v>
      </c>
      <c r="E31" s="376">
        <v>2755</v>
      </c>
      <c r="F31" s="336">
        <v>7.8</v>
      </c>
      <c r="G31" s="336">
        <v>8.6999999999999993</v>
      </c>
      <c r="H31" s="337">
        <v>35153</v>
      </c>
      <c r="I31" s="337">
        <v>28281</v>
      </c>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331"/>
      <c r="DY31" s="331"/>
      <c r="DZ31" s="331"/>
      <c r="EA31" s="331"/>
      <c r="EB31" s="331"/>
      <c r="EC31" s="331"/>
      <c r="ED31" s="331"/>
      <c r="EE31" s="331"/>
      <c r="EF31" s="331"/>
      <c r="EG31" s="331"/>
      <c r="EH31" s="331"/>
      <c r="EI31" s="331"/>
      <c r="EJ31" s="331"/>
      <c r="EK31" s="331"/>
      <c r="EL31" s="331"/>
      <c r="EM31" s="331"/>
      <c r="EN31" s="331"/>
      <c r="EO31" s="331"/>
      <c r="EP31" s="331"/>
      <c r="EQ31" s="331"/>
      <c r="ER31" s="331"/>
      <c r="ES31" s="331"/>
      <c r="ET31" s="331"/>
      <c r="EU31" s="331"/>
      <c r="EV31" s="331"/>
      <c r="EW31" s="331"/>
      <c r="EX31" s="331"/>
      <c r="EY31" s="331"/>
      <c r="EZ31" s="331"/>
      <c r="FA31" s="331"/>
      <c r="FB31" s="331"/>
      <c r="FC31" s="331"/>
      <c r="FD31" s="331"/>
      <c r="FE31" s="331"/>
      <c r="FF31" s="331"/>
      <c r="FG31" s="331"/>
      <c r="FH31" s="331"/>
      <c r="FI31" s="331"/>
      <c r="FJ31" s="331"/>
      <c r="FK31" s="331"/>
      <c r="FL31" s="331"/>
      <c r="FM31" s="331"/>
      <c r="FN31" s="331"/>
      <c r="FO31" s="331"/>
      <c r="FP31" s="331"/>
      <c r="FQ31" s="331"/>
      <c r="FR31" s="331"/>
      <c r="FS31" s="331"/>
      <c r="FT31" s="331"/>
      <c r="FU31" s="331"/>
      <c r="FV31" s="331"/>
      <c r="FW31" s="331"/>
      <c r="FX31" s="331"/>
      <c r="FY31" s="331"/>
      <c r="FZ31" s="331"/>
      <c r="GA31" s="331"/>
      <c r="GB31" s="331"/>
      <c r="GC31" s="331"/>
      <c r="GD31" s="331"/>
      <c r="GE31" s="331"/>
      <c r="GF31" s="331"/>
      <c r="GG31" s="331"/>
      <c r="GH31" s="331"/>
      <c r="GI31" s="331"/>
      <c r="GJ31" s="331"/>
      <c r="GK31" s="331"/>
      <c r="GL31" s="331"/>
      <c r="GM31" s="331"/>
      <c r="GN31" s="331"/>
      <c r="GO31" s="331"/>
      <c r="GP31" s="331"/>
      <c r="GQ31" s="331"/>
      <c r="GR31" s="331"/>
      <c r="GS31" s="331"/>
      <c r="GT31" s="331"/>
      <c r="GU31" s="331"/>
      <c r="GV31" s="331"/>
      <c r="GW31" s="331"/>
      <c r="GX31" s="331"/>
      <c r="GY31" s="331"/>
      <c r="GZ31" s="331"/>
      <c r="HA31" s="331"/>
      <c r="HB31" s="331"/>
      <c r="HC31" s="331"/>
      <c r="HD31" s="331"/>
      <c r="HE31" s="331"/>
      <c r="HF31" s="331"/>
      <c r="HG31" s="331"/>
      <c r="HH31" s="331"/>
      <c r="HI31" s="331"/>
      <c r="HJ31" s="331"/>
      <c r="HK31" s="331"/>
      <c r="HL31" s="331"/>
      <c r="HM31" s="331"/>
      <c r="HN31" s="331"/>
      <c r="HO31" s="331"/>
      <c r="HP31" s="331"/>
      <c r="HQ31" s="331"/>
      <c r="HR31" s="331"/>
      <c r="HS31" s="331"/>
      <c r="HT31" s="331"/>
      <c r="HU31" s="331"/>
      <c r="HV31" s="331"/>
      <c r="HW31" s="331"/>
      <c r="HX31" s="331"/>
      <c r="HY31" s="331"/>
      <c r="HZ31" s="331"/>
      <c r="IA31" s="331"/>
      <c r="IB31" s="331"/>
      <c r="IC31" s="331"/>
      <c r="ID31" s="331"/>
      <c r="IE31" s="331"/>
      <c r="IF31" s="331"/>
      <c r="IG31" s="331"/>
      <c r="IH31" s="331"/>
      <c r="II31" s="331"/>
      <c r="IJ31" s="331"/>
    </row>
    <row r="32" spans="1:244">
      <c r="A32" s="344" t="s">
        <v>67</v>
      </c>
      <c r="B32" s="336">
        <f t="shared" si="0"/>
        <v>4.5999999999999996</v>
      </c>
      <c r="C32" s="336">
        <v>51.7</v>
      </c>
      <c r="D32" s="371">
        <v>34166</v>
      </c>
      <c r="E32" s="376">
        <v>6187</v>
      </c>
      <c r="F32" s="336">
        <v>15</v>
      </c>
      <c r="G32" s="336">
        <v>18.100000000000001</v>
      </c>
      <c r="H32" s="337">
        <v>41117</v>
      </c>
      <c r="I32" s="337">
        <v>33301</v>
      </c>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c r="DF32" s="331"/>
      <c r="DG32" s="331"/>
      <c r="DH32" s="331"/>
      <c r="DI32" s="331"/>
      <c r="DJ32" s="331"/>
      <c r="DK32" s="331"/>
      <c r="DL32" s="331"/>
      <c r="DM32" s="331"/>
      <c r="DN32" s="331"/>
      <c r="DO32" s="331"/>
      <c r="DP32" s="331"/>
      <c r="DQ32" s="331"/>
      <c r="DR32" s="331"/>
      <c r="DS32" s="331"/>
      <c r="DT32" s="331"/>
      <c r="DU32" s="331"/>
      <c r="DV32" s="331"/>
      <c r="DW32" s="331"/>
      <c r="DX32" s="331"/>
      <c r="DY32" s="331"/>
      <c r="DZ32" s="331"/>
      <c r="EA32" s="331"/>
      <c r="EB32" s="331"/>
      <c r="EC32" s="331"/>
      <c r="ED32" s="331"/>
      <c r="EE32" s="331"/>
      <c r="EF32" s="331"/>
      <c r="EG32" s="331"/>
      <c r="EH32" s="331"/>
      <c r="EI32" s="331"/>
      <c r="EJ32" s="331"/>
      <c r="EK32" s="331"/>
      <c r="EL32" s="331"/>
      <c r="EM32" s="331"/>
      <c r="EN32" s="331"/>
      <c r="EO32" s="331"/>
      <c r="EP32" s="331"/>
      <c r="EQ32" s="331"/>
      <c r="ER32" s="331"/>
      <c r="ES32" s="331"/>
      <c r="ET32" s="331"/>
      <c r="EU32" s="331"/>
      <c r="EV32" s="331"/>
      <c r="EW32" s="331"/>
      <c r="EX32" s="331"/>
      <c r="EY32" s="331"/>
      <c r="EZ32" s="331"/>
      <c r="FA32" s="331"/>
      <c r="FB32" s="331"/>
      <c r="FC32" s="331"/>
      <c r="FD32" s="331"/>
      <c r="FE32" s="331"/>
      <c r="FF32" s="331"/>
      <c r="FG32" s="331"/>
      <c r="FH32" s="331"/>
      <c r="FI32" s="331"/>
      <c r="FJ32" s="331"/>
      <c r="FK32" s="331"/>
      <c r="FL32" s="331"/>
      <c r="FM32" s="331"/>
      <c r="FN32" s="331"/>
      <c r="FO32" s="331"/>
      <c r="FP32" s="331"/>
      <c r="FQ32" s="331"/>
      <c r="FR32" s="331"/>
      <c r="FS32" s="331"/>
      <c r="FT32" s="331"/>
      <c r="FU32" s="331"/>
      <c r="FV32" s="331"/>
      <c r="FW32" s="331"/>
      <c r="FX32" s="331"/>
      <c r="FY32" s="331"/>
      <c r="FZ32" s="331"/>
      <c r="GA32" s="331"/>
      <c r="GB32" s="331"/>
      <c r="GC32" s="331"/>
      <c r="GD32" s="331"/>
      <c r="GE32" s="331"/>
      <c r="GF32" s="331"/>
      <c r="GG32" s="331"/>
      <c r="GH32" s="331"/>
      <c r="GI32" s="331"/>
      <c r="GJ32" s="331"/>
      <c r="GK32" s="331"/>
      <c r="GL32" s="331"/>
      <c r="GM32" s="331"/>
      <c r="GN32" s="331"/>
      <c r="GO32" s="331"/>
      <c r="GP32" s="331"/>
      <c r="GQ32" s="331"/>
      <c r="GR32" s="331"/>
      <c r="GS32" s="331"/>
      <c r="GT32" s="331"/>
      <c r="GU32" s="331"/>
      <c r="GV32" s="331"/>
      <c r="GW32" s="331"/>
      <c r="GX32" s="331"/>
      <c r="GY32" s="331"/>
      <c r="GZ32" s="331"/>
      <c r="HA32" s="331"/>
      <c r="HB32" s="331"/>
      <c r="HC32" s="331"/>
      <c r="HD32" s="331"/>
      <c r="HE32" s="331"/>
      <c r="HF32" s="331"/>
      <c r="HG32" s="331"/>
      <c r="HH32" s="331"/>
      <c r="HI32" s="331"/>
      <c r="HJ32" s="331"/>
      <c r="HK32" s="331"/>
      <c r="HL32" s="331"/>
      <c r="HM32" s="331"/>
      <c r="HN32" s="331"/>
      <c r="HO32" s="331"/>
      <c r="HP32" s="331"/>
      <c r="HQ32" s="331"/>
      <c r="HR32" s="331"/>
      <c r="HS32" s="331"/>
      <c r="HT32" s="331"/>
      <c r="HU32" s="331"/>
      <c r="HV32" s="331"/>
      <c r="HW32" s="331"/>
      <c r="HX32" s="331"/>
      <c r="HY32" s="331"/>
      <c r="HZ32" s="331"/>
      <c r="IA32" s="331"/>
      <c r="IB32" s="331"/>
      <c r="IC32" s="331"/>
      <c r="ID32" s="331"/>
      <c r="IE32" s="331"/>
      <c r="IF32" s="331"/>
      <c r="IG32" s="331"/>
      <c r="IH32" s="331"/>
      <c r="II32" s="331"/>
      <c r="IJ32" s="331"/>
    </row>
    <row r="33" spans="1:244">
      <c r="A33" s="344" t="s">
        <v>83</v>
      </c>
      <c r="B33" s="336">
        <f t="shared" si="0"/>
        <v>0.1</v>
      </c>
      <c r="C33" s="336">
        <v>1.4</v>
      </c>
      <c r="D33" s="371">
        <v>41897</v>
      </c>
      <c r="E33" s="376">
        <v>4112</v>
      </c>
      <c r="F33" s="336">
        <v>8.9</v>
      </c>
      <c r="G33" s="336">
        <v>9.8000000000000007</v>
      </c>
      <c r="H33" s="337">
        <v>46329</v>
      </c>
      <c r="I33" s="337">
        <v>37275</v>
      </c>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c r="DF33" s="331"/>
      <c r="DG33" s="331"/>
      <c r="DH33" s="331"/>
      <c r="DI33" s="331"/>
      <c r="DJ33" s="331"/>
      <c r="DK33" s="331"/>
      <c r="DL33" s="331"/>
      <c r="DM33" s="331"/>
      <c r="DN33" s="331"/>
      <c r="DO33" s="331"/>
      <c r="DP33" s="331"/>
      <c r="DQ33" s="331"/>
      <c r="DR33" s="331"/>
      <c r="DS33" s="331"/>
      <c r="DT33" s="331"/>
      <c r="DU33" s="331"/>
      <c r="DV33" s="331"/>
      <c r="DW33" s="331"/>
      <c r="DX33" s="331"/>
      <c r="DY33" s="331"/>
      <c r="DZ33" s="331"/>
      <c r="EA33" s="331"/>
      <c r="EB33" s="331"/>
      <c r="EC33" s="331"/>
      <c r="ED33" s="331"/>
      <c r="EE33" s="331"/>
      <c r="EF33" s="331"/>
      <c r="EG33" s="331"/>
      <c r="EH33" s="331"/>
      <c r="EI33" s="331"/>
      <c r="EJ33" s="331"/>
      <c r="EK33" s="331"/>
      <c r="EL33" s="331"/>
      <c r="EM33" s="331"/>
      <c r="EN33" s="331"/>
      <c r="EO33" s="331"/>
      <c r="EP33" s="331"/>
      <c r="EQ33" s="331"/>
      <c r="ER33" s="331"/>
      <c r="ES33" s="331"/>
      <c r="ET33" s="331"/>
      <c r="EU33" s="331"/>
      <c r="EV33" s="331"/>
      <c r="EW33" s="331"/>
      <c r="EX33" s="331"/>
      <c r="EY33" s="331"/>
      <c r="EZ33" s="331"/>
      <c r="FA33" s="331"/>
      <c r="FB33" s="331"/>
      <c r="FC33" s="331"/>
      <c r="FD33" s="331"/>
      <c r="FE33" s="331"/>
      <c r="FF33" s="331"/>
      <c r="FG33" s="331"/>
      <c r="FH33" s="331"/>
      <c r="FI33" s="331"/>
      <c r="FJ33" s="331"/>
      <c r="FK33" s="331"/>
      <c r="FL33" s="331"/>
      <c r="FM33" s="331"/>
      <c r="FN33" s="331"/>
      <c r="FO33" s="331"/>
      <c r="FP33" s="331"/>
      <c r="FQ33" s="331"/>
      <c r="FR33" s="331"/>
      <c r="FS33" s="331"/>
      <c r="FT33" s="331"/>
      <c r="FU33" s="331"/>
      <c r="FV33" s="331"/>
      <c r="FW33" s="331"/>
      <c r="FX33" s="331"/>
      <c r="FY33" s="331"/>
      <c r="FZ33" s="331"/>
      <c r="GA33" s="331"/>
      <c r="GB33" s="331"/>
      <c r="GC33" s="331"/>
      <c r="GD33" s="331"/>
      <c r="GE33" s="331"/>
      <c r="GF33" s="331"/>
      <c r="GG33" s="331"/>
      <c r="GH33" s="331"/>
      <c r="GI33" s="331"/>
      <c r="GJ33" s="331"/>
      <c r="GK33" s="331"/>
      <c r="GL33" s="331"/>
      <c r="GM33" s="331"/>
      <c r="GN33" s="331"/>
      <c r="GO33" s="331"/>
      <c r="GP33" s="331"/>
      <c r="GQ33" s="331"/>
      <c r="GR33" s="331"/>
      <c r="GS33" s="331"/>
      <c r="GT33" s="331"/>
      <c r="GU33" s="331"/>
      <c r="GV33" s="331"/>
      <c r="GW33" s="331"/>
      <c r="GX33" s="331"/>
      <c r="GY33" s="331"/>
      <c r="GZ33" s="331"/>
      <c r="HA33" s="331"/>
      <c r="HB33" s="331"/>
      <c r="HC33" s="331"/>
      <c r="HD33" s="331"/>
      <c r="HE33" s="331"/>
      <c r="HF33" s="331"/>
      <c r="HG33" s="331"/>
      <c r="HH33" s="331"/>
      <c r="HI33" s="331"/>
      <c r="HJ33" s="331"/>
      <c r="HK33" s="331"/>
      <c r="HL33" s="331"/>
      <c r="HM33" s="331"/>
      <c r="HN33" s="331"/>
      <c r="HO33" s="331"/>
      <c r="HP33" s="331"/>
      <c r="HQ33" s="331"/>
      <c r="HR33" s="331"/>
      <c r="HS33" s="331"/>
      <c r="HT33" s="331"/>
      <c r="HU33" s="331"/>
      <c r="HV33" s="331"/>
      <c r="HW33" s="331"/>
      <c r="HX33" s="331"/>
      <c r="HY33" s="331"/>
      <c r="HZ33" s="331"/>
      <c r="IA33" s="331"/>
      <c r="IB33" s="331"/>
      <c r="IC33" s="331"/>
      <c r="ID33" s="331"/>
      <c r="IE33" s="331"/>
      <c r="IF33" s="331"/>
      <c r="IG33" s="331"/>
      <c r="IH33" s="331"/>
      <c r="II33" s="331"/>
      <c r="IJ33" s="331"/>
    </row>
    <row r="34" spans="1:244">
      <c r="A34" s="344" t="s">
        <v>321</v>
      </c>
      <c r="B34" s="336">
        <f t="shared" si="0"/>
        <v>0.3</v>
      </c>
      <c r="C34" s="336">
        <v>3.9</v>
      </c>
      <c r="D34" s="371">
        <v>34708</v>
      </c>
      <c r="E34" s="376">
        <v>18195</v>
      </c>
      <c r="F34" s="336">
        <v>33.700000000000003</v>
      </c>
      <c r="G34" s="336">
        <v>52.4</v>
      </c>
      <c r="H34" s="337">
        <v>54070</v>
      </c>
      <c r="I34" s="337">
        <v>43015</v>
      </c>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c r="DF34" s="331"/>
      <c r="DG34" s="331"/>
      <c r="DH34" s="331"/>
      <c r="DI34" s="331"/>
      <c r="DJ34" s="331"/>
      <c r="DK34" s="331"/>
      <c r="DL34" s="331"/>
      <c r="DM34" s="331"/>
      <c r="DN34" s="331"/>
      <c r="DO34" s="331"/>
      <c r="DP34" s="331"/>
      <c r="DQ34" s="331"/>
      <c r="DR34" s="331"/>
      <c r="DS34" s="331"/>
      <c r="DT34" s="331"/>
      <c r="DU34" s="331"/>
      <c r="DV34" s="331"/>
      <c r="DW34" s="331"/>
      <c r="DX34" s="331"/>
      <c r="DY34" s="331"/>
      <c r="DZ34" s="331"/>
      <c r="EA34" s="331"/>
      <c r="EB34" s="331"/>
      <c r="EC34" s="331"/>
      <c r="ED34" s="331"/>
      <c r="EE34" s="331"/>
      <c r="EF34" s="331"/>
      <c r="EG34" s="331"/>
      <c r="EH34" s="331"/>
      <c r="EI34" s="331"/>
      <c r="EJ34" s="331"/>
      <c r="EK34" s="331"/>
      <c r="EL34" s="331"/>
      <c r="EM34" s="331"/>
      <c r="EN34" s="331"/>
      <c r="EO34" s="331"/>
      <c r="EP34" s="331"/>
      <c r="EQ34" s="331"/>
      <c r="ER34" s="331"/>
      <c r="ES34" s="331"/>
      <c r="ET34" s="331"/>
      <c r="EU34" s="331"/>
      <c r="EV34" s="331"/>
      <c r="EW34" s="331"/>
      <c r="EX34" s="331"/>
      <c r="EY34" s="331"/>
      <c r="EZ34" s="331"/>
      <c r="FA34" s="331"/>
      <c r="FB34" s="331"/>
      <c r="FC34" s="331"/>
      <c r="FD34" s="331"/>
      <c r="FE34" s="331"/>
      <c r="FF34" s="331"/>
      <c r="FG34" s="331"/>
      <c r="FH34" s="331"/>
      <c r="FI34" s="331"/>
      <c r="FJ34" s="331"/>
      <c r="FK34" s="331"/>
      <c r="FL34" s="331"/>
      <c r="FM34" s="331"/>
      <c r="FN34" s="331"/>
      <c r="FO34" s="331"/>
      <c r="FP34" s="331"/>
      <c r="FQ34" s="331"/>
      <c r="FR34" s="331"/>
      <c r="FS34" s="331"/>
      <c r="FT34" s="331"/>
      <c r="FU34" s="331"/>
      <c r="FV34" s="331"/>
      <c r="FW34" s="331"/>
      <c r="FX34" s="331"/>
      <c r="FY34" s="331"/>
      <c r="FZ34" s="331"/>
      <c r="GA34" s="331"/>
      <c r="GB34" s="331"/>
      <c r="GC34" s="331"/>
      <c r="GD34" s="331"/>
      <c r="GE34" s="331"/>
      <c r="GF34" s="331"/>
      <c r="GG34" s="331"/>
      <c r="GH34" s="331"/>
      <c r="GI34" s="331"/>
      <c r="GJ34" s="331"/>
      <c r="GK34" s="331"/>
      <c r="GL34" s="331"/>
      <c r="GM34" s="331"/>
      <c r="GN34" s="331"/>
      <c r="GO34" s="331"/>
      <c r="GP34" s="331"/>
      <c r="GQ34" s="331"/>
      <c r="GR34" s="331"/>
      <c r="GS34" s="331"/>
      <c r="GT34" s="331"/>
      <c r="GU34" s="331"/>
      <c r="GV34" s="331"/>
      <c r="GW34" s="331"/>
      <c r="GX34" s="331"/>
      <c r="GY34" s="331"/>
      <c r="GZ34" s="331"/>
      <c r="HA34" s="331"/>
      <c r="HB34" s="331"/>
      <c r="HC34" s="331"/>
      <c r="HD34" s="331"/>
      <c r="HE34" s="331"/>
      <c r="HF34" s="331"/>
      <c r="HG34" s="331"/>
      <c r="HH34" s="331"/>
      <c r="HI34" s="331"/>
      <c r="HJ34" s="331"/>
      <c r="HK34" s="331"/>
      <c r="HL34" s="331"/>
      <c r="HM34" s="331"/>
      <c r="HN34" s="331"/>
      <c r="HO34" s="331"/>
      <c r="HP34" s="331"/>
      <c r="HQ34" s="331"/>
      <c r="HR34" s="331"/>
      <c r="HS34" s="331"/>
      <c r="HT34" s="331"/>
      <c r="HU34" s="331"/>
      <c r="HV34" s="331"/>
      <c r="HW34" s="331"/>
      <c r="HX34" s="331"/>
      <c r="HY34" s="331"/>
      <c r="HZ34" s="331"/>
      <c r="IA34" s="331"/>
      <c r="IB34" s="331"/>
      <c r="IC34" s="331"/>
      <c r="ID34" s="331"/>
      <c r="IE34" s="331"/>
      <c r="IF34" s="331"/>
      <c r="IG34" s="331"/>
      <c r="IH34" s="331"/>
      <c r="II34" s="331"/>
      <c r="IJ34" s="331"/>
    </row>
    <row r="35" spans="1:244">
      <c r="A35" s="339" t="s">
        <v>271</v>
      </c>
      <c r="B35" s="333">
        <f t="shared" si="0"/>
        <v>11</v>
      </c>
      <c r="C35" s="333">
        <v>124.2</v>
      </c>
      <c r="D35" s="370">
        <v>25608</v>
      </c>
      <c r="E35" s="375">
        <v>9437</v>
      </c>
      <c r="F35" s="333">
        <v>26.6</v>
      </c>
      <c r="G35" s="333">
        <v>36.9</v>
      </c>
      <c r="H35" s="334">
        <v>35537</v>
      </c>
      <c r="I35" s="334">
        <v>29012</v>
      </c>
      <c r="J35" s="331"/>
      <c r="K35" s="331"/>
      <c r="L35" s="404"/>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331"/>
      <c r="DY35" s="331"/>
      <c r="DZ35" s="331"/>
      <c r="EA35" s="331"/>
      <c r="EB35" s="331"/>
      <c r="EC35" s="331"/>
      <c r="ED35" s="331"/>
      <c r="EE35" s="331"/>
      <c r="EF35" s="331"/>
      <c r="EG35" s="331"/>
      <c r="EH35" s="331"/>
      <c r="EI35" s="331"/>
      <c r="EJ35" s="331"/>
      <c r="EK35" s="331"/>
      <c r="EL35" s="331"/>
      <c r="EM35" s="331"/>
      <c r="EN35" s="331"/>
      <c r="EO35" s="331"/>
      <c r="EP35" s="331"/>
      <c r="EQ35" s="331"/>
      <c r="ER35" s="331"/>
      <c r="ES35" s="331"/>
      <c r="ET35" s="331"/>
      <c r="EU35" s="331"/>
      <c r="EV35" s="331"/>
      <c r="EW35" s="331"/>
      <c r="EX35" s="331"/>
      <c r="EY35" s="331"/>
      <c r="EZ35" s="331"/>
      <c r="FA35" s="331"/>
      <c r="FB35" s="331"/>
      <c r="FC35" s="331"/>
      <c r="FD35" s="331"/>
      <c r="FE35" s="331"/>
      <c r="FF35" s="331"/>
      <c r="FG35" s="331"/>
      <c r="FH35" s="331"/>
      <c r="FI35" s="331"/>
      <c r="FJ35" s="331"/>
      <c r="FK35" s="331"/>
      <c r="FL35" s="331"/>
      <c r="FM35" s="331"/>
      <c r="FN35" s="331"/>
      <c r="FO35" s="331"/>
      <c r="FP35" s="331"/>
      <c r="FQ35" s="331"/>
      <c r="FR35" s="331"/>
      <c r="FS35" s="331"/>
      <c r="FT35" s="331"/>
      <c r="FU35" s="331"/>
      <c r="FV35" s="331"/>
      <c r="FW35" s="331"/>
      <c r="FX35" s="331"/>
      <c r="FY35" s="331"/>
      <c r="FZ35" s="331"/>
      <c r="GA35" s="331"/>
      <c r="GB35" s="331"/>
      <c r="GC35" s="331"/>
      <c r="GD35" s="331"/>
      <c r="GE35" s="331"/>
      <c r="GF35" s="331"/>
      <c r="GG35" s="331"/>
      <c r="GH35" s="331"/>
      <c r="GI35" s="331"/>
      <c r="GJ35" s="331"/>
      <c r="GK35" s="331"/>
      <c r="GL35" s="331"/>
      <c r="GM35" s="331"/>
      <c r="GN35" s="331"/>
      <c r="GO35" s="331"/>
      <c r="GP35" s="331"/>
      <c r="GQ35" s="331"/>
      <c r="GR35" s="331"/>
      <c r="GS35" s="331"/>
      <c r="GT35" s="331"/>
      <c r="GU35" s="331"/>
      <c r="GV35" s="331"/>
      <c r="GW35" s="331"/>
      <c r="GX35" s="331"/>
      <c r="GY35" s="331"/>
      <c r="GZ35" s="331"/>
      <c r="HA35" s="331"/>
      <c r="HB35" s="331"/>
      <c r="HC35" s="331"/>
      <c r="HD35" s="331"/>
      <c r="HE35" s="331"/>
      <c r="HF35" s="331"/>
      <c r="HG35" s="331"/>
      <c r="HH35" s="331"/>
      <c r="HI35" s="331"/>
      <c r="HJ35" s="331"/>
      <c r="HK35" s="331"/>
      <c r="HL35" s="331"/>
      <c r="HM35" s="331"/>
      <c r="HN35" s="331"/>
      <c r="HO35" s="331"/>
      <c r="HP35" s="331"/>
      <c r="HQ35" s="331"/>
      <c r="HR35" s="331"/>
      <c r="HS35" s="331"/>
      <c r="HT35" s="331"/>
      <c r="HU35" s="331"/>
      <c r="HV35" s="331"/>
      <c r="HW35" s="331"/>
      <c r="HX35" s="331"/>
      <c r="HY35" s="331"/>
      <c r="HZ35" s="331"/>
      <c r="IA35" s="331"/>
      <c r="IB35" s="331"/>
      <c r="IC35" s="331"/>
      <c r="ID35" s="331"/>
      <c r="IE35" s="331"/>
      <c r="IF35" s="331"/>
      <c r="IG35" s="331"/>
      <c r="IH35" s="331"/>
      <c r="II35" s="331"/>
      <c r="IJ35" s="331"/>
    </row>
    <row r="36" spans="1:244">
      <c r="A36" s="347" t="s">
        <v>272</v>
      </c>
      <c r="B36" s="336">
        <f t="shared" si="0"/>
        <v>0.7</v>
      </c>
      <c r="C36" s="336">
        <v>7.6</v>
      </c>
      <c r="D36" s="371">
        <v>24603</v>
      </c>
      <c r="E36" s="376">
        <v>6699</v>
      </c>
      <c r="F36" s="336">
        <v>21.1</v>
      </c>
      <c r="G36" s="336">
        <v>27.2</v>
      </c>
      <c r="H36" s="337">
        <v>31767</v>
      </c>
      <c r="I36" s="337">
        <v>25870</v>
      </c>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331"/>
      <c r="DY36" s="331"/>
      <c r="DZ36" s="331"/>
      <c r="EA36" s="331"/>
      <c r="EB36" s="331"/>
      <c r="EC36" s="331"/>
      <c r="ED36" s="331"/>
      <c r="EE36" s="331"/>
      <c r="EF36" s="331"/>
      <c r="EG36" s="331"/>
      <c r="EH36" s="331"/>
      <c r="EI36" s="331"/>
      <c r="EJ36" s="331"/>
      <c r="EK36" s="331"/>
      <c r="EL36" s="331"/>
      <c r="EM36" s="331"/>
      <c r="EN36" s="331"/>
      <c r="EO36" s="331"/>
      <c r="EP36" s="331"/>
      <c r="EQ36" s="331"/>
      <c r="ER36" s="331"/>
      <c r="ES36" s="331"/>
      <c r="ET36" s="331"/>
      <c r="EU36" s="331"/>
      <c r="EV36" s="331"/>
      <c r="EW36" s="331"/>
      <c r="EX36" s="331"/>
      <c r="EY36" s="331"/>
      <c r="EZ36" s="331"/>
      <c r="FA36" s="331"/>
      <c r="FB36" s="331"/>
      <c r="FC36" s="331"/>
      <c r="FD36" s="331"/>
      <c r="FE36" s="331"/>
      <c r="FF36" s="331"/>
      <c r="FG36" s="331"/>
      <c r="FH36" s="331"/>
      <c r="FI36" s="331"/>
      <c r="FJ36" s="331"/>
      <c r="FK36" s="331"/>
      <c r="FL36" s="331"/>
      <c r="FM36" s="331"/>
      <c r="FN36" s="331"/>
      <c r="FO36" s="331"/>
      <c r="FP36" s="331"/>
      <c r="FQ36" s="331"/>
      <c r="FR36" s="331"/>
      <c r="FS36" s="331"/>
      <c r="FT36" s="331"/>
      <c r="FU36" s="331"/>
      <c r="FV36" s="331"/>
      <c r="FW36" s="331"/>
      <c r="FX36" s="331"/>
      <c r="FY36" s="331"/>
      <c r="FZ36" s="331"/>
      <c r="GA36" s="331"/>
      <c r="GB36" s="331"/>
      <c r="GC36" s="331"/>
      <c r="GD36" s="331"/>
      <c r="GE36" s="331"/>
      <c r="GF36" s="331"/>
      <c r="GG36" s="331"/>
      <c r="GH36" s="331"/>
      <c r="GI36" s="331"/>
      <c r="GJ36" s="331"/>
      <c r="GK36" s="331"/>
      <c r="GL36" s="331"/>
      <c r="GM36" s="331"/>
      <c r="GN36" s="331"/>
      <c r="GO36" s="331"/>
      <c r="GP36" s="331"/>
      <c r="GQ36" s="331"/>
      <c r="GR36" s="331"/>
      <c r="GS36" s="331"/>
      <c r="GT36" s="331"/>
      <c r="GU36" s="331"/>
      <c r="GV36" s="331"/>
      <c r="GW36" s="331"/>
      <c r="GX36" s="331"/>
      <c r="GY36" s="331"/>
      <c r="GZ36" s="331"/>
      <c r="HA36" s="331"/>
      <c r="HB36" s="331"/>
      <c r="HC36" s="331"/>
      <c r="HD36" s="331"/>
      <c r="HE36" s="331"/>
      <c r="HF36" s="331"/>
      <c r="HG36" s="331"/>
      <c r="HH36" s="331"/>
      <c r="HI36" s="331"/>
      <c r="HJ36" s="331"/>
      <c r="HK36" s="331"/>
      <c r="HL36" s="331"/>
      <c r="HM36" s="331"/>
      <c r="HN36" s="331"/>
      <c r="HO36" s="331"/>
      <c r="HP36" s="331"/>
      <c r="HQ36" s="331"/>
      <c r="HR36" s="331"/>
      <c r="HS36" s="331"/>
      <c r="HT36" s="331"/>
      <c r="HU36" s="331"/>
      <c r="HV36" s="331"/>
      <c r="HW36" s="331"/>
      <c r="HX36" s="331"/>
      <c r="HY36" s="331"/>
      <c r="HZ36" s="331"/>
      <c r="IA36" s="331"/>
      <c r="IB36" s="331"/>
      <c r="IC36" s="331"/>
      <c r="ID36" s="331"/>
      <c r="IE36" s="331"/>
      <c r="IF36" s="331"/>
      <c r="IG36" s="331"/>
      <c r="IH36" s="331"/>
      <c r="II36" s="331"/>
      <c r="IJ36" s="331"/>
    </row>
    <row r="37" spans="1:244" s="415" customFormat="1">
      <c r="A37" s="416" t="s">
        <v>273</v>
      </c>
      <c r="B37" s="411">
        <f t="shared" si="0"/>
        <v>0.1</v>
      </c>
      <c r="C37" s="411">
        <v>1.6</v>
      </c>
      <c r="D37" s="412">
        <v>29253</v>
      </c>
      <c r="E37" s="410">
        <v>3438</v>
      </c>
      <c r="F37" s="411">
        <v>10.4</v>
      </c>
      <c r="G37" s="411">
        <v>11.8</v>
      </c>
      <c r="H37" s="413">
        <v>33208</v>
      </c>
      <c r="I37" s="413">
        <v>26652</v>
      </c>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4"/>
      <c r="BS37" s="414"/>
      <c r="BT37" s="414"/>
      <c r="BU37" s="414"/>
      <c r="BV37" s="414"/>
      <c r="BW37" s="414"/>
      <c r="BX37" s="414"/>
      <c r="BY37" s="414"/>
      <c r="BZ37" s="414"/>
      <c r="CA37" s="414"/>
      <c r="CB37" s="414"/>
      <c r="CC37" s="414"/>
      <c r="CD37" s="414"/>
      <c r="CE37" s="414"/>
      <c r="CF37" s="414"/>
      <c r="CG37" s="414"/>
      <c r="CH37" s="414"/>
      <c r="CI37" s="414"/>
      <c r="CJ37" s="414"/>
      <c r="CK37" s="414"/>
      <c r="CL37" s="414"/>
      <c r="CM37" s="414"/>
      <c r="CN37" s="414"/>
      <c r="CO37" s="414"/>
      <c r="CP37" s="414"/>
      <c r="CQ37" s="414"/>
      <c r="CR37" s="414"/>
      <c r="CS37" s="414"/>
      <c r="CT37" s="414"/>
      <c r="CU37" s="414"/>
      <c r="CV37" s="414"/>
      <c r="CW37" s="414"/>
      <c r="CX37" s="414"/>
      <c r="CY37" s="414"/>
      <c r="CZ37" s="414"/>
      <c r="DA37" s="414"/>
      <c r="DB37" s="414"/>
      <c r="DC37" s="414"/>
      <c r="DD37" s="414"/>
      <c r="DE37" s="414"/>
      <c r="DF37" s="414"/>
      <c r="DG37" s="414"/>
      <c r="DH37" s="414"/>
      <c r="DI37" s="414"/>
      <c r="DJ37" s="414"/>
      <c r="DK37" s="414"/>
      <c r="DL37" s="414"/>
      <c r="DM37" s="414"/>
      <c r="DN37" s="414"/>
      <c r="DO37" s="414"/>
      <c r="DP37" s="414"/>
      <c r="DQ37" s="414"/>
      <c r="DR37" s="414"/>
      <c r="DS37" s="414"/>
      <c r="DT37" s="414"/>
      <c r="DU37" s="414"/>
      <c r="DV37" s="414"/>
      <c r="DW37" s="414"/>
      <c r="DX37" s="414"/>
      <c r="DY37" s="414"/>
      <c r="DZ37" s="414"/>
      <c r="EA37" s="414"/>
      <c r="EB37" s="414"/>
      <c r="EC37" s="414"/>
      <c r="ED37" s="414"/>
      <c r="EE37" s="414"/>
      <c r="EF37" s="414"/>
      <c r="EG37" s="414"/>
      <c r="EH37" s="414"/>
      <c r="EI37" s="414"/>
      <c r="EJ37" s="414"/>
      <c r="EK37" s="414"/>
      <c r="EL37" s="414"/>
      <c r="EM37" s="414"/>
      <c r="EN37" s="414"/>
      <c r="EO37" s="414"/>
      <c r="EP37" s="414"/>
      <c r="EQ37" s="414"/>
      <c r="ER37" s="414"/>
      <c r="ES37" s="414"/>
      <c r="ET37" s="414"/>
      <c r="EU37" s="414"/>
      <c r="EV37" s="414"/>
      <c r="EW37" s="414"/>
      <c r="EX37" s="414"/>
      <c r="EY37" s="414"/>
      <c r="EZ37" s="414"/>
      <c r="FA37" s="414"/>
      <c r="FB37" s="414"/>
      <c r="FC37" s="414"/>
      <c r="FD37" s="414"/>
      <c r="FE37" s="414"/>
      <c r="FF37" s="414"/>
      <c r="FG37" s="414"/>
      <c r="FH37" s="414"/>
      <c r="FI37" s="414"/>
      <c r="FJ37" s="414"/>
      <c r="FK37" s="414"/>
      <c r="FL37" s="414"/>
      <c r="FM37" s="414"/>
      <c r="FN37" s="414"/>
      <c r="FO37" s="414"/>
      <c r="FP37" s="414"/>
      <c r="FQ37" s="414"/>
      <c r="FR37" s="414"/>
      <c r="FS37" s="414"/>
      <c r="FT37" s="414"/>
      <c r="FU37" s="414"/>
      <c r="FV37" s="414"/>
      <c r="FW37" s="414"/>
      <c r="FX37" s="414"/>
      <c r="FY37" s="414"/>
      <c r="FZ37" s="414"/>
      <c r="GA37" s="414"/>
      <c r="GB37" s="414"/>
      <c r="GC37" s="414"/>
      <c r="GD37" s="414"/>
      <c r="GE37" s="414"/>
      <c r="GF37" s="414"/>
      <c r="GG37" s="414"/>
      <c r="GH37" s="414"/>
      <c r="GI37" s="414"/>
      <c r="GJ37" s="414"/>
      <c r="GK37" s="414"/>
      <c r="GL37" s="414"/>
      <c r="GM37" s="414"/>
      <c r="GN37" s="414"/>
      <c r="GO37" s="414"/>
      <c r="GP37" s="414"/>
      <c r="GQ37" s="414"/>
      <c r="GR37" s="414"/>
      <c r="GS37" s="414"/>
      <c r="GT37" s="414"/>
      <c r="GU37" s="414"/>
      <c r="GV37" s="414"/>
      <c r="GW37" s="414"/>
      <c r="GX37" s="414"/>
      <c r="GY37" s="414"/>
      <c r="GZ37" s="414"/>
      <c r="HA37" s="414"/>
      <c r="HB37" s="414"/>
      <c r="HC37" s="414"/>
      <c r="HD37" s="414"/>
      <c r="HE37" s="414"/>
      <c r="HF37" s="414"/>
      <c r="HG37" s="414"/>
      <c r="HH37" s="414"/>
      <c r="HI37" s="414"/>
      <c r="HJ37" s="414"/>
      <c r="HK37" s="414"/>
      <c r="HL37" s="414"/>
      <c r="HM37" s="414"/>
      <c r="HN37" s="414"/>
      <c r="HO37" s="414"/>
      <c r="HP37" s="414"/>
      <c r="HQ37" s="414"/>
      <c r="HR37" s="414"/>
      <c r="HS37" s="414"/>
      <c r="HT37" s="414"/>
      <c r="HU37" s="414"/>
      <c r="HV37" s="414"/>
      <c r="HW37" s="414"/>
      <c r="HX37" s="414"/>
      <c r="HY37" s="414"/>
      <c r="HZ37" s="414"/>
      <c r="IA37" s="414"/>
      <c r="IB37" s="414"/>
      <c r="IC37" s="414"/>
      <c r="ID37" s="414"/>
      <c r="IE37" s="414"/>
      <c r="IF37" s="414"/>
      <c r="IG37" s="414"/>
      <c r="IH37" s="414"/>
      <c r="II37" s="414"/>
      <c r="IJ37" s="414"/>
    </row>
    <row r="38" spans="1:244" ht="33.75">
      <c r="A38" s="348" t="s">
        <v>274</v>
      </c>
      <c r="B38" s="336">
        <f t="shared" si="0"/>
        <v>8.9</v>
      </c>
      <c r="C38" s="336">
        <v>100.7</v>
      </c>
      <c r="D38" s="371">
        <v>25564</v>
      </c>
      <c r="E38" s="376">
        <v>9744</v>
      </c>
      <c r="F38" s="336">
        <v>27.2</v>
      </c>
      <c r="G38" s="336">
        <v>38.1</v>
      </c>
      <c r="H38" s="337">
        <v>35785</v>
      </c>
      <c r="I38" s="337">
        <v>29226</v>
      </c>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c r="DF38" s="331"/>
      <c r="DG38" s="331"/>
      <c r="DH38" s="331"/>
      <c r="DI38" s="331"/>
      <c r="DJ38" s="331"/>
      <c r="DK38" s="331"/>
      <c r="DL38" s="331"/>
      <c r="DM38" s="331"/>
      <c r="DN38" s="331"/>
      <c r="DO38" s="331"/>
      <c r="DP38" s="331"/>
      <c r="DQ38" s="331"/>
      <c r="DR38" s="331"/>
      <c r="DS38" s="331"/>
      <c r="DT38" s="331"/>
      <c r="DU38" s="331"/>
      <c r="DV38" s="331"/>
      <c r="DW38" s="331"/>
      <c r="DX38" s="331"/>
      <c r="DY38" s="331"/>
      <c r="DZ38" s="331"/>
      <c r="EA38" s="331"/>
      <c r="EB38" s="331"/>
      <c r="EC38" s="331"/>
      <c r="ED38" s="331"/>
      <c r="EE38" s="331"/>
      <c r="EF38" s="331"/>
      <c r="EG38" s="331"/>
      <c r="EH38" s="331"/>
      <c r="EI38" s="331"/>
      <c r="EJ38" s="331"/>
      <c r="EK38" s="331"/>
      <c r="EL38" s="331"/>
      <c r="EM38" s="331"/>
      <c r="EN38" s="331"/>
      <c r="EO38" s="331"/>
      <c r="EP38" s="331"/>
      <c r="EQ38" s="331"/>
      <c r="ER38" s="331"/>
      <c r="ES38" s="331"/>
      <c r="ET38" s="331"/>
      <c r="EU38" s="331"/>
      <c r="EV38" s="331"/>
      <c r="EW38" s="331"/>
      <c r="EX38" s="331"/>
      <c r="EY38" s="331"/>
      <c r="EZ38" s="331"/>
      <c r="FA38" s="331"/>
      <c r="FB38" s="331"/>
      <c r="FC38" s="331"/>
      <c r="FD38" s="331"/>
      <c r="FE38" s="331"/>
      <c r="FF38" s="331"/>
      <c r="FG38" s="331"/>
      <c r="FH38" s="331"/>
      <c r="FI38" s="331"/>
      <c r="FJ38" s="331"/>
      <c r="FK38" s="331"/>
      <c r="FL38" s="331"/>
      <c r="FM38" s="331"/>
      <c r="FN38" s="331"/>
      <c r="FO38" s="331"/>
      <c r="FP38" s="331"/>
      <c r="FQ38" s="331"/>
      <c r="FR38" s="331"/>
      <c r="FS38" s="331"/>
      <c r="FT38" s="331"/>
      <c r="FU38" s="331"/>
      <c r="FV38" s="331"/>
      <c r="FW38" s="331"/>
      <c r="FX38" s="331"/>
      <c r="FY38" s="331"/>
      <c r="FZ38" s="331"/>
      <c r="GA38" s="331"/>
      <c r="GB38" s="331"/>
      <c r="GC38" s="331"/>
      <c r="GD38" s="331"/>
      <c r="GE38" s="331"/>
      <c r="GF38" s="331"/>
      <c r="GG38" s="331"/>
      <c r="GH38" s="331"/>
      <c r="GI38" s="331"/>
      <c r="GJ38" s="331"/>
      <c r="GK38" s="331"/>
      <c r="GL38" s="331"/>
      <c r="GM38" s="331"/>
      <c r="GN38" s="331"/>
      <c r="GO38" s="331"/>
      <c r="GP38" s="331"/>
      <c r="GQ38" s="331"/>
      <c r="GR38" s="331"/>
      <c r="GS38" s="331"/>
      <c r="GT38" s="331"/>
      <c r="GU38" s="331"/>
      <c r="GV38" s="331"/>
      <c r="GW38" s="331"/>
      <c r="GX38" s="331"/>
      <c r="GY38" s="331"/>
      <c r="GZ38" s="331"/>
      <c r="HA38" s="331"/>
      <c r="HB38" s="331"/>
      <c r="HC38" s="331"/>
      <c r="HD38" s="331"/>
      <c r="HE38" s="331"/>
      <c r="HF38" s="331"/>
      <c r="HG38" s="331"/>
      <c r="HH38" s="331"/>
      <c r="HI38" s="331"/>
      <c r="HJ38" s="331"/>
      <c r="HK38" s="331"/>
      <c r="HL38" s="331"/>
      <c r="HM38" s="331"/>
      <c r="HN38" s="331"/>
      <c r="HO38" s="331"/>
      <c r="HP38" s="331"/>
      <c r="HQ38" s="331"/>
      <c r="HR38" s="331"/>
      <c r="HS38" s="331"/>
      <c r="HT38" s="331"/>
      <c r="HU38" s="331"/>
      <c r="HV38" s="331"/>
      <c r="HW38" s="331"/>
      <c r="HX38" s="331"/>
      <c r="HY38" s="331"/>
      <c r="HZ38" s="331"/>
      <c r="IA38" s="331"/>
      <c r="IB38" s="331"/>
      <c r="IC38" s="331"/>
      <c r="ID38" s="331"/>
      <c r="IE38" s="331"/>
      <c r="IF38" s="331"/>
      <c r="IG38" s="331"/>
      <c r="IH38" s="331"/>
      <c r="II38" s="331"/>
      <c r="IJ38" s="331"/>
    </row>
    <row r="39" spans="1:244">
      <c r="A39" s="349" t="s">
        <v>84</v>
      </c>
      <c r="B39" s="336">
        <f t="shared" si="0"/>
        <v>3.3</v>
      </c>
      <c r="C39" s="336">
        <v>37.6</v>
      </c>
      <c r="D39" s="371">
        <v>25069</v>
      </c>
      <c r="E39" s="376">
        <v>8576</v>
      </c>
      <c r="F39" s="336">
        <v>25.1</v>
      </c>
      <c r="G39" s="336">
        <v>34.200000000000003</v>
      </c>
      <c r="H39" s="337">
        <v>34146</v>
      </c>
      <c r="I39" s="337">
        <v>27905</v>
      </c>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c r="DF39" s="331"/>
      <c r="DG39" s="331"/>
      <c r="DH39" s="331"/>
      <c r="DI39" s="331"/>
      <c r="DJ39" s="331"/>
      <c r="DK39" s="331"/>
      <c r="DL39" s="331"/>
      <c r="DM39" s="331"/>
      <c r="DN39" s="331"/>
      <c r="DO39" s="331"/>
      <c r="DP39" s="331"/>
      <c r="DQ39" s="331"/>
      <c r="DR39" s="331"/>
      <c r="DS39" s="331"/>
      <c r="DT39" s="331"/>
      <c r="DU39" s="331"/>
      <c r="DV39" s="331"/>
      <c r="DW39" s="331"/>
      <c r="DX39" s="331"/>
      <c r="DY39" s="331"/>
      <c r="DZ39" s="331"/>
      <c r="EA39" s="331"/>
      <c r="EB39" s="331"/>
      <c r="EC39" s="331"/>
      <c r="ED39" s="331"/>
      <c r="EE39" s="331"/>
      <c r="EF39" s="331"/>
      <c r="EG39" s="331"/>
      <c r="EH39" s="331"/>
      <c r="EI39" s="331"/>
      <c r="EJ39" s="331"/>
      <c r="EK39" s="331"/>
      <c r="EL39" s="331"/>
      <c r="EM39" s="331"/>
      <c r="EN39" s="331"/>
      <c r="EO39" s="331"/>
      <c r="EP39" s="331"/>
      <c r="EQ39" s="331"/>
      <c r="ER39" s="331"/>
      <c r="ES39" s="331"/>
      <c r="ET39" s="331"/>
      <c r="EU39" s="331"/>
      <c r="EV39" s="331"/>
      <c r="EW39" s="331"/>
      <c r="EX39" s="331"/>
      <c r="EY39" s="331"/>
      <c r="EZ39" s="331"/>
      <c r="FA39" s="331"/>
      <c r="FB39" s="331"/>
      <c r="FC39" s="331"/>
      <c r="FD39" s="331"/>
      <c r="FE39" s="331"/>
      <c r="FF39" s="331"/>
      <c r="FG39" s="331"/>
      <c r="FH39" s="331"/>
      <c r="FI39" s="331"/>
      <c r="FJ39" s="331"/>
      <c r="FK39" s="331"/>
      <c r="FL39" s="331"/>
      <c r="FM39" s="331"/>
      <c r="FN39" s="331"/>
      <c r="FO39" s="331"/>
      <c r="FP39" s="331"/>
      <c r="FQ39" s="331"/>
      <c r="FR39" s="331"/>
      <c r="FS39" s="331"/>
      <c r="FT39" s="331"/>
      <c r="FU39" s="331"/>
      <c r="FV39" s="331"/>
      <c r="FW39" s="331"/>
      <c r="FX39" s="331"/>
      <c r="FY39" s="331"/>
      <c r="FZ39" s="331"/>
      <c r="GA39" s="331"/>
      <c r="GB39" s="331"/>
      <c r="GC39" s="331"/>
      <c r="GD39" s="331"/>
      <c r="GE39" s="331"/>
      <c r="GF39" s="331"/>
      <c r="GG39" s="331"/>
      <c r="GH39" s="331"/>
      <c r="GI39" s="331"/>
      <c r="GJ39" s="331"/>
      <c r="GK39" s="331"/>
      <c r="GL39" s="331"/>
      <c r="GM39" s="331"/>
      <c r="GN39" s="331"/>
      <c r="GO39" s="331"/>
      <c r="GP39" s="331"/>
      <c r="GQ39" s="331"/>
      <c r="GR39" s="331"/>
      <c r="GS39" s="331"/>
      <c r="GT39" s="331"/>
      <c r="GU39" s="331"/>
      <c r="GV39" s="331"/>
      <c r="GW39" s="331"/>
      <c r="GX39" s="331"/>
      <c r="GY39" s="331"/>
      <c r="GZ39" s="331"/>
      <c r="HA39" s="331"/>
      <c r="HB39" s="331"/>
      <c r="HC39" s="331"/>
      <c r="HD39" s="331"/>
      <c r="HE39" s="331"/>
      <c r="HF39" s="331"/>
      <c r="HG39" s="331"/>
      <c r="HH39" s="331"/>
      <c r="HI39" s="331"/>
      <c r="HJ39" s="331"/>
      <c r="HK39" s="331"/>
      <c r="HL39" s="331"/>
      <c r="HM39" s="331"/>
      <c r="HN39" s="331"/>
      <c r="HO39" s="331"/>
      <c r="HP39" s="331"/>
      <c r="HQ39" s="331"/>
      <c r="HR39" s="331"/>
      <c r="HS39" s="331"/>
      <c r="HT39" s="331"/>
      <c r="HU39" s="331"/>
      <c r="HV39" s="331"/>
      <c r="HW39" s="331"/>
      <c r="HX39" s="331"/>
      <c r="HY39" s="331"/>
      <c r="HZ39" s="331"/>
      <c r="IA39" s="331"/>
      <c r="IB39" s="331"/>
      <c r="IC39" s="331"/>
      <c r="ID39" s="331"/>
      <c r="IE39" s="331"/>
      <c r="IF39" s="331"/>
      <c r="IG39" s="331"/>
      <c r="IH39" s="331"/>
      <c r="II39" s="331"/>
      <c r="IJ39" s="331"/>
    </row>
    <row r="40" spans="1:244" ht="33.75">
      <c r="A40" s="348" t="s">
        <v>275</v>
      </c>
      <c r="B40" s="336">
        <f t="shared" si="0"/>
        <v>0.1</v>
      </c>
      <c r="C40" s="336">
        <v>1.1000000000000001</v>
      </c>
      <c r="D40" s="371">
        <v>30230</v>
      </c>
      <c r="E40" s="376">
        <v>12894</v>
      </c>
      <c r="F40" s="336">
        <v>29.4</v>
      </c>
      <c r="G40" s="336">
        <v>42.7</v>
      </c>
      <c r="H40" s="337">
        <v>43865</v>
      </c>
      <c r="I40" s="337">
        <v>34593</v>
      </c>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c r="DY40" s="331"/>
      <c r="DZ40" s="331"/>
      <c r="EA40" s="331"/>
      <c r="EB40" s="331"/>
      <c r="EC40" s="331"/>
      <c r="ED40" s="331"/>
      <c r="EE40" s="331"/>
      <c r="EF40" s="331"/>
      <c r="EG40" s="331"/>
      <c r="EH40" s="331"/>
      <c r="EI40" s="331"/>
      <c r="EJ40" s="331"/>
      <c r="EK40" s="331"/>
      <c r="EL40" s="331"/>
      <c r="EM40" s="331"/>
      <c r="EN40" s="331"/>
      <c r="EO40" s="331"/>
      <c r="EP40" s="331"/>
      <c r="EQ40" s="331"/>
      <c r="ER40" s="331"/>
      <c r="ES40" s="331"/>
      <c r="ET40" s="331"/>
      <c r="EU40" s="331"/>
      <c r="EV40" s="331"/>
      <c r="EW40" s="331"/>
      <c r="EX40" s="331"/>
      <c r="EY40" s="331"/>
      <c r="EZ40" s="331"/>
      <c r="FA40" s="331"/>
      <c r="FB40" s="331"/>
      <c r="FC40" s="331"/>
      <c r="FD40" s="331"/>
      <c r="FE40" s="331"/>
      <c r="FF40" s="331"/>
      <c r="FG40" s="331"/>
      <c r="FH40" s="331"/>
      <c r="FI40" s="331"/>
      <c r="FJ40" s="331"/>
      <c r="FK40" s="331"/>
      <c r="FL40" s="331"/>
      <c r="FM40" s="331"/>
      <c r="FN40" s="331"/>
      <c r="FO40" s="331"/>
      <c r="FP40" s="331"/>
      <c r="FQ40" s="331"/>
      <c r="FR40" s="331"/>
      <c r="FS40" s="331"/>
      <c r="FT40" s="331"/>
      <c r="FU40" s="331"/>
      <c r="FV40" s="331"/>
      <c r="FW40" s="331"/>
      <c r="FX40" s="331"/>
      <c r="FY40" s="331"/>
      <c r="FZ40" s="331"/>
      <c r="GA40" s="331"/>
      <c r="GB40" s="331"/>
      <c r="GC40" s="331"/>
      <c r="GD40" s="331"/>
      <c r="GE40" s="331"/>
      <c r="GF40" s="331"/>
      <c r="GG40" s="331"/>
      <c r="GH40" s="331"/>
      <c r="GI40" s="331"/>
      <c r="GJ40" s="331"/>
      <c r="GK40" s="331"/>
      <c r="GL40" s="331"/>
      <c r="GM40" s="331"/>
      <c r="GN40" s="331"/>
      <c r="GO40" s="331"/>
      <c r="GP40" s="331"/>
      <c r="GQ40" s="331"/>
      <c r="GR40" s="331"/>
      <c r="GS40" s="331"/>
      <c r="GT40" s="331"/>
      <c r="GU40" s="331"/>
      <c r="GV40" s="331"/>
      <c r="GW40" s="331"/>
      <c r="GX40" s="331"/>
      <c r="GY40" s="331"/>
      <c r="GZ40" s="331"/>
      <c r="HA40" s="331"/>
      <c r="HB40" s="331"/>
      <c r="HC40" s="331"/>
      <c r="HD40" s="331"/>
      <c r="HE40" s="331"/>
      <c r="HF40" s="331"/>
      <c r="HG40" s="331"/>
      <c r="HH40" s="331"/>
      <c r="HI40" s="331"/>
      <c r="HJ40" s="331"/>
      <c r="HK40" s="331"/>
      <c r="HL40" s="331"/>
      <c r="HM40" s="331"/>
      <c r="HN40" s="331"/>
      <c r="HO40" s="331"/>
      <c r="HP40" s="331"/>
      <c r="HQ40" s="331"/>
      <c r="HR40" s="331"/>
      <c r="HS40" s="331"/>
      <c r="HT40" s="331"/>
      <c r="HU40" s="331"/>
      <c r="HV40" s="331"/>
      <c r="HW40" s="331"/>
      <c r="HX40" s="331"/>
      <c r="HY40" s="331"/>
      <c r="HZ40" s="331"/>
      <c r="IA40" s="331"/>
      <c r="IB40" s="331"/>
      <c r="IC40" s="331"/>
      <c r="ID40" s="331"/>
      <c r="IE40" s="331"/>
      <c r="IF40" s="331"/>
      <c r="IG40" s="331"/>
      <c r="IH40" s="331"/>
      <c r="II40" s="331"/>
      <c r="IJ40" s="331"/>
    </row>
    <row r="41" spans="1:244" ht="22.5">
      <c r="A41" s="347" t="s">
        <v>276</v>
      </c>
      <c r="B41" s="336">
        <f t="shared" si="0"/>
        <v>1.2</v>
      </c>
      <c r="C41" s="336">
        <v>13.3</v>
      </c>
      <c r="D41" s="371">
        <v>25706</v>
      </c>
      <c r="E41" s="376">
        <v>9107</v>
      </c>
      <c r="F41" s="336">
        <v>25.7</v>
      </c>
      <c r="G41" s="336">
        <v>35.4</v>
      </c>
      <c r="H41" s="337">
        <v>35412</v>
      </c>
      <c r="I41" s="337">
        <v>29013</v>
      </c>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c r="DO41" s="331"/>
      <c r="DP41" s="331"/>
      <c r="DQ41" s="331"/>
      <c r="DR41" s="331"/>
      <c r="DS41" s="331"/>
      <c r="DT41" s="331"/>
      <c r="DU41" s="331"/>
      <c r="DV41" s="331"/>
      <c r="DW41" s="331"/>
      <c r="DX41" s="331"/>
      <c r="DY41" s="331"/>
      <c r="DZ41" s="331"/>
      <c r="EA41" s="331"/>
      <c r="EB41" s="331"/>
      <c r="EC41" s="331"/>
      <c r="ED41" s="331"/>
      <c r="EE41" s="331"/>
      <c r="EF41" s="331"/>
      <c r="EG41" s="331"/>
      <c r="EH41" s="331"/>
      <c r="EI41" s="331"/>
      <c r="EJ41" s="331"/>
      <c r="EK41" s="331"/>
      <c r="EL41" s="331"/>
      <c r="EM41" s="331"/>
      <c r="EN41" s="331"/>
      <c r="EO41" s="331"/>
      <c r="EP41" s="331"/>
      <c r="EQ41" s="331"/>
      <c r="ER41" s="331"/>
      <c r="ES41" s="331"/>
      <c r="ET41" s="331"/>
      <c r="EU41" s="331"/>
      <c r="EV41" s="331"/>
      <c r="EW41" s="331"/>
      <c r="EX41" s="331"/>
      <c r="EY41" s="331"/>
      <c r="EZ41" s="331"/>
      <c r="FA41" s="331"/>
      <c r="FB41" s="331"/>
      <c r="FC41" s="331"/>
      <c r="FD41" s="331"/>
      <c r="FE41" s="331"/>
      <c r="FF41" s="331"/>
      <c r="FG41" s="331"/>
      <c r="FH41" s="331"/>
      <c r="FI41" s="331"/>
      <c r="FJ41" s="331"/>
      <c r="FK41" s="331"/>
      <c r="FL41" s="331"/>
      <c r="FM41" s="331"/>
      <c r="FN41" s="331"/>
      <c r="FO41" s="331"/>
      <c r="FP41" s="331"/>
      <c r="FQ41" s="331"/>
      <c r="FR41" s="331"/>
      <c r="FS41" s="331"/>
      <c r="FT41" s="331"/>
      <c r="FU41" s="331"/>
      <c r="FV41" s="331"/>
      <c r="FW41" s="331"/>
      <c r="FX41" s="331"/>
      <c r="FY41" s="331"/>
      <c r="FZ41" s="331"/>
      <c r="GA41" s="331"/>
      <c r="GB41" s="331"/>
      <c r="GC41" s="331"/>
      <c r="GD41" s="331"/>
      <c r="GE41" s="331"/>
      <c r="GF41" s="331"/>
      <c r="GG41" s="331"/>
      <c r="GH41" s="331"/>
      <c r="GI41" s="331"/>
      <c r="GJ41" s="331"/>
      <c r="GK41" s="331"/>
      <c r="GL41" s="331"/>
      <c r="GM41" s="331"/>
      <c r="GN41" s="331"/>
      <c r="GO41" s="331"/>
      <c r="GP41" s="331"/>
      <c r="GQ41" s="331"/>
      <c r="GR41" s="331"/>
      <c r="GS41" s="331"/>
      <c r="GT41" s="331"/>
      <c r="GU41" s="331"/>
      <c r="GV41" s="331"/>
      <c r="GW41" s="331"/>
      <c r="GX41" s="331"/>
      <c r="GY41" s="331"/>
      <c r="GZ41" s="331"/>
      <c r="HA41" s="331"/>
      <c r="HB41" s="331"/>
      <c r="HC41" s="331"/>
      <c r="HD41" s="331"/>
      <c r="HE41" s="331"/>
      <c r="HF41" s="331"/>
      <c r="HG41" s="331"/>
      <c r="HH41" s="331"/>
      <c r="HI41" s="331"/>
      <c r="HJ41" s="331"/>
      <c r="HK41" s="331"/>
      <c r="HL41" s="331"/>
      <c r="HM41" s="331"/>
      <c r="HN41" s="331"/>
      <c r="HO41" s="331"/>
      <c r="HP41" s="331"/>
      <c r="HQ41" s="331"/>
      <c r="HR41" s="331"/>
      <c r="HS41" s="331"/>
      <c r="HT41" s="331"/>
      <c r="HU41" s="331"/>
      <c r="HV41" s="331"/>
      <c r="HW41" s="331"/>
      <c r="HX41" s="331"/>
      <c r="HY41" s="331"/>
      <c r="HZ41" s="331"/>
      <c r="IA41" s="331"/>
      <c r="IB41" s="331"/>
      <c r="IC41" s="331"/>
      <c r="ID41" s="331"/>
      <c r="IE41" s="331"/>
      <c r="IF41" s="331"/>
      <c r="IG41" s="331"/>
      <c r="IH41" s="331"/>
      <c r="II41" s="331"/>
      <c r="IJ41" s="331"/>
    </row>
    <row r="42" spans="1:244" ht="22.5">
      <c r="A42" s="339" t="s">
        <v>153</v>
      </c>
      <c r="B42" s="333">
        <f t="shared" si="0"/>
        <v>21.5</v>
      </c>
      <c r="C42" s="333">
        <v>243.4</v>
      </c>
      <c r="D42" s="370">
        <v>22452</v>
      </c>
      <c r="E42" s="375">
        <v>9644</v>
      </c>
      <c r="F42" s="333">
        <v>29.5</v>
      </c>
      <c r="G42" s="333">
        <v>43</v>
      </c>
      <c r="H42" s="334">
        <v>32739</v>
      </c>
      <c r="I42" s="334">
        <v>26303</v>
      </c>
      <c r="J42" s="331"/>
      <c r="K42" s="331"/>
      <c r="L42" s="404"/>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c r="DO42" s="331"/>
      <c r="DP42" s="331"/>
      <c r="DQ42" s="331"/>
      <c r="DR42" s="331"/>
      <c r="DS42" s="331"/>
      <c r="DT42" s="331"/>
      <c r="DU42" s="331"/>
      <c r="DV42" s="331"/>
      <c r="DW42" s="331"/>
      <c r="DX42" s="331"/>
      <c r="DY42" s="331"/>
      <c r="DZ42" s="331"/>
      <c r="EA42" s="331"/>
      <c r="EB42" s="331"/>
      <c r="EC42" s="331"/>
      <c r="ED42" s="331"/>
      <c r="EE42" s="331"/>
      <c r="EF42" s="331"/>
      <c r="EG42" s="331"/>
      <c r="EH42" s="331"/>
      <c r="EI42" s="331"/>
      <c r="EJ42" s="331"/>
      <c r="EK42" s="331"/>
      <c r="EL42" s="331"/>
      <c r="EM42" s="331"/>
      <c r="EN42" s="331"/>
      <c r="EO42" s="331"/>
      <c r="EP42" s="331"/>
      <c r="EQ42" s="331"/>
      <c r="ER42" s="331"/>
      <c r="ES42" s="331"/>
      <c r="ET42" s="331"/>
      <c r="EU42" s="331"/>
      <c r="EV42" s="331"/>
      <c r="EW42" s="331"/>
      <c r="EX42" s="331"/>
      <c r="EY42" s="331"/>
      <c r="EZ42" s="331"/>
      <c r="FA42" s="331"/>
      <c r="FB42" s="331"/>
      <c r="FC42" s="331"/>
      <c r="FD42" s="331"/>
      <c r="FE42" s="331"/>
      <c r="FF42" s="331"/>
      <c r="FG42" s="331"/>
      <c r="FH42" s="331"/>
      <c r="FI42" s="331"/>
      <c r="FJ42" s="331"/>
      <c r="FK42" s="331"/>
      <c r="FL42" s="331"/>
      <c r="FM42" s="331"/>
      <c r="FN42" s="331"/>
      <c r="FO42" s="331"/>
      <c r="FP42" s="331"/>
      <c r="FQ42" s="331"/>
      <c r="FR42" s="331"/>
      <c r="FS42" s="331"/>
      <c r="FT42" s="331"/>
      <c r="FU42" s="331"/>
      <c r="FV42" s="331"/>
      <c r="FW42" s="331"/>
      <c r="FX42" s="331"/>
      <c r="FY42" s="331"/>
      <c r="FZ42" s="331"/>
      <c r="GA42" s="331"/>
      <c r="GB42" s="331"/>
      <c r="GC42" s="331"/>
      <c r="GD42" s="331"/>
      <c r="GE42" s="331"/>
      <c r="GF42" s="331"/>
      <c r="GG42" s="331"/>
      <c r="GH42" s="331"/>
      <c r="GI42" s="331"/>
      <c r="GJ42" s="331"/>
      <c r="GK42" s="331"/>
      <c r="GL42" s="331"/>
      <c r="GM42" s="331"/>
      <c r="GN42" s="331"/>
      <c r="GO42" s="331"/>
      <c r="GP42" s="331"/>
      <c r="GQ42" s="331"/>
      <c r="GR42" s="331"/>
      <c r="GS42" s="331"/>
      <c r="GT42" s="331"/>
      <c r="GU42" s="331"/>
      <c r="GV42" s="331"/>
      <c r="GW42" s="331"/>
      <c r="GX42" s="331"/>
      <c r="GY42" s="331"/>
      <c r="GZ42" s="331"/>
      <c r="HA42" s="331"/>
      <c r="HB42" s="331"/>
      <c r="HC42" s="331"/>
      <c r="HD42" s="331"/>
      <c r="HE42" s="331"/>
      <c r="HF42" s="331"/>
      <c r="HG42" s="331"/>
      <c r="HH42" s="331"/>
      <c r="HI42" s="331"/>
      <c r="HJ42" s="331"/>
      <c r="HK42" s="331"/>
      <c r="HL42" s="331"/>
      <c r="HM42" s="331"/>
      <c r="HN42" s="331"/>
      <c r="HO42" s="331"/>
      <c r="HP42" s="331"/>
      <c r="HQ42" s="331"/>
      <c r="HR42" s="331"/>
      <c r="HS42" s="331"/>
      <c r="HT42" s="331"/>
      <c r="HU42" s="331"/>
      <c r="HV42" s="331"/>
      <c r="HW42" s="331"/>
      <c r="HX42" s="331"/>
      <c r="HY42" s="331"/>
      <c r="HZ42" s="331"/>
      <c r="IA42" s="331"/>
      <c r="IB42" s="331"/>
      <c r="IC42" s="331"/>
      <c r="ID42" s="331"/>
      <c r="IE42" s="331"/>
      <c r="IF42" s="331"/>
      <c r="IG42" s="331"/>
      <c r="IH42" s="331"/>
      <c r="II42" s="331"/>
      <c r="IJ42" s="331"/>
    </row>
    <row r="43" spans="1:244" ht="22.5">
      <c r="A43" s="339" t="s">
        <v>277</v>
      </c>
      <c r="B43" s="333">
        <f t="shared" si="0"/>
        <v>8.6999999999999993</v>
      </c>
      <c r="C43" s="333">
        <v>98</v>
      </c>
      <c r="D43" s="370">
        <v>24126</v>
      </c>
      <c r="E43" s="375">
        <v>12567</v>
      </c>
      <c r="F43" s="333">
        <v>33.5</v>
      </c>
      <c r="G43" s="333">
        <v>52.1</v>
      </c>
      <c r="H43" s="334">
        <v>37536</v>
      </c>
      <c r="I43" s="334">
        <v>29835</v>
      </c>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1"/>
      <c r="DN43" s="331"/>
      <c r="DO43" s="331"/>
      <c r="DP43" s="331"/>
      <c r="DQ43" s="331"/>
      <c r="DR43" s="331"/>
      <c r="DS43" s="331"/>
      <c r="DT43" s="331"/>
      <c r="DU43" s="331"/>
      <c r="DV43" s="331"/>
      <c r="DW43" s="331"/>
      <c r="DX43" s="331"/>
      <c r="DY43" s="331"/>
      <c r="DZ43" s="331"/>
      <c r="EA43" s="331"/>
      <c r="EB43" s="331"/>
      <c r="EC43" s="331"/>
      <c r="ED43" s="331"/>
      <c r="EE43" s="331"/>
      <c r="EF43" s="331"/>
      <c r="EG43" s="331"/>
      <c r="EH43" s="331"/>
      <c r="EI43" s="331"/>
      <c r="EJ43" s="331"/>
      <c r="EK43" s="331"/>
      <c r="EL43" s="331"/>
      <c r="EM43" s="331"/>
      <c r="EN43" s="331"/>
      <c r="EO43" s="331"/>
      <c r="EP43" s="331"/>
      <c r="EQ43" s="331"/>
      <c r="ER43" s="331"/>
      <c r="ES43" s="331"/>
      <c r="ET43" s="331"/>
      <c r="EU43" s="331"/>
      <c r="EV43" s="331"/>
      <c r="EW43" s="331"/>
      <c r="EX43" s="331"/>
      <c r="EY43" s="331"/>
      <c r="EZ43" s="331"/>
      <c r="FA43" s="331"/>
      <c r="FB43" s="331"/>
      <c r="FC43" s="331"/>
      <c r="FD43" s="331"/>
      <c r="FE43" s="331"/>
      <c r="FF43" s="331"/>
      <c r="FG43" s="331"/>
      <c r="FH43" s="331"/>
      <c r="FI43" s="331"/>
      <c r="FJ43" s="331"/>
      <c r="FK43" s="331"/>
      <c r="FL43" s="331"/>
      <c r="FM43" s="331"/>
      <c r="FN43" s="331"/>
      <c r="FO43" s="331"/>
      <c r="FP43" s="331"/>
      <c r="FQ43" s="331"/>
      <c r="FR43" s="331"/>
      <c r="FS43" s="331"/>
      <c r="FT43" s="331"/>
      <c r="FU43" s="331"/>
      <c r="FV43" s="331"/>
      <c r="FW43" s="331"/>
      <c r="FX43" s="331"/>
      <c r="FY43" s="331"/>
      <c r="FZ43" s="331"/>
      <c r="GA43" s="331"/>
      <c r="GB43" s="331"/>
      <c r="GC43" s="331"/>
      <c r="GD43" s="331"/>
      <c r="GE43" s="331"/>
      <c r="GF43" s="331"/>
      <c r="GG43" s="331"/>
      <c r="GH43" s="331"/>
      <c r="GI43" s="331"/>
      <c r="GJ43" s="331"/>
      <c r="GK43" s="331"/>
      <c r="GL43" s="331"/>
      <c r="GM43" s="331"/>
      <c r="GN43" s="331"/>
      <c r="GO43" s="331"/>
      <c r="GP43" s="331"/>
      <c r="GQ43" s="331"/>
      <c r="GR43" s="331"/>
      <c r="GS43" s="331"/>
      <c r="GT43" s="331"/>
      <c r="GU43" s="331"/>
      <c r="GV43" s="331"/>
      <c r="GW43" s="331"/>
      <c r="GX43" s="331"/>
      <c r="GY43" s="331"/>
      <c r="GZ43" s="331"/>
      <c r="HA43" s="331"/>
      <c r="HB43" s="331"/>
      <c r="HC43" s="331"/>
      <c r="HD43" s="331"/>
      <c r="HE43" s="331"/>
      <c r="HF43" s="331"/>
      <c r="HG43" s="331"/>
      <c r="HH43" s="331"/>
      <c r="HI43" s="331"/>
      <c r="HJ43" s="331"/>
      <c r="HK43" s="331"/>
      <c r="HL43" s="331"/>
      <c r="HM43" s="331"/>
      <c r="HN43" s="331"/>
      <c r="HO43" s="331"/>
      <c r="HP43" s="331"/>
      <c r="HQ43" s="331"/>
      <c r="HR43" s="331"/>
      <c r="HS43" s="331"/>
      <c r="HT43" s="331"/>
      <c r="HU43" s="331"/>
      <c r="HV43" s="331"/>
      <c r="HW43" s="331"/>
      <c r="HX43" s="331"/>
      <c r="HY43" s="331"/>
      <c r="HZ43" s="331"/>
      <c r="IA43" s="331"/>
      <c r="IB43" s="331"/>
      <c r="IC43" s="331"/>
      <c r="ID43" s="331"/>
      <c r="IE43" s="331"/>
      <c r="IF43" s="331"/>
      <c r="IG43" s="331"/>
      <c r="IH43" s="331"/>
      <c r="II43" s="331"/>
      <c r="IJ43" s="331"/>
    </row>
    <row r="44" spans="1:244" ht="33.75">
      <c r="A44" s="346" t="s">
        <v>76</v>
      </c>
      <c r="B44" s="336">
        <f t="shared" si="0"/>
        <v>8.6999999999999993</v>
      </c>
      <c r="C44" s="336">
        <v>98</v>
      </c>
      <c r="D44" s="371">
        <v>24124</v>
      </c>
      <c r="E44" s="376">
        <v>12568</v>
      </c>
      <c r="F44" s="336">
        <v>33.5</v>
      </c>
      <c r="G44" s="336">
        <v>52.1</v>
      </c>
      <c r="H44" s="337">
        <v>37536</v>
      </c>
      <c r="I44" s="337">
        <v>29834</v>
      </c>
      <c r="J44" s="331"/>
      <c r="K44" s="331"/>
      <c r="L44" s="404"/>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c r="DF44" s="331"/>
      <c r="DG44" s="331"/>
      <c r="DH44" s="331"/>
      <c r="DI44" s="331"/>
      <c r="DJ44" s="331"/>
      <c r="DK44" s="331"/>
      <c r="DL44" s="331"/>
      <c r="DM44" s="331"/>
      <c r="DN44" s="331"/>
      <c r="DO44" s="331"/>
      <c r="DP44" s="331"/>
      <c r="DQ44" s="331"/>
      <c r="DR44" s="331"/>
      <c r="DS44" s="331"/>
      <c r="DT44" s="331"/>
      <c r="DU44" s="331"/>
      <c r="DV44" s="331"/>
      <c r="DW44" s="331"/>
      <c r="DX44" s="331"/>
      <c r="DY44" s="331"/>
      <c r="DZ44" s="331"/>
      <c r="EA44" s="331"/>
      <c r="EB44" s="331"/>
      <c r="EC44" s="331"/>
      <c r="ED44" s="331"/>
      <c r="EE44" s="331"/>
      <c r="EF44" s="331"/>
      <c r="EG44" s="331"/>
      <c r="EH44" s="331"/>
      <c r="EI44" s="331"/>
      <c r="EJ44" s="331"/>
      <c r="EK44" s="331"/>
      <c r="EL44" s="331"/>
      <c r="EM44" s="331"/>
      <c r="EN44" s="331"/>
      <c r="EO44" s="331"/>
      <c r="EP44" s="331"/>
      <c r="EQ44" s="331"/>
      <c r="ER44" s="331"/>
      <c r="ES44" s="331"/>
      <c r="ET44" s="331"/>
      <c r="EU44" s="331"/>
      <c r="EV44" s="331"/>
      <c r="EW44" s="331"/>
      <c r="EX44" s="331"/>
      <c r="EY44" s="331"/>
      <c r="EZ44" s="331"/>
      <c r="FA44" s="331"/>
      <c r="FB44" s="331"/>
      <c r="FC44" s="331"/>
      <c r="FD44" s="331"/>
      <c r="FE44" s="331"/>
      <c r="FF44" s="331"/>
      <c r="FG44" s="331"/>
      <c r="FH44" s="331"/>
      <c r="FI44" s="331"/>
      <c r="FJ44" s="331"/>
      <c r="FK44" s="331"/>
      <c r="FL44" s="331"/>
      <c r="FM44" s="331"/>
      <c r="FN44" s="331"/>
      <c r="FO44" s="331"/>
      <c r="FP44" s="331"/>
      <c r="FQ44" s="331"/>
      <c r="FR44" s="331"/>
      <c r="FS44" s="331"/>
      <c r="FT44" s="331"/>
      <c r="FU44" s="331"/>
      <c r="FV44" s="331"/>
      <c r="FW44" s="331"/>
      <c r="FX44" s="331"/>
      <c r="FY44" s="331"/>
      <c r="FZ44" s="331"/>
      <c r="GA44" s="331"/>
      <c r="GB44" s="331"/>
      <c r="GC44" s="331"/>
      <c r="GD44" s="331"/>
      <c r="GE44" s="331"/>
      <c r="GF44" s="331"/>
      <c r="GG44" s="331"/>
      <c r="GH44" s="331"/>
      <c r="GI44" s="331"/>
      <c r="GJ44" s="331"/>
      <c r="GK44" s="331"/>
      <c r="GL44" s="331"/>
      <c r="GM44" s="331"/>
      <c r="GN44" s="331"/>
      <c r="GO44" s="331"/>
      <c r="GP44" s="331"/>
      <c r="GQ44" s="331"/>
      <c r="GR44" s="331"/>
      <c r="GS44" s="331"/>
      <c r="GT44" s="331"/>
      <c r="GU44" s="331"/>
      <c r="GV44" s="331"/>
      <c r="GW44" s="331"/>
      <c r="GX44" s="331"/>
      <c r="GY44" s="331"/>
      <c r="GZ44" s="331"/>
      <c r="HA44" s="331"/>
      <c r="HB44" s="331"/>
      <c r="HC44" s="331"/>
      <c r="HD44" s="331"/>
      <c r="HE44" s="331"/>
      <c r="HF44" s="331"/>
      <c r="HG44" s="331"/>
      <c r="HH44" s="331"/>
      <c r="HI44" s="331"/>
      <c r="HJ44" s="331"/>
      <c r="HK44" s="331"/>
      <c r="HL44" s="331"/>
      <c r="HM44" s="331"/>
      <c r="HN44" s="331"/>
      <c r="HO44" s="331"/>
      <c r="HP44" s="331"/>
      <c r="HQ44" s="331"/>
      <c r="HR44" s="331"/>
      <c r="HS44" s="331"/>
      <c r="HT44" s="331"/>
      <c r="HU44" s="331"/>
      <c r="HV44" s="331"/>
      <c r="HW44" s="331"/>
      <c r="HX44" s="331"/>
      <c r="HY44" s="331"/>
      <c r="HZ44" s="331"/>
      <c r="IA44" s="331"/>
      <c r="IB44" s="331"/>
      <c r="IC44" s="331"/>
      <c r="ID44" s="331"/>
      <c r="IE44" s="331"/>
      <c r="IF44" s="331"/>
      <c r="IG44" s="331"/>
      <c r="IH44" s="331"/>
      <c r="II44" s="331"/>
      <c r="IJ44" s="331"/>
    </row>
    <row r="45" spans="1:244">
      <c r="A45" s="345" t="s">
        <v>154</v>
      </c>
      <c r="B45" s="336">
        <f t="shared" si="0"/>
        <v>4.0999999999999996</v>
      </c>
      <c r="C45" s="336">
        <v>45.8</v>
      </c>
      <c r="D45" s="371">
        <v>27313</v>
      </c>
      <c r="E45" s="376">
        <v>13851</v>
      </c>
      <c r="F45" s="336">
        <v>32.9</v>
      </c>
      <c r="G45" s="336">
        <v>50.7</v>
      </c>
      <c r="H45" s="337">
        <v>42099</v>
      </c>
      <c r="I45" s="337">
        <v>33402</v>
      </c>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c r="DF45" s="331"/>
      <c r="DG45" s="331"/>
      <c r="DH45" s="331"/>
      <c r="DI45" s="331"/>
      <c r="DJ45" s="331"/>
      <c r="DK45" s="331"/>
      <c r="DL45" s="331"/>
      <c r="DM45" s="331"/>
      <c r="DN45" s="331"/>
      <c r="DO45" s="331"/>
      <c r="DP45" s="331"/>
      <c r="DQ45" s="331"/>
      <c r="DR45" s="331"/>
      <c r="DS45" s="331"/>
      <c r="DT45" s="331"/>
      <c r="DU45" s="331"/>
      <c r="DV45" s="331"/>
      <c r="DW45" s="331"/>
      <c r="DX45" s="331"/>
      <c r="DY45" s="331"/>
      <c r="DZ45" s="331"/>
      <c r="EA45" s="331"/>
      <c r="EB45" s="331"/>
      <c r="EC45" s="331"/>
      <c r="ED45" s="331"/>
      <c r="EE45" s="331"/>
      <c r="EF45" s="331"/>
      <c r="EG45" s="331"/>
      <c r="EH45" s="331"/>
      <c r="EI45" s="331"/>
      <c r="EJ45" s="331"/>
      <c r="EK45" s="331"/>
      <c r="EL45" s="331"/>
      <c r="EM45" s="331"/>
      <c r="EN45" s="331"/>
      <c r="EO45" s="331"/>
      <c r="EP45" s="331"/>
      <c r="EQ45" s="331"/>
      <c r="ER45" s="331"/>
      <c r="ES45" s="331"/>
      <c r="ET45" s="331"/>
      <c r="EU45" s="331"/>
      <c r="EV45" s="331"/>
      <c r="EW45" s="331"/>
      <c r="EX45" s="331"/>
      <c r="EY45" s="331"/>
      <c r="EZ45" s="331"/>
      <c r="FA45" s="331"/>
      <c r="FB45" s="331"/>
      <c r="FC45" s="331"/>
      <c r="FD45" s="331"/>
      <c r="FE45" s="331"/>
      <c r="FF45" s="331"/>
      <c r="FG45" s="331"/>
      <c r="FH45" s="331"/>
      <c r="FI45" s="331"/>
      <c r="FJ45" s="331"/>
      <c r="FK45" s="331"/>
      <c r="FL45" s="331"/>
      <c r="FM45" s="331"/>
      <c r="FN45" s="331"/>
      <c r="FO45" s="331"/>
      <c r="FP45" s="331"/>
      <c r="FQ45" s="331"/>
      <c r="FR45" s="331"/>
      <c r="FS45" s="331"/>
      <c r="FT45" s="331"/>
      <c r="FU45" s="331"/>
      <c r="FV45" s="331"/>
      <c r="FW45" s="331"/>
      <c r="FX45" s="331"/>
      <c r="FY45" s="331"/>
      <c r="FZ45" s="331"/>
      <c r="GA45" s="331"/>
      <c r="GB45" s="331"/>
      <c r="GC45" s="331"/>
      <c r="GD45" s="331"/>
      <c r="GE45" s="331"/>
      <c r="GF45" s="331"/>
      <c r="GG45" s="331"/>
      <c r="GH45" s="331"/>
      <c r="GI45" s="331"/>
      <c r="GJ45" s="331"/>
      <c r="GK45" s="331"/>
      <c r="GL45" s="331"/>
      <c r="GM45" s="331"/>
      <c r="GN45" s="331"/>
      <c r="GO45" s="331"/>
      <c r="GP45" s="331"/>
      <c r="GQ45" s="331"/>
      <c r="GR45" s="331"/>
      <c r="GS45" s="331"/>
      <c r="GT45" s="331"/>
      <c r="GU45" s="331"/>
      <c r="GV45" s="331"/>
      <c r="GW45" s="331"/>
      <c r="GX45" s="331"/>
      <c r="GY45" s="331"/>
      <c r="GZ45" s="331"/>
      <c r="HA45" s="331"/>
      <c r="HB45" s="331"/>
      <c r="HC45" s="331"/>
      <c r="HD45" s="331"/>
      <c r="HE45" s="331"/>
      <c r="HF45" s="331"/>
      <c r="HG45" s="331"/>
      <c r="HH45" s="331"/>
      <c r="HI45" s="331"/>
      <c r="HJ45" s="331"/>
      <c r="HK45" s="331"/>
      <c r="HL45" s="331"/>
      <c r="HM45" s="331"/>
      <c r="HN45" s="331"/>
      <c r="HO45" s="331"/>
      <c r="HP45" s="331"/>
      <c r="HQ45" s="331"/>
      <c r="HR45" s="331"/>
      <c r="HS45" s="331"/>
      <c r="HT45" s="331"/>
      <c r="HU45" s="331"/>
      <c r="HV45" s="331"/>
      <c r="HW45" s="331"/>
      <c r="HX45" s="331"/>
      <c r="HY45" s="331"/>
      <c r="HZ45" s="331"/>
      <c r="IA45" s="331"/>
      <c r="IB45" s="331"/>
      <c r="IC45" s="331"/>
      <c r="ID45" s="331"/>
      <c r="IE45" s="331"/>
      <c r="IF45" s="331"/>
      <c r="IG45" s="331"/>
      <c r="IH45" s="331"/>
      <c r="II45" s="331"/>
      <c r="IJ45" s="331"/>
    </row>
    <row r="46" spans="1:244" ht="15.75" customHeight="1">
      <c r="A46" s="345" t="s">
        <v>87</v>
      </c>
      <c r="B46" s="336">
        <f t="shared" si="0"/>
        <v>4.5999999999999996</v>
      </c>
      <c r="C46" s="336">
        <v>52.2</v>
      </c>
      <c r="D46" s="371">
        <v>21331</v>
      </c>
      <c r="E46" s="376">
        <v>11444</v>
      </c>
      <c r="F46" s="336">
        <v>34.1</v>
      </c>
      <c r="G46" s="336">
        <v>53.7</v>
      </c>
      <c r="H46" s="337">
        <v>33538</v>
      </c>
      <c r="I46" s="337">
        <v>26708</v>
      </c>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c r="DF46" s="331"/>
      <c r="DG46" s="331"/>
      <c r="DH46" s="331"/>
      <c r="DI46" s="331"/>
      <c r="DJ46" s="331"/>
      <c r="DK46" s="331"/>
      <c r="DL46" s="331"/>
      <c r="DM46" s="331"/>
      <c r="DN46" s="331"/>
      <c r="DO46" s="331"/>
      <c r="DP46" s="331"/>
      <c r="DQ46" s="331"/>
      <c r="DR46" s="331"/>
      <c r="DS46" s="331"/>
      <c r="DT46" s="331"/>
      <c r="DU46" s="331"/>
      <c r="DV46" s="331"/>
      <c r="DW46" s="331"/>
      <c r="DX46" s="331"/>
      <c r="DY46" s="331"/>
      <c r="DZ46" s="331"/>
      <c r="EA46" s="331"/>
      <c r="EB46" s="331"/>
      <c r="EC46" s="331"/>
      <c r="ED46" s="331"/>
      <c r="EE46" s="331"/>
      <c r="EF46" s="331"/>
      <c r="EG46" s="331"/>
      <c r="EH46" s="331"/>
      <c r="EI46" s="331"/>
      <c r="EJ46" s="331"/>
      <c r="EK46" s="331"/>
      <c r="EL46" s="331"/>
      <c r="EM46" s="331"/>
      <c r="EN46" s="331"/>
      <c r="EO46" s="331"/>
      <c r="EP46" s="331"/>
      <c r="EQ46" s="331"/>
      <c r="ER46" s="331"/>
      <c r="ES46" s="331"/>
      <c r="ET46" s="331"/>
      <c r="EU46" s="331"/>
      <c r="EV46" s="331"/>
      <c r="EW46" s="331"/>
      <c r="EX46" s="331"/>
      <c r="EY46" s="331"/>
      <c r="EZ46" s="331"/>
      <c r="FA46" s="331"/>
      <c r="FB46" s="331"/>
      <c r="FC46" s="331"/>
      <c r="FD46" s="331"/>
      <c r="FE46" s="331"/>
      <c r="FF46" s="331"/>
      <c r="FG46" s="331"/>
      <c r="FH46" s="331"/>
      <c r="FI46" s="331"/>
      <c r="FJ46" s="331"/>
      <c r="FK46" s="331"/>
      <c r="FL46" s="331"/>
      <c r="FM46" s="331"/>
      <c r="FN46" s="331"/>
      <c r="FO46" s="331"/>
      <c r="FP46" s="331"/>
      <c r="FQ46" s="331"/>
      <c r="FR46" s="331"/>
      <c r="FS46" s="331"/>
      <c r="FT46" s="331"/>
      <c r="FU46" s="331"/>
      <c r="FV46" s="331"/>
      <c r="FW46" s="331"/>
      <c r="FX46" s="331"/>
      <c r="FY46" s="331"/>
      <c r="FZ46" s="331"/>
      <c r="GA46" s="331"/>
      <c r="GB46" s="331"/>
      <c r="GC46" s="331"/>
      <c r="GD46" s="331"/>
      <c r="GE46" s="331"/>
      <c r="GF46" s="331"/>
      <c r="GG46" s="331"/>
      <c r="GH46" s="331"/>
      <c r="GI46" s="331"/>
      <c r="GJ46" s="331"/>
      <c r="GK46" s="331"/>
      <c r="GL46" s="331"/>
      <c r="GM46" s="331"/>
      <c r="GN46" s="331"/>
      <c r="GO46" s="331"/>
      <c r="GP46" s="331"/>
      <c r="GQ46" s="331"/>
      <c r="GR46" s="331"/>
      <c r="GS46" s="331"/>
      <c r="GT46" s="331"/>
      <c r="GU46" s="331"/>
      <c r="GV46" s="331"/>
      <c r="GW46" s="331"/>
      <c r="GX46" s="331"/>
      <c r="GY46" s="331"/>
      <c r="GZ46" s="331"/>
      <c r="HA46" s="331"/>
      <c r="HB46" s="331"/>
      <c r="HC46" s="331"/>
      <c r="HD46" s="331"/>
      <c r="HE46" s="331"/>
      <c r="HF46" s="331"/>
      <c r="HG46" s="331"/>
      <c r="HH46" s="331"/>
      <c r="HI46" s="331"/>
      <c r="HJ46" s="331"/>
      <c r="HK46" s="331"/>
      <c r="HL46" s="331"/>
      <c r="HM46" s="331"/>
      <c r="HN46" s="331"/>
      <c r="HO46" s="331"/>
      <c r="HP46" s="331"/>
      <c r="HQ46" s="331"/>
      <c r="HR46" s="331"/>
      <c r="HS46" s="331"/>
      <c r="HT46" s="331"/>
      <c r="HU46" s="331"/>
      <c r="HV46" s="331"/>
      <c r="HW46" s="331"/>
      <c r="HX46" s="331"/>
      <c r="HY46" s="331"/>
      <c r="HZ46" s="331"/>
      <c r="IA46" s="331"/>
      <c r="IB46" s="331"/>
      <c r="IC46" s="331"/>
      <c r="ID46" s="331"/>
      <c r="IE46" s="331"/>
      <c r="IF46" s="331"/>
      <c r="IG46" s="331"/>
      <c r="IH46" s="331"/>
      <c r="II46" s="331"/>
      <c r="IJ46" s="331"/>
    </row>
    <row r="47" spans="1:244" ht="22.5">
      <c r="A47" s="339" t="s">
        <v>278</v>
      </c>
      <c r="B47" s="333">
        <f t="shared" si="0"/>
        <v>12.8</v>
      </c>
      <c r="C47" s="333">
        <v>145.19999999999999</v>
      </c>
      <c r="D47" s="370">
        <v>21300</v>
      </c>
      <c r="E47" s="375">
        <v>7663</v>
      </c>
      <c r="F47" s="333">
        <v>26</v>
      </c>
      <c r="G47" s="333">
        <v>36</v>
      </c>
      <c r="H47" s="334">
        <v>29471</v>
      </c>
      <c r="I47" s="334">
        <v>23892</v>
      </c>
      <c r="J47" s="331"/>
      <c r="K47" s="331"/>
      <c r="L47" s="404"/>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c r="DF47" s="331"/>
      <c r="DG47" s="331"/>
      <c r="DH47" s="331"/>
      <c r="DI47" s="331"/>
      <c r="DJ47" s="331"/>
      <c r="DK47" s="331"/>
      <c r="DL47" s="331"/>
      <c r="DM47" s="331"/>
      <c r="DN47" s="331"/>
      <c r="DO47" s="331"/>
      <c r="DP47" s="331"/>
      <c r="DQ47" s="331"/>
      <c r="DR47" s="331"/>
      <c r="DS47" s="331"/>
      <c r="DT47" s="331"/>
      <c r="DU47" s="331"/>
      <c r="DV47" s="331"/>
      <c r="DW47" s="331"/>
      <c r="DX47" s="331"/>
      <c r="DY47" s="331"/>
      <c r="DZ47" s="331"/>
      <c r="EA47" s="331"/>
      <c r="EB47" s="331"/>
      <c r="EC47" s="331"/>
      <c r="ED47" s="331"/>
      <c r="EE47" s="331"/>
      <c r="EF47" s="331"/>
      <c r="EG47" s="331"/>
      <c r="EH47" s="331"/>
      <c r="EI47" s="331"/>
      <c r="EJ47" s="331"/>
      <c r="EK47" s="331"/>
      <c r="EL47" s="331"/>
      <c r="EM47" s="331"/>
      <c r="EN47" s="331"/>
      <c r="EO47" s="331"/>
      <c r="EP47" s="331"/>
      <c r="EQ47" s="331"/>
      <c r="ER47" s="331"/>
      <c r="ES47" s="331"/>
      <c r="ET47" s="331"/>
      <c r="EU47" s="331"/>
      <c r="EV47" s="331"/>
      <c r="EW47" s="331"/>
      <c r="EX47" s="331"/>
      <c r="EY47" s="331"/>
      <c r="EZ47" s="331"/>
      <c r="FA47" s="331"/>
      <c r="FB47" s="331"/>
      <c r="FC47" s="331"/>
      <c r="FD47" s="331"/>
      <c r="FE47" s="331"/>
      <c r="FF47" s="331"/>
      <c r="FG47" s="331"/>
      <c r="FH47" s="331"/>
      <c r="FI47" s="331"/>
      <c r="FJ47" s="331"/>
      <c r="FK47" s="331"/>
      <c r="FL47" s="331"/>
      <c r="FM47" s="331"/>
      <c r="FN47" s="331"/>
      <c r="FO47" s="331"/>
      <c r="FP47" s="331"/>
      <c r="FQ47" s="331"/>
      <c r="FR47" s="331"/>
      <c r="FS47" s="331"/>
      <c r="FT47" s="331"/>
      <c r="FU47" s="331"/>
      <c r="FV47" s="331"/>
      <c r="FW47" s="331"/>
      <c r="FX47" s="331"/>
      <c r="FY47" s="331"/>
      <c r="FZ47" s="331"/>
      <c r="GA47" s="331"/>
      <c r="GB47" s="331"/>
      <c r="GC47" s="331"/>
      <c r="GD47" s="331"/>
      <c r="GE47" s="331"/>
      <c r="GF47" s="331"/>
      <c r="GG47" s="331"/>
      <c r="GH47" s="331"/>
      <c r="GI47" s="331"/>
      <c r="GJ47" s="331"/>
      <c r="GK47" s="331"/>
      <c r="GL47" s="331"/>
      <c r="GM47" s="331"/>
      <c r="GN47" s="331"/>
      <c r="GO47" s="331"/>
      <c r="GP47" s="331"/>
      <c r="GQ47" s="331"/>
      <c r="GR47" s="331"/>
      <c r="GS47" s="331"/>
      <c r="GT47" s="331"/>
      <c r="GU47" s="331"/>
      <c r="GV47" s="331"/>
      <c r="GW47" s="331"/>
      <c r="GX47" s="331"/>
      <c r="GY47" s="331"/>
      <c r="GZ47" s="331"/>
      <c r="HA47" s="331"/>
      <c r="HB47" s="331"/>
      <c r="HC47" s="331"/>
      <c r="HD47" s="331"/>
      <c r="HE47" s="331"/>
      <c r="HF47" s="331"/>
      <c r="HG47" s="331"/>
      <c r="HH47" s="331"/>
      <c r="HI47" s="331"/>
      <c r="HJ47" s="331"/>
      <c r="HK47" s="331"/>
      <c r="HL47" s="331"/>
      <c r="HM47" s="331"/>
      <c r="HN47" s="331"/>
      <c r="HO47" s="331"/>
      <c r="HP47" s="331"/>
      <c r="HQ47" s="331"/>
      <c r="HR47" s="331"/>
      <c r="HS47" s="331"/>
      <c r="HT47" s="331"/>
      <c r="HU47" s="331"/>
      <c r="HV47" s="331"/>
      <c r="HW47" s="331"/>
      <c r="HX47" s="331"/>
      <c r="HY47" s="331"/>
      <c r="HZ47" s="331"/>
      <c r="IA47" s="331"/>
      <c r="IB47" s="331"/>
      <c r="IC47" s="331"/>
      <c r="ID47" s="331"/>
      <c r="IE47" s="331"/>
      <c r="IF47" s="331"/>
      <c r="IG47" s="331"/>
      <c r="IH47" s="331"/>
      <c r="II47" s="331"/>
      <c r="IJ47" s="331"/>
    </row>
    <row r="48" spans="1:244" ht="22.5">
      <c r="A48" s="344" t="s">
        <v>155</v>
      </c>
      <c r="B48" s="336">
        <f t="shared" si="0"/>
        <v>10.5</v>
      </c>
      <c r="C48" s="336">
        <v>118.1</v>
      </c>
      <c r="D48" s="371">
        <v>21172</v>
      </c>
      <c r="E48" s="376">
        <v>6655</v>
      </c>
      <c r="F48" s="336">
        <v>23.5</v>
      </c>
      <c r="G48" s="336">
        <v>31.4</v>
      </c>
      <c r="H48" s="337">
        <v>28300</v>
      </c>
      <c r="I48" s="337">
        <v>23038</v>
      </c>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c r="DF48" s="331"/>
      <c r="DG48" s="331"/>
      <c r="DH48" s="331"/>
      <c r="DI48" s="331"/>
      <c r="DJ48" s="331"/>
      <c r="DK48" s="331"/>
      <c r="DL48" s="331"/>
      <c r="DM48" s="331"/>
      <c r="DN48" s="331"/>
      <c r="DO48" s="331"/>
      <c r="DP48" s="331"/>
      <c r="DQ48" s="331"/>
      <c r="DR48" s="331"/>
      <c r="DS48" s="331"/>
      <c r="DT48" s="331"/>
      <c r="DU48" s="331"/>
      <c r="DV48" s="331"/>
      <c r="DW48" s="331"/>
      <c r="DX48" s="331"/>
      <c r="DY48" s="331"/>
      <c r="DZ48" s="331"/>
      <c r="EA48" s="331"/>
      <c r="EB48" s="331"/>
      <c r="EC48" s="331"/>
      <c r="ED48" s="331"/>
      <c r="EE48" s="331"/>
      <c r="EF48" s="331"/>
      <c r="EG48" s="331"/>
      <c r="EH48" s="331"/>
      <c r="EI48" s="331"/>
      <c r="EJ48" s="331"/>
      <c r="EK48" s="331"/>
      <c r="EL48" s="331"/>
      <c r="EM48" s="331"/>
      <c r="EN48" s="331"/>
      <c r="EO48" s="331"/>
      <c r="EP48" s="331"/>
      <c r="EQ48" s="331"/>
      <c r="ER48" s="331"/>
      <c r="ES48" s="331"/>
      <c r="ET48" s="331"/>
      <c r="EU48" s="331"/>
      <c r="EV48" s="331"/>
      <c r="EW48" s="331"/>
      <c r="EX48" s="331"/>
      <c r="EY48" s="331"/>
      <c r="EZ48" s="331"/>
      <c r="FA48" s="331"/>
      <c r="FB48" s="331"/>
      <c r="FC48" s="331"/>
      <c r="FD48" s="331"/>
      <c r="FE48" s="331"/>
      <c r="FF48" s="331"/>
      <c r="FG48" s="331"/>
      <c r="FH48" s="331"/>
      <c r="FI48" s="331"/>
      <c r="FJ48" s="331"/>
      <c r="FK48" s="331"/>
      <c r="FL48" s="331"/>
      <c r="FM48" s="331"/>
      <c r="FN48" s="331"/>
      <c r="FO48" s="331"/>
      <c r="FP48" s="331"/>
      <c r="FQ48" s="331"/>
      <c r="FR48" s="331"/>
      <c r="FS48" s="331"/>
      <c r="FT48" s="331"/>
      <c r="FU48" s="331"/>
      <c r="FV48" s="331"/>
      <c r="FW48" s="331"/>
      <c r="FX48" s="331"/>
      <c r="FY48" s="331"/>
      <c r="FZ48" s="331"/>
      <c r="GA48" s="331"/>
      <c r="GB48" s="331"/>
      <c r="GC48" s="331"/>
      <c r="GD48" s="331"/>
      <c r="GE48" s="331"/>
      <c r="GF48" s="331"/>
      <c r="GG48" s="331"/>
      <c r="GH48" s="331"/>
      <c r="GI48" s="331"/>
      <c r="GJ48" s="331"/>
      <c r="GK48" s="331"/>
      <c r="GL48" s="331"/>
      <c r="GM48" s="331"/>
      <c r="GN48" s="331"/>
      <c r="GO48" s="331"/>
      <c r="GP48" s="331"/>
      <c r="GQ48" s="331"/>
      <c r="GR48" s="331"/>
      <c r="GS48" s="331"/>
      <c r="GT48" s="331"/>
      <c r="GU48" s="331"/>
      <c r="GV48" s="331"/>
      <c r="GW48" s="331"/>
      <c r="GX48" s="331"/>
      <c r="GY48" s="331"/>
      <c r="GZ48" s="331"/>
      <c r="HA48" s="331"/>
      <c r="HB48" s="331"/>
      <c r="HC48" s="331"/>
      <c r="HD48" s="331"/>
      <c r="HE48" s="331"/>
      <c r="HF48" s="331"/>
      <c r="HG48" s="331"/>
      <c r="HH48" s="331"/>
      <c r="HI48" s="331"/>
      <c r="HJ48" s="331"/>
      <c r="HK48" s="331"/>
      <c r="HL48" s="331"/>
      <c r="HM48" s="331"/>
      <c r="HN48" s="331"/>
      <c r="HO48" s="331"/>
      <c r="HP48" s="331"/>
      <c r="HQ48" s="331"/>
      <c r="HR48" s="331"/>
      <c r="HS48" s="331"/>
      <c r="HT48" s="331"/>
      <c r="HU48" s="331"/>
      <c r="HV48" s="331"/>
      <c r="HW48" s="331"/>
      <c r="HX48" s="331"/>
      <c r="HY48" s="331"/>
      <c r="HZ48" s="331"/>
      <c r="IA48" s="331"/>
      <c r="IB48" s="331"/>
      <c r="IC48" s="331"/>
      <c r="ID48" s="331"/>
      <c r="IE48" s="331"/>
      <c r="IF48" s="331"/>
      <c r="IG48" s="331"/>
      <c r="IH48" s="331"/>
      <c r="II48" s="331"/>
      <c r="IJ48" s="331"/>
    </row>
    <row r="49" spans="1:244" ht="22.5">
      <c r="A49" s="350" t="s">
        <v>89</v>
      </c>
      <c r="B49" s="405">
        <f t="shared" si="0"/>
        <v>2.2000000000000002</v>
      </c>
      <c r="C49" s="405">
        <v>24.3</v>
      </c>
      <c r="D49" s="406">
        <v>22372</v>
      </c>
      <c r="E49" s="407">
        <v>12011</v>
      </c>
      <c r="F49" s="405">
        <v>34.299999999999997</v>
      </c>
      <c r="G49" s="405">
        <v>53.7</v>
      </c>
      <c r="H49" s="408">
        <v>35053</v>
      </c>
      <c r="I49" s="408">
        <v>27912</v>
      </c>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c r="DF49" s="331"/>
      <c r="DG49" s="331"/>
      <c r="DH49" s="331"/>
      <c r="DI49" s="331"/>
      <c r="DJ49" s="331"/>
      <c r="DK49" s="331"/>
      <c r="DL49" s="331"/>
      <c r="DM49" s="331"/>
      <c r="DN49" s="331"/>
      <c r="DO49" s="331"/>
      <c r="DP49" s="331"/>
      <c r="DQ49" s="331"/>
      <c r="DR49" s="331"/>
      <c r="DS49" s="331"/>
      <c r="DT49" s="331"/>
      <c r="DU49" s="331"/>
      <c r="DV49" s="331"/>
      <c r="DW49" s="331"/>
      <c r="DX49" s="331"/>
      <c r="DY49" s="331"/>
      <c r="DZ49" s="331"/>
      <c r="EA49" s="331"/>
      <c r="EB49" s="331"/>
      <c r="EC49" s="331"/>
      <c r="ED49" s="331"/>
      <c r="EE49" s="331"/>
      <c r="EF49" s="331"/>
      <c r="EG49" s="331"/>
      <c r="EH49" s="331"/>
      <c r="EI49" s="331"/>
      <c r="EJ49" s="331"/>
      <c r="EK49" s="331"/>
      <c r="EL49" s="331"/>
      <c r="EM49" s="331"/>
      <c r="EN49" s="331"/>
      <c r="EO49" s="331"/>
      <c r="EP49" s="331"/>
      <c r="EQ49" s="331"/>
      <c r="ER49" s="331"/>
      <c r="ES49" s="331"/>
      <c r="ET49" s="331"/>
      <c r="EU49" s="331"/>
      <c r="EV49" s="331"/>
      <c r="EW49" s="331"/>
      <c r="EX49" s="331"/>
      <c r="EY49" s="331"/>
      <c r="EZ49" s="331"/>
      <c r="FA49" s="331"/>
      <c r="FB49" s="331"/>
      <c r="FC49" s="331"/>
      <c r="FD49" s="331"/>
      <c r="FE49" s="331"/>
      <c r="FF49" s="331"/>
      <c r="FG49" s="331"/>
      <c r="FH49" s="331"/>
      <c r="FI49" s="331"/>
      <c r="FJ49" s="331"/>
      <c r="FK49" s="331"/>
      <c r="FL49" s="331"/>
      <c r="FM49" s="331"/>
      <c r="FN49" s="331"/>
      <c r="FO49" s="331"/>
      <c r="FP49" s="331"/>
      <c r="FQ49" s="331"/>
      <c r="FR49" s="331"/>
      <c r="FS49" s="331"/>
      <c r="FT49" s="331"/>
      <c r="FU49" s="331"/>
      <c r="FV49" s="331"/>
      <c r="FW49" s="331"/>
      <c r="FX49" s="331"/>
      <c r="FY49" s="331"/>
      <c r="FZ49" s="331"/>
      <c r="GA49" s="331"/>
      <c r="GB49" s="331"/>
      <c r="GC49" s="331"/>
      <c r="GD49" s="331"/>
      <c r="GE49" s="331"/>
      <c r="GF49" s="331"/>
      <c r="GG49" s="331"/>
      <c r="GH49" s="331"/>
      <c r="GI49" s="331"/>
      <c r="GJ49" s="331"/>
      <c r="GK49" s="331"/>
      <c r="GL49" s="331"/>
      <c r="GM49" s="331"/>
      <c r="GN49" s="331"/>
      <c r="GO49" s="331"/>
      <c r="GP49" s="331"/>
      <c r="GQ49" s="331"/>
      <c r="GR49" s="331"/>
      <c r="GS49" s="331"/>
      <c r="GT49" s="331"/>
      <c r="GU49" s="331"/>
      <c r="GV49" s="331"/>
      <c r="GW49" s="331"/>
      <c r="GX49" s="331"/>
      <c r="GY49" s="331"/>
      <c r="GZ49" s="331"/>
      <c r="HA49" s="331"/>
      <c r="HB49" s="331"/>
      <c r="HC49" s="331"/>
      <c r="HD49" s="331"/>
      <c r="HE49" s="331"/>
      <c r="HF49" s="331"/>
      <c r="HG49" s="331"/>
      <c r="HH49" s="331"/>
      <c r="HI49" s="331"/>
      <c r="HJ49" s="331"/>
      <c r="HK49" s="331"/>
      <c r="HL49" s="331"/>
      <c r="HM49" s="331"/>
      <c r="HN49" s="331"/>
      <c r="HO49" s="331"/>
      <c r="HP49" s="331"/>
      <c r="HQ49" s="331"/>
      <c r="HR49" s="331"/>
      <c r="HS49" s="331"/>
      <c r="HT49" s="331"/>
      <c r="HU49" s="331"/>
      <c r="HV49" s="331"/>
      <c r="HW49" s="331"/>
      <c r="HX49" s="331"/>
      <c r="HY49" s="331"/>
      <c r="HZ49" s="331"/>
      <c r="IA49" s="331"/>
      <c r="IB49" s="331"/>
      <c r="IC49" s="331"/>
      <c r="ID49" s="331"/>
      <c r="IE49" s="331"/>
      <c r="IF49" s="331"/>
      <c r="IG49" s="331"/>
      <c r="IH49" s="331"/>
      <c r="II49" s="331"/>
      <c r="IJ49" s="331"/>
    </row>
    <row r="50" spans="1:244">
      <c r="A50" s="351" t="s">
        <v>297</v>
      </c>
      <c r="B50" s="47"/>
      <c r="C50" s="352"/>
      <c r="D50" s="352"/>
      <c r="E50" s="352"/>
      <c r="F50" s="352"/>
      <c r="G50" s="352"/>
      <c r="H50" s="353"/>
      <c r="I50" s="352"/>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1"/>
      <c r="DI50" s="331"/>
      <c r="DJ50" s="331"/>
      <c r="DK50" s="331"/>
      <c r="DL50" s="331"/>
      <c r="DM50" s="331"/>
      <c r="DN50" s="331"/>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1"/>
      <c r="EN50" s="331"/>
      <c r="EO50" s="331"/>
      <c r="EP50" s="331"/>
      <c r="EQ50" s="331"/>
      <c r="ER50" s="331"/>
      <c r="ES50" s="331"/>
      <c r="ET50" s="331"/>
      <c r="EU50" s="331"/>
      <c r="EV50" s="331"/>
      <c r="EW50" s="331"/>
      <c r="EX50" s="331"/>
      <c r="EY50" s="331"/>
      <c r="EZ50" s="331"/>
      <c r="FA50" s="331"/>
      <c r="FB50" s="331"/>
      <c r="FC50" s="331"/>
      <c r="FD50" s="331"/>
      <c r="FE50" s="331"/>
      <c r="FF50" s="331"/>
      <c r="FG50" s="331"/>
      <c r="FH50" s="331"/>
      <c r="FI50" s="331"/>
      <c r="FJ50" s="331"/>
      <c r="FK50" s="331"/>
      <c r="FL50" s="331"/>
      <c r="FM50" s="331"/>
      <c r="FN50" s="331"/>
      <c r="FO50" s="331"/>
      <c r="FP50" s="331"/>
      <c r="FQ50" s="331"/>
      <c r="FR50" s="331"/>
      <c r="FS50" s="331"/>
      <c r="FT50" s="331"/>
      <c r="FU50" s="331"/>
      <c r="FV50" s="331"/>
      <c r="FW50" s="331"/>
      <c r="FX50" s="331"/>
      <c r="FY50" s="331"/>
      <c r="FZ50" s="331"/>
      <c r="GA50" s="331"/>
      <c r="GB50" s="331"/>
      <c r="GC50" s="331"/>
      <c r="GD50" s="331"/>
      <c r="GE50" s="331"/>
      <c r="GF50" s="331"/>
      <c r="GG50" s="331"/>
      <c r="GH50" s="331"/>
      <c r="GI50" s="331"/>
      <c r="GJ50" s="331"/>
      <c r="GK50" s="331"/>
      <c r="GL50" s="331"/>
      <c r="GM50" s="331"/>
      <c r="GN50" s="331"/>
      <c r="GO50" s="331"/>
      <c r="GP50" s="331"/>
      <c r="GQ50" s="331"/>
      <c r="GR50" s="331"/>
      <c r="GS50" s="331"/>
      <c r="GT50" s="331"/>
      <c r="GU50" s="331"/>
      <c r="GV50" s="331"/>
      <c r="GW50" s="331"/>
      <c r="GX50" s="331"/>
      <c r="GY50" s="331"/>
      <c r="GZ50" s="331"/>
      <c r="HA50" s="331"/>
      <c r="HB50" s="331"/>
      <c r="HC50" s="331"/>
      <c r="HD50" s="331"/>
      <c r="HE50" s="331"/>
      <c r="HF50" s="331"/>
      <c r="HG50" s="331"/>
      <c r="HH50" s="331"/>
      <c r="HI50" s="331"/>
      <c r="HJ50" s="331"/>
      <c r="HK50" s="331"/>
      <c r="HL50" s="331"/>
      <c r="HM50" s="331"/>
      <c r="HN50" s="331"/>
      <c r="HO50" s="331"/>
      <c r="HP50" s="331"/>
      <c r="HQ50" s="331"/>
      <c r="HR50" s="331"/>
      <c r="HS50" s="331"/>
      <c r="HT50" s="331"/>
      <c r="HU50" s="331"/>
      <c r="HV50" s="331"/>
      <c r="HW50" s="331"/>
      <c r="HX50" s="331"/>
      <c r="HY50" s="331"/>
      <c r="HZ50" s="331"/>
      <c r="IA50" s="331"/>
      <c r="IB50" s="331"/>
      <c r="IC50" s="331"/>
      <c r="ID50" s="331"/>
      <c r="IE50" s="331"/>
      <c r="IF50" s="331"/>
      <c r="IG50" s="331"/>
      <c r="IH50" s="331"/>
      <c r="II50" s="331"/>
      <c r="IJ50" s="331"/>
    </row>
    <row r="51" spans="1:244">
      <c r="A51" s="352" t="s">
        <v>170</v>
      </c>
      <c r="B51" s="352"/>
      <c r="C51" s="356"/>
      <c r="D51" s="357"/>
      <c r="E51" s="357"/>
      <c r="F51" s="358"/>
      <c r="G51" s="358"/>
      <c r="H51" s="357"/>
      <c r="I51" s="359"/>
      <c r="J51" s="331"/>
      <c r="K51" s="331"/>
      <c r="L51" s="331"/>
      <c r="M51" s="331"/>
      <c r="N51" s="422"/>
      <c r="O51" s="422"/>
      <c r="P51" s="422"/>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c r="EO51" s="331"/>
      <c r="EP51" s="331"/>
      <c r="EQ51" s="331"/>
      <c r="ER51" s="331"/>
      <c r="ES51" s="331"/>
      <c r="ET51" s="331"/>
      <c r="EU51" s="331"/>
      <c r="EV51" s="331"/>
      <c r="EW51" s="331"/>
      <c r="EX51" s="331"/>
      <c r="EY51" s="331"/>
      <c r="EZ51" s="331"/>
      <c r="FA51" s="331"/>
      <c r="FB51" s="331"/>
      <c r="FC51" s="331"/>
      <c r="FD51" s="331"/>
      <c r="FE51" s="331"/>
      <c r="FF51" s="331"/>
      <c r="FG51" s="331"/>
      <c r="FH51" s="331"/>
      <c r="FI51" s="331"/>
      <c r="FJ51" s="331"/>
      <c r="FK51" s="331"/>
      <c r="FL51" s="331"/>
      <c r="FM51" s="331"/>
      <c r="FN51" s="331"/>
      <c r="FO51" s="331"/>
      <c r="FP51" s="331"/>
      <c r="FQ51" s="331"/>
      <c r="FR51" s="331"/>
      <c r="FS51" s="331"/>
      <c r="FT51" s="331"/>
      <c r="FU51" s="331"/>
      <c r="FV51" s="331"/>
      <c r="FW51" s="331"/>
      <c r="FX51" s="331"/>
      <c r="FY51" s="331"/>
      <c r="FZ51" s="331"/>
      <c r="GA51" s="331"/>
      <c r="GB51" s="331"/>
      <c r="GC51" s="331"/>
      <c r="GD51" s="331"/>
      <c r="GE51" s="331"/>
      <c r="GF51" s="331"/>
      <c r="GG51" s="331"/>
      <c r="GH51" s="331"/>
      <c r="GI51" s="331"/>
      <c r="GJ51" s="331"/>
      <c r="GK51" s="331"/>
      <c r="GL51" s="331"/>
      <c r="GM51" s="331"/>
      <c r="GN51" s="331"/>
      <c r="GO51" s="331"/>
      <c r="GP51" s="331"/>
      <c r="GQ51" s="331"/>
      <c r="GR51" s="331"/>
      <c r="GS51" s="331"/>
      <c r="GT51" s="331"/>
      <c r="GU51" s="331"/>
      <c r="GV51" s="331"/>
      <c r="GW51" s="331"/>
      <c r="GX51" s="331"/>
      <c r="GY51" s="331"/>
      <c r="GZ51" s="331"/>
      <c r="HA51" s="331"/>
      <c r="HB51" s="331"/>
      <c r="HC51" s="331"/>
      <c r="HD51" s="331"/>
      <c r="HE51" s="331"/>
      <c r="HF51" s="331"/>
      <c r="HG51" s="331"/>
      <c r="HH51" s="331"/>
      <c r="HI51" s="331"/>
      <c r="HJ51" s="331"/>
      <c r="HK51" s="331"/>
      <c r="HL51" s="331"/>
      <c r="HM51" s="331"/>
      <c r="HN51" s="331"/>
      <c r="HO51" s="331"/>
      <c r="HP51" s="331"/>
      <c r="HQ51" s="331"/>
      <c r="HR51" s="331"/>
      <c r="HS51" s="331"/>
      <c r="HT51" s="331"/>
      <c r="HU51" s="331"/>
      <c r="HV51" s="331"/>
      <c r="HW51" s="331"/>
      <c r="HX51" s="331"/>
      <c r="HY51" s="331"/>
      <c r="HZ51" s="331"/>
      <c r="IA51" s="331"/>
      <c r="IB51" s="331"/>
      <c r="IC51" s="331"/>
      <c r="ID51" s="331"/>
      <c r="IE51" s="331"/>
      <c r="IF51" s="331"/>
      <c r="IG51" s="331"/>
      <c r="IH51" s="331"/>
      <c r="II51" s="331"/>
      <c r="IJ51" s="331"/>
    </row>
    <row r="52" spans="1:244">
      <c r="A52" s="354" t="s">
        <v>281</v>
      </c>
      <c r="B52" s="355"/>
      <c r="C52" s="356"/>
      <c r="D52" s="357"/>
      <c r="E52" s="357"/>
      <c r="F52" s="358"/>
      <c r="G52" s="361"/>
      <c r="H52" s="357"/>
      <c r="I52" s="359"/>
      <c r="J52" s="331"/>
      <c r="K52" s="331"/>
      <c r="L52" s="331"/>
      <c r="M52" s="331"/>
      <c r="N52" s="422"/>
      <c r="O52" s="422"/>
      <c r="P52" s="422"/>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c r="DF52" s="331"/>
      <c r="DG52" s="331"/>
      <c r="DH52" s="331"/>
      <c r="DI52" s="331"/>
      <c r="DJ52" s="331"/>
      <c r="DK52" s="331"/>
      <c r="DL52" s="331"/>
      <c r="DM52" s="331"/>
      <c r="DN52" s="331"/>
      <c r="DO52" s="331"/>
      <c r="DP52" s="331"/>
      <c r="DQ52" s="331"/>
      <c r="DR52" s="331"/>
      <c r="DS52" s="331"/>
      <c r="DT52" s="331"/>
      <c r="DU52" s="331"/>
      <c r="DV52" s="331"/>
      <c r="DW52" s="331"/>
      <c r="DX52" s="331"/>
      <c r="DY52" s="331"/>
      <c r="DZ52" s="331"/>
      <c r="EA52" s="331"/>
      <c r="EB52" s="331"/>
      <c r="EC52" s="331"/>
      <c r="ED52" s="331"/>
      <c r="EE52" s="331"/>
      <c r="EF52" s="331"/>
      <c r="EG52" s="331"/>
      <c r="EH52" s="331"/>
      <c r="EI52" s="331"/>
      <c r="EJ52" s="331"/>
      <c r="EK52" s="331"/>
      <c r="EL52" s="331"/>
      <c r="EM52" s="331"/>
      <c r="EN52" s="331"/>
      <c r="EO52" s="331"/>
      <c r="EP52" s="331"/>
      <c r="EQ52" s="331"/>
      <c r="ER52" s="331"/>
      <c r="ES52" s="331"/>
      <c r="ET52" s="331"/>
      <c r="EU52" s="331"/>
      <c r="EV52" s="331"/>
      <c r="EW52" s="331"/>
      <c r="EX52" s="331"/>
      <c r="EY52" s="331"/>
      <c r="EZ52" s="331"/>
      <c r="FA52" s="331"/>
      <c r="FB52" s="331"/>
      <c r="FC52" s="331"/>
      <c r="FD52" s="331"/>
      <c r="FE52" s="331"/>
      <c r="FF52" s="331"/>
      <c r="FG52" s="331"/>
      <c r="FH52" s="331"/>
      <c r="FI52" s="331"/>
      <c r="FJ52" s="331"/>
      <c r="FK52" s="331"/>
      <c r="FL52" s="331"/>
      <c r="FM52" s="331"/>
      <c r="FN52" s="331"/>
      <c r="FO52" s="331"/>
      <c r="FP52" s="331"/>
      <c r="FQ52" s="331"/>
      <c r="FR52" s="331"/>
      <c r="FS52" s="331"/>
      <c r="FT52" s="331"/>
      <c r="FU52" s="331"/>
      <c r="FV52" s="331"/>
      <c r="FW52" s="331"/>
      <c r="FX52" s="331"/>
      <c r="FY52" s="331"/>
      <c r="FZ52" s="331"/>
      <c r="GA52" s="331"/>
      <c r="GB52" s="331"/>
      <c r="GC52" s="331"/>
      <c r="GD52" s="331"/>
      <c r="GE52" s="331"/>
      <c r="GF52" s="331"/>
      <c r="GG52" s="331"/>
      <c r="GH52" s="331"/>
      <c r="GI52" s="331"/>
      <c r="GJ52" s="331"/>
      <c r="GK52" s="331"/>
      <c r="GL52" s="331"/>
      <c r="GM52" s="331"/>
      <c r="GN52" s="331"/>
      <c r="GO52" s="331"/>
      <c r="GP52" s="331"/>
      <c r="GQ52" s="331"/>
      <c r="GR52" s="331"/>
      <c r="GS52" s="331"/>
      <c r="GT52" s="331"/>
      <c r="GU52" s="331"/>
      <c r="GV52" s="331"/>
      <c r="GW52" s="331"/>
      <c r="GX52" s="331"/>
      <c r="GY52" s="331"/>
      <c r="GZ52" s="331"/>
      <c r="HA52" s="331"/>
      <c r="HB52" s="331"/>
      <c r="HC52" s="331"/>
      <c r="HD52" s="331"/>
      <c r="HE52" s="331"/>
      <c r="HF52" s="331"/>
      <c r="HG52" s="331"/>
      <c r="HH52" s="331"/>
      <c r="HI52" s="331"/>
      <c r="HJ52" s="331"/>
      <c r="HK52" s="331"/>
      <c r="HL52" s="331"/>
      <c r="HM52" s="331"/>
      <c r="HN52" s="331"/>
      <c r="HO52" s="331"/>
      <c r="HP52" s="331"/>
      <c r="HQ52" s="331"/>
      <c r="HR52" s="331"/>
      <c r="HS52" s="331"/>
      <c r="HT52" s="331"/>
      <c r="HU52" s="331"/>
      <c r="HV52" s="331"/>
      <c r="HW52" s="331"/>
      <c r="HX52" s="331"/>
      <c r="HY52" s="331"/>
      <c r="HZ52" s="331"/>
      <c r="IA52" s="331"/>
      <c r="IB52" s="331"/>
      <c r="IC52" s="331"/>
      <c r="ID52" s="331"/>
      <c r="IE52" s="331"/>
      <c r="IF52" s="331"/>
      <c r="IG52" s="331"/>
      <c r="IH52" s="331"/>
      <c r="II52" s="331"/>
      <c r="IJ52" s="331"/>
    </row>
    <row r="53" spans="1:244">
      <c r="A53" s="475" t="s">
        <v>283</v>
      </c>
      <c r="B53" s="475"/>
      <c r="C53" s="475"/>
      <c r="D53" s="475"/>
      <c r="E53" s="402"/>
      <c r="F53" s="402"/>
      <c r="G53" s="402"/>
      <c r="H53" s="402"/>
      <c r="I53" s="362"/>
      <c r="J53" s="331"/>
      <c r="K53" s="331"/>
      <c r="L53" s="331"/>
      <c r="M53" s="331"/>
      <c r="N53" s="422"/>
      <c r="O53" s="422"/>
      <c r="P53" s="422"/>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c r="DF53" s="331"/>
      <c r="DG53" s="331"/>
      <c r="DH53" s="331"/>
      <c r="DI53" s="331"/>
      <c r="DJ53" s="331"/>
      <c r="DK53" s="331"/>
      <c r="DL53" s="331"/>
      <c r="DM53" s="331"/>
      <c r="DN53" s="331"/>
      <c r="DO53" s="331"/>
      <c r="DP53" s="331"/>
      <c r="DQ53" s="331"/>
      <c r="DR53" s="331"/>
      <c r="DS53" s="331"/>
      <c r="DT53" s="331"/>
      <c r="DU53" s="331"/>
      <c r="DV53" s="331"/>
      <c r="DW53" s="331"/>
      <c r="DX53" s="331"/>
      <c r="DY53" s="331"/>
      <c r="DZ53" s="331"/>
      <c r="EA53" s="331"/>
      <c r="EB53" s="331"/>
      <c r="EC53" s="331"/>
      <c r="ED53" s="331"/>
      <c r="EE53" s="331"/>
      <c r="EF53" s="331"/>
      <c r="EG53" s="331"/>
      <c r="EH53" s="331"/>
      <c r="EI53" s="331"/>
      <c r="EJ53" s="331"/>
      <c r="EK53" s="331"/>
      <c r="EL53" s="331"/>
      <c r="EM53" s="331"/>
      <c r="EN53" s="331"/>
      <c r="EO53" s="331"/>
      <c r="EP53" s="331"/>
      <c r="EQ53" s="331"/>
      <c r="ER53" s="331"/>
      <c r="ES53" s="331"/>
      <c r="ET53" s="331"/>
      <c r="EU53" s="331"/>
      <c r="EV53" s="331"/>
      <c r="EW53" s="331"/>
      <c r="EX53" s="331"/>
      <c r="EY53" s="331"/>
      <c r="EZ53" s="331"/>
      <c r="FA53" s="331"/>
      <c r="FB53" s="331"/>
      <c r="FC53" s="331"/>
      <c r="FD53" s="331"/>
      <c r="FE53" s="331"/>
      <c r="FF53" s="331"/>
      <c r="FG53" s="331"/>
      <c r="FH53" s="331"/>
      <c r="FI53" s="331"/>
      <c r="FJ53" s="331"/>
      <c r="FK53" s="331"/>
      <c r="FL53" s="331"/>
      <c r="FM53" s="331"/>
      <c r="FN53" s="331"/>
      <c r="FO53" s="331"/>
      <c r="FP53" s="331"/>
      <c r="FQ53" s="331"/>
      <c r="FR53" s="331"/>
      <c r="FS53" s="331"/>
      <c r="FT53" s="331"/>
      <c r="FU53" s="331"/>
      <c r="FV53" s="331"/>
      <c r="FW53" s="331"/>
      <c r="FX53" s="331"/>
      <c r="FY53" s="331"/>
      <c r="FZ53" s="331"/>
      <c r="GA53" s="331"/>
      <c r="GB53" s="331"/>
      <c r="GC53" s="331"/>
      <c r="GD53" s="331"/>
      <c r="GE53" s="331"/>
      <c r="GF53" s="331"/>
      <c r="GG53" s="331"/>
      <c r="GH53" s="331"/>
      <c r="GI53" s="331"/>
      <c r="GJ53" s="331"/>
      <c r="GK53" s="331"/>
      <c r="GL53" s="331"/>
      <c r="GM53" s="331"/>
      <c r="GN53" s="331"/>
      <c r="GO53" s="331"/>
      <c r="GP53" s="331"/>
      <c r="GQ53" s="331"/>
      <c r="GR53" s="331"/>
      <c r="GS53" s="331"/>
      <c r="GT53" s="331"/>
      <c r="GU53" s="331"/>
      <c r="GV53" s="331"/>
      <c r="GW53" s="331"/>
      <c r="GX53" s="331"/>
      <c r="GY53" s="331"/>
      <c r="GZ53" s="331"/>
      <c r="HA53" s="331"/>
      <c r="HB53" s="331"/>
      <c r="HC53" s="331"/>
      <c r="HD53" s="331"/>
      <c r="HE53" s="331"/>
      <c r="HF53" s="331"/>
      <c r="HG53" s="331"/>
      <c r="HH53" s="331"/>
      <c r="HI53" s="331"/>
      <c r="HJ53" s="331"/>
      <c r="HK53" s="331"/>
      <c r="HL53" s="331"/>
      <c r="HM53" s="331"/>
      <c r="HN53" s="331"/>
      <c r="HO53" s="331"/>
      <c r="HP53" s="331"/>
      <c r="HQ53" s="331"/>
      <c r="HR53" s="331"/>
      <c r="HS53" s="331"/>
      <c r="HT53" s="331"/>
      <c r="HU53" s="331"/>
      <c r="HV53" s="331"/>
      <c r="HW53" s="331"/>
      <c r="HX53" s="331"/>
      <c r="HY53" s="331"/>
      <c r="HZ53" s="331"/>
      <c r="IA53" s="331"/>
      <c r="IB53" s="331"/>
      <c r="IC53" s="331"/>
      <c r="ID53" s="331"/>
      <c r="IE53" s="331"/>
      <c r="IF53" s="331"/>
      <c r="IG53" s="331"/>
      <c r="IH53" s="331"/>
      <c r="II53" s="331"/>
      <c r="IJ53" s="331"/>
    </row>
    <row r="54" spans="1:244" ht="26.25" customHeight="1">
      <c r="A54" s="476" t="s">
        <v>62</v>
      </c>
      <c r="B54" s="476"/>
      <c r="C54" s="476"/>
      <c r="D54" s="476"/>
      <c r="E54" s="476"/>
      <c r="F54" s="476"/>
      <c r="G54" s="402"/>
      <c r="H54" s="402"/>
      <c r="I54" s="362"/>
      <c r="J54" s="331"/>
      <c r="K54" s="331"/>
      <c r="L54" s="331"/>
      <c r="M54" s="331"/>
      <c r="N54" s="422"/>
      <c r="O54" s="422"/>
      <c r="P54" s="422"/>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c r="FZ54" s="331"/>
      <c r="GA54" s="331"/>
      <c r="GB54" s="331"/>
      <c r="GC54" s="331"/>
      <c r="GD54" s="331"/>
      <c r="GE54" s="331"/>
      <c r="GF54" s="331"/>
      <c r="GG54" s="331"/>
      <c r="GH54" s="331"/>
      <c r="GI54" s="331"/>
      <c r="GJ54" s="331"/>
      <c r="GK54" s="331"/>
      <c r="GL54" s="331"/>
      <c r="GM54" s="331"/>
      <c r="GN54" s="331"/>
      <c r="GO54" s="331"/>
      <c r="GP54" s="331"/>
      <c r="GQ54" s="331"/>
      <c r="GR54" s="331"/>
      <c r="GS54" s="331"/>
      <c r="GT54" s="331"/>
      <c r="GU54" s="331"/>
      <c r="GV54" s="331"/>
      <c r="GW54" s="331"/>
      <c r="GX54" s="331"/>
      <c r="GY54" s="331"/>
      <c r="GZ54" s="331"/>
      <c r="HA54" s="331"/>
      <c r="HB54" s="331"/>
      <c r="HC54" s="331"/>
      <c r="HD54" s="331"/>
      <c r="HE54" s="331"/>
      <c r="HF54" s="331"/>
      <c r="HG54" s="331"/>
      <c r="HH54" s="331"/>
      <c r="HI54" s="331"/>
      <c r="HJ54" s="331"/>
      <c r="HK54" s="331"/>
      <c r="HL54" s="331"/>
      <c r="HM54" s="331"/>
      <c r="HN54" s="331"/>
      <c r="HO54" s="331"/>
      <c r="HP54" s="331"/>
      <c r="HQ54" s="331"/>
      <c r="HR54" s="331"/>
      <c r="HS54" s="331"/>
      <c r="HT54" s="331"/>
      <c r="HU54" s="331"/>
      <c r="HV54" s="331"/>
      <c r="HW54" s="331"/>
      <c r="HX54" s="331"/>
      <c r="HY54" s="331"/>
      <c r="HZ54" s="331"/>
      <c r="IA54" s="331"/>
      <c r="IB54" s="331"/>
      <c r="IC54" s="331"/>
      <c r="ID54" s="331"/>
      <c r="IE54" s="331"/>
      <c r="IF54" s="331"/>
      <c r="IG54" s="331"/>
      <c r="IH54" s="331"/>
      <c r="II54" s="331"/>
      <c r="IJ54" s="331"/>
    </row>
    <row r="55" spans="1:244" ht="23.25" customHeight="1">
      <c r="A55" s="476" t="s">
        <v>319</v>
      </c>
      <c r="B55" s="476"/>
      <c r="C55" s="476"/>
      <c r="D55" s="476"/>
      <c r="E55" s="476"/>
      <c r="F55" s="476"/>
      <c r="G55" s="402"/>
      <c r="H55" s="402"/>
      <c r="I55" s="362"/>
      <c r="J55" s="331"/>
      <c r="K55" s="331"/>
      <c r="L55" s="331"/>
      <c r="M55" s="331"/>
      <c r="N55" s="422"/>
      <c r="O55" s="422"/>
      <c r="P55" s="422"/>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c r="DF55" s="331"/>
      <c r="DG55" s="331"/>
      <c r="DH55" s="331"/>
      <c r="DI55" s="331"/>
      <c r="DJ55" s="331"/>
      <c r="DK55" s="331"/>
      <c r="DL55" s="331"/>
      <c r="DM55" s="331"/>
      <c r="DN55" s="331"/>
      <c r="DO55" s="331"/>
      <c r="DP55" s="331"/>
      <c r="DQ55" s="331"/>
      <c r="DR55" s="331"/>
      <c r="DS55" s="331"/>
      <c r="DT55" s="331"/>
      <c r="DU55" s="331"/>
      <c r="DV55" s="331"/>
      <c r="DW55" s="331"/>
      <c r="DX55" s="331"/>
      <c r="DY55" s="331"/>
      <c r="DZ55" s="331"/>
      <c r="EA55" s="331"/>
      <c r="EB55" s="331"/>
      <c r="EC55" s="331"/>
      <c r="ED55" s="331"/>
      <c r="EE55" s="331"/>
      <c r="EF55" s="331"/>
      <c r="EG55" s="331"/>
      <c r="EH55" s="331"/>
      <c r="EI55" s="331"/>
      <c r="EJ55" s="331"/>
      <c r="EK55" s="331"/>
      <c r="EL55" s="331"/>
      <c r="EM55" s="331"/>
      <c r="EN55" s="331"/>
      <c r="EO55" s="331"/>
      <c r="EP55" s="331"/>
      <c r="EQ55" s="331"/>
      <c r="ER55" s="331"/>
      <c r="ES55" s="331"/>
      <c r="ET55" s="331"/>
      <c r="EU55" s="331"/>
      <c r="EV55" s="331"/>
      <c r="EW55" s="331"/>
      <c r="EX55" s="331"/>
      <c r="EY55" s="331"/>
      <c r="EZ55" s="331"/>
      <c r="FA55" s="331"/>
      <c r="FB55" s="331"/>
      <c r="FC55" s="331"/>
      <c r="FD55" s="331"/>
      <c r="FE55" s="331"/>
      <c r="FF55" s="331"/>
      <c r="FG55" s="331"/>
      <c r="FH55" s="331"/>
      <c r="FI55" s="331"/>
      <c r="FJ55" s="331"/>
      <c r="FK55" s="331"/>
      <c r="FL55" s="331"/>
      <c r="FM55" s="331"/>
      <c r="FN55" s="331"/>
      <c r="FO55" s="331"/>
      <c r="FP55" s="331"/>
      <c r="FQ55" s="331"/>
      <c r="FR55" s="331"/>
      <c r="FS55" s="331"/>
      <c r="FT55" s="331"/>
      <c r="FU55" s="331"/>
      <c r="FV55" s="331"/>
      <c r="FW55" s="331"/>
      <c r="FX55" s="331"/>
      <c r="FY55" s="331"/>
      <c r="FZ55" s="331"/>
      <c r="GA55" s="331"/>
      <c r="GB55" s="331"/>
      <c r="GC55" s="331"/>
      <c r="GD55" s="331"/>
      <c r="GE55" s="331"/>
      <c r="GF55" s="331"/>
      <c r="GG55" s="331"/>
      <c r="GH55" s="331"/>
      <c r="GI55" s="331"/>
      <c r="GJ55" s="331"/>
      <c r="GK55" s="331"/>
      <c r="GL55" s="331"/>
      <c r="GM55" s="331"/>
      <c r="GN55" s="331"/>
      <c r="GO55" s="331"/>
      <c r="GP55" s="331"/>
      <c r="GQ55" s="331"/>
      <c r="GR55" s="331"/>
      <c r="GS55" s="331"/>
      <c r="GT55" s="331"/>
      <c r="GU55" s="331"/>
      <c r="GV55" s="331"/>
      <c r="GW55" s="331"/>
      <c r="GX55" s="331"/>
      <c r="GY55" s="331"/>
      <c r="GZ55" s="331"/>
      <c r="HA55" s="331"/>
      <c r="HB55" s="331"/>
      <c r="HC55" s="331"/>
      <c r="HD55" s="331"/>
      <c r="HE55" s="331"/>
      <c r="HF55" s="331"/>
      <c r="HG55" s="331"/>
      <c r="HH55" s="331"/>
      <c r="HI55" s="331"/>
      <c r="HJ55" s="331"/>
      <c r="HK55" s="331"/>
      <c r="HL55" s="331"/>
      <c r="HM55" s="331"/>
      <c r="HN55" s="331"/>
      <c r="HO55" s="331"/>
      <c r="HP55" s="331"/>
      <c r="HQ55" s="331"/>
      <c r="HR55" s="331"/>
      <c r="HS55" s="331"/>
      <c r="HT55" s="331"/>
      <c r="HU55" s="331"/>
      <c r="HV55" s="331"/>
      <c r="HW55" s="331"/>
      <c r="HX55" s="331"/>
      <c r="HY55" s="331"/>
      <c r="HZ55" s="331"/>
      <c r="IA55" s="331"/>
      <c r="IB55" s="331"/>
      <c r="IC55" s="331"/>
      <c r="ID55" s="331"/>
      <c r="IE55" s="331"/>
      <c r="IF55" s="331"/>
      <c r="IG55" s="331"/>
      <c r="IH55" s="331"/>
      <c r="II55" s="331"/>
      <c r="IJ55" s="331"/>
    </row>
    <row r="56" spans="1:244" ht="22.5" customHeight="1">
      <c r="A56" s="476" t="s">
        <v>63</v>
      </c>
      <c r="B56" s="476"/>
      <c r="C56" s="476"/>
      <c r="D56" s="476"/>
      <c r="E56" s="476"/>
      <c r="F56" s="476"/>
      <c r="G56" s="402"/>
      <c r="H56" s="402"/>
      <c r="I56" s="362"/>
      <c r="J56" s="331"/>
      <c r="K56" s="331"/>
      <c r="L56" s="331"/>
      <c r="M56" s="331"/>
      <c r="N56" s="422"/>
      <c r="O56" s="422"/>
      <c r="P56" s="422"/>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c r="DF56" s="331"/>
      <c r="DG56" s="331"/>
      <c r="DH56" s="331"/>
      <c r="DI56" s="331"/>
      <c r="DJ56" s="331"/>
      <c r="DK56" s="331"/>
      <c r="DL56" s="331"/>
      <c r="DM56" s="331"/>
      <c r="DN56" s="331"/>
      <c r="DO56" s="331"/>
      <c r="DP56" s="331"/>
      <c r="DQ56" s="331"/>
      <c r="DR56" s="331"/>
      <c r="DS56" s="331"/>
      <c r="DT56" s="331"/>
      <c r="DU56" s="331"/>
      <c r="DV56" s="331"/>
      <c r="DW56" s="331"/>
      <c r="DX56" s="331"/>
      <c r="DY56" s="331"/>
      <c r="DZ56" s="331"/>
      <c r="EA56" s="331"/>
      <c r="EB56" s="331"/>
      <c r="EC56" s="331"/>
      <c r="ED56" s="331"/>
      <c r="EE56" s="331"/>
      <c r="EF56" s="331"/>
      <c r="EG56" s="331"/>
      <c r="EH56" s="331"/>
      <c r="EI56" s="331"/>
      <c r="EJ56" s="331"/>
      <c r="EK56" s="331"/>
      <c r="EL56" s="331"/>
      <c r="EM56" s="331"/>
      <c r="EN56" s="331"/>
      <c r="EO56" s="331"/>
      <c r="EP56" s="331"/>
      <c r="EQ56" s="331"/>
      <c r="ER56" s="331"/>
      <c r="ES56" s="331"/>
      <c r="ET56" s="331"/>
      <c r="EU56" s="331"/>
      <c r="EV56" s="331"/>
      <c r="EW56" s="331"/>
      <c r="EX56" s="331"/>
      <c r="EY56" s="331"/>
      <c r="EZ56" s="331"/>
      <c r="FA56" s="331"/>
      <c r="FB56" s="331"/>
      <c r="FC56" s="331"/>
      <c r="FD56" s="331"/>
      <c r="FE56" s="331"/>
      <c r="FF56" s="331"/>
      <c r="FG56" s="331"/>
      <c r="FH56" s="331"/>
      <c r="FI56" s="331"/>
      <c r="FJ56" s="331"/>
      <c r="FK56" s="331"/>
      <c r="FL56" s="331"/>
      <c r="FM56" s="331"/>
      <c r="FN56" s="331"/>
      <c r="FO56" s="331"/>
      <c r="FP56" s="331"/>
      <c r="FQ56" s="331"/>
      <c r="FR56" s="331"/>
      <c r="FS56" s="331"/>
      <c r="FT56" s="331"/>
      <c r="FU56" s="331"/>
      <c r="FV56" s="331"/>
      <c r="FW56" s="331"/>
      <c r="FX56" s="331"/>
      <c r="FY56" s="331"/>
      <c r="FZ56" s="331"/>
      <c r="GA56" s="331"/>
      <c r="GB56" s="331"/>
      <c r="GC56" s="331"/>
      <c r="GD56" s="331"/>
      <c r="GE56" s="331"/>
      <c r="GF56" s="331"/>
      <c r="GG56" s="331"/>
      <c r="GH56" s="331"/>
      <c r="GI56" s="331"/>
      <c r="GJ56" s="331"/>
      <c r="GK56" s="331"/>
      <c r="GL56" s="331"/>
      <c r="GM56" s="331"/>
      <c r="GN56" s="331"/>
      <c r="GO56" s="331"/>
      <c r="GP56" s="331"/>
      <c r="GQ56" s="331"/>
      <c r="GR56" s="331"/>
      <c r="GS56" s="331"/>
      <c r="GT56" s="331"/>
      <c r="GU56" s="331"/>
      <c r="GV56" s="331"/>
      <c r="GW56" s="331"/>
      <c r="GX56" s="331"/>
      <c r="GY56" s="331"/>
      <c r="GZ56" s="331"/>
      <c r="HA56" s="331"/>
      <c r="HB56" s="331"/>
      <c r="HC56" s="331"/>
      <c r="HD56" s="331"/>
      <c r="HE56" s="331"/>
      <c r="HF56" s="331"/>
      <c r="HG56" s="331"/>
      <c r="HH56" s="331"/>
      <c r="HI56" s="331"/>
      <c r="HJ56" s="331"/>
      <c r="HK56" s="331"/>
      <c r="HL56" s="331"/>
      <c r="HM56" s="331"/>
      <c r="HN56" s="331"/>
      <c r="HO56" s="331"/>
      <c r="HP56" s="331"/>
      <c r="HQ56" s="331"/>
      <c r="HR56" s="331"/>
      <c r="HS56" s="331"/>
      <c r="HT56" s="331"/>
      <c r="HU56" s="331"/>
      <c r="HV56" s="331"/>
      <c r="HW56" s="331"/>
      <c r="HX56" s="331"/>
      <c r="HY56" s="331"/>
      <c r="HZ56" s="331"/>
      <c r="IA56" s="331"/>
      <c r="IB56" s="331"/>
      <c r="IC56" s="331"/>
      <c r="ID56" s="331"/>
      <c r="IE56" s="331"/>
      <c r="IF56" s="331"/>
      <c r="IG56" s="331"/>
      <c r="IH56" s="331"/>
      <c r="II56" s="331"/>
      <c r="IJ56" s="331"/>
    </row>
    <row r="57" spans="1:244">
      <c r="A57" s="402" t="s">
        <v>196</v>
      </c>
      <c r="B57" s="402"/>
      <c r="C57" s="402"/>
      <c r="D57" s="402"/>
      <c r="E57" s="402"/>
      <c r="F57" s="402"/>
      <c r="G57" s="402"/>
      <c r="H57" s="402"/>
      <c r="I57" s="362"/>
      <c r="J57" s="331"/>
      <c r="K57" s="331"/>
      <c r="L57" s="331"/>
      <c r="M57" s="331"/>
      <c r="N57" s="422"/>
      <c r="O57" s="422"/>
      <c r="P57" s="422"/>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31"/>
      <c r="DO57" s="331"/>
      <c r="DP57" s="331"/>
      <c r="DQ57" s="331"/>
      <c r="DR57" s="331"/>
      <c r="DS57" s="331"/>
      <c r="DT57" s="331"/>
      <c r="DU57" s="331"/>
      <c r="DV57" s="331"/>
      <c r="DW57" s="331"/>
      <c r="DX57" s="331"/>
      <c r="DY57" s="331"/>
      <c r="DZ57" s="331"/>
      <c r="EA57" s="331"/>
      <c r="EB57" s="331"/>
      <c r="EC57" s="331"/>
      <c r="ED57" s="331"/>
      <c r="EE57" s="331"/>
      <c r="EF57" s="331"/>
      <c r="EG57" s="331"/>
      <c r="EH57" s="331"/>
      <c r="EI57" s="331"/>
      <c r="EJ57" s="331"/>
      <c r="EK57" s="331"/>
      <c r="EL57" s="331"/>
      <c r="EM57" s="331"/>
      <c r="EN57" s="331"/>
      <c r="EO57" s="331"/>
      <c r="EP57" s="331"/>
      <c r="EQ57" s="331"/>
      <c r="ER57" s="331"/>
      <c r="ES57" s="331"/>
      <c r="ET57" s="331"/>
      <c r="EU57" s="331"/>
      <c r="EV57" s="331"/>
      <c r="EW57" s="331"/>
      <c r="EX57" s="331"/>
      <c r="EY57" s="331"/>
      <c r="EZ57" s="331"/>
      <c r="FA57" s="331"/>
      <c r="FB57" s="331"/>
      <c r="FC57" s="331"/>
      <c r="FD57" s="331"/>
      <c r="FE57" s="331"/>
      <c r="FF57" s="331"/>
      <c r="FG57" s="331"/>
      <c r="FH57" s="331"/>
      <c r="FI57" s="331"/>
      <c r="FJ57" s="331"/>
      <c r="FK57" s="331"/>
      <c r="FL57" s="331"/>
      <c r="FM57" s="331"/>
      <c r="FN57" s="331"/>
      <c r="FO57" s="331"/>
      <c r="FP57" s="331"/>
      <c r="FQ57" s="331"/>
      <c r="FR57" s="331"/>
      <c r="FS57" s="331"/>
      <c r="FT57" s="331"/>
      <c r="FU57" s="331"/>
      <c r="FV57" s="331"/>
      <c r="FW57" s="331"/>
      <c r="FX57" s="331"/>
      <c r="FY57" s="331"/>
      <c r="FZ57" s="331"/>
      <c r="GA57" s="331"/>
      <c r="GB57" s="331"/>
      <c r="GC57" s="331"/>
      <c r="GD57" s="331"/>
      <c r="GE57" s="331"/>
      <c r="GF57" s="331"/>
      <c r="GG57" s="331"/>
      <c r="GH57" s="331"/>
      <c r="GI57" s="331"/>
      <c r="GJ57" s="331"/>
      <c r="GK57" s="331"/>
      <c r="GL57" s="331"/>
      <c r="GM57" s="331"/>
      <c r="GN57" s="331"/>
      <c r="GO57" s="331"/>
      <c r="GP57" s="331"/>
      <c r="GQ57" s="331"/>
      <c r="GR57" s="331"/>
      <c r="GS57" s="331"/>
      <c r="GT57" s="331"/>
      <c r="GU57" s="331"/>
      <c r="GV57" s="331"/>
      <c r="GW57" s="331"/>
      <c r="GX57" s="331"/>
      <c r="GY57" s="331"/>
      <c r="GZ57" s="331"/>
      <c r="HA57" s="331"/>
      <c r="HB57" s="331"/>
      <c r="HC57" s="331"/>
      <c r="HD57" s="331"/>
      <c r="HE57" s="331"/>
      <c r="HF57" s="331"/>
      <c r="HG57" s="331"/>
      <c r="HH57" s="331"/>
      <c r="HI57" s="331"/>
      <c r="HJ57" s="331"/>
      <c r="HK57" s="331"/>
      <c r="HL57" s="331"/>
      <c r="HM57" s="331"/>
      <c r="HN57" s="331"/>
      <c r="HO57" s="331"/>
      <c r="HP57" s="331"/>
      <c r="HQ57" s="331"/>
      <c r="HR57" s="331"/>
      <c r="HS57" s="331"/>
      <c r="HT57" s="331"/>
      <c r="HU57" s="331"/>
      <c r="HV57" s="331"/>
      <c r="HW57" s="331"/>
      <c r="HX57" s="331"/>
      <c r="HY57" s="331"/>
      <c r="HZ57" s="331"/>
      <c r="IA57" s="331"/>
      <c r="IB57" s="331"/>
      <c r="IC57" s="331"/>
      <c r="ID57" s="331"/>
      <c r="IE57" s="331"/>
      <c r="IF57" s="331"/>
      <c r="IG57" s="331"/>
      <c r="IH57" s="331"/>
      <c r="II57" s="331"/>
      <c r="IJ57" s="331"/>
    </row>
    <row r="58" spans="1:244" ht="21" customHeight="1">
      <c r="A58" s="476" t="s">
        <v>90</v>
      </c>
      <c r="B58" s="476"/>
      <c r="C58" s="476"/>
      <c r="D58" s="476"/>
      <c r="E58" s="476"/>
      <c r="F58" s="402"/>
      <c r="G58" s="402"/>
      <c r="H58" s="402"/>
      <c r="I58" s="362"/>
      <c r="J58" s="331"/>
      <c r="K58" s="331"/>
      <c r="L58" s="331"/>
      <c r="M58" s="331"/>
      <c r="N58" s="422"/>
      <c r="O58" s="422"/>
      <c r="P58" s="422"/>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331"/>
      <c r="BY58" s="331"/>
      <c r="BZ58" s="331"/>
      <c r="CA58" s="331"/>
      <c r="CB58" s="331"/>
      <c r="CC58" s="331"/>
      <c r="CD58" s="331"/>
      <c r="CE58" s="331"/>
      <c r="CF58" s="331"/>
      <c r="CG58" s="331"/>
      <c r="CH58" s="331"/>
      <c r="CI58" s="331"/>
      <c r="CJ58" s="331"/>
      <c r="CK58" s="331"/>
      <c r="CL58" s="331"/>
      <c r="CM58" s="331"/>
      <c r="CN58" s="331"/>
      <c r="CO58" s="331"/>
      <c r="CP58" s="331"/>
      <c r="CQ58" s="331"/>
      <c r="CR58" s="331"/>
      <c r="CS58" s="331"/>
      <c r="CT58" s="331"/>
      <c r="CU58" s="331"/>
      <c r="CV58" s="331"/>
      <c r="CW58" s="331"/>
      <c r="CX58" s="331"/>
      <c r="CY58" s="331"/>
      <c r="CZ58" s="331"/>
      <c r="DA58" s="331"/>
      <c r="DB58" s="331"/>
      <c r="DC58" s="331"/>
      <c r="DD58" s="331"/>
      <c r="DE58" s="331"/>
      <c r="DF58" s="331"/>
      <c r="DG58" s="331"/>
      <c r="DH58" s="331"/>
      <c r="DI58" s="331"/>
      <c r="DJ58" s="331"/>
      <c r="DK58" s="331"/>
      <c r="DL58" s="331"/>
      <c r="DM58" s="331"/>
      <c r="DN58" s="331"/>
      <c r="DO58" s="331"/>
      <c r="DP58" s="331"/>
      <c r="DQ58" s="331"/>
      <c r="DR58" s="331"/>
      <c r="DS58" s="331"/>
      <c r="DT58" s="331"/>
      <c r="DU58" s="331"/>
      <c r="DV58" s="331"/>
      <c r="DW58" s="331"/>
      <c r="DX58" s="331"/>
      <c r="DY58" s="331"/>
      <c r="DZ58" s="331"/>
      <c r="EA58" s="331"/>
      <c r="EB58" s="331"/>
      <c r="EC58" s="331"/>
      <c r="ED58" s="331"/>
      <c r="EE58" s="331"/>
      <c r="EF58" s="331"/>
      <c r="EG58" s="331"/>
      <c r="EH58" s="331"/>
      <c r="EI58" s="331"/>
      <c r="EJ58" s="331"/>
      <c r="EK58" s="331"/>
      <c r="EL58" s="331"/>
      <c r="EM58" s="331"/>
      <c r="EN58" s="331"/>
      <c r="EO58" s="331"/>
      <c r="EP58" s="331"/>
      <c r="EQ58" s="331"/>
      <c r="ER58" s="331"/>
      <c r="ES58" s="331"/>
      <c r="ET58" s="331"/>
      <c r="EU58" s="331"/>
      <c r="EV58" s="331"/>
      <c r="EW58" s="331"/>
      <c r="EX58" s="331"/>
      <c r="EY58" s="331"/>
      <c r="EZ58" s="331"/>
      <c r="FA58" s="331"/>
      <c r="FB58" s="331"/>
      <c r="FC58" s="331"/>
      <c r="FD58" s="331"/>
      <c r="FE58" s="331"/>
      <c r="FF58" s="331"/>
      <c r="FG58" s="331"/>
      <c r="FH58" s="331"/>
      <c r="FI58" s="331"/>
      <c r="FJ58" s="331"/>
      <c r="FK58" s="331"/>
      <c r="FL58" s="331"/>
      <c r="FM58" s="331"/>
      <c r="FN58" s="331"/>
      <c r="FO58" s="331"/>
      <c r="FP58" s="331"/>
      <c r="FQ58" s="331"/>
      <c r="FR58" s="331"/>
      <c r="FS58" s="331"/>
      <c r="FT58" s="331"/>
      <c r="FU58" s="331"/>
      <c r="FV58" s="331"/>
      <c r="FW58" s="331"/>
      <c r="FX58" s="331"/>
      <c r="FY58" s="331"/>
      <c r="FZ58" s="331"/>
      <c r="GA58" s="331"/>
      <c r="GB58" s="331"/>
      <c r="GC58" s="331"/>
      <c r="GD58" s="331"/>
      <c r="GE58" s="331"/>
      <c r="GF58" s="331"/>
      <c r="GG58" s="331"/>
      <c r="GH58" s="331"/>
      <c r="GI58" s="331"/>
      <c r="GJ58" s="331"/>
      <c r="GK58" s="331"/>
      <c r="GL58" s="331"/>
      <c r="GM58" s="331"/>
      <c r="GN58" s="331"/>
      <c r="GO58" s="331"/>
      <c r="GP58" s="331"/>
      <c r="GQ58" s="331"/>
      <c r="GR58" s="331"/>
      <c r="GS58" s="331"/>
      <c r="GT58" s="331"/>
      <c r="GU58" s="331"/>
      <c r="GV58" s="331"/>
      <c r="GW58" s="331"/>
      <c r="GX58" s="331"/>
      <c r="GY58" s="331"/>
      <c r="GZ58" s="331"/>
      <c r="HA58" s="331"/>
      <c r="HB58" s="331"/>
      <c r="HC58" s="331"/>
      <c r="HD58" s="331"/>
      <c r="HE58" s="331"/>
      <c r="HF58" s="331"/>
      <c r="HG58" s="331"/>
      <c r="HH58" s="331"/>
      <c r="HI58" s="331"/>
      <c r="HJ58" s="331"/>
      <c r="HK58" s="331"/>
      <c r="HL58" s="331"/>
      <c r="HM58" s="331"/>
      <c r="HN58" s="331"/>
      <c r="HO58" s="331"/>
      <c r="HP58" s="331"/>
      <c r="HQ58" s="331"/>
      <c r="HR58" s="331"/>
      <c r="HS58" s="331"/>
      <c r="HT58" s="331"/>
      <c r="HU58" s="331"/>
      <c r="HV58" s="331"/>
      <c r="HW58" s="331"/>
      <c r="HX58" s="331"/>
      <c r="HY58" s="331"/>
      <c r="HZ58" s="331"/>
      <c r="IA58" s="331"/>
      <c r="IB58" s="331"/>
      <c r="IC58" s="331"/>
      <c r="ID58" s="331"/>
      <c r="IE58" s="331"/>
      <c r="IF58" s="331"/>
      <c r="IG58" s="331"/>
      <c r="IH58" s="331"/>
      <c r="II58" s="331"/>
      <c r="IJ58" s="331"/>
    </row>
    <row r="59" spans="1:244" ht="23.25" customHeight="1">
      <c r="A59" s="476" t="s">
        <v>129</v>
      </c>
      <c r="B59" s="476"/>
      <c r="C59" s="476"/>
      <c r="D59" s="476"/>
      <c r="E59" s="476"/>
      <c r="F59" s="476"/>
      <c r="G59" s="402"/>
      <c r="H59" s="402"/>
      <c r="I59" s="362"/>
      <c r="J59" s="331"/>
      <c r="K59" s="331"/>
      <c r="L59" s="331"/>
      <c r="M59" s="331"/>
      <c r="N59" s="422"/>
      <c r="O59" s="422"/>
      <c r="P59" s="422"/>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c r="CT59" s="331"/>
      <c r="CU59" s="331"/>
      <c r="CV59" s="331"/>
      <c r="CW59" s="331"/>
      <c r="CX59" s="331"/>
      <c r="CY59" s="331"/>
      <c r="CZ59" s="331"/>
      <c r="DA59" s="331"/>
      <c r="DB59" s="331"/>
      <c r="DC59" s="331"/>
      <c r="DD59" s="331"/>
      <c r="DE59" s="331"/>
      <c r="DF59" s="331"/>
      <c r="DG59" s="331"/>
      <c r="DH59" s="331"/>
      <c r="DI59" s="331"/>
      <c r="DJ59" s="331"/>
      <c r="DK59" s="331"/>
      <c r="DL59" s="331"/>
      <c r="DM59" s="331"/>
      <c r="DN59" s="331"/>
      <c r="DO59" s="331"/>
      <c r="DP59" s="331"/>
      <c r="DQ59" s="331"/>
      <c r="DR59" s="331"/>
      <c r="DS59" s="331"/>
      <c r="DT59" s="331"/>
      <c r="DU59" s="331"/>
      <c r="DV59" s="331"/>
      <c r="DW59" s="331"/>
      <c r="DX59" s="331"/>
      <c r="DY59" s="331"/>
      <c r="DZ59" s="331"/>
      <c r="EA59" s="331"/>
      <c r="EB59" s="331"/>
      <c r="EC59" s="331"/>
      <c r="ED59" s="331"/>
      <c r="EE59" s="331"/>
      <c r="EF59" s="331"/>
      <c r="EG59" s="331"/>
      <c r="EH59" s="331"/>
      <c r="EI59" s="331"/>
      <c r="EJ59" s="331"/>
      <c r="EK59" s="331"/>
      <c r="EL59" s="331"/>
      <c r="EM59" s="331"/>
      <c r="EN59" s="331"/>
      <c r="EO59" s="331"/>
      <c r="EP59" s="331"/>
      <c r="EQ59" s="331"/>
      <c r="ER59" s="331"/>
      <c r="ES59" s="331"/>
      <c r="ET59" s="331"/>
      <c r="EU59" s="331"/>
      <c r="EV59" s="331"/>
      <c r="EW59" s="331"/>
      <c r="EX59" s="331"/>
      <c r="EY59" s="331"/>
      <c r="EZ59" s="331"/>
      <c r="FA59" s="331"/>
      <c r="FB59" s="331"/>
      <c r="FC59" s="331"/>
      <c r="FD59" s="331"/>
      <c r="FE59" s="331"/>
      <c r="FF59" s="331"/>
      <c r="FG59" s="331"/>
      <c r="FH59" s="331"/>
      <c r="FI59" s="331"/>
      <c r="FJ59" s="331"/>
      <c r="FK59" s="331"/>
      <c r="FL59" s="331"/>
      <c r="FM59" s="331"/>
      <c r="FN59" s="331"/>
      <c r="FO59" s="331"/>
      <c r="FP59" s="331"/>
      <c r="FQ59" s="331"/>
      <c r="FR59" s="331"/>
      <c r="FS59" s="331"/>
      <c r="FT59" s="331"/>
      <c r="FU59" s="331"/>
      <c r="FV59" s="331"/>
      <c r="FW59" s="331"/>
      <c r="FX59" s="331"/>
      <c r="FY59" s="331"/>
      <c r="FZ59" s="331"/>
      <c r="GA59" s="331"/>
      <c r="GB59" s="331"/>
      <c r="GC59" s="331"/>
      <c r="GD59" s="331"/>
      <c r="GE59" s="331"/>
      <c r="GF59" s="331"/>
      <c r="GG59" s="331"/>
      <c r="GH59" s="331"/>
      <c r="GI59" s="331"/>
      <c r="GJ59" s="331"/>
      <c r="GK59" s="331"/>
      <c r="GL59" s="331"/>
      <c r="GM59" s="331"/>
      <c r="GN59" s="331"/>
      <c r="GO59" s="331"/>
      <c r="GP59" s="331"/>
      <c r="GQ59" s="331"/>
      <c r="GR59" s="331"/>
      <c r="GS59" s="331"/>
      <c r="GT59" s="331"/>
      <c r="GU59" s="331"/>
      <c r="GV59" s="331"/>
      <c r="GW59" s="331"/>
      <c r="GX59" s="331"/>
      <c r="GY59" s="331"/>
      <c r="GZ59" s="331"/>
      <c r="HA59" s="331"/>
      <c r="HB59" s="331"/>
      <c r="HC59" s="331"/>
      <c r="HD59" s="331"/>
      <c r="HE59" s="331"/>
      <c r="HF59" s="331"/>
      <c r="HG59" s="331"/>
      <c r="HH59" s="331"/>
      <c r="HI59" s="331"/>
      <c r="HJ59" s="331"/>
      <c r="HK59" s="331"/>
      <c r="HL59" s="331"/>
      <c r="HM59" s="331"/>
      <c r="HN59" s="331"/>
      <c r="HO59" s="331"/>
      <c r="HP59" s="331"/>
      <c r="HQ59" s="331"/>
      <c r="HR59" s="331"/>
      <c r="HS59" s="331"/>
      <c r="HT59" s="331"/>
      <c r="HU59" s="331"/>
      <c r="HV59" s="331"/>
      <c r="HW59" s="331"/>
      <c r="HX59" s="331"/>
      <c r="HY59" s="331"/>
      <c r="HZ59" s="331"/>
      <c r="IA59" s="331"/>
      <c r="IB59" s="331"/>
      <c r="IC59" s="331"/>
      <c r="ID59" s="331"/>
      <c r="IE59" s="331"/>
      <c r="IF59" s="331"/>
      <c r="IG59" s="331"/>
      <c r="IH59" s="331"/>
      <c r="II59" s="331"/>
      <c r="IJ59" s="331"/>
    </row>
    <row r="60" spans="1:244" ht="22.5" customHeight="1">
      <c r="A60" s="476" t="s">
        <v>320</v>
      </c>
      <c r="B60" s="476"/>
      <c r="C60" s="476"/>
      <c r="D60" s="476"/>
      <c r="E60" s="476"/>
      <c r="F60" s="476"/>
      <c r="G60" s="363"/>
      <c r="H60" s="363"/>
      <c r="I60" s="362"/>
      <c r="J60" s="331"/>
      <c r="K60" s="331"/>
      <c r="L60" s="331"/>
      <c r="M60" s="331"/>
      <c r="N60" s="422"/>
      <c r="O60" s="422"/>
      <c r="P60" s="422"/>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c r="CT60" s="331"/>
      <c r="CU60" s="331"/>
      <c r="CV60" s="331"/>
      <c r="CW60" s="331"/>
      <c r="CX60" s="331"/>
      <c r="CY60" s="331"/>
      <c r="CZ60" s="331"/>
      <c r="DA60" s="331"/>
      <c r="DB60" s="331"/>
      <c r="DC60" s="331"/>
      <c r="DD60" s="331"/>
      <c r="DE60" s="331"/>
      <c r="DF60" s="331"/>
      <c r="DG60" s="331"/>
      <c r="DH60" s="331"/>
      <c r="DI60" s="331"/>
      <c r="DJ60" s="331"/>
      <c r="DK60" s="331"/>
      <c r="DL60" s="331"/>
      <c r="DM60" s="331"/>
      <c r="DN60" s="331"/>
      <c r="DO60" s="331"/>
      <c r="DP60" s="331"/>
      <c r="DQ60" s="331"/>
      <c r="DR60" s="331"/>
      <c r="DS60" s="331"/>
      <c r="DT60" s="331"/>
      <c r="DU60" s="331"/>
      <c r="DV60" s="331"/>
      <c r="DW60" s="331"/>
      <c r="DX60" s="331"/>
      <c r="DY60" s="331"/>
      <c r="DZ60" s="331"/>
      <c r="EA60" s="331"/>
      <c r="EB60" s="331"/>
      <c r="EC60" s="331"/>
      <c r="ED60" s="331"/>
      <c r="EE60" s="331"/>
      <c r="EF60" s="331"/>
      <c r="EG60" s="331"/>
      <c r="EH60" s="331"/>
      <c r="EI60" s="331"/>
      <c r="EJ60" s="331"/>
      <c r="EK60" s="331"/>
      <c r="EL60" s="331"/>
      <c r="EM60" s="331"/>
      <c r="EN60" s="331"/>
      <c r="EO60" s="331"/>
      <c r="EP60" s="331"/>
      <c r="EQ60" s="331"/>
      <c r="ER60" s="331"/>
      <c r="ES60" s="331"/>
      <c r="ET60" s="331"/>
      <c r="EU60" s="331"/>
      <c r="EV60" s="331"/>
      <c r="EW60" s="331"/>
      <c r="EX60" s="331"/>
      <c r="EY60" s="331"/>
      <c r="EZ60" s="331"/>
      <c r="FA60" s="331"/>
      <c r="FB60" s="331"/>
      <c r="FC60" s="331"/>
      <c r="FD60" s="331"/>
      <c r="FE60" s="331"/>
      <c r="FF60" s="331"/>
      <c r="FG60" s="331"/>
      <c r="FH60" s="331"/>
      <c r="FI60" s="331"/>
      <c r="FJ60" s="331"/>
      <c r="FK60" s="331"/>
      <c r="FL60" s="331"/>
      <c r="FM60" s="331"/>
      <c r="FN60" s="331"/>
      <c r="FO60" s="331"/>
      <c r="FP60" s="331"/>
      <c r="FQ60" s="331"/>
      <c r="FR60" s="331"/>
      <c r="FS60" s="331"/>
      <c r="FT60" s="331"/>
      <c r="FU60" s="331"/>
      <c r="FV60" s="331"/>
      <c r="FW60" s="331"/>
      <c r="FX60" s="331"/>
      <c r="FY60" s="331"/>
      <c r="FZ60" s="331"/>
      <c r="GA60" s="331"/>
      <c r="GB60" s="331"/>
      <c r="GC60" s="331"/>
      <c r="GD60" s="331"/>
      <c r="GE60" s="331"/>
      <c r="GF60" s="331"/>
      <c r="GG60" s="331"/>
      <c r="GH60" s="331"/>
      <c r="GI60" s="331"/>
      <c r="GJ60" s="331"/>
      <c r="GK60" s="331"/>
      <c r="GL60" s="331"/>
      <c r="GM60" s="331"/>
      <c r="GN60" s="331"/>
      <c r="GO60" s="331"/>
      <c r="GP60" s="331"/>
      <c r="GQ60" s="331"/>
      <c r="GR60" s="331"/>
      <c r="GS60" s="331"/>
      <c r="GT60" s="331"/>
      <c r="GU60" s="331"/>
      <c r="GV60" s="331"/>
      <c r="GW60" s="331"/>
      <c r="GX60" s="331"/>
      <c r="GY60" s="331"/>
      <c r="GZ60" s="331"/>
      <c r="HA60" s="331"/>
      <c r="HB60" s="331"/>
      <c r="HC60" s="331"/>
      <c r="HD60" s="331"/>
      <c r="HE60" s="331"/>
      <c r="HF60" s="331"/>
      <c r="HG60" s="331"/>
      <c r="HH60" s="331"/>
      <c r="HI60" s="331"/>
      <c r="HJ60" s="331"/>
      <c r="HK60" s="331"/>
      <c r="HL60" s="331"/>
      <c r="HM60" s="331"/>
      <c r="HN60" s="331"/>
      <c r="HO60" s="331"/>
      <c r="HP60" s="331"/>
      <c r="HQ60" s="331"/>
      <c r="HR60" s="331"/>
      <c r="HS60" s="331"/>
      <c r="HT60" s="331"/>
      <c r="HU60" s="331"/>
      <c r="HV60" s="331"/>
      <c r="HW60" s="331"/>
      <c r="HX60" s="331"/>
      <c r="HY60" s="331"/>
      <c r="HZ60" s="331"/>
      <c r="IA60" s="331"/>
      <c r="IB60" s="331"/>
      <c r="IC60" s="331"/>
      <c r="ID60" s="331"/>
      <c r="IE60" s="331"/>
      <c r="IF60" s="331"/>
      <c r="IG60" s="331"/>
      <c r="IH60" s="331"/>
      <c r="II60" s="331"/>
      <c r="IJ60" s="331"/>
    </row>
    <row r="61" spans="1:244" ht="12.75" customHeight="1">
      <c r="A61" s="360" t="s">
        <v>171</v>
      </c>
      <c r="B61" s="360"/>
      <c r="C61" s="402"/>
      <c r="D61" s="402"/>
      <c r="E61" s="402"/>
      <c r="F61" s="402"/>
      <c r="G61" s="402"/>
      <c r="H61" s="402"/>
      <c r="I61" s="362"/>
      <c r="J61" s="331"/>
      <c r="K61" s="331"/>
      <c r="L61" s="331"/>
      <c r="M61" s="331"/>
      <c r="N61" s="422"/>
      <c r="O61" s="422"/>
      <c r="P61" s="422"/>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1"/>
      <c r="CC61" s="331"/>
      <c r="CD61" s="331"/>
      <c r="CE61" s="331"/>
      <c r="CF61" s="331"/>
      <c r="CG61" s="331"/>
      <c r="CH61" s="331"/>
      <c r="CI61" s="331"/>
      <c r="CJ61" s="331"/>
      <c r="CK61" s="331"/>
      <c r="CL61" s="331"/>
      <c r="CM61" s="331"/>
      <c r="CN61" s="331"/>
      <c r="CO61" s="331"/>
      <c r="CP61" s="331"/>
      <c r="CQ61" s="331"/>
      <c r="CR61" s="331"/>
      <c r="CS61" s="331"/>
      <c r="CT61" s="331"/>
      <c r="CU61" s="331"/>
      <c r="CV61" s="331"/>
      <c r="CW61" s="331"/>
      <c r="CX61" s="331"/>
      <c r="CY61" s="331"/>
      <c r="CZ61" s="331"/>
      <c r="DA61" s="331"/>
      <c r="DB61" s="331"/>
      <c r="DC61" s="331"/>
      <c r="DD61" s="331"/>
      <c r="DE61" s="331"/>
      <c r="DF61" s="331"/>
      <c r="DG61" s="331"/>
      <c r="DH61" s="331"/>
      <c r="DI61" s="331"/>
      <c r="DJ61" s="331"/>
      <c r="DK61" s="331"/>
      <c r="DL61" s="331"/>
      <c r="DM61" s="331"/>
      <c r="DN61" s="331"/>
      <c r="DO61" s="331"/>
      <c r="DP61" s="331"/>
      <c r="DQ61" s="331"/>
      <c r="DR61" s="331"/>
      <c r="DS61" s="331"/>
      <c r="DT61" s="331"/>
      <c r="DU61" s="331"/>
      <c r="DV61" s="331"/>
      <c r="DW61" s="331"/>
      <c r="DX61" s="331"/>
      <c r="DY61" s="331"/>
      <c r="DZ61" s="331"/>
      <c r="EA61" s="331"/>
      <c r="EB61" s="331"/>
      <c r="EC61" s="331"/>
      <c r="ED61" s="331"/>
      <c r="EE61" s="331"/>
      <c r="EF61" s="331"/>
      <c r="EG61" s="331"/>
      <c r="EH61" s="331"/>
      <c r="EI61" s="331"/>
      <c r="EJ61" s="331"/>
      <c r="EK61" s="331"/>
      <c r="EL61" s="331"/>
      <c r="EM61" s="331"/>
      <c r="EN61" s="331"/>
      <c r="EO61" s="331"/>
      <c r="EP61" s="331"/>
      <c r="EQ61" s="331"/>
      <c r="ER61" s="331"/>
      <c r="ES61" s="331"/>
      <c r="ET61" s="331"/>
      <c r="EU61" s="331"/>
      <c r="EV61" s="331"/>
      <c r="EW61" s="331"/>
      <c r="EX61" s="331"/>
      <c r="EY61" s="331"/>
      <c r="EZ61" s="331"/>
      <c r="FA61" s="331"/>
      <c r="FB61" s="331"/>
      <c r="FC61" s="331"/>
      <c r="FD61" s="331"/>
      <c r="FE61" s="331"/>
      <c r="FF61" s="331"/>
      <c r="FG61" s="331"/>
      <c r="FH61" s="331"/>
      <c r="FI61" s="331"/>
      <c r="FJ61" s="331"/>
      <c r="FK61" s="331"/>
      <c r="FL61" s="331"/>
      <c r="FM61" s="331"/>
      <c r="FN61" s="331"/>
      <c r="FO61" s="331"/>
      <c r="FP61" s="331"/>
      <c r="FQ61" s="331"/>
      <c r="FR61" s="331"/>
      <c r="FS61" s="331"/>
      <c r="FT61" s="331"/>
      <c r="FU61" s="331"/>
      <c r="FV61" s="331"/>
      <c r="FW61" s="331"/>
      <c r="FX61" s="331"/>
      <c r="FY61" s="331"/>
      <c r="FZ61" s="331"/>
      <c r="GA61" s="331"/>
      <c r="GB61" s="331"/>
      <c r="GC61" s="331"/>
      <c r="GD61" s="331"/>
      <c r="GE61" s="331"/>
      <c r="GF61" s="331"/>
      <c r="GG61" s="331"/>
      <c r="GH61" s="331"/>
      <c r="GI61" s="331"/>
      <c r="GJ61" s="331"/>
      <c r="GK61" s="331"/>
      <c r="GL61" s="331"/>
      <c r="GM61" s="331"/>
      <c r="GN61" s="331"/>
      <c r="GO61" s="331"/>
      <c r="GP61" s="331"/>
      <c r="GQ61" s="331"/>
      <c r="GR61" s="331"/>
      <c r="GS61" s="331"/>
      <c r="GT61" s="331"/>
      <c r="GU61" s="331"/>
      <c r="GV61" s="331"/>
      <c r="GW61" s="331"/>
      <c r="GX61" s="331"/>
      <c r="GY61" s="331"/>
      <c r="GZ61" s="331"/>
      <c r="HA61" s="331"/>
      <c r="HB61" s="331"/>
      <c r="HC61" s="331"/>
      <c r="HD61" s="331"/>
      <c r="HE61" s="331"/>
      <c r="HF61" s="331"/>
      <c r="HG61" s="331"/>
      <c r="HH61" s="331"/>
      <c r="HI61" s="331"/>
      <c r="HJ61" s="331"/>
      <c r="HK61" s="331"/>
      <c r="HL61" s="331"/>
      <c r="HM61" s="331"/>
      <c r="HN61" s="331"/>
      <c r="HO61" s="331"/>
      <c r="HP61" s="331"/>
      <c r="HQ61" s="331"/>
      <c r="HR61" s="331"/>
      <c r="HS61" s="331"/>
      <c r="HT61" s="331"/>
      <c r="HU61" s="331"/>
      <c r="HV61" s="331"/>
      <c r="HW61" s="331"/>
      <c r="HX61" s="331"/>
      <c r="HY61" s="331"/>
      <c r="HZ61" s="331"/>
      <c r="IA61" s="331"/>
      <c r="IB61" s="331"/>
      <c r="IC61" s="331"/>
      <c r="ID61" s="331"/>
      <c r="IE61" s="331"/>
      <c r="IF61" s="331"/>
      <c r="IG61" s="331"/>
      <c r="IH61" s="331"/>
      <c r="II61" s="331"/>
      <c r="IJ61" s="331"/>
    </row>
    <row r="62" spans="1:244" ht="12" customHeight="1">
      <c r="A62" s="476" t="s">
        <v>128</v>
      </c>
      <c r="B62" s="476"/>
      <c r="C62" s="476"/>
      <c r="D62" s="476"/>
      <c r="E62" s="476"/>
      <c r="F62" s="476"/>
      <c r="G62" s="363"/>
      <c r="H62" s="363"/>
      <c r="I62" s="362"/>
      <c r="N62" s="422"/>
      <c r="O62" s="422"/>
      <c r="P62" s="422"/>
    </row>
    <row r="63" spans="1:244" ht="33" customHeight="1">
      <c r="A63" s="402"/>
      <c r="B63" s="402"/>
      <c r="C63" s="365"/>
      <c r="D63" s="366"/>
      <c r="E63" s="366"/>
      <c r="F63" s="367"/>
      <c r="G63" s="367"/>
      <c r="H63" s="366"/>
      <c r="I63" s="368"/>
    </row>
    <row r="64" spans="1:244" ht="15">
      <c r="A64" s="360"/>
      <c r="B64" s="364"/>
    </row>
  </sheetData>
  <mergeCells count="20">
    <mergeCell ref="A56:F56"/>
    <mergeCell ref="A58:E58"/>
    <mergeCell ref="A59:F59"/>
    <mergeCell ref="A60:F60"/>
    <mergeCell ref="A62:F62"/>
    <mergeCell ref="A53:D53"/>
    <mergeCell ref="A54:F54"/>
    <mergeCell ref="A55:F55"/>
    <mergeCell ref="L2:O2"/>
    <mergeCell ref="F5:F6"/>
    <mergeCell ref="G5:G6"/>
    <mergeCell ref="A2:I2"/>
    <mergeCell ref="B4:B6"/>
    <mergeCell ref="C4:C6"/>
    <mergeCell ref="D4:D6"/>
    <mergeCell ref="E4:G4"/>
    <mergeCell ref="H4:H6"/>
    <mergeCell ref="E5:E6"/>
    <mergeCell ref="I4:I6"/>
    <mergeCell ref="A5:A6"/>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60"/>
  <sheetViews>
    <sheetView topLeftCell="A40" zoomScaleNormal="100" workbookViewId="0">
      <selection activeCell="A54" sqref="A54:H54"/>
    </sheetView>
  </sheetViews>
  <sheetFormatPr baseColWidth="10" defaultColWidth="11.42578125" defaultRowHeight="15"/>
  <cols>
    <col min="1" max="1" width="50" style="17" customWidth="1"/>
    <col min="2" max="2" width="12" style="22" bestFit="1" customWidth="1"/>
    <col min="3" max="3" width="12.28515625" style="41" customWidth="1"/>
    <col min="4" max="4" width="11.7109375" style="19" customWidth="1"/>
    <col min="5" max="5" width="10.5703125" style="19" customWidth="1"/>
    <col min="6" max="7" width="9.42578125" style="25" customWidth="1"/>
    <col min="8" max="8" width="10.85546875" style="19" customWidth="1"/>
    <col min="9" max="9" width="11.42578125" style="19"/>
    <col min="10" max="16384" width="11.42578125" style="17"/>
  </cols>
  <sheetData>
    <row r="1" spans="1:150">
      <c r="A1" s="468" t="s">
        <v>303</v>
      </c>
      <c r="B1" s="468"/>
      <c r="C1" s="468"/>
      <c r="D1" s="468"/>
      <c r="E1" s="468"/>
      <c r="F1" s="434"/>
      <c r="G1" s="493"/>
      <c r="H1" s="493"/>
      <c r="I1" s="494"/>
      <c r="J1" s="456"/>
      <c r="K1" s="457"/>
      <c r="L1" s="458"/>
      <c r="M1" s="459"/>
      <c r="N1" s="459"/>
      <c r="O1" s="456"/>
      <c r="P1" s="456"/>
      <c r="Q1" s="456"/>
      <c r="R1" s="456"/>
      <c r="S1" s="457"/>
      <c r="T1" s="458"/>
      <c r="U1" s="459"/>
      <c r="V1" s="459"/>
      <c r="W1" s="456"/>
      <c r="X1" s="456"/>
      <c r="Y1" s="456"/>
      <c r="Z1" s="456"/>
      <c r="AA1" s="457"/>
      <c r="AB1" s="458"/>
      <c r="AC1" s="459"/>
      <c r="AD1" s="459"/>
      <c r="AE1" s="456"/>
      <c r="AF1" s="456"/>
      <c r="AG1" s="456"/>
      <c r="AH1" s="456"/>
      <c r="AI1" s="457"/>
      <c r="AJ1" s="458"/>
      <c r="AK1" s="459"/>
      <c r="AL1" s="459"/>
      <c r="AM1" s="456"/>
      <c r="AN1" s="456"/>
      <c r="AO1" s="456"/>
      <c r="AP1" s="456"/>
      <c r="AQ1" s="457"/>
      <c r="AR1" s="458"/>
      <c r="AS1" s="459"/>
      <c r="AT1" s="459"/>
      <c r="AU1" s="456"/>
      <c r="AV1" s="456"/>
      <c r="AW1" s="456"/>
      <c r="AX1" s="456"/>
      <c r="AY1" s="457"/>
      <c r="AZ1" s="458"/>
      <c r="BA1" s="459"/>
      <c r="BB1" s="459"/>
      <c r="BC1" s="456"/>
      <c r="BD1" s="456"/>
      <c r="BE1" s="456"/>
      <c r="BF1" s="456"/>
      <c r="BG1" s="457"/>
      <c r="BH1" s="458"/>
      <c r="BI1" s="459"/>
      <c r="BJ1" s="459"/>
      <c r="BK1" s="456"/>
      <c r="BL1" s="456"/>
      <c r="BM1" s="456"/>
      <c r="BN1" s="456"/>
      <c r="BO1" s="457"/>
      <c r="BP1" s="458"/>
      <c r="BQ1" s="459"/>
      <c r="BR1" s="459"/>
      <c r="BS1" s="456"/>
      <c r="BT1" s="456"/>
      <c r="BU1" s="456"/>
      <c r="BV1" s="456"/>
      <c r="BW1" s="457"/>
      <c r="BX1" s="458"/>
      <c r="BY1" s="459"/>
      <c r="BZ1" s="459"/>
      <c r="CA1" s="456"/>
      <c r="CB1" s="456"/>
      <c r="CC1" s="456"/>
      <c r="CD1" s="456"/>
      <c r="CE1" s="457"/>
      <c r="CF1" s="458"/>
      <c r="CG1" s="459"/>
      <c r="CH1" s="459"/>
      <c r="CI1" s="456"/>
      <c r="CJ1" s="456"/>
      <c r="CK1" s="456"/>
      <c r="CL1" s="456"/>
      <c r="CM1" s="457"/>
      <c r="CN1" s="458"/>
      <c r="CO1" s="459"/>
      <c r="CP1" s="459"/>
      <c r="CQ1" s="456"/>
      <c r="CR1" s="456"/>
      <c r="CS1" s="456"/>
      <c r="CT1" s="456"/>
      <c r="CU1" s="457"/>
      <c r="CV1" s="458"/>
      <c r="CW1" s="459"/>
      <c r="CX1" s="459"/>
      <c r="CY1" s="456"/>
      <c r="CZ1" s="456"/>
      <c r="DA1" s="456"/>
      <c r="DB1" s="456"/>
      <c r="DC1" s="457"/>
      <c r="DD1" s="458"/>
      <c r="DE1" s="459"/>
      <c r="DF1" s="459"/>
      <c r="DG1" s="456"/>
      <c r="DH1" s="456"/>
      <c r="DI1" s="456"/>
      <c r="DJ1" s="456"/>
      <c r="DK1" s="457"/>
      <c r="DL1" s="458"/>
      <c r="DM1" s="459"/>
      <c r="DN1" s="459"/>
      <c r="DO1" s="456"/>
      <c r="DP1" s="456"/>
      <c r="DQ1" s="456"/>
      <c r="DR1" s="456"/>
      <c r="DS1" s="457"/>
      <c r="DT1" s="458"/>
      <c r="DU1" s="459"/>
      <c r="DV1" s="459"/>
      <c r="DW1" s="456"/>
      <c r="DX1" s="456"/>
      <c r="DY1" s="456"/>
      <c r="DZ1" s="456"/>
      <c r="EA1" s="457"/>
      <c r="EB1" s="458"/>
      <c r="EC1" s="459"/>
      <c r="ED1" s="459"/>
      <c r="EE1" s="456"/>
      <c r="EF1" s="456"/>
      <c r="EG1" s="456"/>
      <c r="EH1" s="456"/>
      <c r="EI1" s="457"/>
      <c r="EJ1" s="458"/>
      <c r="EK1" s="459"/>
      <c r="EL1" s="459"/>
      <c r="EM1" s="456"/>
      <c r="EN1" s="456"/>
      <c r="EO1" s="456"/>
      <c r="EP1" s="456"/>
      <c r="EQ1" s="457"/>
      <c r="ER1" s="458"/>
      <c r="ES1" s="459"/>
      <c r="ET1" s="459"/>
    </row>
    <row r="2" spans="1:150">
      <c r="A2" s="468"/>
      <c r="B2" s="468"/>
      <c r="C2" s="468"/>
      <c r="D2" s="468"/>
      <c r="E2" s="468"/>
      <c r="F2" s="434"/>
      <c r="G2" s="493"/>
      <c r="H2" s="493"/>
      <c r="I2" s="494"/>
      <c r="J2" s="456"/>
      <c r="K2" s="457"/>
      <c r="L2" s="458"/>
      <c r="M2" s="459"/>
      <c r="N2" s="459"/>
      <c r="O2" s="456"/>
      <c r="P2" s="456"/>
      <c r="Q2" s="456"/>
      <c r="R2" s="456"/>
      <c r="S2" s="457"/>
      <c r="T2" s="458"/>
      <c r="U2" s="459"/>
      <c r="V2" s="459"/>
      <c r="W2" s="456"/>
      <c r="X2" s="456"/>
      <c r="Y2" s="456"/>
      <c r="Z2" s="456"/>
      <c r="AA2" s="457"/>
      <c r="AB2" s="458"/>
      <c r="AC2" s="459"/>
      <c r="AD2" s="459"/>
      <c r="AE2" s="456"/>
      <c r="AF2" s="456"/>
      <c r="AG2" s="456"/>
      <c r="AH2" s="456"/>
      <c r="AI2" s="457"/>
      <c r="AJ2" s="458"/>
      <c r="AK2" s="459"/>
      <c r="AL2" s="459"/>
      <c r="AM2" s="456"/>
      <c r="AN2" s="456"/>
      <c r="AO2" s="456"/>
      <c r="AP2" s="456"/>
      <c r="AQ2" s="457"/>
      <c r="AR2" s="458"/>
      <c r="AS2" s="459"/>
      <c r="AT2" s="459"/>
      <c r="AU2" s="456"/>
      <c r="AV2" s="456"/>
      <c r="AW2" s="456"/>
      <c r="AX2" s="456"/>
      <c r="AY2" s="457"/>
      <c r="AZ2" s="458"/>
      <c r="BA2" s="459"/>
      <c r="BB2" s="459"/>
      <c r="BC2" s="456"/>
      <c r="BD2" s="456"/>
      <c r="BE2" s="456"/>
      <c r="BF2" s="456"/>
      <c r="BG2" s="457"/>
      <c r="BH2" s="458"/>
      <c r="BI2" s="459"/>
      <c r="BJ2" s="459"/>
      <c r="BK2" s="456"/>
      <c r="BL2" s="456"/>
      <c r="BM2" s="456"/>
      <c r="BN2" s="456"/>
      <c r="BO2" s="457"/>
      <c r="BP2" s="458"/>
      <c r="BQ2" s="459"/>
      <c r="BR2" s="459"/>
      <c r="BS2" s="456"/>
      <c r="BT2" s="456"/>
      <c r="BU2" s="456"/>
      <c r="BV2" s="456"/>
      <c r="BW2" s="457"/>
      <c r="BX2" s="458"/>
      <c r="BY2" s="459"/>
      <c r="BZ2" s="459"/>
      <c r="CA2" s="456"/>
      <c r="CB2" s="456"/>
      <c r="CC2" s="456"/>
      <c r="CD2" s="456"/>
      <c r="CE2" s="457"/>
      <c r="CF2" s="458"/>
      <c r="CG2" s="459"/>
      <c r="CH2" s="459"/>
      <c r="CI2" s="456"/>
      <c r="CJ2" s="456"/>
      <c r="CK2" s="456"/>
      <c r="CL2" s="456"/>
      <c r="CM2" s="457"/>
      <c r="CN2" s="458"/>
      <c r="CO2" s="459"/>
      <c r="CP2" s="459"/>
      <c r="CQ2" s="456"/>
      <c r="CR2" s="456"/>
      <c r="CS2" s="456"/>
      <c r="CT2" s="456"/>
      <c r="CU2" s="457"/>
      <c r="CV2" s="458"/>
      <c r="CW2" s="459"/>
      <c r="CX2" s="459"/>
      <c r="CY2" s="456"/>
      <c r="CZ2" s="456"/>
      <c r="DA2" s="456"/>
      <c r="DB2" s="456"/>
      <c r="DC2" s="457"/>
      <c r="DD2" s="458"/>
      <c r="DE2" s="459"/>
      <c r="DF2" s="459"/>
      <c r="DG2" s="456"/>
      <c r="DH2" s="456"/>
      <c r="DI2" s="456"/>
      <c r="DJ2" s="456"/>
      <c r="DK2" s="457"/>
      <c r="DL2" s="458"/>
      <c r="DM2" s="459"/>
      <c r="DN2" s="459"/>
      <c r="DO2" s="456"/>
      <c r="DP2" s="456"/>
      <c r="DQ2" s="456"/>
      <c r="DR2" s="456"/>
      <c r="DS2" s="457"/>
      <c r="DT2" s="458"/>
      <c r="DU2" s="459"/>
      <c r="DV2" s="459"/>
      <c r="DW2" s="456"/>
      <c r="DX2" s="456"/>
      <c r="DY2" s="456"/>
      <c r="DZ2" s="456"/>
      <c r="EA2" s="457"/>
      <c r="EB2" s="458"/>
      <c r="EC2" s="459"/>
      <c r="ED2" s="459"/>
      <c r="EE2" s="456"/>
      <c r="EF2" s="456"/>
      <c r="EG2" s="456"/>
      <c r="EH2" s="456"/>
      <c r="EI2" s="457"/>
      <c r="EJ2" s="458"/>
      <c r="EK2" s="459"/>
      <c r="EL2" s="459"/>
      <c r="EM2" s="456"/>
      <c r="EN2" s="456"/>
      <c r="EO2" s="456"/>
      <c r="EP2" s="456"/>
      <c r="EQ2" s="457"/>
      <c r="ER2" s="458"/>
      <c r="ES2" s="459"/>
      <c r="ET2" s="459"/>
    </row>
    <row r="3" spans="1:150" ht="6.75" hidden="1" customHeight="1">
      <c r="A3" s="468"/>
      <c r="B3" s="468"/>
      <c r="C3" s="468"/>
      <c r="D3" s="468"/>
      <c r="E3" s="468"/>
      <c r="F3" s="434"/>
      <c r="G3" s="493"/>
      <c r="H3" s="493"/>
      <c r="I3" s="494"/>
      <c r="J3" s="456"/>
      <c r="K3" s="457"/>
      <c r="L3" s="458"/>
      <c r="M3" s="459"/>
      <c r="N3" s="459"/>
      <c r="O3" s="456"/>
      <c r="P3" s="456"/>
      <c r="Q3" s="456"/>
      <c r="R3" s="456"/>
      <c r="S3" s="457"/>
      <c r="T3" s="458"/>
      <c r="U3" s="459"/>
      <c r="V3" s="459"/>
      <c r="W3" s="456"/>
      <c r="X3" s="456"/>
      <c r="Y3" s="456"/>
      <c r="Z3" s="456"/>
      <c r="AA3" s="457"/>
      <c r="AB3" s="458"/>
      <c r="AC3" s="459"/>
      <c r="AD3" s="459"/>
      <c r="AE3" s="456"/>
      <c r="AF3" s="456"/>
      <c r="AG3" s="456"/>
      <c r="AH3" s="456"/>
      <c r="AI3" s="457"/>
      <c r="AJ3" s="458"/>
      <c r="AK3" s="459"/>
      <c r="AL3" s="459"/>
      <c r="AM3" s="456"/>
      <c r="AN3" s="456"/>
      <c r="AO3" s="456"/>
      <c r="AP3" s="456"/>
      <c r="AQ3" s="457"/>
      <c r="AR3" s="458"/>
      <c r="AS3" s="459"/>
      <c r="AT3" s="459"/>
      <c r="AU3" s="456"/>
      <c r="AV3" s="456"/>
      <c r="AW3" s="456"/>
      <c r="AX3" s="456"/>
      <c r="AY3" s="457"/>
      <c r="AZ3" s="458"/>
      <c r="BA3" s="459"/>
      <c r="BB3" s="459"/>
      <c r="BC3" s="456"/>
      <c r="BD3" s="456"/>
      <c r="BE3" s="456"/>
      <c r="BF3" s="456"/>
      <c r="BG3" s="457"/>
      <c r="BH3" s="458"/>
      <c r="BI3" s="459"/>
      <c r="BJ3" s="459"/>
      <c r="BK3" s="456"/>
      <c r="BL3" s="456"/>
      <c r="BM3" s="456"/>
      <c r="BN3" s="456"/>
      <c r="BO3" s="457"/>
      <c r="BP3" s="458"/>
      <c r="BQ3" s="459"/>
      <c r="BR3" s="459"/>
      <c r="BS3" s="456"/>
      <c r="BT3" s="456"/>
      <c r="BU3" s="456"/>
      <c r="BV3" s="456"/>
      <c r="BW3" s="457"/>
      <c r="BX3" s="458"/>
      <c r="BY3" s="459"/>
      <c r="BZ3" s="459"/>
      <c r="CA3" s="456"/>
      <c r="CB3" s="456"/>
      <c r="CC3" s="456"/>
      <c r="CD3" s="456"/>
      <c r="CE3" s="457"/>
      <c r="CF3" s="458"/>
      <c r="CG3" s="459"/>
      <c r="CH3" s="459"/>
      <c r="CI3" s="456"/>
      <c r="CJ3" s="456"/>
      <c r="CK3" s="456"/>
      <c r="CL3" s="456"/>
      <c r="CM3" s="457"/>
      <c r="CN3" s="458"/>
      <c r="CO3" s="459"/>
      <c r="CP3" s="459"/>
      <c r="CQ3" s="456"/>
      <c r="CR3" s="456"/>
      <c r="CS3" s="456"/>
      <c r="CT3" s="456"/>
      <c r="CU3" s="457"/>
      <c r="CV3" s="458"/>
      <c r="CW3" s="459"/>
      <c r="CX3" s="459"/>
      <c r="CY3" s="456"/>
      <c r="CZ3" s="456"/>
      <c r="DA3" s="456"/>
      <c r="DB3" s="456"/>
      <c r="DC3" s="457"/>
      <c r="DD3" s="458"/>
      <c r="DE3" s="459"/>
      <c r="DF3" s="459"/>
      <c r="DG3" s="456"/>
      <c r="DH3" s="456"/>
      <c r="DI3" s="456"/>
      <c r="DJ3" s="456"/>
      <c r="DK3" s="457"/>
      <c r="DL3" s="458"/>
      <c r="DM3" s="459"/>
      <c r="DN3" s="459"/>
      <c r="DO3" s="456"/>
      <c r="DP3" s="456"/>
      <c r="DQ3" s="456"/>
      <c r="DR3" s="456"/>
      <c r="DS3" s="457"/>
      <c r="DT3" s="458"/>
      <c r="DU3" s="459"/>
      <c r="DV3" s="459"/>
      <c r="DW3" s="456"/>
      <c r="DX3" s="456"/>
      <c r="DY3" s="456"/>
      <c r="DZ3" s="456"/>
      <c r="EA3" s="457"/>
      <c r="EB3" s="458"/>
      <c r="EC3" s="459"/>
      <c r="ED3" s="459"/>
      <c r="EE3" s="456"/>
      <c r="EF3" s="456"/>
      <c r="EG3" s="456"/>
      <c r="EH3" s="456"/>
      <c r="EI3" s="457"/>
      <c r="EJ3" s="458"/>
      <c r="EK3" s="459"/>
      <c r="EL3" s="459"/>
      <c r="EM3" s="456"/>
      <c r="EN3" s="456"/>
      <c r="EO3" s="456"/>
      <c r="EP3" s="456"/>
      <c r="EQ3" s="457"/>
      <c r="ER3" s="458"/>
      <c r="ES3" s="459"/>
      <c r="ET3" s="459"/>
    </row>
    <row r="4" spans="1:150" ht="4.5" customHeight="1" thickBot="1">
      <c r="A4" s="26"/>
      <c r="B4" s="30"/>
      <c r="C4" s="39"/>
      <c r="D4" s="29"/>
      <c r="E4" s="29"/>
      <c r="F4" s="31"/>
      <c r="G4" s="32"/>
      <c r="H4" s="33"/>
      <c r="I4" s="29"/>
      <c r="J4" s="26"/>
      <c r="K4" s="27"/>
      <c r="L4" s="28"/>
      <c r="M4" s="13"/>
      <c r="N4" s="13"/>
      <c r="O4" s="26"/>
      <c r="P4" s="26"/>
      <c r="Q4" s="26"/>
      <c r="R4" s="26"/>
      <c r="S4" s="27"/>
      <c r="T4" s="28"/>
      <c r="U4" s="13"/>
      <c r="V4" s="13"/>
      <c r="W4" s="26"/>
      <c r="X4" s="26"/>
      <c r="Y4" s="26"/>
      <c r="Z4" s="26"/>
      <c r="AA4" s="27"/>
      <c r="AB4" s="28"/>
      <c r="AC4" s="13"/>
      <c r="AD4" s="13"/>
      <c r="AE4" s="26"/>
      <c r="AF4" s="26"/>
      <c r="AG4" s="26"/>
      <c r="AH4" s="26"/>
      <c r="AI4" s="27"/>
      <c r="AJ4" s="28"/>
      <c r="AK4" s="13"/>
      <c r="AL4" s="13"/>
      <c r="AM4" s="26"/>
      <c r="AN4" s="26"/>
      <c r="AO4" s="26"/>
      <c r="AP4" s="26"/>
      <c r="AQ4" s="27"/>
      <c r="AR4" s="28"/>
      <c r="AS4" s="13"/>
      <c r="AT4" s="13"/>
      <c r="AU4" s="26"/>
      <c r="AV4" s="26"/>
      <c r="AW4" s="26"/>
      <c r="AX4" s="26"/>
      <c r="AY4" s="27"/>
      <c r="AZ4" s="28"/>
      <c r="BA4" s="13"/>
      <c r="BB4" s="13"/>
      <c r="BC4" s="26"/>
      <c r="BD4" s="26"/>
      <c r="BE4" s="26"/>
      <c r="BF4" s="26"/>
      <c r="BG4" s="27"/>
      <c r="BH4" s="28"/>
      <c r="BI4" s="13"/>
      <c r="BJ4" s="13"/>
      <c r="BK4" s="26"/>
      <c r="BL4" s="26"/>
      <c r="BM4" s="26"/>
      <c r="BN4" s="26"/>
      <c r="BO4" s="27"/>
      <c r="BP4" s="28"/>
      <c r="BQ4" s="13"/>
      <c r="BR4" s="13"/>
      <c r="BS4" s="26"/>
      <c r="BT4" s="26"/>
      <c r="BU4" s="26"/>
      <c r="BV4" s="26"/>
      <c r="BW4" s="27"/>
      <c r="BX4" s="28"/>
      <c r="BY4" s="13"/>
      <c r="BZ4" s="13"/>
      <c r="CA4" s="26"/>
      <c r="CB4" s="26"/>
      <c r="CC4" s="26"/>
      <c r="CD4" s="26"/>
      <c r="CE4" s="27"/>
      <c r="CF4" s="28"/>
      <c r="CG4" s="13"/>
      <c r="CH4" s="13"/>
      <c r="CI4" s="26"/>
      <c r="CJ4" s="26"/>
      <c r="CK4" s="26"/>
      <c r="CL4" s="26"/>
      <c r="CM4" s="27"/>
      <c r="CN4" s="28"/>
      <c r="CO4" s="13"/>
      <c r="CP4" s="13"/>
      <c r="CQ4" s="26"/>
      <c r="CR4" s="26"/>
      <c r="CS4" s="26"/>
      <c r="CT4" s="26"/>
      <c r="CU4" s="27"/>
      <c r="CV4" s="28"/>
      <c r="CW4" s="13"/>
      <c r="CX4" s="13"/>
      <c r="CY4" s="26"/>
      <c r="CZ4" s="26"/>
      <c r="DA4" s="26"/>
      <c r="DB4" s="26"/>
      <c r="DC4" s="27"/>
      <c r="DD4" s="28"/>
      <c r="DE4" s="13"/>
      <c r="DF4" s="13"/>
      <c r="DG4" s="26"/>
      <c r="DH4" s="26"/>
      <c r="DI4" s="26"/>
      <c r="DJ4" s="26"/>
      <c r="DK4" s="27"/>
      <c r="DL4" s="28"/>
      <c r="DM4" s="13"/>
      <c r="DN4" s="13"/>
      <c r="DO4" s="26"/>
      <c r="DP4" s="26"/>
      <c r="DQ4" s="26"/>
      <c r="DR4" s="26"/>
      <c r="DS4" s="27"/>
      <c r="DT4" s="28"/>
      <c r="DU4" s="13"/>
      <c r="DV4" s="13"/>
      <c r="DW4" s="26"/>
      <c r="DX4" s="26"/>
      <c r="DY4" s="26"/>
      <c r="DZ4" s="26"/>
      <c r="EA4" s="27"/>
      <c r="EB4" s="28"/>
      <c r="EC4" s="13"/>
      <c r="ED4" s="13"/>
      <c r="EE4" s="26"/>
      <c r="EF4" s="26"/>
      <c r="EG4" s="26"/>
      <c r="EH4" s="26"/>
      <c r="EI4" s="27"/>
      <c r="EJ4" s="28"/>
      <c r="EK4" s="13"/>
      <c r="EL4" s="13"/>
      <c r="EM4" s="26"/>
      <c r="EN4" s="26"/>
      <c r="EO4" s="26"/>
      <c r="EP4" s="26"/>
      <c r="EQ4" s="27"/>
      <c r="ER4" s="28"/>
      <c r="ES4" s="13"/>
      <c r="ET4" s="13"/>
    </row>
    <row r="5" spans="1:150" ht="16.5" customHeight="1" thickBot="1">
      <c r="A5" s="472"/>
      <c r="B5" s="462" t="s">
        <v>127</v>
      </c>
      <c r="C5" s="466" t="s">
        <v>239</v>
      </c>
      <c r="D5" s="460" t="s">
        <v>186</v>
      </c>
      <c r="E5" s="469" t="s">
        <v>260</v>
      </c>
      <c r="F5" s="470"/>
      <c r="G5" s="471"/>
      <c r="H5" s="464" t="s">
        <v>248</v>
      </c>
      <c r="I5" s="460" t="s">
        <v>249</v>
      </c>
    </row>
    <row r="6" spans="1:150" ht="57.75" customHeight="1" thickBot="1">
      <c r="A6" s="473"/>
      <c r="B6" s="463" t="s">
        <v>91</v>
      </c>
      <c r="C6" s="467"/>
      <c r="D6" s="461"/>
      <c r="E6" s="88" t="s">
        <v>259</v>
      </c>
      <c r="F6" s="88" t="s">
        <v>251</v>
      </c>
      <c r="G6" s="88" t="s">
        <v>250</v>
      </c>
      <c r="H6" s="465"/>
      <c r="I6" s="461"/>
    </row>
    <row r="7" spans="1:150">
      <c r="A7" s="79" t="s">
        <v>26</v>
      </c>
      <c r="B7" s="178">
        <f>C7/C$7*100</f>
        <v>100</v>
      </c>
      <c r="C7" s="178">
        <v>901.9</v>
      </c>
      <c r="D7" s="183">
        <v>2564</v>
      </c>
      <c r="E7" s="183">
        <v>569</v>
      </c>
      <c r="F7" s="178">
        <v>17.8</v>
      </c>
      <c r="G7" s="178">
        <v>22.2</v>
      </c>
      <c r="H7" s="183">
        <v>3192</v>
      </c>
      <c r="I7" s="280">
        <v>2588</v>
      </c>
    </row>
    <row r="8" spans="1:150" s="34" customFormat="1" ht="15.75" thickBot="1">
      <c r="A8" s="80" t="s">
        <v>27</v>
      </c>
      <c r="B8" s="179">
        <f>100*C8/$C$7</f>
        <v>57</v>
      </c>
      <c r="C8" s="182">
        <v>513.70000000000005</v>
      </c>
      <c r="D8" s="184">
        <v>2774</v>
      </c>
      <c r="E8" s="184">
        <v>374</v>
      </c>
      <c r="F8" s="182">
        <v>11.6</v>
      </c>
      <c r="G8" s="182">
        <v>13.5</v>
      </c>
      <c r="H8" s="184">
        <v>3213</v>
      </c>
      <c r="I8" s="281">
        <v>2594</v>
      </c>
    </row>
    <row r="9" spans="1:150" ht="20.25" customHeight="1">
      <c r="A9" s="79" t="s">
        <v>51</v>
      </c>
      <c r="B9" s="178">
        <f t="shared" ref="B9:B44" si="0">100*C9/$C$7</f>
        <v>33.799999999999997</v>
      </c>
      <c r="C9" s="178">
        <v>304.5</v>
      </c>
      <c r="D9" s="183">
        <v>3040</v>
      </c>
      <c r="E9" s="183">
        <v>744</v>
      </c>
      <c r="F9" s="178">
        <v>19.3</v>
      </c>
      <c r="G9" s="178">
        <v>24.5</v>
      </c>
      <c r="H9" s="183">
        <v>3851</v>
      </c>
      <c r="I9" s="280">
        <v>3133</v>
      </c>
    </row>
    <row r="10" spans="1:150" ht="19.5" customHeight="1">
      <c r="A10" s="81" t="s">
        <v>92</v>
      </c>
      <c r="B10" s="180">
        <f t="shared" si="0"/>
        <v>33.799999999999997</v>
      </c>
      <c r="C10" s="180">
        <v>304.39999999999998</v>
      </c>
      <c r="D10" s="185">
        <v>3040</v>
      </c>
      <c r="E10" s="185">
        <v>744</v>
      </c>
      <c r="F10" s="180">
        <v>19.3</v>
      </c>
      <c r="G10" s="180">
        <v>24.5</v>
      </c>
      <c r="H10" s="185">
        <v>3851</v>
      </c>
      <c r="I10" s="282">
        <v>3133</v>
      </c>
    </row>
    <row r="11" spans="1:150">
      <c r="A11" s="81" t="s">
        <v>206</v>
      </c>
      <c r="B11" s="180">
        <f t="shared" si="0"/>
        <v>3.9</v>
      </c>
      <c r="C11" s="180">
        <v>35.4</v>
      </c>
      <c r="D11" s="185">
        <v>4006</v>
      </c>
      <c r="E11" s="185">
        <v>1151</v>
      </c>
      <c r="F11" s="180">
        <v>21.9</v>
      </c>
      <c r="G11" s="180">
        <v>28.7</v>
      </c>
      <c r="H11" s="185">
        <v>5254</v>
      </c>
      <c r="I11" s="282">
        <v>4296</v>
      </c>
    </row>
    <row r="12" spans="1:150">
      <c r="A12" s="82" t="s">
        <v>330</v>
      </c>
      <c r="B12" s="181">
        <f t="shared" si="0"/>
        <v>0.4</v>
      </c>
      <c r="C12" s="181">
        <v>3.9</v>
      </c>
      <c r="D12" s="186">
        <v>4077</v>
      </c>
      <c r="E12" s="186">
        <v>3055</v>
      </c>
      <c r="F12" s="181">
        <v>42.2</v>
      </c>
      <c r="G12" s="181">
        <v>74.900000000000006</v>
      </c>
      <c r="H12" s="186">
        <v>7242</v>
      </c>
      <c r="I12" s="283">
        <v>6049</v>
      </c>
    </row>
    <row r="13" spans="1:150">
      <c r="A13" s="82" t="s">
        <v>208</v>
      </c>
      <c r="B13" s="181">
        <f t="shared" si="0"/>
        <v>0.8</v>
      </c>
      <c r="C13" s="181">
        <v>7.5</v>
      </c>
      <c r="D13" s="186">
        <v>4046</v>
      </c>
      <c r="E13" s="186">
        <v>2368</v>
      </c>
      <c r="F13" s="181">
        <v>36.299999999999997</v>
      </c>
      <c r="G13" s="181">
        <v>58.5</v>
      </c>
      <c r="H13" s="186">
        <v>6517</v>
      </c>
      <c r="I13" s="283">
        <v>5424</v>
      </c>
    </row>
    <row r="14" spans="1:150">
      <c r="A14" s="82" t="s">
        <v>209</v>
      </c>
      <c r="B14" s="181">
        <f t="shared" si="0"/>
        <v>2.7</v>
      </c>
      <c r="C14" s="181">
        <v>24.1</v>
      </c>
      <c r="D14" s="186">
        <v>3983</v>
      </c>
      <c r="E14" s="186">
        <v>469</v>
      </c>
      <c r="F14" s="181">
        <v>10.3</v>
      </c>
      <c r="G14" s="181">
        <v>11.8</v>
      </c>
      <c r="H14" s="186">
        <v>4543</v>
      </c>
      <c r="I14" s="283">
        <v>3665</v>
      </c>
    </row>
    <row r="15" spans="1:150">
      <c r="A15" s="81" t="s">
        <v>183</v>
      </c>
      <c r="B15" s="180">
        <f t="shared" si="0"/>
        <v>29.8</v>
      </c>
      <c r="C15" s="180">
        <v>269</v>
      </c>
      <c r="D15" s="185">
        <v>2913</v>
      </c>
      <c r="E15" s="185">
        <v>691</v>
      </c>
      <c r="F15" s="180">
        <v>18.8</v>
      </c>
      <c r="G15" s="180">
        <v>23.7</v>
      </c>
      <c r="H15" s="185">
        <v>3667</v>
      </c>
      <c r="I15" s="282">
        <v>2980</v>
      </c>
    </row>
    <row r="16" spans="1:150">
      <c r="A16" s="82" t="s">
        <v>70</v>
      </c>
      <c r="B16" s="181">
        <f t="shared" si="0"/>
        <v>4</v>
      </c>
      <c r="C16" s="181">
        <v>35.799999999999997</v>
      </c>
      <c r="D16" s="186">
        <v>2813</v>
      </c>
      <c r="E16" s="186">
        <v>1438</v>
      </c>
      <c r="F16" s="181">
        <v>33.299999999999997</v>
      </c>
      <c r="G16" s="181">
        <v>51.1</v>
      </c>
      <c r="H16" s="186">
        <v>4315</v>
      </c>
      <c r="I16" s="283">
        <v>3560</v>
      </c>
    </row>
    <row r="17" spans="1:9">
      <c r="A17" s="82" t="s">
        <v>331</v>
      </c>
      <c r="B17" s="181">
        <f t="shared" si="0"/>
        <v>0.9</v>
      </c>
      <c r="C17" s="181">
        <v>8.5</v>
      </c>
      <c r="D17" s="186">
        <v>3255</v>
      </c>
      <c r="E17" s="186">
        <v>1852</v>
      </c>
      <c r="F17" s="181">
        <v>35.700000000000003</v>
      </c>
      <c r="G17" s="181">
        <v>56.9</v>
      </c>
      <c r="H17" s="186">
        <v>5186</v>
      </c>
      <c r="I17" s="283">
        <v>4298</v>
      </c>
    </row>
    <row r="18" spans="1:9">
      <c r="A18" s="82" t="s">
        <v>284</v>
      </c>
      <c r="B18" s="181">
        <f t="shared" si="0"/>
        <v>1.7</v>
      </c>
      <c r="C18" s="181">
        <v>15.1</v>
      </c>
      <c r="D18" s="186">
        <v>2795</v>
      </c>
      <c r="E18" s="186">
        <v>1016</v>
      </c>
      <c r="F18" s="181">
        <v>26.2</v>
      </c>
      <c r="G18" s="181">
        <v>36.299999999999997</v>
      </c>
      <c r="H18" s="186">
        <v>3874</v>
      </c>
      <c r="I18" s="283">
        <v>3178</v>
      </c>
    </row>
    <row r="19" spans="1:9">
      <c r="A19" s="82" t="s">
        <v>71</v>
      </c>
      <c r="B19" s="181">
        <f t="shared" si="0"/>
        <v>20.3</v>
      </c>
      <c r="C19" s="181">
        <v>183</v>
      </c>
      <c r="D19" s="186">
        <v>2893</v>
      </c>
      <c r="E19" s="186">
        <v>495</v>
      </c>
      <c r="F19" s="181">
        <v>14.3</v>
      </c>
      <c r="G19" s="181">
        <v>17.100000000000001</v>
      </c>
      <c r="H19" s="186">
        <v>3450</v>
      </c>
      <c r="I19" s="283">
        <v>2792</v>
      </c>
    </row>
    <row r="20" spans="1:9">
      <c r="A20" s="82" t="s">
        <v>88</v>
      </c>
      <c r="B20" s="181">
        <f t="shared" si="0"/>
        <v>0.1</v>
      </c>
      <c r="C20" s="181">
        <v>0.8</v>
      </c>
      <c r="D20" s="186">
        <v>2671</v>
      </c>
      <c r="E20" s="186">
        <v>233</v>
      </c>
      <c r="F20" s="181">
        <v>7.9</v>
      </c>
      <c r="G20" s="181">
        <v>8.6999999999999993</v>
      </c>
      <c r="H20" s="186">
        <v>2956</v>
      </c>
      <c r="I20" s="283">
        <v>2371</v>
      </c>
    </row>
    <row r="21" spans="1:9">
      <c r="A21" s="82" t="s">
        <v>82</v>
      </c>
      <c r="B21" s="181">
        <f t="shared" si="0"/>
        <v>0.1</v>
      </c>
      <c r="C21" s="181">
        <v>0.8</v>
      </c>
      <c r="D21" s="186">
        <v>3531</v>
      </c>
      <c r="E21" s="186">
        <v>1729</v>
      </c>
      <c r="F21" s="181">
        <v>32.299999999999997</v>
      </c>
      <c r="G21" s="181">
        <v>49</v>
      </c>
      <c r="H21" s="186">
        <v>5357</v>
      </c>
      <c r="I21" s="283">
        <v>4255</v>
      </c>
    </row>
    <row r="22" spans="1:9">
      <c r="A22" s="82" t="s">
        <v>210</v>
      </c>
      <c r="B22" s="181">
        <f t="shared" si="0"/>
        <v>3.7</v>
      </c>
      <c r="C22" s="181">
        <v>33.5</v>
      </c>
      <c r="D22" s="186">
        <v>3176</v>
      </c>
      <c r="E22" s="186">
        <v>804</v>
      </c>
      <c r="F22" s="181">
        <v>19.899999999999999</v>
      </c>
      <c r="G22" s="181">
        <v>25.3</v>
      </c>
      <c r="H22" s="186">
        <v>4040</v>
      </c>
      <c r="I22" s="283">
        <v>3283</v>
      </c>
    </row>
    <row r="23" spans="1:9">
      <c r="A23" s="83" t="s">
        <v>52</v>
      </c>
      <c r="B23" s="180">
        <f t="shared" si="0"/>
        <v>49.3</v>
      </c>
      <c r="C23" s="180">
        <v>444.7</v>
      </c>
      <c r="D23" s="185">
        <v>2500</v>
      </c>
      <c r="E23" s="185">
        <v>432</v>
      </c>
      <c r="F23" s="180">
        <v>14.4</v>
      </c>
      <c r="G23" s="180">
        <v>17.3</v>
      </c>
      <c r="H23" s="185">
        <v>2992</v>
      </c>
      <c r="I23" s="282">
        <v>2420</v>
      </c>
    </row>
    <row r="24" spans="1:9">
      <c r="A24" s="81" t="s">
        <v>93</v>
      </c>
      <c r="B24" s="180">
        <f t="shared" si="0"/>
        <v>36.799999999999997</v>
      </c>
      <c r="C24" s="180">
        <v>332.1</v>
      </c>
      <c r="D24" s="185">
        <v>2625</v>
      </c>
      <c r="E24" s="185">
        <v>330</v>
      </c>
      <c r="F24" s="180">
        <v>10.9</v>
      </c>
      <c r="G24" s="180">
        <v>12.6</v>
      </c>
      <c r="H24" s="185">
        <v>3021</v>
      </c>
      <c r="I24" s="282">
        <v>2438</v>
      </c>
    </row>
    <row r="25" spans="1:9">
      <c r="A25" s="82" t="s">
        <v>66</v>
      </c>
      <c r="B25" s="181">
        <f t="shared" si="0"/>
        <v>30.7</v>
      </c>
      <c r="C25" s="181">
        <v>276.5</v>
      </c>
      <c r="D25" s="186">
        <v>2603</v>
      </c>
      <c r="E25" s="186">
        <v>269</v>
      </c>
      <c r="F25" s="181">
        <v>9.1999999999999993</v>
      </c>
      <c r="G25" s="181">
        <v>10.3</v>
      </c>
      <c r="H25" s="186">
        <v>2940</v>
      </c>
      <c r="I25" s="283">
        <v>2369</v>
      </c>
    </row>
    <row r="26" spans="1:9">
      <c r="A26" s="82" t="s">
        <v>67</v>
      </c>
      <c r="B26" s="181">
        <f t="shared" si="0"/>
        <v>3.3</v>
      </c>
      <c r="C26" s="181">
        <v>30</v>
      </c>
      <c r="D26" s="186">
        <v>2833</v>
      </c>
      <c r="E26" s="186">
        <v>552</v>
      </c>
      <c r="F26" s="181">
        <v>16</v>
      </c>
      <c r="G26" s="181">
        <v>19.5</v>
      </c>
      <c r="H26" s="186">
        <v>3442</v>
      </c>
      <c r="I26" s="283">
        <v>2790</v>
      </c>
    </row>
    <row r="27" spans="1:9">
      <c r="A27" s="82" t="s">
        <v>83</v>
      </c>
      <c r="B27" s="181">
        <f t="shared" si="0"/>
        <v>0.1</v>
      </c>
      <c r="C27" s="181">
        <v>1</v>
      </c>
      <c r="D27" s="186">
        <v>3474</v>
      </c>
      <c r="E27" s="186">
        <v>464</v>
      </c>
      <c r="F27" s="181">
        <v>11.7</v>
      </c>
      <c r="G27" s="181">
        <v>13.3</v>
      </c>
      <c r="H27" s="186">
        <v>3960</v>
      </c>
      <c r="I27" s="283">
        <v>3193</v>
      </c>
    </row>
    <row r="28" spans="1:9">
      <c r="A28" s="82" t="s">
        <v>321</v>
      </c>
      <c r="B28" s="181">
        <f t="shared" si="0"/>
        <v>0.1</v>
      </c>
      <c r="C28" s="181">
        <v>1.3</v>
      </c>
      <c r="D28" s="186">
        <v>2851</v>
      </c>
      <c r="E28" s="186">
        <v>1439</v>
      </c>
      <c r="F28" s="181">
        <v>32.9</v>
      </c>
      <c r="G28" s="181">
        <v>50.5</v>
      </c>
      <c r="H28" s="186">
        <v>4379</v>
      </c>
      <c r="I28" s="283">
        <v>3476</v>
      </c>
    </row>
    <row r="29" spans="1:9">
      <c r="A29" s="82" t="s">
        <v>185</v>
      </c>
      <c r="B29" s="181">
        <f t="shared" si="0"/>
        <v>2.6</v>
      </c>
      <c r="C29" s="181">
        <v>23.4</v>
      </c>
      <c r="D29" s="186">
        <v>2560</v>
      </c>
      <c r="E29" s="186">
        <v>704</v>
      </c>
      <c r="F29" s="181">
        <v>21.2</v>
      </c>
      <c r="G29" s="181">
        <v>27.5</v>
      </c>
      <c r="H29" s="186">
        <v>3322</v>
      </c>
      <c r="I29" s="283">
        <v>2711</v>
      </c>
    </row>
    <row r="30" spans="1:9">
      <c r="A30" s="81" t="s">
        <v>74</v>
      </c>
      <c r="B30" s="180">
        <f t="shared" si="0"/>
        <v>12.5</v>
      </c>
      <c r="C30" s="180">
        <v>112.5</v>
      </c>
      <c r="D30" s="185">
        <v>2134</v>
      </c>
      <c r="E30" s="185">
        <v>732</v>
      </c>
      <c r="F30" s="180">
        <v>25.2</v>
      </c>
      <c r="G30" s="180">
        <v>34.299999999999997</v>
      </c>
      <c r="H30" s="185">
        <v>2907</v>
      </c>
      <c r="I30" s="282">
        <v>2367</v>
      </c>
    </row>
    <row r="31" spans="1:9">
      <c r="A31" s="82" t="s">
        <v>99</v>
      </c>
      <c r="B31" s="181">
        <f t="shared" si="0"/>
        <v>0.9</v>
      </c>
      <c r="C31" s="181">
        <v>8.4</v>
      </c>
      <c r="D31" s="186">
        <v>2091</v>
      </c>
      <c r="E31" s="186">
        <v>584</v>
      </c>
      <c r="F31" s="181">
        <v>21.5</v>
      </c>
      <c r="G31" s="181">
        <v>27.9</v>
      </c>
      <c r="H31" s="186">
        <v>2719</v>
      </c>
      <c r="I31" s="283">
        <v>2216</v>
      </c>
    </row>
    <row r="32" spans="1:9" s="429" customFormat="1">
      <c r="A32" s="82" t="s">
        <v>68</v>
      </c>
      <c r="B32" s="426">
        <f t="shared" si="0"/>
        <v>0.2</v>
      </c>
      <c r="C32" s="426">
        <v>1.4</v>
      </c>
      <c r="D32" s="427">
        <v>2422</v>
      </c>
      <c r="E32" s="427">
        <v>305</v>
      </c>
      <c r="F32" s="426">
        <v>11</v>
      </c>
      <c r="G32" s="426">
        <v>12.6</v>
      </c>
      <c r="H32" s="427">
        <v>2774</v>
      </c>
      <c r="I32" s="428">
        <v>2226</v>
      </c>
    </row>
    <row r="33" spans="1:9" ht="28.5" customHeight="1">
      <c r="A33" s="84" t="s">
        <v>75</v>
      </c>
      <c r="B33" s="181">
        <f t="shared" si="0"/>
        <v>9.6999999999999993</v>
      </c>
      <c r="C33" s="181">
        <v>87.9</v>
      </c>
      <c r="D33" s="186">
        <v>2129</v>
      </c>
      <c r="E33" s="186">
        <v>765</v>
      </c>
      <c r="F33" s="181">
        <v>26.1</v>
      </c>
      <c r="G33" s="181">
        <v>35.9</v>
      </c>
      <c r="H33" s="186">
        <v>2934</v>
      </c>
      <c r="I33" s="283">
        <v>2392</v>
      </c>
    </row>
    <row r="34" spans="1:9" ht="12" customHeight="1">
      <c r="A34" s="85" t="s">
        <v>84</v>
      </c>
      <c r="B34" s="181">
        <f t="shared" si="0"/>
        <v>4.5999999999999996</v>
      </c>
      <c r="C34" s="181">
        <v>41.1</v>
      </c>
      <c r="D34" s="186">
        <v>2095</v>
      </c>
      <c r="E34" s="186">
        <v>733</v>
      </c>
      <c r="F34" s="181">
        <v>25.5</v>
      </c>
      <c r="G34" s="181">
        <v>35</v>
      </c>
      <c r="H34" s="186">
        <v>2871</v>
      </c>
      <c r="I34" s="283">
        <v>2340</v>
      </c>
    </row>
    <row r="35" spans="1:9" ht="24">
      <c r="A35" s="82" t="s">
        <v>85</v>
      </c>
      <c r="B35" s="181">
        <f t="shared" si="0"/>
        <v>0</v>
      </c>
      <c r="C35" s="181">
        <v>0.4</v>
      </c>
      <c r="D35" s="186">
        <v>2318</v>
      </c>
      <c r="E35" s="186">
        <v>991</v>
      </c>
      <c r="F35" s="181">
        <v>29.5</v>
      </c>
      <c r="G35" s="181">
        <v>42.8</v>
      </c>
      <c r="H35" s="186">
        <v>3362</v>
      </c>
      <c r="I35" s="283">
        <v>2651</v>
      </c>
    </row>
    <row r="36" spans="1:9">
      <c r="A36" s="86" t="s">
        <v>100</v>
      </c>
      <c r="B36" s="181">
        <f t="shared" si="0"/>
        <v>1.6</v>
      </c>
      <c r="C36" s="181">
        <v>14.4</v>
      </c>
      <c r="D36" s="186">
        <v>2155</v>
      </c>
      <c r="E36" s="186">
        <v>654</v>
      </c>
      <c r="F36" s="181">
        <v>22.9</v>
      </c>
      <c r="G36" s="181">
        <v>30.3</v>
      </c>
      <c r="H36" s="186">
        <v>2857</v>
      </c>
      <c r="I36" s="283">
        <v>2310</v>
      </c>
    </row>
    <row r="37" spans="1:9">
      <c r="A37" s="83" t="s">
        <v>53</v>
      </c>
      <c r="B37" s="180">
        <f t="shared" si="0"/>
        <v>16.899999999999999</v>
      </c>
      <c r="C37" s="180">
        <v>152.80000000000001</v>
      </c>
      <c r="D37" s="185">
        <v>1801</v>
      </c>
      <c r="E37" s="185">
        <v>617</v>
      </c>
      <c r="F37" s="180">
        <v>25.1</v>
      </c>
      <c r="G37" s="180">
        <v>34.299999999999997</v>
      </c>
      <c r="H37" s="185">
        <v>2461</v>
      </c>
      <c r="I37" s="282">
        <v>1993</v>
      </c>
    </row>
    <row r="38" spans="1:9">
      <c r="A38" s="81" t="s">
        <v>73</v>
      </c>
      <c r="B38" s="180">
        <f t="shared" si="0"/>
        <v>2.2999999999999998</v>
      </c>
      <c r="C38" s="180">
        <v>20.8</v>
      </c>
      <c r="D38" s="185">
        <v>1940</v>
      </c>
      <c r="E38" s="185">
        <v>1020</v>
      </c>
      <c r="F38" s="180">
        <v>33.700000000000003</v>
      </c>
      <c r="G38" s="180">
        <v>52.6</v>
      </c>
      <c r="H38" s="185">
        <v>3025</v>
      </c>
      <c r="I38" s="282">
        <v>2405</v>
      </c>
    </row>
    <row r="39" spans="1:9" ht="24">
      <c r="A39" s="82" t="s">
        <v>76</v>
      </c>
      <c r="B39" s="181">
        <f t="shared" si="0"/>
        <v>2.2999999999999998</v>
      </c>
      <c r="C39" s="181">
        <v>20.7</v>
      </c>
      <c r="D39" s="186">
        <v>1939</v>
      </c>
      <c r="E39" s="186">
        <v>1022</v>
      </c>
      <c r="F39" s="181">
        <v>33.799999999999997</v>
      </c>
      <c r="G39" s="181">
        <v>52.7</v>
      </c>
      <c r="H39" s="186">
        <v>3026</v>
      </c>
      <c r="I39" s="283">
        <v>2406</v>
      </c>
    </row>
    <row r="40" spans="1:9">
      <c r="A40" s="85" t="s">
        <v>86</v>
      </c>
      <c r="B40" s="181">
        <f t="shared" si="0"/>
        <v>1</v>
      </c>
      <c r="C40" s="181">
        <v>8.6</v>
      </c>
      <c r="D40" s="186">
        <v>2220</v>
      </c>
      <c r="E40" s="186">
        <v>1157</v>
      </c>
      <c r="F40" s="181">
        <v>33.6</v>
      </c>
      <c r="G40" s="181">
        <v>52.1</v>
      </c>
      <c r="H40" s="186">
        <v>3450</v>
      </c>
      <c r="I40" s="283">
        <v>2739</v>
      </c>
    </row>
    <row r="41" spans="1:9">
      <c r="A41" s="85" t="s">
        <v>87</v>
      </c>
      <c r="B41" s="181">
        <f t="shared" si="0"/>
        <v>1.3</v>
      </c>
      <c r="C41" s="181">
        <v>12.1</v>
      </c>
      <c r="D41" s="186">
        <v>1741</v>
      </c>
      <c r="E41" s="186">
        <v>926</v>
      </c>
      <c r="F41" s="181">
        <v>34</v>
      </c>
      <c r="G41" s="181">
        <v>53.2</v>
      </c>
      <c r="H41" s="186">
        <v>2727</v>
      </c>
      <c r="I41" s="283">
        <v>2171</v>
      </c>
    </row>
    <row r="42" spans="1:9">
      <c r="A42" s="81" t="s">
        <v>72</v>
      </c>
      <c r="B42" s="180">
        <f t="shared" si="0"/>
        <v>14.5</v>
      </c>
      <c r="C42" s="180">
        <v>130.9</v>
      </c>
      <c r="D42" s="185">
        <v>1785</v>
      </c>
      <c r="E42" s="185">
        <v>544</v>
      </c>
      <c r="F42" s="180">
        <v>23</v>
      </c>
      <c r="G42" s="180">
        <v>30.5</v>
      </c>
      <c r="H42" s="185">
        <v>2369</v>
      </c>
      <c r="I42" s="282">
        <v>1924</v>
      </c>
    </row>
    <row r="43" spans="1:9">
      <c r="A43" s="82" t="s">
        <v>69</v>
      </c>
      <c r="B43" s="181">
        <f t="shared" si="0"/>
        <v>13.3</v>
      </c>
      <c r="C43" s="181">
        <v>120.3</v>
      </c>
      <c r="D43" s="186">
        <v>1786</v>
      </c>
      <c r="E43" s="186">
        <v>513</v>
      </c>
      <c r="F43" s="181">
        <v>21.9</v>
      </c>
      <c r="G43" s="181">
        <v>28.7</v>
      </c>
      <c r="H43" s="186">
        <v>2338</v>
      </c>
      <c r="I43" s="283">
        <v>1899</v>
      </c>
    </row>
    <row r="44" spans="1:9" ht="15.75" thickBot="1">
      <c r="A44" s="87" t="s">
        <v>89</v>
      </c>
      <c r="B44" s="182">
        <f t="shared" si="0"/>
        <v>0.6</v>
      </c>
      <c r="C44" s="182">
        <v>5.5</v>
      </c>
      <c r="D44" s="184">
        <v>1801</v>
      </c>
      <c r="E44" s="184">
        <v>961</v>
      </c>
      <c r="F44" s="182">
        <v>34.200000000000003</v>
      </c>
      <c r="G44" s="182">
        <v>53.3</v>
      </c>
      <c r="H44" s="184">
        <v>2812</v>
      </c>
      <c r="I44" s="281">
        <v>2238</v>
      </c>
    </row>
    <row r="45" spans="1:9">
      <c r="A45" s="61" t="s">
        <v>297</v>
      </c>
      <c r="B45" s="62"/>
      <c r="C45" s="63"/>
      <c r="D45" s="64"/>
      <c r="E45" s="64"/>
      <c r="F45" s="65"/>
      <c r="G45" s="65"/>
      <c r="H45" s="64"/>
      <c r="I45" s="43"/>
    </row>
    <row r="46" spans="1:9" s="36" customFormat="1">
      <c r="A46" s="15" t="s">
        <v>322</v>
      </c>
      <c r="B46" s="20"/>
      <c r="C46" s="40"/>
      <c r="D46" s="18"/>
      <c r="E46" s="18"/>
      <c r="F46" s="23"/>
      <c r="G46" s="23"/>
      <c r="H46" s="18"/>
      <c r="I46" s="19"/>
    </row>
    <row r="47" spans="1:9" s="36" customFormat="1">
      <c r="A47" s="77" t="s">
        <v>134</v>
      </c>
      <c r="B47" s="21"/>
      <c r="C47" s="40"/>
      <c r="D47" s="18"/>
      <c r="E47" s="18"/>
      <c r="F47" s="23"/>
      <c r="G47" s="24"/>
      <c r="H47" s="18"/>
      <c r="I47" s="19"/>
    </row>
    <row r="48" spans="1:9">
      <c r="A48" s="46" t="s">
        <v>254</v>
      </c>
      <c r="B48" s="20"/>
      <c r="C48" s="40"/>
      <c r="D48" s="18"/>
      <c r="E48" s="18"/>
      <c r="F48" s="23"/>
      <c r="G48" s="23"/>
      <c r="H48" s="18"/>
    </row>
    <row r="49" spans="1:9" ht="27.75" customHeight="1">
      <c r="A49" s="449" t="s">
        <v>62</v>
      </c>
      <c r="B49" s="449"/>
      <c r="C49" s="449"/>
      <c r="D49" s="449"/>
      <c r="E49" s="449"/>
      <c r="F49" s="449"/>
      <c r="G49" s="449"/>
      <c r="H49" s="449"/>
    </row>
    <row r="50" spans="1:9" ht="14.25" customHeight="1">
      <c r="A50" s="444" t="s">
        <v>319</v>
      </c>
      <c r="B50" s="444"/>
      <c r="C50" s="444"/>
      <c r="D50" s="444"/>
      <c r="E50" s="444"/>
      <c r="F50" s="444"/>
      <c r="G50" s="444"/>
      <c r="H50" s="444"/>
    </row>
    <row r="51" spans="1:9" ht="27" customHeight="1">
      <c r="A51" s="449" t="s">
        <v>63</v>
      </c>
      <c r="B51" s="449"/>
      <c r="C51" s="449"/>
      <c r="D51" s="449"/>
      <c r="E51" s="449"/>
      <c r="F51" s="449"/>
      <c r="G51" s="449"/>
      <c r="H51" s="449"/>
    </row>
    <row r="52" spans="1:9" ht="18.75" customHeight="1">
      <c r="A52" s="444" t="s">
        <v>211</v>
      </c>
      <c r="B52" s="449"/>
      <c r="C52" s="449"/>
      <c r="D52" s="449"/>
      <c r="E52" s="449"/>
      <c r="F52" s="449"/>
      <c r="G52" s="449"/>
      <c r="H52" s="449"/>
      <c r="I52" s="35"/>
    </row>
    <row r="53" spans="1:9" s="36" customFormat="1" ht="24.75" customHeight="1">
      <c r="A53" s="444" t="s">
        <v>212</v>
      </c>
      <c r="B53" s="444"/>
      <c r="C53" s="444"/>
      <c r="D53" s="444"/>
      <c r="E53" s="444"/>
      <c r="F53" s="444"/>
      <c r="G53" s="444"/>
      <c r="H53" s="444"/>
      <c r="I53" s="19"/>
    </row>
    <row r="54" spans="1:9" s="36" customFormat="1" ht="16.5" customHeight="1">
      <c r="A54" s="444" t="s">
        <v>323</v>
      </c>
      <c r="B54" s="449"/>
      <c r="C54" s="449"/>
      <c r="D54" s="449"/>
      <c r="E54" s="449"/>
      <c r="F54" s="449"/>
      <c r="G54" s="449"/>
      <c r="H54" s="449"/>
      <c r="I54" s="19"/>
    </row>
    <row r="55" spans="1:9" ht="22.5" customHeight="1">
      <c r="A55" s="444" t="s">
        <v>329</v>
      </c>
      <c r="B55" s="444"/>
      <c r="C55" s="444"/>
      <c r="D55" s="444"/>
      <c r="E55" s="444"/>
      <c r="F55" s="444"/>
      <c r="G55" s="444"/>
      <c r="H55" s="444"/>
      <c r="I55" s="444"/>
    </row>
    <row r="56" spans="1:9" ht="12.75" customHeight="1">
      <c r="A56" s="77" t="s">
        <v>214</v>
      </c>
      <c r="B56" s="16"/>
      <c r="C56" s="13"/>
      <c r="D56" s="13"/>
      <c r="E56" s="13"/>
      <c r="F56" s="13"/>
      <c r="G56" s="13"/>
      <c r="H56" s="13"/>
    </row>
    <row r="57" spans="1:9">
      <c r="A57" s="444" t="s">
        <v>128</v>
      </c>
      <c r="B57" s="449"/>
      <c r="C57" s="449"/>
      <c r="D57" s="449"/>
      <c r="E57" s="449"/>
      <c r="F57" s="449"/>
      <c r="G57" s="449"/>
      <c r="H57" s="449"/>
    </row>
    <row r="58" spans="1:9" ht="37.5" customHeight="1">
      <c r="A58" s="436"/>
      <c r="B58" s="436"/>
      <c r="C58" s="436"/>
      <c r="D58" s="436"/>
      <c r="E58" s="436"/>
      <c r="F58" s="436"/>
      <c r="G58" s="436"/>
      <c r="H58" s="13"/>
    </row>
    <row r="59" spans="1:9" ht="36.75" customHeight="1">
      <c r="A59" s="436"/>
      <c r="B59" s="436"/>
      <c r="C59" s="436"/>
      <c r="D59" s="436"/>
      <c r="E59" s="436"/>
      <c r="F59" s="436"/>
      <c r="G59" s="436"/>
    </row>
    <row r="60" spans="1:9">
      <c r="A60" s="77"/>
    </row>
  </sheetData>
  <mergeCells count="37">
    <mergeCell ref="AE1:AL3"/>
    <mergeCell ref="EE1:EL3"/>
    <mergeCell ref="DG1:DN3"/>
    <mergeCell ref="DO1:DV3"/>
    <mergeCell ref="DW1:ED3"/>
    <mergeCell ref="AM1:AT3"/>
    <mergeCell ref="AU1:BB3"/>
    <mergeCell ref="BC1:BJ3"/>
    <mergeCell ref="BK1:BR3"/>
    <mergeCell ref="EM1:ET3"/>
    <mergeCell ref="B5:B6"/>
    <mergeCell ref="C5:C6"/>
    <mergeCell ref="D5:D6"/>
    <mergeCell ref="E5:G5"/>
    <mergeCell ref="H5:H6"/>
    <mergeCell ref="CI1:CP3"/>
    <mergeCell ref="CQ1:CX3"/>
    <mergeCell ref="CY1:DF3"/>
    <mergeCell ref="I5:I6"/>
    <mergeCell ref="CA1:CH3"/>
    <mergeCell ref="K1:N3"/>
    <mergeCell ref="A1:I3"/>
    <mergeCell ref="BS1:BZ3"/>
    <mergeCell ref="W1:AD3"/>
    <mergeCell ref="O1:V3"/>
    <mergeCell ref="A59:G59"/>
    <mergeCell ref="J1:J3"/>
    <mergeCell ref="A54:H54"/>
    <mergeCell ref="A57:H57"/>
    <mergeCell ref="A50:H50"/>
    <mergeCell ref="A51:H51"/>
    <mergeCell ref="A58:G58"/>
    <mergeCell ref="A52:H52"/>
    <mergeCell ref="A5:A6"/>
    <mergeCell ref="A49:H49"/>
    <mergeCell ref="A55:I55"/>
    <mergeCell ref="A53:H53"/>
  </mergeCells>
  <pageMargins left="0.78740157499999996" right="0.54" top="0.52" bottom="0.43" header="0.4921259845" footer="0.4921259845"/>
  <pageSetup paperSize="9" scale="8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60"/>
  <sheetViews>
    <sheetView topLeftCell="A37" zoomScaleNormal="100" workbookViewId="0">
      <selection activeCell="A58" sqref="A58:G58"/>
    </sheetView>
  </sheetViews>
  <sheetFormatPr baseColWidth="10" defaultColWidth="11.42578125" defaultRowHeight="15"/>
  <cols>
    <col min="1" max="1" width="50" style="17" customWidth="1"/>
    <col min="2" max="2" width="12" style="22" bestFit="1" customWidth="1"/>
    <col min="3" max="3" width="12.28515625" style="41" customWidth="1"/>
    <col min="4" max="4" width="11.7109375" style="19" customWidth="1"/>
    <col min="5" max="5" width="10.5703125" style="19" customWidth="1"/>
    <col min="6" max="7" width="9.42578125" style="25" customWidth="1"/>
    <col min="8" max="8" width="10.85546875" style="19" customWidth="1"/>
    <col min="9" max="9" width="11.42578125" style="19"/>
    <col min="10" max="16384" width="11.42578125" style="17"/>
  </cols>
  <sheetData>
    <row r="1" spans="1:138">
      <c r="A1" s="468" t="s">
        <v>304</v>
      </c>
      <c r="B1" s="468"/>
      <c r="C1" s="468"/>
      <c r="D1" s="468"/>
      <c r="E1" s="468"/>
      <c r="F1" s="434"/>
      <c r="G1" s="493"/>
      <c r="H1" s="493"/>
      <c r="I1" s="494"/>
      <c r="J1" s="456"/>
      <c r="K1" s="456"/>
      <c r="L1" s="456"/>
      <c r="M1" s="456"/>
      <c r="N1" s="457"/>
      <c r="O1" s="458"/>
      <c r="P1" s="459"/>
      <c r="Q1" s="459"/>
      <c r="R1" s="456"/>
      <c r="S1" s="456"/>
      <c r="T1" s="456"/>
      <c r="U1" s="456"/>
      <c r="V1" s="457"/>
      <c r="W1" s="458"/>
      <c r="X1" s="459"/>
      <c r="Y1" s="459"/>
      <c r="Z1" s="456"/>
      <c r="AA1" s="456"/>
      <c r="AB1" s="456"/>
      <c r="AC1" s="456"/>
      <c r="AD1" s="457"/>
      <c r="AE1" s="458"/>
      <c r="AF1" s="459"/>
      <c r="AG1" s="459"/>
      <c r="AH1" s="456"/>
      <c r="AI1" s="456"/>
      <c r="AJ1" s="456"/>
      <c r="AK1" s="456"/>
      <c r="AL1" s="457"/>
      <c r="AM1" s="458"/>
      <c r="AN1" s="459"/>
      <c r="AO1" s="459"/>
      <c r="AP1" s="456"/>
      <c r="AQ1" s="456"/>
      <c r="AR1" s="456"/>
      <c r="AS1" s="456"/>
      <c r="AT1" s="457"/>
      <c r="AU1" s="458"/>
      <c r="AV1" s="459"/>
      <c r="AW1" s="459"/>
      <c r="AX1" s="456"/>
      <c r="AY1" s="456"/>
      <c r="AZ1" s="456"/>
      <c r="BA1" s="456"/>
      <c r="BB1" s="457"/>
      <c r="BC1" s="458"/>
      <c r="BD1" s="459"/>
      <c r="BE1" s="459"/>
      <c r="BF1" s="456"/>
      <c r="BG1" s="456"/>
      <c r="BH1" s="456"/>
      <c r="BI1" s="456"/>
      <c r="BJ1" s="457"/>
      <c r="BK1" s="458"/>
      <c r="BL1" s="459"/>
      <c r="BM1" s="459"/>
      <c r="BN1" s="456"/>
      <c r="BO1" s="456"/>
      <c r="BP1" s="456"/>
      <c r="BQ1" s="456"/>
      <c r="BR1" s="457"/>
      <c r="BS1" s="458"/>
      <c r="BT1" s="459"/>
      <c r="BU1" s="459"/>
      <c r="BV1" s="456"/>
      <c r="BW1" s="456"/>
      <c r="BX1" s="456"/>
      <c r="BY1" s="456"/>
      <c r="BZ1" s="457"/>
      <c r="CA1" s="458"/>
      <c r="CB1" s="459"/>
      <c r="CC1" s="459"/>
      <c r="CD1" s="456"/>
      <c r="CE1" s="456"/>
      <c r="CF1" s="456"/>
      <c r="CG1" s="456"/>
      <c r="CH1" s="457"/>
      <c r="CI1" s="458"/>
      <c r="CJ1" s="459"/>
      <c r="CK1" s="459"/>
      <c r="CL1" s="456"/>
      <c r="CM1" s="456"/>
      <c r="CN1" s="456"/>
      <c r="CO1" s="456"/>
      <c r="CP1" s="457"/>
      <c r="CQ1" s="458"/>
      <c r="CR1" s="459"/>
      <c r="CS1" s="459"/>
      <c r="CT1" s="456"/>
      <c r="CU1" s="456"/>
      <c r="CV1" s="456"/>
      <c r="CW1" s="456"/>
      <c r="CX1" s="457"/>
      <c r="CY1" s="458"/>
      <c r="CZ1" s="459"/>
      <c r="DA1" s="459"/>
      <c r="DB1" s="456"/>
      <c r="DC1" s="456"/>
      <c r="DD1" s="456"/>
      <c r="DE1" s="456"/>
      <c r="DF1" s="457"/>
      <c r="DG1" s="458"/>
      <c r="DH1" s="459"/>
      <c r="DI1" s="459"/>
      <c r="DJ1" s="456"/>
      <c r="DK1" s="456"/>
      <c r="DL1" s="456"/>
      <c r="DM1" s="456"/>
      <c r="DN1" s="457"/>
      <c r="DO1" s="458"/>
      <c r="DP1" s="459"/>
      <c r="DQ1" s="459"/>
      <c r="DR1" s="456"/>
      <c r="DS1" s="456"/>
      <c r="DT1" s="456"/>
      <c r="DU1" s="456"/>
      <c r="DV1" s="457"/>
      <c r="DW1" s="458"/>
      <c r="DX1" s="459"/>
      <c r="DY1" s="459"/>
      <c r="DZ1" s="456"/>
      <c r="EA1" s="456"/>
      <c r="EB1" s="456"/>
      <c r="EC1" s="456"/>
      <c r="ED1" s="457"/>
      <c r="EE1" s="458"/>
      <c r="EF1" s="459"/>
      <c r="EG1" s="459"/>
      <c r="EH1" s="17" t="s">
        <v>135</v>
      </c>
    </row>
    <row r="2" spans="1:138" ht="18" customHeight="1">
      <c r="A2" s="468"/>
      <c r="B2" s="468"/>
      <c r="C2" s="468"/>
      <c r="D2" s="468"/>
      <c r="E2" s="468"/>
      <c r="F2" s="434"/>
      <c r="G2" s="493"/>
      <c r="H2" s="493"/>
      <c r="I2" s="494"/>
      <c r="J2" s="456"/>
      <c r="K2" s="456"/>
      <c r="L2" s="456"/>
      <c r="M2" s="456"/>
      <c r="N2" s="457"/>
      <c r="O2" s="458"/>
      <c r="P2" s="459"/>
      <c r="Q2" s="459"/>
      <c r="R2" s="456"/>
      <c r="S2" s="456"/>
      <c r="T2" s="456"/>
      <c r="U2" s="456"/>
      <c r="V2" s="457"/>
      <c r="W2" s="458"/>
      <c r="X2" s="459"/>
      <c r="Y2" s="459"/>
      <c r="Z2" s="456"/>
      <c r="AA2" s="456"/>
      <c r="AB2" s="456"/>
      <c r="AC2" s="456"/>
      <c r="AD2" s="457"/>
      <c r="AE2" s="458"/>
      <c r="AF2" s="459"/>
      <c r="AG2" s="459"/>
      <c r="AH2" s="456"/>
      <c r="AI2" s="456"/>
      <c r="AJ2" s="456"/>
      <c r="AK2" s="456"/>
      <c r="AL2" s="457"/>
      <c r="AM2" s="458"/>
      <c r="AN2" s="459"/>
      <c r="AO2" s="459"/>
      <c r="AP2" s="456"/>
      <c r="AQ2" s="456"/>
      <c r="AR2" s="456"/>
      <c r="AS2" s="456"/>
      <c r="AT2" s="457"/>
      <c r="AU2" s="458"/>
      <c r="AV2" s="459"/>
      <c r="AW2" s="459"/>
      <c r="AX2" s="456"/>
      <c r="AY2" s="456"/>
      <c r="AZ2" s="456"/>
      <c r="BA2" s="456"/>
      <c r="BB2" s="457"/>
      <c r="BC2" s="458"/>
      <c r="BD2" s="459"/>
      <c r="BE2" s="459"/>
      <c r="BF2" s="456"/>
      <c r="BG2" s="456"/>
      <c r="BH2" s="456"/>
      <c r="BI2" s="456"/>
      <c r="BJ2" s="457"/>
      <c r="BK2" s="458"/>
      <c r="BL2" s="459"/>
      <c r="BM2" s="459"/>
      <c r="BN2" s="456"/>
      <c r="BO2" s="456"/>
      <c r="BP2" s="456"/>
      <c r="BQ2" s="456"/>
      <c r="BR2" s="457"/>
      <c r="BS2" s="458"/>
      <c r="BT2" s="459"/>
      <c r="BU2" s="459"/>
      <c r="BV2" s="456"/>
      <c r="BW2" s="456"/>
      <c r="BX2" s="456"/>
      <c r="BY2" s="456"/>
      <c r="BZ2" s="457"/>
      <c r="CA2" s="458"/>
      <c r="CB2" s="459"/>
      <c r="CC2" s="459"/>
      <c r="CD2" s="456"/>
      <c r="CE2" s="456"/>
      <c r="CF2" s="456"/>
      <c r="CG2" s="456"/>
      <c r="CH2" s="457"/>
      <c r="CI2" s="458"/>
      <c r="CJ2" s="459"/>
      <c r="CK2" s="459"/>
      <c r="CL2" s="456"/>
      <c r="CM2" s="456"/>
      <c r="CN2" s="456"/>
      <c r="CO2" s="456"/>
      <c r="CP2" s="457"/>
      <c r="CQ2" s="458"/>
      <c r="CR2" s="459"/>
      <c r="CS2" s="459"/>
      <c r="CT2" s="456"/>
      <c r="CU2" s="456"/>
      <c r="CV2" s="456"/>
      <c r="CW2" s="456"/>
      <c r="CX2" s="457"/>
      <c r="CY2" s="458"/>
      <c r="CZ2" s="459"/>
      <c r="DA2" s="459"/>
      <c r="DB2" s="456"/>
      <c r="DC2" s="456"/>
      <c r="DD2" s="456"/>
      <c r="DE2" s="456"/>
      <c r="DF2" s="457"/>
      <c r="DG2" s="458"/>
      <c r="DH2" s="459"/>
      <c r="DI2" s="459"/>
      <c r="DJ2" s="456"/>
      <c r="DK2" s="456"/>
      <c r="DL2" s="456"/>
      <c r="DM2" s="456"/>
      <c r="DN2" s="457"/>
      <c r="DO2" s="458"/>
      <c r="DP2" s="459"/>
      <c r="DQ2" s="459"/>
      <c r="DR2" s="456"/>
      <c r="DS2" s="456"/>
      <c r="DT2" s="456"/>
      <c r="DU2" s="456"/>
      <c r="DV2" s="457"/>
      <c r="DW2" s="458"/>
      <c r="DX2" s="459"/>
      <c r="DY2" s="459"/>
      <c r="DZ2" s="456"/>
      <c r="EA2" s="456"/>
      <c r="EB2" s="456"/>
      <c r="EC2" s="456"/>
      <c r="ED2" s="457"/>
      <c r="EE2" s="458"/>
      <c r="EF2" s="459"/>
      <c r="EG2" s="459"/>
    </row>
    <row r="3" spans="1:138" ht="6.75" hidden="1" customHeight="1">
      <c r="A3" s="468"/>
      <c r="B3" s="468"/>
      <c r="C3" s="468"/>
      <c r="D3" s="468"/>
      <c r="E3" s="468"/>
      <c r="F3" s="434"/>
      <c r="G3" s="493"/>
      <c r="H3" s="493"/>
      <c r="I3" s="494"/>
      <c r="J3" s="456"/>
      <c r="K3" s="456"/>
      <c r="L3" s="456"/>
      <c r="M3" s="456"/>
      <c r="N3" s="457"/>
      <c r="O3" s="458"/>
      <c r="P3" s="459"/>
      <c r="Q3" s="459"/>
      <c r="R3" s="456"/>
      <c r="S3" s="456"/>
      <c r="T3" s="456"/>
      <c r="U3" s="456"/>
      <c r="V3" s="457"/>
      <c r="W3" s="458"/>
      <c r="X3" s="459"/>
      <c r="Y3" s="459"/>
      <c r="Z3" s="456"/>
      <c r="AA3" s="456"/>
      <c r="AB3" s="456"/>
      <c r="AC3" s="456"/>
      <c r="AD3" s="457"/>
      <c r="AE3" s="458"/>
      <c r="AF3" s="459"/>
      <c r="AG3" s="459"/>
      <c r="AH3" s="456"/>
      <c r="AI3" s="456"/>
      <c r="AJ3" s="456"/>
      <c r="AK3" s="456"/>
      <c r="AL3" s="457"/>
      <c r="AM3" s="458"/>
      <c r="AN3" s="459"/>
      <c r="AO3" s="459"/>
      <c r="AP3" s="456"/>
      <c r="AQ3" s="456"/>
      <c r="AR3" s="456"/>
      <c r="AS3" s="456"/>
      <c r="AT3" s="457"/>
      <c r="AU3" s="458"/>
      <c r="AV3" s="459"/>
      <c r="AW3" s="459"/>
      <c r="AX3" s="456"/>
      <c r="AY3" s="456"/>
      <c r="AZ3" s="456"/>
      <c r="BA3" s="456"/>
      <c r="BB3" s="457"/>
      <c r="BC3" s="458"/>
      <c r="BD3" s="459"/>
      <c r="BE3" s="459"/>
      <c r="BF3" s="456"/>
      <c r="BG3" s="456"/>
      <c r="BH3" s="456"/>
      <c r="BI3" s="456"/>
      <c r="BJ3" s="457"/>
      <c r="BK3" s="458"/>
      <c r="BL3" s="459"/>
      <c r="BM3" s="459"/>
      <c r="BN3" s="456"/>
      <c r="BO3" s="456"/>
      <c r="BP3" s="456"/>
      <c r="BQ3" s="456"/>
      <c r="BR3" s="457"/>
      <c r="BS3" s="458"/>
      <c r="BT3" s="459"/>
      <c r="BU3" s="459"/>
      <c r="BV3" s="456"/>
      <c r="BW3" s="456"/>
      <c r="BX3" s="456"/>
      <c r="BY3" s="456"/>
      <c r="BZ3" s="457"/>
      <c r="CA3" s="458"/>
      <c r="CB3" s="459"/>
      <c r="CC3" s="459"/>
      <c r="CD3" s="456"/>
      <c r="CE3" s="456"/>
      <c r="CF3" s="456"/>
      <c r="CG3" s="456"/>
      <c r="CH3" s="457"/>
      <c r="CI3" s="458"/>
      <c r="CJ3" s="459"/>
      <c r="CK3" s="459"/>
      <c r="CL3" s="456"/>
      <c r="CM3" s="456"/>
      <c r="CN3" s="456"/>
      <c r="CO3" s="456"/>
      <c r="CP3" s="457"/>
      <c r="CQ3" s="458"/>
      <c r="CR3" s="459"/>
      <c r="CS3" s="459"/>
      <c r="CT3" s="456"/>
      <c r="CU3" s="456"/>
      <c r="CV3" s="456"/>
      <c r="CW3" s="456"/>
      <c r="CX3" s="457"/>
      <c r="CY3" s="458"/>
      <c r="CZ3" s="459"/>
      <c r="DA3" s="459"/>
      <c r="DB3" s="456"/>
      <c r="DC3" s="456"/>
      <c r="DD3" s="456"/>
      <c r="DE3" s="456"/>
      <c r="DF3" s="457"/>
      <c r="DG3" s="458"/>
      <c r="DH3" s="459"/>
      <c r="DI3" s="459"/>
      <c r="DJ3" s="456"/>
      <c r="DK3" s="456"/>
      <c r="DL3" s="456"/>
      <c r="DM3" s="456"/>
      <c r="DN3" s="457"/>
      <c r="DO3" s="458"/>
      <c r="DP3" s="459"/>
      <c r="DQ3" s="459"/>
      <c r="DR3" s="456"/>
      <c r="DS3" s="456"/>
      <c r="DT3" s="456"/>
      <c r="DU3" s="456"/>
      <c r="DV3" s="457"/>
      <c r="DW3" s="458"/>
      <c r="DX3" s="459"/>
      <c r="DY3" s="459"/>
      <c r="DZ3" s="456"/>
      <c r="EA3" s="456"/>
      <c r="EB3" s="456"/>
      <c r="EC3" s="456"/>
      <c r="ED3" s="457"/>
      <c r="EE3" s="458"/>
      <c r="EF3" s="459"/>
      <c r="EG3" s="459"/>
    </row>
    <row r="4" spans="1:138" ht="5.25" customHeight="1" thickBot="1">
      <c r="A4" s="26"/>
      <c r="B4" s="30"/>
      <c r="C4" s="39"/>
      <c r="D4" s="29"/>
      <c r="E4" s="29"/>
      <c r="F4" s="31"/>
      <c r="G4" s="32"/>
      <c r="H4" s="33"/>
      <c r="I4" s="29"/>
      <c r="J4" s="26"/>
      <c r="K4" s="26"/>
      <c r="L4" s="26"/>
      <c r="M4" s="26"/>
      <c r="N4" s="27"/>
      <c r="O4" s="28"/>
      <c r="P4" s="13"/>
      <c r="Q4" s="13"/>
      <c r="R4" s="26"/>
      <c r="S4" s="26"/>
      <c r="T4" s="26"/>
      <c r="U4" s="26"/>
      <c r="V4" s="27"/>
      <c r="W4" s="28"/>
      <c r="X4" s="13"/>
      <c r="Y4" s="13"/>
      <c r="Z4" s="26"/>
      <c r="AA4" s="26"/>
      <c r="AB4" s="26"/>
      <c r="AC4" s="26"/>
      <c r="AD4" s="27"/>
      <c r="AE4" s="28"/>
      <c r="AF4" s="13"/>
      <c r="AG4" s="13"/>
      <c r="AH4" s="26"/>
      <c r="AI4" s="26"/>
      <c r="AJ4" s="26"/>
      <c r="AK4" s="26"/>
      <c r="AL4" s="27"/>
      <c r="AM4" s="28"/>
      <c r="AN4" s="13"/>
      <c r="AO4" s="13"/>
      <c r="AP4" s="26"/>
      <c r="AQ4" s="26"/>
      <c r="AR4" s="26"/>
      <c r="AS4" s="26"/>
      <c r="AT4" s="27"/>
      <c r="AU4" s="28"/>
      <c r="AV4" s="13"/>
      <c r="AW4" s="13"/>
      <c r="AX4" s="26"/>
      <c r="AY4" s="26"/>
      <c r="AZ4" s="26"/>
      <c r="BA4" s="26"/>
      <c r="BB4" s="27"/>
      <c r="BC4" s="28"/>
      <c r="BD4" s="13"/>
      <c r="BE4" s="13"/>
      <c r="BF4" s="26"/>
      <c r="BG4" s="26"/>
      <c r="BH4" s="26"/>
      <c r="BI4" s="26"/>
      <c r="BJ4" s="27"/>
      <c r="BK4" s="28"/>
      <c r="BL4" s="13"/>
      <c r="BM4" s="13"/>
      <c r="BN4" s="26"/>
      <c r="BO4" s="26"/>
      <c r="BP4" s="26"/>
      <c r="BQ4" s="26"/>
      <c r="BR4" s="27"/>
      <c r="BS4" s="28"/>
      <c r="BT4" s="13"/>
      <c r="BU4" s="13"/>
      <c r="BV4" s="26"/>
      <c r="BW4" s="26"/>
      <c r="BX4" s="26"/>
      <c r="BY4" s="26"/>
      <c r="BZ4" s="27"/>
      <c r="CA4" s="28"/>
      <c r="CB4" s="13"/>
      <c r="CC4" s="13"/>
      <c r="CD4" s="26"/>
      <c r="CE4" s="26"/>
      <c r="CF4" s="26"/>
      <c r="CG4" s="26"/>
      <c r="CH4" s="27"/>
      <c r="CI4" s="28"/>
      <c r="CJ4" s="13"/>
      <c r="CK4" s="13"/>
      <c r="CL4" s="26"/>
      <c r="CM4" s="26"/>
      <c r="CN4" s="26"/>
      <c r="CO4" s="26"/>
      <c r="CP4" s="27"/>
      <c r="CQ4" s="28"/>
      <c r="CR4" s="13"/>
      <c r="CS4" s="13"/>
      <c r="CT4" s="26"/>
      <c r="CU4" s="26"/>
      <c r="CV4" s="26"/>
      <c r="CW4" s="26"/>
      <c r="CX4" s="27"/>
      <c r="CY4" s="28"/>
      <c r="CZ4" s="13"/>
      <c r="DA4" s="13"/>
      <c r="DB4" s="26"/>
      <c r="DC4" s="26"/>
      <c r="DD4" s="26"/>
      <c r="DE4" s="26"/>
      <c r="DF4" s="27"/>
      <c r="DG4" s="28"/>
      <c r="DH4" s="13"/>
      <c r="DI4" s="13"/>
      <c r="DJ4" s="26"/>
      <c r="DK4" s="26"/>
      <c r="DL4" s="26"/>
      <c r="DM4" s="26"/>
      <c r="DN4" s="27"/>
      <c r="DO4" s="28"/>
      <c r="DP4" s="13"/>
      <c r="DQ4" s="13"/>
      <c r="DR4" s="26"/>
      <c r="DS4" s="26"/>
      <c r="DT4" s="26"/>
      <c r="DU4" s="26"/>
      <c r="DV4" s="27"/>
      <c r="DW4" s="28"/>
      <c r="DX4" s="13"/>
      <c r="DY4" s="13"/>
      <c r="DZ4" s="26"/>
      <c r="EA4" s="26"/>
      <c r="EB4" s="26"/>
      <c r="EC4" s="26"/>
      <c r="ED4" s="27"/>
      <c r="EE4" s="28"/>
      <c r="EF4" s="13"/>
      <c r="EG4" s="13"/>
    </row>
    <row r="5" spans="1:138" ht="16.5" customHeight="1" thickBot="1">
      <c r="A5" s="472"/>
      <c r="B5" s="462" t="s">
        <v>127</v>
      </c>
      <c r="C5" s="466" t="s">
        <v>239</v>
      </c>
      <c r="D5" s="460" t="s">
        <v>186</v>
      </c>
      <c r="E5" s="469" t="s">
        <v>260</v>
      </c>
      <c r="F5" s="470"/>
      <c r="G5" s="471"/>
      <c r="H5" s="464" t="s">
        <v>248</v>
      </c>
      <c r="I5" s="460" t="s">
        <v>249</v>
      </c>
    </row>
    <row r="6" spans="1:138" ht="59.25" customHeight="1" thickBot="1">
      <c r="A6" s="473"/>
      <c r="B6" s="463" t="s">
        <v>91</v>
      </c>
      <c r="C6" s="467"/>
      <c r="D6" s="461"/>
      <c r="E6" s="88" t="s">
        <v>259</v>
      </c>
      <c r="F6" s="88" t="s">
        <v>251</v>
      </c>
      <c r="G6" s="88" t="s">
        <v>250</v>
      </c>
      <c r="H6" s="465"/>
      <c r="I6" s="461"/>
    </row>
    <row r="7" spans="1:138">
      <c r="A7" s="79" t="s">
        <v>26</v>
      </c>
      <c r="B7" s="178">
        <f>100*C7/C$7</f>
        <v>100</v>
      </c>
      <c r="C7" s="178">
        <v>600.5</v>
      </c>
      <c r="D7" s="183">
        <v>2698</v>
      </c>
      <c r="E7" s="183">
        <v>900</v>
      </c>
      <c r="F7" s="178">
        <v>24.6</v>
      </c>
      <c r="G7" s="178">
        <v>33.299999999999997</v>
      </c>
      <c r="H7" s="183">
        <v>3662</v>
      </c>
      <c r="I7" s="280">
        <v>2978</v>
      </c>
    </row>
    <row r="8" spans="1:138" s="34" customFormat="1" ht="23.25" customHeight="1" thickBot="1">
      <c r="A8" s="80" t="s">
        <v>27</v>
      </c>
      <c r="B8" s="179">
        <f>100*C8/$C$7</f>
        <v>41.4</v>
      </c>
      <c r="C8" s="182">
        <v>248.6</v>
      </c>
      <c r="D8" s="184">
        <v>3115</v>
      </c>
      <c r="E8" s="184">
        <v>559</v>
      </c>
      <c r="F8" s="182">
        <v>14.9</v>
      </c>
      <c r="G8" s="182">
        <v>18</v>
      </c>
      <c r="H8" s="184">
        <v>3743</v>
      </c>
      <c r="I8" s="281">
        <v>3034</v>
      </c>
    </row>
    <row r="9" spans="1:138" ht="24" customHeight="1">
      <c r="A9" s="79" t="s">
        <v>51</v>
      </c>
      <c r="B9" s="178">
        <f t="shared" ref="B9:B44" si="0">100*C9/$C$7</f>
        <v>43.8</v>
      </c>
      <c r="C9" s="178">
        <v>263</v>
      </c>
      <c r="D9" s="183">
        <v>3314</v>
      </c>
      <c r="E9" s="183">
        <v>991</v>
      </c>
      <c r="F9" s="178">
        <v>22.6</v>
      </c>
      <c r="G9" s="178">
        <v>29.9</v>
      </c>
      <c r="H9" s="183">
        <v>4380</v>
      </c>
      <c r="I9" s="280">
        <v>3577</v>
      </c>
    </row>
    <row r="10" spans="1:138" ht="15.75" customHeight="1">
      <c r="A10" s="81" t="s">
        <v>92</v>
      </c>
      <c r="B10" s="180">
        <f t="shared" si="0"/>
        <v>43.8</v>
      </c>
      <c r="C10" s="180">
        <v>263</v>
      </c>
      <c r="D10" s="185">
        <v>3314</v>
      </c>
      <c r="E10" s="185">
        <v>991</v>
      </c>
      <c r="F10" s="180">
        <v>22.6</v>
      </c>
      <c r="G10" s="180">
        <v>29.9</v>
      </c>
      <c r="H10" s="185">
        <v>4380</v>
      </c>
      <c r="I10" s="282">
        <v>3577</v>
      </c>
    </row>
    <row r="11" spans="1:138">
      <c r="A11" s="81" t="s">
        <v>206</v>
      </c>
      <c r="B11" s="180">
        <f t="shared" si="0"/>
        <v>8.9</v>
      </c>
      <c r="C11" s="180">
        <v>53.6</v>
      </c>
      <c r="D11" s="185">
        <v>4373</v>
      </c>
      <c r="E11" s="185">
        <v>1226</v>
      </c>
      <c r="F11" s="180">
        <v>21.5</v>
      </c>
      <c r="G11" s="180">
        <v>28</v>
      </c>
      <c r="H11" s="185">
        <v>5705</v>
      </c>
      <c r="I11" s="282">
        <v>4661</v>
      </c>
    </row>
    <row r="12" spans="1:138">
      <c r="A12" s="82" t="s">
        <v>207</v>
      </c>
      <c r="B12" s="181">
        <f t="shared" si="0"/>
        <v>1.3</v>
      </c>
      <c r="C12" s="181">
        <v>7.6</v>
      </c>
      <c r="D12" s="186">
        <v>4418</v>
      </c>
      <c r="E12" s="186">
        <v>3651</v>
      </c>
      <c r="F12" s="181">
        <v>44.6</v>
      </c>
      <c r="G12" s="181">
        <v>82.6</v>
      </c>
      <c r="H12" s="186">
        <v>8195</v>
      </c>
      <c r="I12" s="283">
        <v>6859</v>
      </c>
    </row>
    <row r="13" spans="1:138">
      <c r="A13" s="82" t="s">
        <v>208</v>
      </c>
      <c r="B13" s="181">
        <f t="shared" si="0"/>
        <v>0.9</v>
      </c>
      <c r="C13" s="181">
        <v>5.2</v>
      </c>
      <c r="D13" s="186">
        <v>4564</v>
      </c>
      <c r="E13" s="186">
        <v>3062</v>
      </c>
      <c r="F13" s="181">
        <v>39.5</v>
      </c>
      <c r="G13" s="181">
        <v>67.099999999999994</v>
      </c>
      <c r="H13" s="186">
        <v>7745</v>
      </c>
      <c r="I13" s="283">
        <v>6465</v>
      </c>
    </row>
    <row r="14" spans="1:138">
      <c r="A14" s="82" t="s">
        <v>209</v>
      </c>
      <c r="B14" s="181">
        <f t="shared" si="0"/>
        <v>6.8</v>
      </c>
      <c r="C14" s="181">
        <v>40.799999999999997</v>
      </c>
      <c r="D14" s="186">
        <v>4341</v>
      </c>
      <c r="E14" s="186">
        <v>543</v>
      </c>
      <c r="F14" s="181">
        <v>10.9</v>
      </c>
      <c r="G14" s="181">
        <v>12.5</v>
      </c>
      <c r="H14" s="186">
        <v>4983</v>
      </c>
      <c r="I14" s="283">
        <v>4023</v>
      </c>
    </row>
    <row r="15" spans="1:138">
      <c r="A15" s="81" t="s">
        <v>183</v>
      </c>
      <c r="B15" s="180">
        <f t="shared" si="0"/>
        <v>34.9</v>
      </c>
      <c r="C15" s="180">
        <v>209.4</v>
      </c>
      <c r="D15" s="185">
        <v>3043</v>
      </c>
      <c r="E15" s="185">
        <v>931</v>
      </c>
      <c r="F15" s="180">
        <v>23</v>
      </c>
      <c r="G15" s="180">
        <v>30.6</v>
      </c>
      <c r="H15" s="185">
        <v>4041</v>
      </c>
      <c r="I15" s="282">
        <v>3299</v>
      </c>
    </row>
    <row r="16" spans="1:138">
      <c r="A16" s="82" t="s">
        <v>70</v>
      </c>
      <c r="B16" s="181">
        <f t="shared" si="0"/>
        <v>4.8</v>
      </c>
      <c r="C16" s="181">
        <v>28.8</v>
      </c>
      <c r="D16" s="186">
        <v>2848</v>
      </c>
      <c r="E16" s="186">
        <v>1589</v>
      </c>
      <c r="F16" s="181">
        <v>35.299999999999997</v>
      </c>
      <c r="G16" s="181">
        <v>55.8</v>
      </c>
      <c r="H16" s="186">
        <v>4505</v>
      </c>
      <c r="I16" s="283">
        <v>3722</v>
      </c>
    </row>
    <row r="17" spans="1:9" s="36" customFormat="1">
      <c r="A17" s="85" t="s">
        <v>285</v>
      </c>
      <c r="B17" s="181">
        <f t="shared" si="0"/>
        <v>1.2</v>
      </c>
      <c r="C17" s="181">
        <v>7.2</v>
      </c>
      <c r="D17" s="186">
        <v>3314</v>
      </c>
      <c r="E17" s="186">
        <v>2074</v>
      </c>
      <c r="F17" s="181">
        <v>37.9</v>
      </c>
      <c r="G17" s="181">
        <v>62.6</v>
      </c>
      <c r="H17" s="186">
        <v>5475</v>
      </c>
      <c r="I17" s="283">
        <v>4542</v>
      </c>
    </row>
    <row r="18" spans="1:9">
      <c r="A18" s="82" t="s">
        <v>284</v>
      </c>
      <c r="B18" s="181">
        <f t="shared" si="0"/>
        <v>3.9</v>
      </c>
      <c r="C18" s="181">
        <v>23.6</v>
      </c>
      <c r="D18" s="186">
        <v>2926</v>
      </c>
      <c r="E18" s="186">
        <v>1320</v>
      </c>
      <c r="F18" s="181">
        <v>30.6</v>
      </c>
      <c r="G18" s="181">
        <v>45.1</v>
      </c>
      <c r="H18" s="186">
        <v>4310</v>
      </c>
      <c r="I18" s="283">
        <v>3557</v>
      </c>
    </row>
    <row r="19" spans="1:9">
      <c r="A19" s="82" t="s">
        <v>71</v>
      </c>
      <c r="B19" s="181">
        <f t="shared" si="0"/>
        <v>20.9</v>
      </c>
      <c r="C19" s="181">
        <v>125.5</v>
      </c>
      <c r="D19" s="186">
        <v>3013</v>
      </c>
      <c r="E19" s="186">
        <v>647</v>
      </c>
      <c r="F19" s="181">
        <v>17.399999999999999</v>
      </c>
      <c r="G19" s="181">
        <v>21.5</v>
      </c>
      <c r="H19" s="186">
        <v>3727</v>
      </c>
      <c r="I19" s="283">
        <v>3028</v>
      </c>
    </row>
    <row r="20" spans="1:9">
      <c r="A20" s="82" t="s">
        <v>88</v>
      </c>
      <c r="B20" s="181">
        <f t="shared" si="0"/>
        <v>0.2</v>
      </c>
      <c r="C20" s="181">
        <v>1.3</v>
      </c>
      <c r="D20" s="186">
        <v>3075</v>
      </c>
      <c r="E20" s="186">
        <v>349</v>
      </c>
      <c r="F20" s="181">
        <v>10</v>
      </c>
      <c r="G20" s="181">
        <v>11.3</v>
      </c>
      <c r="H20" s="186">
        <v>3499</v>
      </c>
      <c r="I20" s="283">
        <v>2835</v>
      </c>
    </row>
    <row r="21" spans="1:9">
      <c r="A21" s="82" t="s">
        <v>82</v>
      </c>
      <c r="B21" s="181">
        <f t="shared" si="0"/>
        <v>0.5</v>
      </c>
      <c r="C21" s="181">
        <v>3.1</v>
      </c>
      <c r="D21" s="186">
        <v>3562</v>
      </c>
      <c r="E21" s="186">
        <v>1887</v>
      </c>
      <c r="F21" s="181">
        <v>34</v>
      </c>
      <c r="G21" s="181">
        <v>53</v>
      </c>
      <c r="H21" s="186">
        <v>5551</v>
      </c>
      <c r="I21" s="283">
        <v>4426</v>
      </c>
    </row>
    <row r="22" spans="1:9">
      <c r="A22" s="82" t="s">
        <v>210</v>
      </c>
      <c r="B22" s="181">
        <f t="shared" si="0"/>
        <v>4.5</v>
      </c>
      <c r="C22" s="181">
        <v>27</v>
      </c>
      <c r="D22" s="186">
        <v>3428</v>
      </c>
      <c r="E22" s="186">
        <v>1126</v>
      </c>
      <c r="F22" s="181">
        <v>24.4</v>
      </c>
      <c r="G22" s="181">
        <v>32.799999999999997</v>
      </c>
      <c r="H22" s="186">
        <v>4618</v>
      </c>
      <c r="I22" s="283">
        <v>3775</v>
      </c>
    </row>
    <row r="23" spans="1:9">
      <c r="A23" s="83" t="s">
        <v>52</v>
      </c>
      <c r="B23" s="180">
        <f t="shared" si="0"/>
        <v>28.5</v>
      </c>
      <c r="C23" s="180">
        <v>171.4</v>
      </c>
      <c r="D23" s="185">
        <v>2532</v>
      </c>
      <c r="E23" s="185">
        <v>719</v>
      </c>
      <c r="F23" s="180">
        <v>21.8</v>
      </c>
      <c r="G23" s="180">
        <v>28.4</v>
      </c>
      <c r="H23" s="185">
        <v>3306</v>
      </c>
      <c r="I23" s="282">
        <v>2692</v>
      </c>
    </row>
    <row r="24" spans="1:9">
      <c r="A24" s="81" t="s">
        <v>93</v>
      </c>
      <c r="B24" s="180">
        <f t="shared" si="0"/>
        <v>16.7</v>
      </c>
      <c r="C24" s="180">
        <v>100.4</v>
      </c>
      <c r="D24" s="185">
        <v>2796</v>
      </c>
      <c r="E24" s="185">
        <v>610</v>
      </c>
      <c r="F24" s="180">
        <v>17.600000000000001</v>
      </c>
      <c r="G24" s="180">
        <v>21.8</v>
      </c>
      <c r="H24" s="185">
        <v>3467</v>
      </c>
      <c r="I24" s="282">
        <v>2816</v>
      </c>
    </row>
    <row r="25" spans="1:9">
      <c r="A25" s="82" t="s">
        <v>66</v>
      </c>
      <c r="B25" s="181">
        <f t="shared" si="0"/>
        <v>9.4</v>
      </c>
      <c r="C25" s="181">
        <v>56.2</v>
      </c>
      <c r="D25" s="186">
        <v>2754</v>
      </c>
      <c r="E25" s="186">
        <v>358</v>
      </c>
      <c r="F25" s="181">
        <v>11.3</v>
      </c>
      <c r="G25" s="181">
        <v>13</v>
      </c>
      <c r="H25" s="186">
        <v>3168</v>
      </c>
      <c r="I25" s="283">
        <v>2558</v>
      </c>
    </row>
    <row r="26" spans="1:9">
      <c r="A26" s="82" t="s">
        <v>67</v>
      </c>
      <c r="B26" s="181">
        <f t="shared" si="0"/>
        <v>4.9000000000000004</v>
      </c>
      <c r="C26" s="181">
        <v>29.6</v>
      </c>
      <c r="D26" s="186">
        <v>2889</v>
      </c>
      <c r="E26" s="186">
        <v>626</v>
      </c>
      <c r="F26" s="181">
        <v>17.5</v>
      </c>
      <c r="G26" s="181">
        <v>21.7</v>
      </c>
      <c r="H26" s="186">
        <v>3581</v>
      </c>
      <c r="I26" s="283">
        <v>2909</v>
      </c>
    </row>
    <row r="27" spans="1:9">
      <c r="A27" s="82" t="s">
        <v>83</v>
      </c>
      <c r="B27" s="181">
        <f t="shared" si="0"/>
        <v>0.1</v>
      </c>
      <c r="C27" s="181">
        <v>0.9</v>
      </c>
      <c r="D27" s="186">
        <v>3494</v>
      </c>
      <c r="E27" s="186">
        <v>518</v>
      </c>
      <c r="F27" s="181">
        <v>12.8</v>
      </c>
      <c r="G27" s="181">
        <v>14.8</v>
      </c>
      <c r="H27" s="186">
        <v>4040</v>
      </c>
      <c r="I27" s="283">
        <v>3262</v>
      </c>
    </row>
    <row r="28" spans="1:9">
      <c r="A28" s="82" t="s">
        <v>321</v>
      </c>
      <c r="B28" s="181">
        <f t="shared" si="0"/>
        <v>0.5</v>
      </c>
      <c r="C28" s="181">
        <v>2.8</v>
      </c>
      <c r="D28" s="186">
        <v>2924</v>
      </c>
      <c r="E28" s="186">
        <v>1598</v>
      </c>
      <c r="F28" s="181">
        <v>34.6</v>
      </c>
      <c r="G28" s="181">
        <v>54.6</v>
      </c>
      <c r="H28" s="186">
        <v>4623</v>
      </c>
      <c r="I28" s="283">
        <v>3685</v>
      </c>
    </row>
    <row r="29" spans="1:9">
      <c r="A29" s="82" t="s">
        <v>185</v>
      </c>
      <c r="B29" s="181">
        <f t="shared" si="0"/>
        <v>1.8</v>
      </c>
      <c r="C29" s="181">
        <v>10.9</v>
      </c>
      <c r="D29" s="186">
        <v>2674</v>
      </c>
      <c r="E29" s="186">
        <v>1611</v>
      </c>
      <c r="F29" s="181">
        <v>37</v>
      </c>
      <c r="G29" s="181">
        <v>60.3</v>
      </c>
      <c r="H29" s="186">
        <v>4349</v>
      </c>
      <c r="I29" s="283">
        <v>3631</v>
      </c>
    </row>
    <row r="30" spans="1:9">
      <c r="A30" s="81" t="s">
        <v>74</v>
      </c>
      <c r="B30" s="180">
        <f t="shared" si="0"/>
        <v>11.8</v>
      </c>
      <c r="C30" s="180">
        <v>70.599999999999994</v>
      </c>
      <c r="D30" s="185">
        <v>2161</v>
      </c>
      <c r="E30" s="185">
        <v>876</v>
      </c>
      <c r="F30" s="180">
        <v>28.4</v>
      </c>
      <c r="G30" s="180">
        <v>40.5</v>
      </c>
      <c r="H30" s="185">
        <v>3082</v>
      </c>
      <c r="I30" s="282">
        <v>2521</v>
      </c>
    </row>
    <row r="31" spans="1:9">
      <c r="A31" s="82" t="s">
        <v>99</v>
      </c>
      <c r="B31" s="181">
        <f t="shared" si="0"/>
        <v>0.2</v>
      </c>
      <c r="C31" s="181">
        <v>1.2</v>
      </c>
      <c r="D31" s="186">
        <v>2093</v>
      </c>
      <c r="E31" s="186">
        <v>596</v>
      </c>
      <c r="F31" s="181">
        <v>21.8</v>
      </c>
      <c r="G31" s="181">
        <v>28.5</v>
      </c>
      <c r="H31" s="186">
        <v>2729</v>
      </c>
      <c r="I31" s="283">
        <v>2224</v>
      </c>
    </row>
    <row r="32" spans="1:9" s="429" customFormat="1">
      <c r="A32" s="82" t="s">
        <v>68</v>
      </c>
      <c r="B32" s="426">
        <f t="shared" si="0"/>
        <v>0.1</v>
      </c>
      <c r="C32" s="426">
        <v>0.4</v>
      </c>
      <c r="D32" s="427">
        <v>2456</v>
      </c>
      <c r="E32" s="427">
        <v>373</v>
      </c>
      <c r="F32" s="426">
        <v>13</v>
      </c>
      <c r="G32" s="426">
        <v>15.2</v>
      </c>
      <c r="H32" s="427">
        <v>2867</v>
      </c>
      <c r="I32" s="428">
        <v>2309</v>
      </c>
    </row>
    <row r="33" spans="1:9" ht="24">
      <c r="A33" s="84" t="s">
        <v>75</v>
      </c>
      <c r="B33" s="181">
        <f t="shared" si="0"/>
        <v>9.8000000000000007</v>
      </c>
      <c r="C33" s="181">
        <v>58.8</v>
      </c>
      <c r="D33" s="186">
        <v>2147</v>
      </c>
      <c r="E33" s="186">
        <v>876</v>
      </c>
      <c r="F33" s="181">
        <v>28.6</v>
      </c>
      <c r="G33" s="181">
        <v>40.799999999999997</v>
      </c>
      <c r="H33" s="186">
        <v>3066</v>
      </c>
      <c r="I33" s="283">
        <v>2507</v>
      </c>
    </row>
    <row r="34" spans="1:9">
      <c r="A34" s="85" t="s">
        <v>84</v>
      </c>
      <c r="B34" s="181">
        <f t="shared" si="0"/>
        <v>1.9</v>
      </c>
      <c r="C34" s="181">
        <v>11.3</v>
      </c>
      <c r="D34" s="186">
        <v>2124</v>
      </c>
      <c r="E34" s="186">
        <v>815</v>
      </c>
      <c r="F34" s="181">
        <v>27.3</v>
      </c>
      <c r="G34" s="181">
        <v>38.4</v>
      </c>
      <c r="H34" s="186">
        <v>2984</v>
      </c>
      <c r="I34" s="283">
        <v>2436</v>
      </c>
    </row>
    <row r="35" spans="1:9" ht="24">
      <c r="A35" s="82" t="s">
        <v>85</v>
      </c>
      <c r="B35" s="181">
        <f t="shared" si="0"/>
        <v>0.1</v>
      </c>
      <c r="C35" s="181">
        <v>0.8</v>
      </c>
      <c r="D35" s="186">
        <v>2631</v>
      </c>
      <c r="E35" s="186">
        <v>1194</v>
      </c>
      <c r="F35" s="181">
        <v>30.7</v>
      </c>
      <c r="G35" s="181">
        <v>45.4</v>
      </c>
      <c r="H35" s="186">
        <v>3891</v>
      </c>
      <c r="I35" s="283">
        <v>3076</v>
      </c>
    </row>
    <row r="36" spans="1:9">
      <c r="A36" s="86" t="s">
        <v>100</v>
      </c>
      <c r="B36" s="181">
        <f t="shared" si="0"/>
        <v>1.5</v>
      </c>
      <c r="C36" s="181">
        <v>9.3000000000000007</v>
      </c>
      <c r="D36" s="186">
        <v>2206</v>
      </c>
      <c r="E36" s="186">
        <v>909</v>
      </c>
      <c r="F36" s="181">
        <v>28.7</v>
      </c>
      <c r="G36" s="181">
        <v>41.2</v>
      </c>
      <c r="H36" s="186">
        <v>3164</v>
      </c>
      <c r="I36" s="283">
        <v>2605</v>
      </c>
    </row>
    <row r="37" spans="1:9">
      <c r="A37" s="83" t="s">
        <v>53</v>
      </c>
      <c r="B37" s="180">
        <f t="shared" si="0"/>
        <v>27.6</v>
      </c>
      <c r="C37" s="180">
        <v>166</v>
      </c>
      <c r="D37" s="185">
        <v>1894</v>
      </c>
      <c r="E37" s="185">
        <v>941</v>
      </c>
      <c r="F37" s="180">
        <v>32.5</v>
      </c>
      <c r="G37" s="180">
        <v>49.7</v>
      </c>
      <c r="H37" s="185">
        <v>2893</v>
      </c>
      <c r="I37" s="282">
        <v>2326</v>
      </c>
    </row>
    <row r="38" spans="1:9">
      <c r="A38" s="81" t="s">
        <v>73</v>
      </c>
      <c r="B38" s="180">
        <f t="shared" si="0"/>
        <v>13.6</v>
      </c>
      <c r="C38" s="180">
        <v>81.8</v>
      </c>
      <c r="D38" s="185">
        <v>2034</v>
      </c>
      <c r="E38" s="185">
        <v>1082</v>
      </c>
      <c r="F38" s="180">
        <v>34</v>
      </c>
      <c r="G38" s="180">
        <v>53.2</v>
      </c>
      <c r="H38" s="185">
        <v>3188</v>
      </c>
      <c r="I38" s="282">
        <v>2536</v>
      </c>
    </row>
    <row r="39" spans="1:9" ht="24">
      <c r="A39" s="82" t="s">
        <v>76</v>
      </c>
      <c r="B39" s="181">
        <f t="shared" si="0"/>
        <v>13.6</v>
      </c>
      <c r="C39" s="181">
        <v>81.7</v>
      </c>
      <c r="D39" s="186">
        <v>2034</v>
      </c>
      <c r="E39" s="186">
        <v>1083</v>
      </c>
      <c r="F39" s="181">
        <v>34</v>
      </c>
      <c r="G39" s="181">
        <v>53.2</v>
      </c>
      <c r="H39" s="186">
        <v>3188</v>
      </c>
      <c r="I39" s="283">
        <v>2537</v>
      </c>
    </row>
    <row r="40" spans="1:9">
      <c r="A40" s="85" t="s">
        <v>86</v>
      </c>
      <c r="B40" s="181">
        <f t="shared" si="0"/>
        <v>6.6</v>
      </c>
      <c r="C40" s="181">
        <v>39.700000000000003</v>
      </c>
      <c r="D40" s="186">
        <v>2288</v>
      </c>
      <c r="E40" s="186">
        <v>1190</v>
      </c>
      <c r="F40" s="181">
        <v>33.5</v>
      </c>
      <c r="G40" s="181">
        <v>52</v>
      </c>
      <c r="H40" s="186">
        <v>3558</v>
      </c>
      <c r="I40" s="283">
        <v>2826</v>
      </c>
    </row>
    <row r="41" spans="1:9">
      <c r="A41" s="85" t="s">
        <v>87</v>
      </c>
      <c r="B41" s="181">
        <f t="shared" si="0"/>
        <v>7</v>
      </c>
      <c r="C41" s="181">
        <v>42</v>
      </c>
      <c r="D41" s="186">
        <v>1794</v>
      </c>
      <c r="E41" s="186">
        <v>981</v>
      </c>
      <c r="F41" s="181">
        <v>34.5</v>
      </c>
      <c r="G41" s="181">
        <v>54.7</v>
      </c>
      <c r="H41" s="186">
        <v>2840</v>
      </c>
      <c r="I41" s="283">
        <v>2263</v>
      </c>
    </row>
    <row r="42" spans="1:9">
      <c r="A42" s="81" t="s">
        <v>72</v>
      </c>
      <c r="B42" s="180">
        <f t="shared" si="0"/>
        <v>13.8</v>
      </c>
      <c r="C42" s="180">
        <v>82.7</v>
      </c>
      <c r="D42" s="185">
        <v>1779</v>
      </c>
      <c r="E42" s="185">
        <v>778</v>
      </c>
      <c r="F42" s="180">
        <v>29.9</v>
      </c>
      <c r="G42" s="180">
        <v>43.7</v>
      </c>
      <c r="H42" s="185">
        <v>2603</v>
      </c>
      <c r="I42" s="282">
        <v>2113</v>
      </c>
    </row>
    <row r="43" spans="1:9">
      <c r="A43" s="82" t="s">
        <v>69</v>
      </c>
      <c r="B43" s="181">
        <f t="shared" si="0"/>
        <v>9.5</v>
      </c>
      <c r="C43" s="181">
        <v>57.3</v>
      </c>
      <c r="D43" s="186">
        <v>1748</v>
      </c>
      <c r="E43" s="186">
        <v>640</v>
      </c>
      <c r="F43" s="181">
        <v>26.3</v>
      </c>
      <c r="G43" s="181">
        <v>36.6</v>
      </c>
      <c r="H43" s="186">
        <v>2431</v>
      </c>
      <c r="I43" s="283">
        <v>1985</v>
      </c>
    </row>
    <row r="44" spans="1:9" ht="15.75" thickBot="1">
      <c r="A44" s="87" t="s">
        <v>89</v>
      </c>
      <c r="B44" s="182">
        <f t="shared" si="0"/>
        <v>3.5</v>
      </c>
      <c r="C44" s="182">
        <v>21</v>
      </c>
      <c r="D44" s="184">
        <v>1899</v>
      </c>
      <c r="E44" s="184">
        <v>1062</v>
      </c>
      <c r="F44" s="182">
        <v>35.200000000000003</v>
      </c>
      <c r="G44" s="182">
        <v>56</v>
      </c>
      <c r="H44" s="184">
        <v>3019</v>
      </c>
      <c r="I44" s="281">
        <v>2408</v>
      </c>
    </row>
    <row r="45" spans="1:9">
      <c r="A45" s="61" t="s">
        <v>297</v>
      </c>
      <c r="B45" s="62"/>
      <c r="C45" s="63"/>
      <c r="D45" s="64"/>
      <c r="E45" s="64"/>
      <c r="F45" s="65"/>
      <c r="G45" s="65"/>
      <c r="H45" s="64"/>
      <c r="I45" s="43"/>
    </row>
    <row r="46" spans="1:9" s="36" customFormat="1">
      <c r="A46" s="15" t="s">
        <v>168</v>
      </c>
      <c r="B46" s="20"/>
      <c r="C46" s="40"/>
      <c r="D46" s="18"/>
      <c r="E46" s="18"/>
      <c r="F46" s="23"/>
      <c r="G46" s="23"/>
      <c r="H46" s="18"/>
      <c r="I46" s="19"/>
    </row>
    <row r="47" spans="1:9" s="36" customFormat="1">
      <c r="A47" s="77" t="s">
        <v>134</v>
      </c>
      <c r="B47" s="21"/>
      <c r="C47" s="40"/>
      <c r="D47" s="18"/>
      <c r="E47" s="18"/>
      <c r="F47" s="23"/>
      <c r="G47" s="24"/>
      <c r="H47" s="18"/>
      <c r="I47" s="19"/>
    </row>
    <row r="48" spans="1:9">
      <c r="A48" s="46" t="s">
        <v>253</v>
      </c>
      <c r="B48" s="20"/>
      <c r="C48" s="40"/>
      <c r="D48" s="18"/>
      <c r="E48" s="18"/>
      <c r="F48" s="23"/>
      <c r="G48" s="23"/>
      <c r="H48" s="18"/>
    </row>
    <row r="49" spans="1:14" ht="23.25" customHeight="1">
      <c r="A49" s="449" t="s">
        <v>62</v>
      </c>
      <c r="B49" s="449"/>
      <c r="C49" s="449"/>
      <c r="D49" s="449"/>
      <c r="E49" s="449"/>
      <c r="F49" s="449"/>
      <c r="G49" s="449"/>
      <c r="H49" s="449"/>
    </row>
    <row r="50" spans="1:14" ht="15" customHeight="1">
      <c r="A50" s="444" t="s">
        <v>319</v>
      </c>
      <c r="B50" s="444"/>
      <c r="C50" s="444"/>
      <c r="D50" s="444"/>
      <c r="E50" s="444"/>
      <c r="F50" s="444"/>
      <c r="G50" s="444"/>
      <c r="H50" s="444"/>
    </row>
    <row r="51" spans="1:14" ht="25.5" customHeight="1">
      <c r="A51" s="449" t="s">
        <v>63</v>
      </c>
      <c r="B51" s="449"/>
      <c r="C51" s="449"/>
      <c r="D51" s="449"/>
      <c r="E51" s="449"/>
      <c r="F51" s="449"/>
      <c r="G51" s="449"/>
      <c r="H51" s="449"/>
    </row>
    <row r="52" spans="1:14" s="36" customFormat="1" ht="15.75" customHeight="1">
      <c r="A52" s="444" t="s">
        <v>211</v>
      </c>
      <c r="B52" s="449"/>
      <c r="C52" s="449"/>
      <c r="D52" s="449"/>
      <c r="E52" s="449"/>
      <c r="F52" s="449"/>
      <c r="G52" s="449"/>
      <c r="H52" s="449"/>
      <c r="I52" s="19"/>
    </row>
    <row r="53" spans="1:14" s="36" customFormat="1" ht="23.25" customHeight="1">
      <c r="A53" s="444" t="s">
        <v>212</v>
      </c>
      <c r="B53" s="444"/>
      <c r="C53" s="444"/>
      <c r="D53" s="444"/>
      <c r="E53" s="444"/>
      <c r="F53" s="444"/>
      <c r="G53" s="444"/>
      <c r="H53" s="444"/>
      <c r="I53" s="19"/>
    </row>
    <row r="54" spans="1:14" ht="16.5" customHeight="1">
      <c r="A54" s="444" t="s">
        <v>323</v>
      </c>
      <c r="B54" s="449"/>
      <c r="C54" s="449"/>
      <c r="D54" s="449"/>
      <c r="E54" s="449"/>
      <c r="F54" s="449"/>
      <c r="G54" s="449"/>
      <c r="H54" s="449"/>
    </row>
    <row r="55" spans="1:14" ht="25.5" customHeight="1">
      <c r="A55" s="444" t="s">
        <v>213</v>
      </c>
      <c r="B55" s="444"/>
      <c r="C55" s="444"/>
      <c r="D55" s="444"/>
      <c r="E55" s="444"/>
      <c r="F55" s="444"/>
      <c r="G55" s="444"/>
      <c r="H55" s="444"/>
      <c r="I55" s="444"/>
      <c r="J55" s="548"/>
      <c r="K55" s="548"/>
      <c r="L55" s="548"/>
      <c r="M55" s="548"/>
      <c r="N55" s="548"/>
    </row>
    <row r="56" spans="1:14">
      <c r="A56" s="77" t="s">
        <v>214</v>
      </c>
      <c r="B56" s="16"/>
      <c r="C56" s="13"/>
      <c r="D56" s="13"/>
      <c r="E56" s="13"/>
      <c r="F56" s="13"/>
      <c r="G56" s="13"/>
      <c r="H56" s="13"/>
    </row>
    <row r="57" spans="1:14">
      <c r="A57" s="444" t="s">
        <v>128</v>
      </c>
      <c r="B57" s="449"/>
      <c r="C57" s="449"/>
      <c r="D57" s="449"/>
      <c r="E57" s="449"/>
      <c r="F57" s="449"/>
      <c r="G57" s="449"/>
      <c r="H57" s="449"/>
    </row>
    <row r="58" spans="1:14" ht="42" customHeight="1">
      <c r="A58" s="436"/>
      <c r="B58" s="436"/>
      <c r="C58" s="436"/>
      <c r="D58" s="436"/>
      <c r="E58" s="436"/>
      <c r="F58" s="436"/>
      <c r="G58" s="436"/>
      <c r="H58" s="13"/>
    </row>
    <row r="59" spans="1:14" ht="42" customHeight="1">
      <c r="A59" s="436"/>
      <c r="B59" s="436"/>
      <c r="C59" s="436"/>
      <c r="D59" s="436"/>
      <c r="E59" s="436"/>
      <c r="F59" s="436"/>
      <c r="G59" s="436"/>
    </row>
    <row r="60" spans="1:14">
      <c r="A60" s="77"/>
    </row>
  </sheetData>
  <mergeCells count="34">
    <mergeCell ref="AP1:AW3"/>
    <mergeCell ref="R1:Y3"/>
    <mergeCell ref="A1:I3"/>
    <mergeCell ref="A5:A6"/>
    <mergeCell ref="J1:Q3"/>
    <mergeCell ref="Z1:AG3"/>
    <mergeCell ref="AH1:AO3"/>
    <mergeCell ref="DZ1:EG3"/>
    <mergeCell ref="AX1:BE3"/>
    <mergeCell ref="DJ1:DQ3"/>
    <mergeCell ref="DR1:DY3"/>
    <mergeCell ref="BF1:BM3"/>
    <mergeCell ref="BN1:BU3"/>
    <mergeCell ref="DB1:DI3"/>
    <mergeCell ref="BV1:CC3"/>
    <mergeCell ref="CD1:CK3"/>
    <mergeCell ref="CL1:CS3"/>
    <mergeCell ref="CT1:DA3"/>
    <mergeCell ref="A59:G59"/>
    <mergeCell ref="A53:H53"/>
    <mergeCell ref="A54:H54"/>
    <mergeCell ref="I5:I6"/>
    <mergeCell ref="B5:B6"/>
    <mergeCell ref="C5:C6"/>
    <mergeCell ref="E5:G5"/>
    <mergeCell ref="H5:H6"/>
    <mergeCell ref="A49:H49"/>
    <mergeCell ref="A58:G58"/>
    <mergeCell ref="A57:H57"/>
    <mergeCell ref="A52:H52"/>
    <mergeCell ref="A50:H50"/>
    <mergeCell ref="A51:H51"/>
    <mergeCell ref="D5:D6"/>
    <mergeCell ref="A55:I55"/>
  </mergeCells>
  <pageMargins left="0.78740157499999996" right="0.54" top="0.52" bottom="0.43" header="0.4921259845" footer="0.4921259845"/>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opLeftCell="A10" zoomScaleNormal="100" workbookViewId="0">
      <selection activeCell="D5" sqref="D5"/>
    </sheetView>
  </sheetViews>
  <sheetFormatPr baseColWidth="10" defaultRowHeight="12.75"/>
  <cols>
    <col min="1" max="2" width="27.140625" customWidth="1"/>
    <col min="3" max="6" width="7" customWidth="1"/>
    <col min="7" max="16" width="6" customWidth="1"/>
  </cols>
  <sheetData>
    <row r="1" spans="1:29" s="78" customFormat="1" ht="14.25" customHeight="1">
      <c r="A1" s="495" t="s">
        <v>237</v>
      </c>
      <c r="B1" s="496"/>
      <c r="C1" s="496"/>
      <c r="D1" s="496"/>
      <c r="E1" s="496"/>
      <c r="F1" s="496"/>
      <c r="G1" s="496"/>
      <c r="H1" s="496"/>
      <c r="I1" s="496"/>
      <c r="J1" s="158"/>
      <c r="K1" s="158"/>
      <c r="L1" s="158"/>
      <c r="M1" s="158"/>
      <c r="N1" s="158"/>
      <c r="O1" s="158"/>
      <c r="P1" s="158"/>
      <c r="Q1" s="158"/>
      <c r="R1" s="158"/>
      <c r="S1" s="158"/>
      <c r="T1" s="158"/>
      <c r="U1" s="158"/>
      <c r="V1" s="158"/>
      <c r="W1" s="158"/>
      <c r="X1" s="158"/>
      <c r="Y1" s="158"/>
      <c r="Z1" s="158"/>
      <c r="AA1" s="158"/>
      <c r="AB1" s="158"/>
      <c r="AC1" s="158"/>
    </row>
    <row r="2" spans="1:29" s="78" customFormat="1" ht="15.75" customHeight="1">
      <c r="A2" s="496"/>
      <c r="B2" s="496"/>
      <c r="C2" s="496"/>
      <c r="D2" s="496"/>
      <c r="E2" s="496"/>
      <c r="F2" s="496"/>
      <c r="G2" s="496"/>
      <c r="H2" s="496"/>
      <c r="I2" s="496"/>
      <c r="J2" s="158"/>
      <c r="K2" s="158"/>
      <c r="L2" s="158"/>
      <c r="M2" s="158"/>
      <c r="N2" s="158"/>
      <c r="O2" s="158"/>
      <c r="P2" s="158"/>
      <c r="Q2" s="158"/>
      <c r="R2" s="158"/>
      <c r="S2" s="158"/>
      <c r="T2" s="158"/>
      <c r="U2" s="158"/>
      <c r="V2" s="158"/>
      <c r="W2" s="158"/>
      <c r="X2" s="158"/>
      <c r="Y2" s="158"/>
      <c r="Z2" s="158"/>
      <c r="AA2" s="158"/>
      <c r="AB2" s="158"/>
      <c r="AC2" s="158"/>
    </row>
    <row r="3" spans="1:29" ht="13.5" thickBot="1">
      <c r="A3" s="159" t="s">
        <v>46</v>
      </c>
      <c r="B3" s="159"/>
      <c r="C3" s="159"/>
      <c r="D3" s="159"/>
      <c r="E3" s="159"/>
      <c r="F3" s="159"/>
      <c r="G3" s="159"/>
      <c r="H3" s="159"/>
      <c r="I3" s="159"/>
      <c r="J3" s="158"/>
      <c r="K3" s="158"/>
      <c r="L3" s="158"/>
      <c r="M3" s="158"/>
      <c r="N3" s="158"/>
      <c r="O3" s="158"/>
      <c r="P3" s="158"/>
      <c r="Q3" s="158"/>
      <c r="R3" s="158"/>
      <c r="S3" s="158"/>
      <c r="T3" s="158"/>
      <c r="U3" s="158"/>
      <c r="V3" s="158"/>
      <c r="W3" s="158"/>
      <c r="X3" s="158"/>
      <c r="Y3" s="158"/>
      <c r="Z3" s="158"/>
      <c r="AA3" s="158"/>
      <c r="AB3" s="158"/>
      <c r="AC3" s="158"/>
    </row>
    <row r="4" spans="1:29" ht="13.5" thickBot="1">
      <c r="A4" s="160"/>
      <c r="B4" s="161"/>
      <c r="C4" s="163">
        <v>2012</v>
      </c>
      <c r="D4" s="162">
        <v>2013</v>
      </c>
      <c r="E4" s="163">
        <v>2014</v>
      </c>
      <c r="F4" s="162">
        <v>2015</v>
      </c>
      <c r="G4" s="162">
        <v>2016</v>
      </c>
      <c r="H4" s="162">
        <v>2017</v>
      </c>
      <c r="I4" s="162">
        <v>2018</v>
      </c>
      <c r="J4" s="158"/>
      <c r="K4" s="158"/>
      <c r="L4" s="158"/>
      <c r="M4" s="158"/>
      <c r="N4" s="158"/>
    </row>
    <row r="5" spans="1:29" ht="19.5" customHeight="1">
      <c r="A5" s="497" t="s">
        <v>96</v>
      </c>
      <c r="B5" s="164" t="s">
        <v>335</v>
      </c>
      <c r="C5" s="166">
        <v>1.5</v>
      </c>
      <c r="D5" s="167">
        <v>0.7</v>
      </c>
      <c r="E5" s="168">
        <v>0.3</v>
      </c>
      <c r="F5" s="155">
        <v>0.1</v>
      </c>
      <c r="G5" s="155">
        <v>0.5</v>
      </c>
      <c r="H5" s="155">
        <v>1.1000000000000001</v>
      </c>
      <c r="I5" s="155">
        <v>1.9</v>
      </c>
      <c r="J5" s="158"/>
      <c r="K5" s="158"/>
      <c r="L5" s="158"/>
      <c r="M5" s="158"/>
      <c r="N5" s="158"/>
      <c r="O5" s="158"/>
      <c r="P5" s="158"/>
      <c r="Q5" s="158"/>
      <c r="R5" s="158"/>
      <c r="S5" s="158"/>
      <c r="T5" s="158"/>
    </row>
    <row r="6" spans="1:29" ht="24" customHeight="1" thickBot="1">
      <c r="A6" s="498"/>
      <c r="B6" s="169" t="s">
        <v>291</v>
      </c>
      <c r="C6" s="170">
        <v>0</v>
      </c>
      <c r="D6" s="171">
        <v>0</v>
      </c>
      <c r="E6" s="170">
        <v>0</v>
      </c>
      <c r="F6" s="156">
        <v>0</v>
      </c>
      <c r="G6" s="156">
        <v>0.6</v>
      </c>
      <c r="H6" s="156">
        <v>0.6</v>
      </c>
      <c r="I6" s="156">
        <v>0</v>
      </c>
      <c r="J6" s="158"/>
      <c r="K6" s="158"/>
      <c r="L6" s="158"/>
      <c r="M6" s="158"/>
      <c r="N6" s="158"/>
      <c r="O6" s="158"/>
      <c r="P6" s="158"/>
      <c r="Q6" s="158"/>
      <c r="R6" s="158"/>
      <c r="S6" s="158"/>
      <c r="T6" s="158"/>
    </row>
    <row r="7" spans="1:29" ht="14.25" customHeight="1">
      <c r="A7" s="497" t="s">
        <v>94</v>
      </c>
      <c r="B7" s="164" t="s">
        <v>335</v>
      </c>
      <c r="C7" s="168">
        <v>2</v>
      </c>
      <c r="D7" s="165">
        <v>0.9</v>
      </c>
      <c r="E7" s="168">
        <v>0.5</v>
      </c>
      <c r="F7" s="155">
        <v>0</v>
      </c>
      <c r="G7" s="155">
        <v>0.2</v>
      </c>
      <c r="H7" s="155">
        <v>1</v>
      </c>
      <c r="I7" s="155">
        <v>1.9</v>
      </c>
      <c r="J7" s="158"/>
      <c r="K7" s="158"/>
      <c r="L7" s="158"/>
      <c r="M7" s="158"/>
      <c r="N7" s="158"/>
      <c r="O7" s="158"/>
      <c r="P7" s="158"/>
      <c r="Q7" s="158"/>
      <c r="R7" s="158"/>
      <c r="S7" s="158"/>
      <c r="T7" s="158"/>
    </row>
    <row r="8" spans="1:29" ht="24" customHeight="1">
      <c r="A8" s="499"/>
      <c r="B8" s="172" t="s">
        <v>142</v>
      </c>
      <c r="C8" s="173">
        <v>2.4</v>
      </c>
      <c r="D8" s="173">
        <v>1.8</v>
      </c>
      <c r="E8" s="173">
        <v>2.5</v>
      </c>
      <c r="F8" s="173">
        <v>2.2000000000000002</v>
      </c>
      <c r="G8" s="173">
        <v>2.2000000000000002</v>
      </c>
      <c r="H8" s="173">
        <v>3.8</v>
      </c>
      <c r="I8" s="173">
        <v>3.1</v>
      </c>
      <c r="J8" s="158"/>
      <c r="K8" s="158"/>
      <c r="L8" s="158"/>
      <c r="M8" s="158"/>
      <c r="N8" s="158"/>
      <c r="O8" s="158"/>
      <c r="P8" s="158"/>
      <c r="Q8" s="158"/>
      <c r="R8" s="158"/>
      <c r="S8" s="158"/>
      <c r="T8" s="158"/>
    </row>
    <row r="9" spans="1:29" ht="22.5" customHeight="1">
      <c r="A9" s="500"/>
      <c r="B9" s="372" t="s">
        <v>143</v>
      </c>
      <c r="C9" s="373">
        <v>2.2999999999999998</v>
      </c>
      <c r="D9" s="373">
        <v>1.8</v>
      </c>
      <c r="E9" s="373">
        <v>2.4</v>
      </c>
      <c r="F9" s="373">
        <v>2.2000000000000002</v>
      </c>
      <c r="G9" s="373">
        <v>2.2999999999999998</v>
      </c>
      <c r="H9" s="373">
        <v>4</v>
      </c>
      <c r="I9" s="373">
        <v>3.1</v>
      </c>
      <c r="J9" s="158"/>
      <c r="K9" s="158"/>
      <c r="L9" s="158"/>
      <c r="M9" s="158"/>
      <c r="N9" s="158"/>
      <c r="O9" s="158"/>
      <c r="P9" s="158"/>
      <c r="Q9" s="158"/>
      <c r="R9" s="158"/>
      <c r="S9" s="158"/>
      <c r="T9" s="158"/>
    </row>
    <row r="10" spans="1:29" ht="27.75" customHeight="1">
      <c r="A10" s="500"/>
      <c r="B10" s="172" t="s">
        <v>144</v>
      </c>
      <c r="C10" s="173">
        <v>2</v>
      </c>
      <c r="D10" s="173">
        <v>1.4</v>
      </c>
      <c r="E10" s="173">
        <v>2.2000000000000002</v>
      </c>
      <c r="F10" s="173">
        <v>1.9</v>
      </c>
      <c r="G10" s="173">
        <v>1.9</v>
      </c>
      <c r="H10" s="173">
        <v>3.5</v>
      </c>
      <c r="I10" s="173">
        <v>2</v>
      </c>
      <c r="J10" s="158"/>
      <c r="K10" s="158"/>
      <c r="L10" s="158"/>
      <c r="M10" s="158"/>
      <c r="N10" s="158"/>
      <c r="O10" s="158"/>
      <c r="P10" s="158"/>
      <c r="Q10" s="158"/>
      <c r="R10" s="158"/>
      <c r="S10" s="158"/>
      <c r="T10" s="158"/>
    </row>
    <row r="11" spans="1:29" ht="24">
      <c r="A11" s="500"/>
      <c r="B11" s="372" t="s">
        <v>145</v>
      </c>
      <c r="C11" s="373">
        <v>2</v>
      </c>
      <c r="D11" s="373">
        <v>1.4</v>
      </c>
      <c r="E11" s="373">
        <v>2.1</v>
      </c>
      <c r="F11" s="373">
        <v>1.8</v>
      </c>
      <c r="G11" s="373">
        <v>1.9</v>
      </c>
      <c r="H11" s="373">
        <v>3.6</v>
      </c>
      <c r="I11" s="373">
        <v>2</v>
      </c>
      <c r="J11" s="158"/>
      <c r="K11" s="158"/>
      <c r="L11" s="158"/>
      <c r="M11" s="158"/>
      <c r="N11" s="158"/>
      <c r="O11" s="158"/>
      <c r="P11" s="158"/>
      <c r="Q11" s="158"/>
      <c r="R11" s="158"/>
      <c r="S11" s="158"/>
      <c r="T11" s="158"/>
    </row>
    <row r="12" spans="1:29" ht="24">
      <c r="A12" s="500"/>
      <c r="B12" s="172" t="s">
        <v>181</v>
      </c>
      <c r="C12" s="173">
        <v>1.6</v>
      </c>
      <c r="D12" s="173">
        <v>0.5</v>
      </c>
      <c r="E12" s="173">
        <v>0.7</v>
      </c>
      <c r="F12" s="173">
        <v>0.8</v>
      </c>
      <c r="G12" s="173">
        <v>0.8</v>
      </c>
      <c r="H12" s="173">
        <v>2.4</v>
      </c>
      <c r="I12" s="173">
        <v>1.8</v>
      </c>
      <c r="J12" s="158"/>
      <c r="K12" s="158"/>
      <c r="L12" s="158"/>
      <c r="M12" s="158"/>
      <c r="N12" s="158"/>
      <c r="O12" s="158"/>
      <c r="P12" s="158"/>
      <c r="Q12" s="158"/>
      <c r="R12" s="158"/>
      <c r="S12" s="158"/>
      <c r="T12" s="158"/>
    </row>
    <row r="13" spans="1:29" ht="24">
      <c r="A13" s="500"/>
      <c r="B13" s="372" t="s">
        <v>146</v>
      </c>
      <c r="C13" s="373">
        <v>1.4</v>
      </c>
      <c r="D13" s="373">
        <v>0.5</v>
      </c>
      <c r="E13" s="373">
        <v>0.9</v>
      </c>
      <c r="F13" s="373">
        <v>0.7</v>
      </c>
      <c r="G13" s="373">
        <v>0.7</v>
      </c>
      <c r="H13" s="373">
        <v>2.2999999999999998</v>
      </c>
      <c r="I13" s="386">
        <v>1.3</v>
      </c>
      <c r="J13" s="158"/>
      <c r="K13" s="158"/>
      <c r="L13" s="158"/>
      <c r="M13" s="158"/>
      <c r="N13" s="158"/>
      <c r="O13" s="158"/>
      <c r="P13" s="158"/>
      <c r="Q13" s="158"/>
      <c r="R13" s="158"/>
      <c r="S13" s="158"/>
      <c r="T13" s="158"/>
    </row>
    <row r="14" spans="1:29" ht="24">
      <c r="A14" s="501"/>
      <c r="B14" s="172" t="s">
        <v>182</v>
      </c>
      <c r="C14" s="173">
        <v>1.2</v>
      </c>
      <c r="D14" s="173">
        <v>0.1</v>
      </c>
      <c r="E14" s="173">
        <v>0.3</v>
      </c>
      <c r="F14" s="173">
        <v>0.4</v>
      </c>
      <c r="G14" s="173">
        <v>0.4</v>
      </c>
      <c r="H14" s="173">
        <v>2.1</v>
      </c>
      <c r="I14" s="173">
        <v>0.6</v>
      </c>
      <c r="J14" s="158"/>
      <c r="K14" s="158"/>
      <c r="L14" s="158"/>
      <c r="M14" s="158"/>
      <c r="N14" s="158"/>
      <c r="O14" s="158"/>
      <c r="P14" s="158"/>
      <c r="Q14" s="158"/>
      <c r="R14" s="158"/>
      <c r="S14" s="158"/>
      <c r="T14" s="158"/>
    </row>
    <row r="15" spans="1:29" ht="24.75" thickBot="1">
      <c r="A15" s="502"/>
      <c r="B15" s="377" t="s">
        <v>286</v>
      </c>
      <c r="C15" s="374">
        <v>1</v>
      </c>
      <c r="D15" s="374">
        <v>0.2</v>
      </c>
      <c r="E15" s="374">
        <v>0.6</v>
      </c>
      <c r="F15" s="374">
        <v>0.3</v>
      </c>
      <c r="G15" s="374">
        <v>0.3</v>
      </c>
      <c r="H15" s="374">
        <v>2</v>
      </c>
      <c r="I15" s="374">
        <v>0.2</v>
      </c>
      <c r="J15" s="158"/>
      <c r="K15" s="158"/>
      <c r="L15" s="158"/>
      <c r="M15" s="158"/>
      <c r="N15" s="158"/>
      <c r="O15" s="158"/>
      <c r="P15" s="158"/>
      <c r="Q15" s="158"/>
      <c r="R15" s="158"/>
      <c r="S15" s="158"/>
      <c r="T15" s="158"/>
    </row>
    <row r="16" spans="1:29" ht="18" customHeight="1">
      <c r="A16" s="504" t="s">
        <v>332</v>
      </c>
      <c r="B16" s="504"/>
      <c r="C16" s="504"/>
      <c r="D16" s="504"/>
      <c r="E16" s="504"/>
      <c r="F16" s="504"/>
      <c r="G16" s="504"/>
      <c r="H16" s="384"/>
      <c r="I16" s="174"/>
      <c r="J16" s="175"/>
      <c r="K16" s="175"/>
      <c r="L16" s="175"/>
      <c r="M16" s="175"/>
      <c r="N16" s="175"/>
      <c r="O16" s="175"/>
      <c r="P16" s="175"/>
      <c r="Q16" s="175"/>
      <c r="R16" s="175"/>
      <c r="S16" s="175"/>
      <c r="T16" s="175"/>
      <c r="U16" s="175"/>
      <c r="V16" s="175"/>
      <c r="W16" s="175"/>
      <c r="X16" s="175"/>
      <c r="Y16" s="175"/>
      <c r="Z16" s="175"/>
      <c r="AA16" s="175"/>
      <c r="AB16" s="175"/>
      <c r="AC16" s="175"/>
    </row>
    <row r="17" spans="1:29">
      <c r="A17" s="176" t="s">
        <v>236</v>
      </c>
      <c r="B17" s="174"/>
      <c r="C17" s="174"/>
      <c r="D17" s="174"/>
      <c r="E17" s="174"/>
      <c r="F17" s="174"/>
      <c r="G17" s="174"/>
      <c r="H17" s="174"/>
      <c r="I17" s="174"/>
      <c r="J17" s="175"/>
      <c r="K17" s="175"/>
      <c r="L17" s="175"/>
      <c r="M17" s="175"/>
      <c r="N17" s="175"/>
      <c r="O17" s="175"/>
      <c r="P17" s="175"/>
      <c r="Q17" s="175"/>
      <c r="R17" s="175"/>
      <c r="S17" s="175"/>
      <c r="T17" s="175"/>
      <c r="U17" s="175"/>
      <c r="V17" s="175"/>
      <c r="W17" s="175"/>
      <c r="X17" s="175"/>
      <c r="Y17" s="175"/>
      <c r="Z17" s="175"/>
      <c r="AA17" s="175"/>
      <c r="AB17" s="175"/>
      <c r="AC17" s="175"/>
    </row>
    <row r="18" spans="1:29" ht="25.5" customHeight="1">
      <c r="A18" s="503" t="s">
        <v>290</v>
      </c>
      <c r="B18" s="503"/>
      <c r="C18" s="503"/>
      <c r="D18" s="503"/>
      <c r="E18" s="503"/>
      <c r="F18" s="503"/>
      <c r="G18" s="503"/>
      <c r="H18" s="503"/>
      <c r="I18" s="503"/>
      <c r="J18" s="175"/>
      <c r="K18" s="175"/>
      <c r="L18" s="175"/>
      <c r="M18" s="175"/>
      <c r="N18" s="175"/>
      <c r="O18" s="175"/>
      <c r="P18" s="175"/>
      <c r="Q18" s="175"/>
      <c r="R18" s="175"/>
      <c r="S18" s="175"/>
      <c r="T18" s="175"/>
      <c r="U18" s="175"/>
      <c r="V18" s="175"/>
      <c r="W18" s="175"/>
      <c r="X18" s="175"/>
      <c r="Y18" s="175"/>
      <c r="Z18" s="175"/>
      <c r="AA18" s="175"/>
      <c r="AB18" s="175"/>
      <c r="AC18" s="175"/>
    </row>
    <row r="19" spans="1:29" ht="23.25" customHeight="1">
      <c r="A19" s="505" t="s">
        <v>147</v>
      </c>
      <c r="B19" s="505"/>
      <c r="C19" s="505"/>
      <c r="D19" s="505"/>
      <c r="E19" s="505"/>
      <c r="F19" s="505"/>
      <c r="G19" s="505"/>
      <c r="H19" s="505"/>
      <c r="J19" s="505"/>
      <c r="K19" s="507"/>
      <c r="L19" s="507"/>
      <c r="M19" s="507"/>
      <c r="N19" s="507"/>
      <c r="O19" s="507"/>
      <c r="P19" s="507"/>
      <c r="Q19" s="507"/>
      <c r="R19" s="507"/>
      <c r="S19" s="507"/>
      <c r="T19" s="505"/>
      <c r="U19" s="507"/>
      <c r="V19" s="507"/>
      <c r="W19" s="507"/>
      <c r="X19" s="507"/>
      <c r="Y19" s="507"/>
      <c r="Z19" s="507"/>
      <c r="AA19" s="507"/>
      <c r="AB19" s="507"/>
      <c r="AC19" s="507"/>
    </row>
    <row r="20" spans="1:29" ht="12.75" customHeight="1">
      <c r="A20" s="505" t="s">
        <v>245</v>
      </c>
      <c r="B20" s="507"/>
      <c r="C20" s="507"/>
      <c r="D20" s="507"/>
      <c r="E20" s="507"/>
      <c r="F20" s="507"/>
      <c r="G20" s="507"/>
      <c r="H20" s="507"/>
      <c r="I20" s="507"/>
      <c r="S20" s="175"/>
      <c r="T20" s="175"/>
      <c r="U20" s="175"/>
      <c r="V20" s="175"/>
      <c r="W20" s="175"/>
      <c r="X20" s="175"/>
      <c r="Y20" s="175"/>
      <c r="Z20" s="175"/>
      <c r="AA20" s="175"/>
      <c r="AB20" s="175"/>
      <c r="AC20" s="175"/>
    </row>
    <row r="21" spans="1:29">
      <c r="A21" s="177" t="s">
        <v>148</v>
      </c>
      <c r="B21" s="174"/>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row>
    <row r="22" spans="1:29">
      <c r="A22" s="177" t="s">
        <v>149</v>
      </c>
      <c r="B22" s="174"/>
      <c r="C22" s="174"/>
      <c r="D22" s="174"/>
      <c r="E22" s="174"/>
      <c r="F22" s="174"/>
      <c r="G22" s="174"/>
      <c r="H22" s="174"/>
      <c r="I22" s="174"/>
      <c r="J22" s="175"/>
      <c r="K22" s="175"/>
      <c r="L22" s="175"/>
      <c r="M22" s="175"/>
      <c r="N22" s="175"/>
      <c r="O22" s="175"/>
      <c r="P22" s="175"/>
      <c r="Q22" s="175"/>
      <c r="R22" s="175"/>
      <c r="S22" s="175"/>
      <c r="T22" s="175"/>
      <c r="U22" s="175"/>
      <c r="V22" s="175"/>
      <c r="W22" s="175"/>
      <c r="X22" s="175"/>
      <c r="Y22" s="175"/>
      <c r="Z22" s="175"/>
      <c r="AA22" s="175"/>
      <c r="AB22" s="175"/>
      <c r="AC22" s="175"/>
    </row>
    <row r="23" spans="1:29" ht="12.75" customHeight="1">
      <c r="A23" s="505" t="s">
        <v>150</v>
      </c>
      <c r="B23" s="506"/>
      <c r="C23" s="506"/>
      <c r="D23" s="506"/>
      <c r="E23" s="506"/>
      <c r="F23" s="506"/>
      <c r="G23" s="506"/>
      <c r="H23" s="506"/>
      <c r="I23" s="506"/>
      <c r="J23" s="175"/>
      <c r="K23" s="175"/>
      <c r="L23" s="175"/>
      <c r="M23" s="175"/>
      <c r="N23" s="175"/>
      <c r="O23" s="175"/>
      <c r="P23" s="175"/>
      <c r="Q23" s="175"/>
      <c r="R23" s="175"/>
      <c r="S23" s="175"/>
      <c r="T23" s="175"/>
      <c r="U23" s="175"/>
      <c r="V23" s="175"/>
      <c r="W23" s="175"/>
      <c r="X23" s="175"/>
      <c r="Y23" s="175"/>
      <c r="Z23" s="175"/>
      <c r="AA23" s="175"/>
      <c r="AB23" s="175"/>
      <c r="AC23" s="175"/>
    </row>
    <row r="24" spans="1:29" ht="13.5" customHeight="1">
      <c r="A24" s="506"/>
      <c r="B24" s="506"/>
      <c r="C24" s="506"/>
      <c r="D24" s="506"/>
      <c r="E24" s="506"/>
      <c r="F24" s="506"/>
      <c r="G24" s="506"/>
      <c r="H24" s="506"/>
      <c r="I24" s="506"/>
      <c r="J24" s="175"/>
      <c r="K24" s="175"/>
      <c r="L24" s="175"/>
      <c r="M24" s="175"/>
      <c r="N24" s="175"/>
      <c r="O24" s="175"/>
      <c r="P24" s="175"/>
      <c r="Q24" s="175"/>
      <c r="R24" s="175"/>
      <c r="S24" s="175"/>
      <c r="T24" s="175"/>
      <c r="U24" s="175"/>
      <c r="V24" s="175"/>
      <c r="W24" s="175"/>
      <c r="X24" s="175"/>
      <c r="Y24" s="175"/>
      <c r="Z24" s="175"/>
      <c r="AA24" s="175"/>
      <c r="AB24" s="175"/>
      <c r="AC24" s="175"/>
    </row>
    <row r="25" spans="1:29" ht="59.25" customHeight="1">
      <c r="A25" s="505" t="s">
        <v>162</v>
      </c>
      <c r="B25" s="506"/>
      <c r="C25" s="506"/>
      <c r="D25" s="506"/>
      <c r="E25" s="506"/>
      <c r="F25" s="506"/>
      <c r="G25" s="506"/>
      <c r="H25" s="506"/>
      <c r="I25" s="506"/>
      <c r="J25" s="505"/>
      <c r="K25" s="506"/>
      <c r="L25" s="506"/>
      <c r="M25" s="506"/>
      <c r="N25" s="506"/>
      <c r="O25" s="506"/>
      <c r="P25" s="506"/>
      <c r="Q25" s="506"/>
      <c r="R25" s="506"/>
      <c r="S25" s="506"/>
      <c r="T25" s="505"/>
      <c r="U25" s="506"/>
      <c r="V25" s="506"/>
      <c r="W25" s="506"/>
      <c r="X25" s="506"/>
      <c r="Y25" s="506"/>
      <c r="Z25" s="506"/>
      <c r="AA25" s="506"/>
      <c r="AB25" s="506"/>
      <c r="AC25" s="506"/>
    </row>
    <row r="26" spans="1:29" ht="39" customHeight="1">
      <c r="J26" s="505"/>
      <c r="K26" s="506"/>
      <c r="L26" s="506"/>
      <c r="M26" s="506"/>
      <c r="N26" s="506"/>
      <c r="O26" s="506"/>
      <c r="P26" s="506"/>
      <c r="Q26" s="506"/>
      <c r="R26" s="506"/>
      <c r="S26" s="506"/>
      <c r="T26" s="505"/>
      <c r="U26" s="506"/>
      <c r="V26" s="506"/>
      <c r="W26" s="506"/>
      <c r="X26" s="506"/>
      <c r="Y26" s="506"/>
      <c r="Z26" s="506"/>
      <c r="AA26" s="506"/>
      <c r="AB26" s="506"/>
      <c r="AC26" s="506"/>
    </row>
  </sheetData>
  <mergeCells count="15">
    <mergeCell ref="T26:AC26"/>
    <mergeCell ref="J26:S26"/>
    <mergeCell ref="T19:AC19"/>
    <mergeCell ref="A20:I20"/>
    <mergeCell ref="J19:S19"/>
    <mergeCell ref="A23:I24"/>
    <mergeCell ref="A25:I25"/>
    <mergeCell ref="J25:S25"/>
    <mergeCell ref="T25:AC25"/>
    <mergeCell ref="A19:H19"/>
    <mergeCell ref="A1:I2"/>
    <mergeCell ref="A5:A6"/>
    <mergeCell ref="A7:A15"/>
    <mergeCell ref="A18:I18"/>
    <mergeCell ref="A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0" workbookViewId="0">
      <selection activeCell="A8" sqref="A8"/>
    </sheetView>
  </sheetViews>
  <sheetFormatPr baseColWidth="10" defaultRowHeight="12.75"/>
  <cols>
    <col min="1" max="1" width="25.28515625" customWidth="1"/>
    <col min="2" max="2" width="7" customWidth="1"/>
    <col min="3" max="3" width="6.7109375" customWidth="1"/>
    <col min="4" max="4" width="7.7109375" customWidth="1"/>
    <col min="5" max="5" width="7.85546875" customWidth="1"/>
    <col min="6" max="6" width="7.5703125" customWidth="1"/>
    <col min="7" max="8" width="9.140625" customWidth="1"/>
    <col min="9" max="9" width="8.7109375" customWidth="1"/>
  </cols>
  <sheetData>
    <row r="1" spans="1:11" s="78" customFormat="1" ht="31.5" customHeight="1">
      <c r="A1" s="508" t="s">
        <v>287</v>
      </c>
      <c r="B1" s="509"/>
      <c r="C1" s="509"/>
      <c r="D1" s="509"/>
      <c r="E1" s="509"/>
      <c r="F1" s="509"/>
      <c r="G1" s="509"/>
      <c r="H1" s="385"/>
    </row>
    <row r="2" spans="1:11" ht="13.5" customHeight="1" thickBot="1"/>
    <row r="3" spans="1:11" ht="27" customHeight="1" thickBot="1">
      <c r="A3" s="94"/>
      <c r="B3" s="96">
        <v>2011</v>
      </c>
      <c r="C3" s="96">
        <v>2012</v>
      </c>
      <c r="D3" s="95">
        <v>2013</v>
      </c>
      <c r="E3" s="96">
        <v>2014</v>
      </c>
      <c r="F3" s="96">
        <v>2015</v>
      </c>
      <c r="G3" s="96">
        <v>2016</v>
      </c>
      <c r="H3" s="96">
        <v>2017</v>
      </c>
      <c r="I3" s="97">
        <v>2018</v>
      </c>
    </row>
    <row r="4" spans="1:11" ht="17.25" customHeight="1">
      <c r="A4" s="378" t="s">
        <v>117</v>
      </c>
      <c r="B4" s="379"/>
      <c r="C4" s="379"/>
      <c r="D4" s="379"/>
      <c r="E4" s="379"/>
      <c r="F4" s="379"/>
      <c r="G4" s="379"/>
      <c r="H4" s="379"/>
      <c r="I4" s="380"/>
    </row>
    <row r="5" spans="1:11" ht="24" customHeight="1">
      <c r="A5" s="92" t="s">
        <v>163</v>
      </c>
      <c r="B5" s="89">
        <v>2980</v>
      </c>
      <c r="C5" s="90">
        <v>3022</v>
      </c>
      <c r="D5" s="90">
        <v>3038</v>
      </c>
      <c r="E5" s="90">
        <v>3066</v>
      </c>
      <c r="F5" s="90">
        <v>3087</v>
      </c>
      <c r="G5" s="90">
        <v>3113</v>
      </c>
      <c r="H5" s="90">
        <v>3186</v>
      </c>
      <c r="I5" s="235">
        <v>3229</v>
      </c>
    </row>
    <row r="6" spans="1:11" ht="24" customHeight="1">
      <c r="A6" s="257" t="s">
        <v>156</v>
      </c>
      <c r="B6" s="89">
        <v>3053</v>
      </c>
      <c r="C6" s="90">
        <v>3096</v>
      </c>
      <c r="D6" s="90">
        <v>3114</v>
      </c>
      <c r="E6" s="90">
        <v>3148</v>
      </c>
      <c r="F6" s="90">
        <v>3168</v>
      </c>
      <c r="G6" s="90">
        <v>3196</v>
      </c>
      <c r="H6" s="90">
        <v>3282</v>
      </c>
      <c r="I6" s="235">
        <v>3336</v>
      </c>
    </row>
    <row r="7" spans="1:11" ht="24">
      <c r="A7" s="262" t="s">
        <v>158</v>
      </c>
      <c r="B7" s="258">
        <v>20.8</v>
      </c>
      <c r="C7" s="258">
        <v>20.6</v>
      </c>
      <c r="D7" s="258">
        <v>20.6</v>
      </c>
      <c r="E7" s="258">
        <v>20.7</v>
      </c>
      <c r="F7" s="258">
        <v>20.7</v>
      </c>
      <c r="G7" s="258">
        <v>20.6</v>
      </c>
      <c r="H7" s="258">
        <v>20.3</v>
      </c>
      <c r="I7" s="259">
        <v>21.3</v>
      </c>
    </row>
    <row r="8" spans="1:11" ht="27" customHeight="1">
      <c r="A8" s="263" t="s">
        <v>157</v>
      </c>
      <c r="B8" s="258">
        <v>22.6</v>
      </c>
      <c r="C8" s="258">
        <v>22.5</v>
      </c>
      <c r="D8" s="258">
        <v>22.4</v>
      </c>
      <c r="E8" s="258">
        <v>22.6</v>
      </c>
      <c r="F8" s="258">
        <v>22.6</v>
      </c>
      <c r="G8" s="258">
        <v>22.5</v>
      </c>
      <c r="H8" s="258">
        <v>22.2</v>
      </c>
      <c r="I8" s="259">
        <v>23.1</v>
      </c>
    </row>
    <row r="9" spans="1:11" ht="17.25" customHeight="1">
      <c r="A9" s="92" t="s">
        <v>164</v>
      </c>
      <c r="B9" s="89">
        <v>2491</v>
      </c>
      <c r="C9" s="90">
        <v>2517</v>
      </c>
      <c r="D9" s="90">
        <v>2521</v>
      </c>
      <c r="E9" s="90">
        <v>2536</v>
      </c>
      <c r="F9" s="90">
        <v>2544</v>
      </c>
      <c r="G9" s="90">
        <v>2556</v>
      </c>
      <c r="H9" s="90">
        <v>2607</v>
      </c>
      <c r="I9" s="235">
        <v>2612</v>
      </c>
    </row>
    <row r="10" spans="1:11" ht="15.75" customHeight="1">
      <c r="A10" s="90" t="s">
        <v>288</v>
      </c>
      <c r="B10" s="90">
        <v>2565</v>
      </c>
      <c r="C10" s="90">
        <v>2593</v>
      </c>
      <c r="D10" s="90">
        <v>2598</v>
      </c>
      <c r="E10" s="90">
        <v>2616</v>
      </c>
      <c r="F10" s="90">
        <v>2623</v>
      </c>
      <c r="G10" s="90">
        <v>2637</v>
      </c>
      <c r="H10" s="90">
        <v>2697</v>
      </c>
      <c r="I10" s="278">
        <v>2708</v>
      </c>
    </row>
    <row r="11" spans="1:11" ht="14.25" customHeight="1">
      <c r="A11" s="381" t="s">
        <v>118</v>
      </c>
      <c r="B11" s="382"/>
      <c r="C11" s="382"/>
      <c r="D11" s="382"/>
      <c r="E11" s="382"/>
      <c r="F11" s="382"/>
      <c r="G11" s="382"/>
      <c r="H11" s="382"/>
      <c r="I11" s="383"/>
    </row>
    <row r="12" spans="1:11" ht="15.75" customHeight="1">
      <c r="A12" s="92" t="s">
        <v>163</v>
      </c>
      <c r="B12" s="89">
        <v>2931</v>
      </c>
      <c r="C12" s="90">
        <v>2977</v>
      </c>
      <c r="D12" s="90">
        <v>2991</v>
      </c>
      <c r="E12" s="90">
        <v>3011</v>
      </c>
      <c r="F12" s="90">
        <v>3035</v>
      </c>
      <c r="G12" s="90">
        <v>3059</v>
      </c>
      <c r="H12" s="90">
        <v>3130</v>
      </c>
      <c r="I12" s="235">
        <v>3186</v>
      </c>
      <c r="J12" s="266"/>
      <c r="K12" s="266"/>
    </row>
    <row r="13" spans="1:11" ht="12.75" customHeight="1">
      <c r="A13" s="260" t="s">
        <v>156</v>
      </c>
      <c r="B13" s="98"/>
      <c r="C13" s="98"/>
      <c r="D13" s="90">
        <v>3154</v>
      </c>
      <c r="E13" s="90">
        <v>3187</v>
      </c>
      <c r="F13" s="90">
        <v>3209</v>
      </c>
      <c r="G13" s="90">
        <v>3239</v>
      </c>
      <c r="H13" s="90">
        <v>3324</v>
      </c>
      <c r="I13" s="279">
        <v>3380</v>
      </c>
    </row>
    <row r="14" spans="1:11" ht="24">
      <c r="A14" s="262" t="s">
        <v>158</v>
      </c>
      <c r="B14" s="261"/>
      <c r="C14" s="261"/>
      <c r="D14" s="258">
        <v>20</v>
      </c>
      <c r="E14" s="258">
        <v>20.2</v>
      </c>
      <c r="F14" s="258">
        <v>20.2</v>
      </c>
      <c r="G14" s="258">
        <v>20.100000000000001</v>
      </c>
      <c r="H14" s="258">
        <v>19.8</v>
      </c>
      <c r="I14" s="259">
        <v>20.7</v>
      </c>
      <c r="J14" s="276"/>
      <c r="K14" s="90"/>
    </row>
    <row r="15" spans="1:11" ht="36">
      <c r="A15" s="263" t="s">
        <v>157</v>
      </c>
      <c r="B15" s="261"/>
      <c r="C15" s="261"/>
      <c r="D15" s="258">
        <v>21.9</v>
      </c>
      <c r="E15" s="258">
        <v>22</v>
      </c>
      <c r="F15" s="258">
        <v>22</v>
      </c>
      <c r="G15" s="258">
        <v>22</v>
      </c>
      <c r="H15" s="258">
        <v>21.7</v>
      </c>
      <c r="I15" s="259">
        <v>22.6</v>
      </c>
    </row>
    <row r="16" spans="1:11" ht="16.5" customHeight="1">
      <c r="A16" s="92" t="s">
        <v>164</v>
      </c>
      <c r="B16" s="89">
        <v>2444</v>
      </c>
      <c r="C16" s="90">
        <v>2473</v>
      </c>
      <c r="D16" s="90">
        <v>2477</v>
      </c>
      <c r="E16" s="90">
        <v>2484</v>
      </c>
      <c r="F16" s="90">
        <v>2495</v>
      </c>
      <c r="G16" s="90">
        <v>2505</v>
      </c>
      <c r="H16" s="90">
        <v>2556</v>
      </c>
      <c r="I16" s="235">
        <v>2573</v>
      </c>
      <c r="J16" s="266"/>
      <c r="K16" s="266"/>
    </row>
    <row r="17" spans="1:9" ht="13.5" thickBot="1">
      <c r="A17" s="93" t="s">
        <v>156</v>
      </c>
      <c r="B17" s="264"/>
      <c r="C17" s="264"/>
      <c r="D17" s="91">
        <v>2632</v>
      </c>
      <c r="E17" s="91">
        <v>2650</v>
      </c>
      <c r="F17" s="91">
        <v>2658</v>
      </c>
      <c r="G17" s="91">
        <v>2672</v>
      </c>
      <c r="H17" s="91">
        <v>2732</v>
      </c>
      <c r="I17" s="277">
        <v>2744</v>
      </c>
    </row>
    <row r="18" spans="1:9" ht="20.25" customHeight="1">
      <c r="A18" s="73" t="s">
        <v>297</v>
      </c>
      <c r="B18" s="74"/>
      <c r="C18" s="74"/>
    </row>
    <row r="19" spans="1:9" ht="22.5" customHeight="1">
      <c r="A19" s="513" t="s">
        <v>315</v>
      </c>
      <c r="B19" s="513"/>
      <c r="C19" s="513"/>
      <c r="D19" s="513"/>
      <c r="E19" s="513"/>
      <c r="F19" s="513"/>
    </row>
    <row r="20" spans="1:9" ht="74.25" customHeight="1">
      <c r="A20" s="512" t="s">
        <v>131</v>
      </c>
      <c r="B20" s="512"/>
      <c r="C20" s="512"/>
      <c r="D20" s="512"/>
      <c r="E20" s="512"/>
      <c r="F20" s="512"/>
      <c r="G20" s="512"/>
      <c r="H20" s="72"/>
    </row>
    <row r="21" spans="1:9" ht="45.75" customHeight="1">
      <c r="A21" s="436"/>
      <c r="B21" s="436"/>
      <c r="C21" s="436"/>
      <c r="D21" s="436"/>
      <c r="E21" s="436"/>
      <c r="F21" s="436"/>
      <c r="G21" s="494"/>
      <c r="H21" s="70"/>
    </row>
    <row r="22" spans="1:9" ht="27.75" customHeight="1">
      <c r="A22" s="510"/>
      <c r="B22" s="511"/>
      <c r="C22" s="511"/>
      <c r="D22" s="511"/>
      <c r="E22" s="511"/>
      <c r="F22" s="511"/>
    </row>
    <row r="23" spans="1:9" ht="78.75" customHeight="1">
      <c r="A23" s="512"/>
      <c r="B23" s="512"/>
      <c r="C23" s="512"/>
      <c r="D23" s="512"/>
      <c r="E23" s="512"/>
      <c r="F23" s="512"/>
    </row>
    <row r="24" spans="1:9" ht="59.25" customHeight="1">
      <c r="A24" s="436"/>
      <c r="B24" s="436"/>
      <c r="C24" s="436"/>
      <c r="D24" s="436"/>
      <c r="E24" s="436"/>
      <c r="F24" s="436"/>
    </row>
    <row r="25" spans="1:9" ht="57.75" customHeight="1"/>
  </sheetData>
  <mergeCells count="7">
    <mergeCell ref="A1:G1"/>
    <mergeCell ref="A21:G21"/>
    <mergeCell ref="A22:F22"/>
    <mergeCell ref="A23:F23"/>
    <mergeCell ref="A24:F24"/>
    <mergeCell ref="A19:F19"/>
    <mergeCell ref="A20:G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opLeftCell="A54" zoomScale="85" zoomScaleNormal="85" workbookViewId="0">
      <selection activeCell="L27" sqref="L27"/>
    </sheetView>
  </sheetViews>
  <sheetFormatPr baseColWidth="10" defaultColWidth="11.42578125" defaultRowHeight="12.75"/>
  <cols>
    <col min="1" max="5" width="11.42578125" style="6"/>
    <col min="6" max="7" width="14.140625" style="6" bestFit="1" customWidth="1"/>
    <col min="8" max="16384" width="11.42578125" style="6"/>
  </cols>
  <sheetData>
    <row r="1" spans="1:7" ht="9" customHeight="1">
      <c r="A1" s="515" t="s">
        <v>199</v>
      </c>
      <c r="B1" s="516"/>
      <c r="C1" s="516"/>
      <c r="D1" s="516"/>
      <c r="E1" s="516"/>
      <c r="F1" s="516"/>
      <c r="G1" s="516"/>
    </row>
    <row r="2" spans="1:7" ht="24" customHeight="1">
      <c r="A2" s="516"/>
      <c r="B2" s="516"/>
      <c r="C2" s="516"/>
      <c r="D2" s="516"/>
      <c r="E2" s="516"/>
      <c r="F2" s="516"/>
      <c r="G2" s="516"/>
    </row>
    <row r="3" spans="1:7">
      <c r="A3" s="7"/>
    </row>
    <row r="4" spans="1:7">
      <c r="A4" s="7"/>
    </row>
    <row r="19" spans="1:10" hidden="1"/>
    <row r="20" spans="1:10" hidden="1"/>
    <row r="21" spans="1:10" hidden="1">
      <c r="D21" s="8"/>
    </row>
    <row r="22" spans="1:10" hidden="1">
      <c r="D22" s="8"/>
    </row>
    <row r="23" spans="1:10" hidden="1">
      <c r="D23" s="8"/>
    </row>
    <row r="24" spans="1:10">
      <c r="A24" s="9"/>
      <c r="D24" s="8"/>
      <c r="G24" s="9"/>
    </row>
    <row r="25" spans="1:10" ht="118.5" customHeight="1">
      <c r="A25" s="9"/>
      <c r="D25" s="8"/>
      <c r="G25" s="9"/>
    </row>
    <row r="26" spans="1:10" ht="17.25" customHeight="1">
      <c r="A26" s="9" t="s">
        <v>324</v>
      </c>
      <c r="D26" s="8"/>
      <c r="G26" s="9"/>
    </row>
    <row r="27" spans="1:10" ht="49.5" customHeight="1">
      <c r="A27" s="517" t="s">
        <v>166</v>
      </c>
      <c r="B27" s="518"/>
      <c r="C27" s="518"/>
      <c r="D27" s="518"/>
      <c r="E27" s="518"/>
      <c r="F27" s="518"/>
      <c r="G27" s="9"/>
    </row>
    <row r="28" spans="1:10" ht="6.75" customHeight="1">
      <c r="A28" s="75"/>
      <c r="B28" s="76"/>
      <c r="C28" s="76"/>
      <c r="D28" s="76"/>
      <c r="E28" s="76"/>
      <c r="F28" s="76"/>
      <c r="G28" s="9"/>
    </row>
    <row r="29" spans="1:10" ht="26.25" customHeight="1">
      <c r="A29" s="519" t="s">
        <v>198</v>
      </c>
      <c r="B29" s="520"/>
      <c r="C29" s="520"/>
      <c r="D29" s="520"/>
      <c r="E29" s="520"/>
      <c r="F29" s="520"/>
      <c r="G29" s="520"/>
      <c r="H29" s="72"/>
      <c r="I29" s="72"/>
      <c r="J29" s="37"/>
    </row>
    <row r="30" spans="1:10" ht="3.75" customHeight="1">
      <c r="A30" s="520"/>
      <c r="B30" s="520"/>
      <c r="C30" s="520"/>
      <c r="D30" s="520"/>
      <c r="E30" s="520"/>
      <c r="F30" s="520"/>
      <c r="G30" s="520"/>
    </row>
    <row r="31" spans="1:10">
      <c r="A31" s="72"/>
      <c r="B31" s="72"/>
      <c r="C31" s="72"/>
      <c r="D31" s="72"/>
      <c r="E31" s="72"/>
      <c r="F31" s="72"/>
      <c r="G31" s="72"/>
    </row>
    <row r="32" spans="1:10">
      <c r="A32" s="9"/>
      <c r="D32" s="8"/>
      <c r="G32" s="9"/>
    </row>
    <row r="33" spans="1:7">
      <c r="A33" s="9"/>
      <c r="D33" s="8"/>
      <c r="G33" s="9"/>
    </row>
    <row r="34" spans="1:7">
      <c r="A34" s="9"/>
      <c r="D34" s="8"/>
      <c r="G34" s="9"/>
    </row>
    <row r="35" spans="1:7">
      <c r="A35" s="9"/>
      <c r="D35" s="8"/>
      <c r="G35" s="9"/>
    </row>
    <row r="36" spans="1:7">
      <c r="A36" s="9"/>
      <c r="D36" s="8"/>
      <c r="G36" s="9"/>
    </row>
    <row r="37" spans="1:7">
      <c r="A37" s="9"/>
      <c r="D37" s="8"/>
      <c r="G37" s="9"/>
    </row>
    <row r="38" spans="1:7">
      <c r="A38" s="9"/>
      <c r="D38" s="8"/>
      <c r="G38" s="9"/>
    </row>
    <row r="39" spans="1:7">
      <c r="A39" s="9"/>
      <c r="D39" s="8"/>
      <c r="G39" s="9"/>
    </row>
    <row r="40" spans="1:7">
      <c r="A40" s="9"/>
      <c r="D40" s="8"/>
      <c r="G40" s="9"/>
    </row>
    <row r="41" spans="1:7">
      <c r="A41" s="9"/>
      <c r="D41" s="8"/>
      <c r="G41" s="9"/>
    </row>
    <row r="42" spans="1:7">
      <c r="A42" s="9"/>
      <c r="D42" s="8"/>
      <c r="G42" s="9"/>
    </row>
    <row r="43" spans="1:7">
      <c r="A43" s="9"/>
      <c r="D43" s="8"/>
      <c r="G43" s="9"/>
    </row>
    <row r="44" spans="1:7">
      <c r="A44" s="9"/>
      <c r="D44" s="8"/>
      <c r="G44" s="9"/>
    </row>
    <row r="45" spans="1:7">
      <c r="A45" s="9"/>
      <c r="D45" s="8"/>
      <c r="G45" s="9"/>
    </row>
    <row r="46" spans="1:7">
      <c r="A46" s="9"/>
      <c r="D46" s="8"/>
      <c r="G46" s="9"/>
    </row>
    <row r="47" spans="1:7">
      <c r="A47" s="9"/>
      <c r="D47" s="8"/>
      <c r="G47" s="9"/>
    </row>
    <row r="48" spans="1:7">
      <c r="A48" s="9"/>
      <c r="D48" s="8"/>
      <c r="G48" s="9"/>
    </row>
    <row r="49" spans="1:13" ht="12" customHeight="1">
      <c r="A49" s="9"/>
      <c r="D49" s="8"/>
      <c r="G49" s="9"/>
    </row>
    <row r="50" spans="1:13" hidden="1">
      <c r="A50" s="9"/>
      <c r="D50" s="8"/>
      <c r="G50" s="9"/>
    </row>
    <row r="51" spans="1:13" ht="77.25" customHeight="1">
      <c r="A51" s="9"/>
      <c r="D51" s="8"/>
      <c r="G51" s="9"/>
    </row>
    <row r="52" spans="1:13" ht="56.25" customHeight="1">
      <c r="A52" s="9" t="s">
        <v>324</v>
      </c>
      <c r="D52" s="8"/>
      <c r="G52" s="9"/>
    </row>
    <row r="53" spans="1:13" ht="47.25" customHeight="1">
      <c r="A53" s="517" t="s">
        <v>165</v>
      </c>
      <c r="B53" s="518"/>
      <c r="C53" s="518"/>
      <c r="D53" s="518"/>
      <c r="E53" s="518"/>
      <c r="F53" s="518"/>
      <c r="G53" s="9"/>
      <c r="H53" s="72"/>
      <c r="I53" s="72"/>
    </row>
    <row r="54" spans="1:13" s="71" customFormat="1" ht="14.25" customHeight="1">
      <c r="A54" s="10" t="s">
        <v>95</v>
      </c>
      <c r="B54" s="6"/>
      <c r="C54" s="6"/>
      <c r="D54" s="8"/>
      <c r="E54" s="6"/>
      <c r="F54" s="6"/>
      <c r="G54" s="9"/>
      <c r="H54" s="72"/>
      <c r="I54" s="72"/>
      <c r="J54" s="70"/>
      <c r="K54" s="70"/>
      <c r="L54" s="70"/>
      <c r="M54" s="70"/>
    </row>
    <row r="55" spans="1:13" ht="66.75" customHeight="1">
      <c r="A55" s="512" t="s">
        <v>130</v>
      </c>
      <c r="B55" s="512"/>
      <c r="C55" s="512"/>
      <c r="D55" s="512"/>
      <c r="E55" s="512"/>
      <c r="F55" s="512"/>
      <c r="G55" s="512"/>
      <c r="H55" s="512"/>
    </row>
    <row r="56" spans="1:13" ht="37.5" customHeight="1">
      <c r="A56" s="514" t="s">
        <v>325</v>
      </c>
      <c r="B56" s="514"/>
      <c r="C56" s="514"/>
      <c r="D56" s="514"/>
      <c r="E56" s="514"/>
      <c r="F56" s="514"/>
      <c r="G56" s="514"/>
      <c r="H56" s="514"/>
      <c r="I56" s="514"/>
    </row>
    <row r="57" spans="1:13" ht="33.75" customHeight="1">
      <c r="A57" s="514"/>
      <c r="B57" s="514"/>
      <c r="C57" s="514"/>
      <c r="D57" s="514"/>
      <c r="E57" s="514"/>
      <c r="F57" s="514"/>
      <c r="G57" s="514"/>
      <c r="H57" s="514"/>
      <c r="I57" s="514"/>
    </row>
    <row r="58" spans="1:13">
      <c r="A58" s="9"/>
      <c r="D58" s="8"/>
      <c r="G58" s="9"/>
    </row>
    <row r="59" spans="1:13">
      <c r="A59" s="9"/>
      <c r="D59" s="8"/>
      <c r="G59" s="9"/>
    </row>
    <row r="60" spans="1:13">
      <c r="D60" s="8"/>
    </row>
  </sheetData>
  <mergeCells count="7">
    <mergeCell ref="A56:I56"/>
    <mergeCell ref="A57:I57"/>
    <mergeCell ref="A1:G2"/>
    <mergeCell ref="A27:F27"/>
    <mergeCell ref="A29:G30"/>
    <mergeCell ref="A53:F53"/>
    <mergeCell ref="A55:H55"/>
  </mergeCell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pane xSplit="3" ySplit="4" topLeftCell="D26" activePane="bottomRight" state="frozen"/>
      <selection pane="topRight" activeCell="D1" sqref="D1"/>
      <selection pane="bottomLeft" activeCell="A5" sqref="A5"/>
      <selection pane="bottomRight" activeCell="J9" sqref="J9"/>
    </sheetView>
  </sheetViews>
  <sheetFormatPr baseColWidth="10" defaultColWidth="11.42578125" defaultRowHeight="12.75"/>
  <cols>
    <col min="1" max="1" width="11.42578125" style="302"/>
    <col min="2" max="2" width="9.5703125" style="302" customWidth="1"/>
    <col min="3" max="3" width="9.85546875" style="302" customWidth="1"/>
    <col min="4" max="4" width="10" style="302" customWidth="1"/>
    <col min="5" max="6" width="9.85546875" style="302" customWidth="1"/>
    <col min="7" max="8" width="9.5703125" style="302" customWidth="1"/>
    <col min="9" max="10" width="9.7109375" style="302" customWidth="1"/>
    <col min="11" max="11" width="9.42578125" style="302" customWidth="1"/>
    <col min="12" max="12" width="10.140625" style="302" customWidth="1"/>
    <col min="13" max="13" width="10" style="302" customWidth="1"/>
    <col min="14" max="14" width="9.85546875" style="302" customWidth="1"/>
    <col min="15" max="15" width="9.5703125" style="302" customWidth="1"/>
    <col min="16" max="16" width="9.85546875" style="302" customWidth="1"/>
    <col min="17" max="17" width="9.140625" style="302" customWidth="1"/>
    <col min="18" max="18" width="10.140625" style="302" customWidth="1"/>
    <col min="19" max="19" width="9.140625" style="302" customWidth="1"/>
    <col min="20" max="20" width="9.42578125" style="302" customWidth="1"/>
    <col min="21" max="21" width="8.85546875" style="302" customWidth="1"/>
    <col min="22" max="22" width="9.5703125" style="302" customWidth="1"/>
    <col min="23" max="23" width="9" style="302" customWidth="1"/>
    <col min="24" max="24" width="9.7109375" style="302" customWidth="1"/>
    <col min="25" max="25" width="11.42578125" style="302" customWidth="1"/>
    <col min="26" max="26" width="11.42578125" style="302"/>
    <col min="27" max="27" width="11.42578125" style="302" customWidth="1"/>
    <col min="28" max="28" width="9.5703125" style="302" bestFit="1" customWidth="1"/>
    <col min="29" max="29" width="8.5703125" style="302" bestFit="1" customWidth="1"/>
    <col min="30" max="16384" width="11.42578125" style="302"/>
  </cols>
  <sheetData>
    <row r="1" spans="1:31" s="300" customFormat="1" ht="15">
      <c r="A1" s="300" t="s">
        <v>139</v>
      </c>
    </row>
    <row r="2" spans="1:31" s="301" customFormat="1" ht="11.25"/>
    <row r="4" spans="1:31">
      <c r="A4" s="303" t="s">
        <v>136</v>
      </c>
      <c r="B4" s="304" t="s">
        <v>31</v>
      </c>
      <c r="C4" s="304" t="s">
        <v>32</v>
      </c>
      <c r="D4" s="304" t="s">
        <v>33</v>
      </c>
      <c r="E4" s="304" t="s">
        <v>34</v>
      </c>
      <c r="F4" s="304" t="s">
        <v>35</v>
      </c>
      <c r="G4" s="304" t="s">
        <v>36</v>
      </c>
      <c r="H4" s="304" t="s">
        <v>37</v>
      </c>
      <c r="I4" s="304" t="s">
        <v>38</v>
      </c>
      <c r="J4" s="304" t="s">
        <v>39</v>
      </c>
      <c r="K4" s="304" t="s">
        <v>40</v>
      </c>
      <c r="L4" s="304">
        <v>2008</v>
      </c>
      <c r="M4" s="304">
        <v>2009</v>
      </c>
      <c r="N4" s="305" t="s">
        <v>60</v>
      </c>
      <c r="O4" s="306"/>
      <c r="P4" s="305" t="s">
        <v>81</v>
      </c>
      <c r="Q4" s="307"/>
      <c r="R4" s="137">
        <v>2012</v>
      </c>
      <c r="S4" s="138"/>
      <c r="T4" s="137">
        <v>2013</v>
      </c>
      <c r="U4" s="308"/>
      <c r="V4" s="137">
        <v>2014</v>
      </c>
      <c r="W4" s="308"/>
      <c r="X4" s="137">
        <v>2015</v>
      </c>
      <c r="Y4" s="308"/>
      <c r="Z4" s="137">
        <v>2016</v>
      </c>
      <c r="AA4" s="138"/>
      <c r="AB4" s="137">
        <v>2017</v>
      </c>
      <c r="AC4" s="138"/>
      <c r="AD4" s="137">
        <v>2018</v>
      </c>
      <c r="AE4" s="138"/>
    </row>
    <row r="5" spans="1:31" s="312" customFormat="1" ht="24">
      <c r="A5" s="309"/>
      <c r="B5" s="310" t="s">
        <v>77</v>
      </c>
      <c r="C5" s="310" t="s">
        <v>77</v>
      </c>
      <c r="D5" s="310" t="s">
        <v>77</v>
      </c>
      <c r="E5" s="310" t="s">
        <v>77</v>
      </c>
      <c r="F5" s="310" t="s">
        <v>77</v>
      </c>
      <c r="G5" s="310" t="s">
        <v>77</v>
      </c>
      <c r="H5" s="310" t="s">
        <v>77</v>
      </c>
      <c r="I5" s="310" t="s">
        <v>77</v>
      </c>
      <c r="J5" s="310" t="s">
        <v>77</v>
      </c>
      <c r="K5" s="310" t="s">
        <v>77</v>
      </c>
      <c r="L5" s="310" t="s">
        <v>77</v>
      </c>
      <c r="M5" s="310" t="s">
        <v>77</v>
      </c>
      <c r="N5" s="310" t="s">
        <v>77</v>
      </c>
      <c r="O5" s="310" t="s">
        <v>98</v>
      </c>
      <c r="P5" s="310" t="s">
        <v>77</v>
      </c>
      <c r="Q5" s="310" t="s">
        <v>98</v>
      </c>
      <c r="R5" s="310" t="s">
        <v>77</v>
      </c>
      <c r="S5" s="310" t="s">
        <v>98</v>
      </c>
      <c r="T5" s="310" t="s">
        <v>77</v>
      </c>
      <c r="U5" s="310" t="s">
        <v>98</v>
      </c>
      <c r="V5" s="310" t="s">
        <v>77</v>
      </c>
      <c r="W5" s="310" t="s">
        <v>98</v>
      </c>
      <c r="X5" s="310" t="s">
        <v>77</v>
      </c>
      <c r="Y5" s="310" t="s">
        <v>98</v>
      </c>
      <c r="Z5" s="311" t="s">
        <v>77</v>
      </c>
      <c r="AA5" s="311" t="s">
        <v>137</v>
      </c>
      <c r="AB5" s="311" t="s">
        <v>77</v>
      </c>
      <c r="AC5" s="311" t="s">
        <v>137</v>
      </c>
      <c r="AD5" s="311" t="s">
        <v>77</v>
      </c>
      <c r="AE5" s="311" t="s">
        <v>137</v>
      </c>
    </row>
    <row r="6" spans="1:31" ht="36">
      <c r="A6" s="310" t="s">
        <v>333</v>
      </c>
      <c r="B6" s="313">
        <v>0.6</v>
      </c>
      <c r="C6" s="313">
        <v>0.5</v>
      </c>
      <c r="D6" s="313">
        <v>1.7</v>
      </c>
      <c r="E6" s="313">
        <v>1.6</v>
      </c>
      <c r="F6" s="313">
        <v>1.9</v>
      </c>
      <c r="G6" s="313">
        <v>2.1</v>
      </c>
      <c r="H6" s="313">
        <v>2.2000000000000002</v>
      </c>
      <c r="I6" s="313">
        <v>1.7</v>
      </c>
      <c r="J6" s="313">
        <v>1.7</v>
      </c>
      <c r="K6" s="313">
        <v>1.5</v>
      </c>
      <c r="L6" s="313">
        <v>2.8</v>
      </c>
      <c r="M6" s="313">
        <v>0.1</v>
      </c>
      <c r="N6" s="314">
        <v>1.5</v>
      </c>
      <c r="O6" s="314">
        <v>1.5</v>
      </c>
      <c r="P6" s="147">
        <v>2.1</v>
      </c>
      <c r="Q6" s="147">
        <v>2.1</v>
      </c>
      <c r="R6" s="147">
        <v>2</v>
      </c>
      <c r="S6" s="147">
        <v>2</v>
      </c>
      <c r="T6" s="147">
        <v>0.9</v>
      </c>
      <c r="U6" s="314">
        <v>0.9</v>
      </c>
      <c r="V6" s="147">
        <v>0.5</v>
      </c>
      <c r="W6" s="147">
        <v>0.5</v>
      </c>
      <c r="X6" s="314">
        <v>0</v>
      </c>
      <c r="Y6" s="314">
        <v>0</v>
      </c>
      <c r="Z6" s="318">
        <v>0.2</v>
      </c>
      <c r="AA6" s="318">
        <v>0.2</v>
      </c>
      <c r="AB6" s="318">
        <v>1</v>
      </c>
      <c r="AC6" s="318">
        <v>1</v>
      </c>
      <c r="AD6" s="315">
        <v>1.9</v>
      </c>
      <c r="AE6" s="313">
        <v>1.9</v>
      </c>
    </row>
    <row r="7" spans="1:31" ht="36">
      <c r="A7" s="310" t="s">
        <v>172</v>
      </c>
      <c r="B7" s="313">
        <v>1.5</v>
      </c>
      <c r="C7" s="313">
        <v>1.7</v>
      </c>
      <c r="D7" s="313">
        <v>2.1</v>
      </c>
      <c r="E7" s="313">
        <v>1.9</v>
      </c>
      <c r="F7" s="313">
        <v>2.5</v>
      </c>
      <c r="G7" s="313">
        <v>1.6</v>
      </c>
      <c r="H7" s="313">
        <v>1.6</v>
      </c>
      <c r="I7" s="313">
        <v>1.6</v>
      </c>
      <c r="J7" s="313">
        <v>2.6</v>
      </c>
      <c r="K7" s="316">
        <v>3</v>
      </c>
      <c r="L7" s="313">
        <v>3.4</v>
      </c>
      <c r="M7" s="316">
        <v>2.1</v>
      </c>
      <c r="N7" s="315">
        <v>2.2000000000000002</v>
      </c>
      <c r="O7" s="315">
        <v>2.9</v>
      </c>
      <c r="P7" s="315">
        <v>1.7</v>
      </c>
      <c r="Q7" s="315">
        <v>2.2000000000000002</v>
      </c>
      <c r="R7" s="317">
        <v>1.4</v>
      </c>
      <c r="S7" s="317">
        <v>1.6</v>
      </c>
      <c r="T7" s="315">
        <v>0.5</v>
      </c>
      <c r="U7" s="315">
        <v>0.5</v>
      </c>
      <c r="V7" s="315">
        <v>0.9</v>
      </c>
      <c r="W7" s="315">
        <v>0.7</v>
      </c>
      <c r="X7" s="318">
        <v>0.7</v>
      </c>
      <c r="Y7" s="318">
        <v>0.8</v>
      </c>
      <c r="Z7" s="315">
        <v>0.7</v>
      </c>
      <c r="AA7" s="147">
        <v>0.8</v>
      </c>
      <c r="AB7" s="315">
        <v>2.2999999999999998</v>
      </c>
      <c r="AC7" s="147">
        <v>2.4</v>
      </c>
      <c r="AD7" s="315">
        <v>1.3</v>
      </c>
      <c r="AE7" s="147">
        <v>1.8</v>
      </c>
    </row>
    <row r="8" spans="1:31">
      <c r="A8" s="310"/>
      <c r="B8" s="313"/>
      <c r="C8" s="313"/>
      <c r="D8" s="313"/>
      <c r="E8" s="313"/>
      <c r="F8" s="313"/>
      <c r="G8" s="313"/>
      <c r="H8" s="313"/>
      <c r="I8" s="313"/>
      <c r="J8" s="313"/>
      <c r="K8" s="316"/>
      <c r="L8" s="313"/>
      <c r="M8" s="316"/>
      <c r="N8" s="315"/>
      <c r="O8" s="319"/>
      <c r="P8" s="315"/>
      <c r="Q8" s="319"/>
      <c r="R8" s="315"/>
      <c r="S8" s="319"/>
      <c r="T8" s="315"/>
      <c r="U8" s="319"/>
      <c r="V8" s="315"/>
      <c r="W8" s="319"/>
      <c r="X8" s="315"/>
      <c r="Y8" s="319"/>
      <c r="Z8" s="147"/>
      <c r="AA8" s="147"/>
      <c r="AB8" s="147"/>
      <c r="AC8" s="147"/>
      <c r="AD8" s="147"/>
      <c r="AE8" s="147"/>
    </row>
    <row r="9" spans="1:31" ht="24">
      <c r="A9" s="320" t="s">
        <v>141</v>
      </c>
      <c r="B9" s="316"/>
      <c r="C9" s="321"/>
      <c r="D9" s="316"/>
      <c r="E9" s="316"/>
      <c r="F9" s="316"/>
      <c r="G9" s="316"/>
      <c r="H9" s="316"/>
      <c r="I9" s="316"/>
      <c r="J9" s="316"/>
      <c r="K9" s="313"/>
      <c r="L9" s="316"/>
      <c r="M9" s="313"/>
      <c r="N9" s="147">
        <v>3.2</v>
      </c>
      <c r="O9" s="147">
        <v>3.3</v>
      </c>
      <c r="P9" s="147">
        <v>3.2</v>
      </c>
      <c r="Q9" s="147">
        <v>3.2</v>
      </c>
      <c r="R9" s="317">
        <v>2.2999999999999998</v>
      </c>
      <c r="S9" s="317">
        <v>2.4</v>
      </c>
      <c r="T9" s="316">
        <v>1.8</v>
      </c>
      <c r="U9" s="316">
        <v>1.8</v>
      </c>
      <c r="V9" s="316">
        <v>2.4</v>
      </c>
      <c r="W9" s="316">
        <v>2.5</v>
      </c>
      <c r="X9" s="316">
        <v>2.2000000000000002</v>
      </c>
      <c r="Y9" s="318">
        <v>2.2000000000000002</v>
      </c>
      <c r="Z9" s="315">
        <v>2.2999999999999998</v>
      </c>
      <c r="AA9" s="147">
        <v>2.2000000000000002</v>
      </c>
      <c r="AB9" s="315">
        <f>4</f>
        <v>4</v>
      </c>
      <c r="AC9" s="147">
        <v>3.8</v>
      </c>
      <c r="AD9" s="315">
        <v>3.1</v>
      </c>
      <c r="AE9" s="147">
        <v>3.1</v>
      </c>
    </row>
    <row r="10" spans="1:31" ht="36">
      <c r="A10" s="310" t="s">
        <v>173</v>
      </c>
      <c r="B10" s="316">
        <v>1.1000000000000001</v>
      </c>
      <c r="C10" s="316">
        <v>1.3</v>
      </c>
      <c r="D10" s="313">
        <v>1.8</v>
      </c>
      <c r="E10" s="313">
        <v>1.8</v>
      </c>
      <c r="F10" s="313">
        <v>2.6</v>
      </c>
      <c r="G10" s="313">
        <v>1.5</v>
      </c>
      <c r="H10" s="313">
        <v>1.2</v>
      </c>
      <c r="I10" s="313">
        <v>1.1000000000000001</v>
      </c>
      <c r="J10" s="313">
        <v>1.3</v>
      </c>
      <c r="K10" s="316">
        <v>1.1000000000000001</v>
      </c>
      <c r="L10" s="313">
        <v>1.8</v>
      </c>
      <c r="M10" s="316">
        <v>1.4</v>
      </c>
      <c r="N10" s="315" t="s">
        <v>61</v>
      </c>
      <c r="O10" s="315" t="s">
        <v>61</v>
      </c>
      <c r="P10" s="315" t="s">
        <v>61</v>
      </c>
      <c r="Q10" s="315" t="s">
        <v>61</v>
      </c>
      <c r="R10" s="315" t="s">
        <v>61</v>
      </c>
      <c r="S10" s="315" t="s">
        <v>61</v>
      </c>
      <c r="T10" s="315" t="s">
        <v>61</v>
      </c>
      <c r="U10" s="315" t="s">
        <v>61</v>
      </c>
      <c r="V10" s="315" t="s">
        <v>61</v>
      </c>
      <c r="W10" s="315" t="s">
        <v>61</v>
      </c>
      <c r="X10" s="315" t="s">
        <v>61</v>
      </c>
      <c r="Y10" s="315" t="s">
        <v>61</v>
      </c>
      <c r="Z10" s="315" t="s">
        <v>61</v>
      </c>
      <c r="AA10" s="315" t="s">
        <v>61</v>
      </c>
      <c r="AB10" s="315" t="s">
        <v>61</v>
      </c>
      <c r="AC10" s="315" t="s">
        <v>61</v>
      </c>
      <c r="AD10" s="315" t="s">
        <v>61</v>
      </c>
      <c r="AE10" s="315" t="s">
        <v>61</v>
      </c>
    </row>
    <row r="11" spans="1:31" ht="36">
      <c r="A11" s="310" t="s">
        <v>174</v>
      </c>
      <c r="B11" s="316">
        <v>2</v>
      </c>
      <c r="C11" s="316">
        <v>2.1</v>
      </c>
      <c r="D11" s="313">
        <v>2.2000000000000002</v>
      </c>
      <c r="E11" s="313">
        <v>2.1</v>
      </c>
      <c r="F11" s="313">
        <v>2.2999999999999998</v>
      </c>
      <c r="G11" s="313">
        <v>2.2000000000000002</v>
      </c>
      <c r="H11" s="313">
        <v>2.2999999999999998</v>
      </c>
      <c r="I11" s="313">
        <v>1.8</v>
      </c>
      <c r="J11" s="313">
        <v>2.1</v>
      </c>
      <c r="K11" s="313">
        <v>2.2999999999999998</v>
      </c>
      <c r="L11" s="313">
        <v>2.1</v>
      </c>
      <c r="M11" s="316">
        <v>2</v>
      </c>
      <c r="N11" s="315" t="s">
        <v>61</v>
      </c>
      <c r="O11" s="315" t="s">
        <v>61</v>
      </c>
      <c r="P11" s="315" t="s">
        <v>61</v>
      </c>
      <c r="Q11" s="315" t="s">
        <v>61</v>
      </c>
      <c r="R11" s="315" t="s">
        <v>61</v>
      </c>
      <c r="S11" s="315" t="s">
        <v>61</v>
      </c>
      <c r="T11" s="315" t="s">
        <v>61</v>
      </c>
      <c r="U11" s="315" t="s">
        <v>61</v>
      </c>
      <c r="V11" s="315" t="s">
        <v>61</v>
      </c>
      <c r="W11" s="315" t="s">
        <v>61</v>
      </c>
      <c r="X11" s="315" t="s">
        <v>61</v>
      </c>
      <c r="Y11" s="315" t="s">
        <v>61</v>
      </c>
      <c r="Z11" s="315" t="s">
        <v>61</v>
      </c>
      <c r="AA11" s="315" t="s">
        <v>61</v>
      </c>
      <c r="AB11" s="315" t="s">
        <v>61</v>
      </c>
      <c r="AC11" s="315" t="s">
        <v>61</v>
      </c>
      <c r="AD11" s="315" t="s">
        <v>61</v>
      </c>
      <c r="AE11" s="315" t="s">
        <v>61</v>
      </c>
    </row>
    <row r="13" spans="1:31">
      <c r="B13" s="322">
        <f t="shared" ref="B13:AA13" si="0">SUM(B9:B11)</f>
        <v>3.1</v>
      </c>
      <c r="C13" s="322">
        <f t="shared" si="0"/>
        <v>3.4</v>
      </c>
      <c r="D13" s="322">
        <f t="shared" si="0"/>
        <v>4</v>
      </c>
      <c r="E13" s="322">
        <f t="shared" si="0"/>
        <v>3.9</v>
      </c>
      <c r="F13" s="322">
        <f t="shared" si="0"/>
        <v>4.9000000000000004</v>
      </c>
      <c r="G13" s="322">
        <f t="shared" si="0"/>
        <v>3.7</v>
      </c>
      <c r="H13" s="322">
        <f t="shared" si="0"/>
        <v>3.5</v>
      </c>
      <c r="I13" s="322">
        <f t="shared" si="0"/>
        <v>2.9</v>
      </c>
      <c r="J13" s="322">
        <f t="shared" si="0"/>
        <v>3.4</v>
      </c>
      <c r="K13" s="322">
        <f t="shared" si="0"/>
        <v>3.4</v>
      </c>
      <c r="L13" s="322">
        <f t="shared" si="0"/>
        <v>3.9</v>
      </c>
      <c r="M13" s="322">
        <f t="shared" si="0"/>
        <v>3.4</v>
      </c>
      <c r="N13" s="322">
        <f t="shared" si="0"/>
        <v>3.2</v>
      </c>
      <c r="O13" s="322">
        <f t="shared" si="0"/>
        <v>3.3</v>
      </c>
      <c r="P13" s="322">
        <f t="shared" si="0"/>
        <v>3.2</v>
      </c>
      <c r="Q13" s="322">
        <f t="shared" si="0"/>
        <v>3.2</v>
      </c>
      <c r="R13" s="322">
        <f t="shared" si="0"/>
        <v>2.2999999999999998</v>
      </c>
      <c r="S13" s="322">
        <f t="shared" si="0"/>
        <v>2.4</v>
      </c>
      <c r="T13" s="322">
        <f t="shared" si="0"/>
        <v>1.8</v>
      </c>
      <c r="U13" s="322">
        <f t="shared" si="0"/>
        <v>1.8</v>
      </c>
      <c r="V13" s="322">
        <f t="shared" si="0"/>
        <v>2.4</v>
      </c>
      <c r="W13" s="322">
        <f t="shared" si="0"/>
        <v>2.5</v>
      </c>
      <c r="X13" s="322">
        <f t="shared" si="0"/>
        <v>2.2000000000000002</v>
      </c>
      <c r="Y13" s="322">
        <f t="shared" si="0"/>
        <v>2.2000000000000002</v>
      </c>
      <c r="Z13" s="322">
        <f t="shared" si="0"/>
        <v>2.2999999999999998</v>
      </c>
      <c r="AA13" s="322">
        <f t="shared" si="0"/>
        <v>2.2000000000000002</v>
      </c>
      <c r="AB13" s="322">
        <f>AB9</f>
        <v>4</v>
      </c>
      <c r="AC13" s="322">
        <f>AC9</f>
        <v>3.8</v>
      </c>
      <c r="AD13" s="322">
        <f t="shared" ref="AD13:AE13" si="1">AD9</f>
        <v>3.1</v>
      </c>
      <c r="AE13" s="322">
        <f t="shared" si="1"/>
        <v>3.1</v>
      </c>
    </row>
    <row r="14" spans="1:31">
      <c r="A14" s="323" t="s">
        <v>116</v>
      </c>
    </row>
    <row r="15" spans="1:31" ht="34.5" customHeight="1">
      <c r="A15" s="521" t="s">
        <v>132</v>
      </c>
      <c r="B15" s="522"/>
      <c r="C15" s="522"/>
      <c r="D15" s="522"/>
      <c r="E15" s="522"/>
      <c r="F15" s="522"/>
    </row>
    <row r="16" spans="1:31" ht="65.25" customHeight="1">
      <c r="A16" s="523" t="s">
        <v>115</v>
      </c>
      <c r="B16" s="524"/>
      <c r="C16" s="524"/>
      <c r="D16" s="524"/>
      <c r="E16" s="524"/>
      <c r="F16" s="524"/>
      <c r="G16" s="524"/>
      <c r="H16" s="524"/>
      <c r="I16" s="524"/>
      <c r="J16" s="524"/>
      <c r="K16" s="524"/>
      <c r="L16" s="524"/>
      <c r="M16" s="524"/>
    </row>
    <row r="17" spans="1:23">
      <c r="U17" s="324"/>
      <c r="V17" s="325"/>
    </row>
    <row r="18" spans="1:23">
      <c r="R18" s="324"/>
      <c r="V18" s="325"/>
    </row>
    <row r="20" spans="1:23">
      <c r="A20" s="303" t="s">
        <v>136</v>
      </c>
      <c r="B20" s="303"/>
      <c r="C20" s="304" t="s">
        <v>31</v>
      </c>
      <c r="D20" s="304" t="s">
        <v>32</v>
      </c>
      <c r="E20" s="304" t="s">
        <v>33</v>
      </c>
      <c r="F20" s="304" t="s">
        <v>34</v>
      </c>
      <c r="G20" s="304" t="s">
        <v>35</v>
      </c>
      <c r="H20" s="304" t="s">
        <v>36</v>
      </c>
      <c r="I20" s="304" t="s">
        <v>37</v>
      </c>
      <c r="J20" s="304" t="s">
        <v>38</v>
      </c>
      <c r="K20" s="304" t="s">
        <v>39</v>
      </c>
      <c r="L20" s="304" t="s">
        <v>40</v>
      </c>
      <c r="M20" s="304">
        <v>2008</v>
      </c>
      <c r="N20" s="304">
        <v>2009</v>
      </c>
      <c r="O20" s="305" t="s">
        <v>60</v>
      </c>
      <c r="P20" s="305" t="s">
        <v>81</v>
      </c>
      <c r="Q20" s="137">
        <v>2012</v>
      </c>
      <c r="R20" s="137">
        <v>2013</v>
      </c>
      <c r="S20" s="137">
        <v>2014</v>
      </c>
      <c r="T20" s="137">
        <v>2015</v>
      </c>
      <c r="U20" s="137">
        <v>2016</v>
      </c>
      <c r="V20" s="137">
        <v>2017</v>
      </c>
      <c r="W20" s="137">
        <v>2018</v>
      </c>
    </row>
    <row r="21" spans="1:23" s="312" customFormat="1" ht="12">
      <c r="A21" s="309"/>
      <c r="B21" s="309"/>
      <c r="C21" s="310"/>
      <c r="D21" s="310"/>
      <c r="E21" s="310"/>
      <c r="F21" s="310"/>
      <c r="G21" s="310"/>
      <c r="H21" s="310"/>
      <c r="I21" s="310"/>
      <c r="J21" s="310"/>
      <c r="K21" s="310"/>
      <c r="L21" s="310"/>
      <c r="M21" s="310"/>
      <c r="N21" s="310"/>
      <c r="O21" s="310"/>
      <c r="P21" s="310"/>
      <c r="Q21" s="310"/>
      <c r="R21" s="310"/>
      <c r="S21" s="310"/>
      <c r="T21" s="310"/>
      <c r="U21" s="311"/>
      <c r="V21" s="311"/>
      <c r="W21" s="311"/>
    </row>
    <row r="22" spans="1:23" ht="36">
      <c r="A22" s="310" t="s">
        <v>333</v>
      </c>
      <c r="B22" s="310"/>
      <c r="C22" s="313">
        <v>0.6</v>
      </c>
      <c r="D22" s="313">
        <v>0.5</v>
      </c>
      <c r="E22" s="313">
        <v>1.7</v>
      </c>
      <c r="F22" s="313">
        <v>1.6</v>
      </c>
      <c r="G22" s="313">
        <v>1.9</v>
      </c>
      <c r="H22" s="313">
        <v>2.1</v>
      </c>
      <c r="I22" s="313">
        <v>2.2000000000000002</v>
      </c>
      <c r="J22" s="313">
        <v>1.7</v>
      </c>
      <c r="K22" s="313">
        <v>1.7</v>
      </c>
      <c r="L22" s="313">
        <v>1.5</v>
      </c>
      <c r="M22" s="313">
        <v>2.8</v>
      </c>
      <c r="N22" s="313">
        <v>0.1</v>
      </c>
      <c r="O22" s="314">
        <v>1.5</v>
      </c>
      <c r="P22" s="147">
        <v>2.1</v>
      </c>
      <c r="Q22" s="147">
        <v>2</v>
      </c>
      <c r="R22" s="147">
        <v>0.9</v>
      </c>
      <c r="S22" s="147">
        <v>0.5</v>
      </c>
      <c r="T22" s="314">
        <v>0</v>
      </c>
      <c r="U22" s="318">
        <v>0.2</v>
      </c>
      <c r="V22" s="318">
        <v>1</v>
      </c>
      <c r="W22" s="315">
        <v>1.9</v>
      </c>
    </row>
    <row r="23" spans="1:23" ht="36">
      <c r="A23" s="310" t="s">
        <v>172</v>
      </c>
      <c r="B23" s="316" t="s">
        <v>311</v>
      </c>
      <c r="C23" s="313">
        <v>1.5</v>
      </c>
      <c r="D23" s="313">
        <v>1.7</v>
      </c>
      <c r="E23" s="313">
        <v>2.1</v>
      </c>
      <c r="F23" s="313">
        <v>1.9</v>
      </c>
      <c r="G23" s="313">
        <v>2.5</v>
      </c>
      <c r="H23" s="313">
        <v>1.6</v>
      </c>
      <c r="I23" s="313">
        <v>1.6</v>
      </c>
      <c r="J23" s="313">
        <v>1.6</v>
      </c>
      <c r="K23" s="313">
        <v>2.6</v>
      </c>
      <c r="L23" s="316">
        <v>3</v>
      </c>
      <c r="M23" s="313">
        <v>3.4</v>
      </c>
      <c r="N23" s="316">
        <v>2.1</v>
      </c>
      <c r="O23" s="315">
        <v>2.2000000000000002</v>
      </c>
      <c r="P23" s="315">
        <v>1.7</v>
      </c>
      <c r="Q23" s="317">
        <v>1.4</v>
      </c>
      <c r="R23" s="315">
        <v>0.5</v>
      </c>
      <c r="S23" s="315">
        <v>0.9</v>
      </c>
      <c r="T23" s="318">
        <v>0.7</v>
      </c>
      <c r="U23" s="315">
        <v>0.7</v>
      </c>
      <c r="V23" s="315">
        <v>2.2999999999999998</v>
      </c>
      <c r="W23" s="315">
        <v>1.3</v>
      </c>
    </row>
    <row r="24" spans="1:23" ht="36">
      <c r="A24" s="310" t="s">
        <v>172</v>
      </c>
      <c r="B24" s="316" t="s">
        <v>312</v>
      </c>
      <c r="C24" s="313"/>
      <c r="D24" s="313"/>
      <c r="E24" s="313"/>
      <c r="F24" s="313"/>
      <c r="G24" s="313"/>
      <c r="H24" s="313"/>
      <c r="I24" s="313"/>
      <c r="J24" s="313"/>
      <c r="K24" s="313"/>
      <c r="L24" s="316"/>
      <c r="M24" s="313"/>
      <c r="N24" s="316"/>
      <c r="O24" s="315">
        <v>2.9</v>
      </c>
      <c r="P24" s="315">
        <v>2.2000000000000002</v>
      </c>
      <c r="Q24" s="317">
        <v>1.6</v>
      </c>
      <c r="R24" s="315">
        <v>0.5</v>
      </c>
      <c r="S24" s="315">
        <v>0.7</v>
      </c>
      <c r="T24" s="318">
        <v>0.8</v>
      </c>
      <c r="U24" s="147">
        <v>0.8</v>
      </c>
      <c r="V24" s="147">
        <v>2.4</v>
      </c>
      <c r="W24" s="147">
        <v>1.8</v>
      </c>
    </row>
    <row r="25" spans="1:23" ht="24">
      <c r="A25" s="320" t="s">
        <v>141</v>
      </c>
      <c r="B25" s="316" t="s">
        <v>311</v>
      </c>
      <c r="C25" s="316">
        <f t="shared" ref="C25:M25" si="2">C27+C29</f>
        <v>3.1</v>
      </c>
      <c r="D25" s="316">
        <f t="shared" si="2"/>
        <v>3.4</v>
      </c>
      <c r="E25" s="316">
        <f t="shared" si="2"/>
        <v>4</v>
      </c>
      <c r="F25" s="316">
        <f t="shared" si="2"/>
        <v>3.9</v>
      </c>
      <c r="G25" s="316">
        <f t="shared" si="2"/>
        <v>4.9000000000000004</v>
      </c>
      <c r="H25" s="316">
        <f t="shared" si="2"/>
        <v>3.7</v>
      </c>
      <c r="I25" s="316">
        <f t="shared" si="2"/>
        <v>3.5</v>
      </c>
      <c r="J25" s="316">
        <f t="shared" si="2"/>
        <v>2.9</v>
      </c>
      <c r="K25" s="316">
        <f t="shared" si="2"/>
        <v>3.4</v>
      </c>
      <c r="L25" s="316">
        <f t="shared" si="2"/>
        <v>3.4</v>
      </c>
      <c r="M25" s="316">
        <f t="shared" si="2"/>
        <v>3.9</v>
      </c>
      <c r="N25" s="316">
        <f>N27+N29</f>
        <v>3.4</v>
      </c>
      <c r="O25" s="147">
        <v>3.2</v>
      </c>
      <c r="P25" s="147">
        <v>3.2</v>
      </c>
      <c r="Q25" s="317">
        <v>2.2999999999999998</v>
      </c>
      <c r="R25" s="316">
        <v>1.8</v>
      </c>
      <c r="S25" s="316">
        <v>2.4</v>
      </c>
      <c r="T25" s="316">
        <v>2.2000000000000002</v>
      </c>
      <c r="U25" s="315">
        <v>2.2999999999999998</v>
      </c>
      <c r="V25" s="315">
        <f>4</f>
        <v>4</v>
      </c>
      <c r="W25" s="315">
        <v>3.1</v>
      </c>
    </row>
    <row r="26" spans="1:23" ht="24">
      <c r="A26" s="320" t="s">
        <v>141</v>
      </c>
      <c r="B26" s="316" t="s">
        <v>313</v>
      </c>
      <c r="C26" s="321"/>
      <c r="D26" s="321"/>
      <c r="E26" s="316"/>
      <c r="F26" s="316"/>
      <c r="G26" s="316"/>
      <c r="H26" s="316"/>
      <c r="I26" s="316"/>
      <c r="J26" s="316"/>
      <c r="K26" s="316"/>
      <c r="L26" s="313"/>
      <c r="M26" s="316"/>
      <c r="N26" s="313"/>
      <c r="O26" s="147">
        <v>3.3</v>
      </c>
      <c r="P26" s="147">
        <v>3.2</v>
      </c>
      <c r="Q26" s="317">
        <v>2.4</v>
      </c>
      <c r="R26" s="316">
        <v>1.8</v>
      </c>
      <c r="S26" s="316">
        <v>2.5</v>
      </c>
      <c r="T26" s="318">
        <v>2.2000000000000002</v>
      </c>
      <c r="U26" s="147">
        <v>2.2000000000000002</v>
      </c>
      <c r="V26" s="147">
        <v>3.8</v>
      </c>
      <c r="W26" s="147">
        <v>3.1</v>
      </c>
    </row>
    <row r="27" spans="1:23" ht="36">
      <c r="A27" s="310" t="s">
        <v>173</v>
      </c>
      <c r="B27" s="316" t="s">
        <v>311</v>
      </c>
      <c r="C27" s="316">
        <v>1.1000000000000001</v>
      </c>
      <c r="D27" s="316">
        <v>1.3</v>
      </c>
      <c r="E27" s="313">
        <v>1.8</v>
      </c>
      <c r="F27" s="313">
        <v>1.8</v>
      </c>
      <c r="G27" s="313">
        <v>2.6</v>
      </c>
      <c r="H27" s="313">
        <v>1.5</v>
      </c>
      <c r="I27" s="313">
        <v>1.2</v>
      </c>
      <c r="J27" s="313">
        <v>1.1000000000000001</v>
      </c>
      <c r="K27" s="313">
        <v>1.3</v>
      </c>
      <c r="L27" s="316">
        <v>1.1000000000000001</v>
      </c>
      <c r="M27" s="313">
        <v>1.8</v>
      </c>
      <c r="N27" s="316">
        <v>1.4</v>
      </c>
      <c r="O27" s="315" t="s">
        <v>61</v>
      </c>
      <c r="P27" s="315" t="s">
        <v>61</v>
      </c>
      <c r="Q27" s="315" t="s">
        <v>61</v>
      </c>
      <c r="R27" s="315" t="s">
        <v>61</v>
      </c>
      <c r="S27" s="315" t="s">
        <v>61</v>
      </c>
      <c r="T27" s="315" t="s">
        <v>61</v>
      </c>
      <c r="U27" s="315" t="s">
        <v>61</v>
      </c>
      <c r="V27" s="315" t="s">
        <v>61</v>
      </c>
      <c r="W27" s="315" t="s">
        <v>61</v>
      </c>
    </row>
    <row r="28" spans="1:23" ht="36">
      <c r="A28" s="310" t="s">
        <v>173</v>
      </c>
      <c r="B28" s="316" t="s">
        <v>313</v>
      </c>
      <c r="C28" s="316"/>
      <c r="D28" s="316"/>
      <c r="E28" s="313"/>
      <c r="F28" s="313"/>
      <c r="G28" s="313"/>
      <c r="H28" s="313"/>
      <c r="I28" s="313"/>
      <c r="J28" s="313"/>
      <c r="K28" s="313"/>
      <c r="L28" s="316"/>
      <c r="M28" s="313"/>
      <c r="N28" s="316"/>
      <c r="O28" s="315" t="s">
        <v>61</v>
      </c>
      <c r="P28" s="315" t="s">
        <v>61</v>
      </c>
      <c r="Q28" s="315" t="s">
        <v>61</v>
      </c>
      <c r="R28" s="315" t="s">
        <v>61</v>
      </c>
      <c r="S28" s="315" t="s">
        <v>61</v>
      </c>
      <c r="T28" s="315" t="s">
        <v>61</v>
      </c>
      <c r="U28" s="315" t="s">
        <v>61</v>
      </c>
      <c r="V28" s="315" t="s">
        <v>61</v>
      </c>
      <c r="W28" s="315" t="s">
        <v>61</v>
      </c>
    </row>
    <row r="29" spans="1:23" ht="36">
      <c r="A29" s="310" t="s">
        <v>174</v>
      </c>
      <c r="B29" s="316" t="s">
        <v>311</v>
      </c>
      <c r="C29" s="316">
        <v>2</v>
      </c>
      <c r="D29" s="316">
        <v>2.1</v>
      </c>
      <c r="E29" s="313">
        <v>2.2000000000000002</v>
      </c>
      <c r="F29" s="313">
        <v>2.1</v>
      </c>
      <c r="G29" s="313">
        <v>2.2999999999999998</v>
      </c>
      <c r="H29" s="313">
        <v>2.2000000000000002</v>
      </c>
      <c r="I29" s="313">
        <v>2.2999999999999998</v>
      </c>
      <c r="J29" s="313">
        <v>1.8</v>
      </c>
      <c r="K29" s="313">
        <v>2.1</v>
      </c>
      <c r="L29" s="313">
        <v>2.2999999999999998</v>
      </c>
      <c r="M29" s="313">
        <v>2.1</v>
      </c>
      <c r="N29" s="316">
        <v>2</v>
      </c>
      <c r="O29" s="315" t="s">
        <v>61</v>
      </c>
      <c r="P29" s="315" t="s">
        <v>61</v>
      </c>
      <c r="Q29" s="315" t="s">
        <v>61</v>
      </c>
      <c r="R29" s="315" t="s">
        <v>61</v>
      </c>
      <c r="S29" s="315" t="s">
        <v>61</v>
      </c>
      <c r="T29" s="315" t="s">
        <v>61</v>
      </c>
      <c r="U29" s="315" t="s">
        <v>61</v>
      </c>
      <c r="V29" s="315" t="s">
        <v>61</v>
      </c>
      <c r="W29" s="315" t="s">
        <v>61</v>
      </c>
    </row>
    <row r="30" spans="1:23" ht="36">
      <c r="A30" s="310" t="s">
        <v>174</v>
      </c>
      <c r="B30" s="316" t="s">
        <v>313</v>
      </c>
      <c r="C30" s="316"/>
      <c r="D30" s="316"/>
      <c r="E30" s="313"/>
      <c r="F30" s="313"/>
      <c r="G30" s="313"/>
      <c r="H30" s="313"/>
      <c r="I30" s="313"/>
      <c r="J30" s="313"/>
      <c r="K30" s="313"/>
      <c r="L30" s="313"/>
      <c r="M30" s="313"/>
      <c r="N30" s="316"/>
      <c r="O30" s="315" t="s">
        <v>61</v>
      </c>
      <c r="P30" s="315" t="s">
        <v>61</v>
      </c>
      <c r="Q30" s="315" t="s">
        <v>61</v>
      </c>
      <c r="R30" s="315" t="s">
        <v>61</v>
      </c>
      <c r="S30" s="315" t="s">
        <v>61</v>
      </c>
      <c r="T30" s="315" t="s">
        <v>61</v>
      </c>
      <c r="U30" s="315" t="s">
        <v>61</v>
      </c>
      <c r="V30" s="315" t="s">
        <v>61</v>
      </c>
      <c r="W30" s="315" t="s">
        <v>61</v>
      </c>
    </row>
  </sheetData>
  <mergeCells count="2">
    <mergeCell ref="A15:F15"/>
    <mergeCell ref="A16:M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6</vt:i4>
      </vt:variant>
    </vt:vector>
  </HeadingPairs>
  <TitlesOfParts>
    <vt:vector size="20" baseType="lpstr">
      <vt:lpstr>F 6.4-1 Evol sal net FPE</vt:lpstr>
      <vt:lpstr>F 6.4-2 sal net CSP</vt:lpstr>
      <vt:lpstr>Complément F6.4-2 (HCECM)</vt:lpstr>
      <vt:lpstr>F 6.4-3 sal net CSP F</vt:lpstr>
      <vt:lpstr>F 6.4-4 sal net CSP H</vt:lpstr>
      <vt:lpstr>F 6.4-5 &amp; 6</vt:lpstr>
      <vt:lpstr>F 6.4-7 &amp; 8</vt:lpstr>
      <vt:lpstr>F 6.4-9 et 6.4-10 sal et RM (2</vt:lpstr>
      <vt:lpstr>source F.6.4-9 et 6.4-10</vt:lpstr>
      <vt:lpstr>F 6.4-11 Repart indiciaire fonc</vt:lpstr>
      <vt:lpstr>F 6.4-12 sal net my FPE prive</vt:lpstr>
      <vt:lpstr>source F 6.4-12 </vt:lpstr>
      <vt:lpstr>F 6.4-13 evelop cat depuis 99</vt:lpstr>
      <vt:lpstr>source F 6.4-13</vt:lpstr>
      <vt:lpstr>'F 6.4-2 sal net CSP'!_Toc10951100</vt:lpstr>
      <vt:lpstr>'F 6.4-3 sal net CSP F'!_Toc10951100</vt:lpstr>
      <vt:lpstr>'F 6.4-4 sal net CSP H'!_Toc10951100</vt:lpstr>
      <vt:lpstr>'F 6.4-12 sal net my FPE prive'!Zone_d_impression</vt:lpstr>
      <vt:lpstr>'F 6.4-13 evelop cat depuis 99'!Zone_d_impression</vt:lpstr>
      <vt:lpstr>'F 6.4-9 et 6.4-10 sal et RM (2'!Zone_d_impression</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GAUTIER Nadine</cp:lastModifiedBy>
  <cp:lastPrinted>2016-11-17T15:16:05Z</cp:lastPrinted>
  <dcterms:created xsi:type="dcterms:W3CDTF">2008-06-20T12:38:17Z</dcterms:created>
  <dcterms:modified xsi:type="dcterms:W3CDTF">2020-10-08T09:30:40Z</dcterms:modified>
</cp:coreProperties>
</file>