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7370" yWindow="4470" windowWidth="3120" windowHeight="2985" tabRatio="795"/>
  </bookViews>
  <sheets>
    <sheet name="SOMMAIRE" sheetId="33" r:id="rId1"/>
    <sheet name="6.3-1 distrib sn PCS" sheetId="23" r:id="rId2"/>
    <sheet name="Source 6.3-1 distrib sn PCS" sheetId="24" r:id="rId3"/>
    <sheet name="évolution 631" sheetId="29" state="hidden" r:id="rId4"/>
    <sheet name="6.3-1 bis sal b 3vFP" sheetId="25" r:id="rId5"/>
    <sheet name="6.3-1 ter sal n 3vFP" sheetId="26" r:id="rId6"/>
    <sheet name="6.3-2 D9_D1 sn PCS" sheetId="14" r:id="rId7"/>
    <sheet name="6.3-3 Sn moy EQTP et tps cplt" sheetId="7" r:id="rId8"/>
    <sheet name="6.3-4 sn moy sexe" sheetId="8" r:id="rId9"/>
    <sheet name="6.3-5 sn moy sexe age" sheetId="9" r:id="rId10"/>
    <sheet name=" 6.3-6&amp;7 ev sal moy" sheetId="10" r:id="rId11"/>
    <sheet name=" 6.3-8&amp;9 ev RMPP" sheetId="11" r:id="rId12"/>
    <sheet name="6.3-10 Sal moy détaillé" sheetId="20" r:id="rId13"/>
    <sheet name="6.3-10 bis ventil ev sal n 3vFP" sheetId="27" r:id="rId14"/>
    <sheet name="6.3-11 RMPP détaillée" sheetId="21" r:id="rId15"/>
    <sheet name="6.3-11 bis ventil ev RMPP n " sheetId="28" r:id="rId16"/>
    <sheet name="6.3-12 salaires A+-ESL" sheetId="22" r:id="rId17"/>
    <sheet name="6.3-13 CET FPT 2017" sheetId="34" r:id="rId18"/>
  </sheets>
  <definedNames>
    <definedName name="_xlnm.Print_Area" localSheetId="7">'6.3-3 Sn moy EQTP et tps cplt'!#REF!</definedName>
    <definedName name="_xlnm.Print_Area" localSheetId="8">'6.3-4 sn moy sexe'!#REF!</definedName>
  </definedNames>
  <calcPr calcId="152511" fullPrecision="0"/>
</workbook>
</file>

<file path=xl/calcChain.xml><?xml version="1.0" encoding="utf-8"?>
<calcChain xmlns="http://schemas.openxmlformats.org/spreadsheetml/2006/main">
  <c r="B3" i="34" l="1"/>
  <c r="B4" i="34"/>
  <c r="I12" i="24" l="1"/>
  <c r="B12" i="25" l="1"/>
  <c r="B7" i="25"/>
  <c r="B8" i="25"/>
  <c r="B9" i="25"/>
  <c r="B10" i="25"/>
  <c r="B11" i="25"/>
  <c r="B6" i="25"/>
  <c r="A32" i="24" l="1"/>
  <c r="B20" i="25" l="1"/>
  <c r="B19" i="25"/>
  <c r="B18" i="25"/>
  <c r="B17" i="25"/>
  <c r="B16" i="25"/>
  <c r="B15" i="25"/>
  <c r="B14" i="25"/>
  <c r="B13" i="25"/>
  <c r="B5" i="25"/>
  <c r="I27" i="24" l="1"/>
  <c r="I8" i="24"/>
  <c r="I13" i="24"/>
  <c r="J9" i="14" s="1"/>
  <c r="I19" i="24"/>
  <c r="J13" i="14" s="1"/>
  <c r="H25" i="24"/>
  <c r="I25" i="24"/>
  <c r="J17" i="14" s="1"/>
  <c r="J10" i="14"/>
  <c r="H24" i="24"/>
  <c r="I23" i="24"/>
  <c r="J19" i="14" s="1"/>
  <c r="I28" i="24"/>
  <c r="H28" i="24"/>
  <c r="I26" i="24"/>
  <c r="I24" i="24"/>
  <c r="J18" i="14" s="1"/>
  <c r="I22" i="24"/>
  <c r="H22" i="24"/>
  <c r="I21" i="24"/>
  <c r="I20" i="24"/>
  <c r="H20" i="24"/>
  <c r="I18" i="24"/>
  <c r="J14" i="14" s="1"/>
  <c r="I17" i="24"/>
  <c r="J15" i="14" s="1"/>
  <c r="I16" i="24"/>
  <c r="H16" i="24"/>
  <c r="I15" i="24"/>
  <c r="H15" i="24"/>
  <c r="I14" i="24"/>
  <c r="I11" i="24"/>
  <c r="J11" i="14" s="1"/>
  <c r="I10" i="24"/>
  <c r="H10" i="24"/>
  <c r="I9" i="24"/>
  <c r="I7" i="24"/>
  <c r="J5" i="14" s="1"/>
  <c r="I6" i="24"/>
  <c r="J6" i="14" s="1"/>
  <c r="H5" i="24" l="1"/>
  <c r="H7" i="24"/>
  <c r="H14" i="24"/>
  <c r="H26" i="24"/>
  <c r="H9" i="24"/>
  <c r="H18" i="24"/>
  <c r="H19" i="24"/>
  <c r="H8" i="24"/>
  <c r="H27" i="24"/>
  <c r="I5" i="24"/>
  <c r="J7" i="14" s="1"/>
  <c r="H11" i="24"/>
  <c r="H17" i="24"/>
  <c r="H12" i="24"/>
  <c r="H13" i="24"/>
  <c r="H21" i="24"/>
  <c r="H23" i="24"/>
  <c r="H6" i="24"/>
  <c r="L6" i="24" l="1"/>
  <c r="L7" i="24"/>
  <c r="L8" i="24"/>
  <c r="L9" i="24"/>
  <c r="L10" i="24"/>
  <c r="L11" i="24"/>
  <c r="L12" i="24"/>
  <c r="L13" i="24"/>
  <c r="L14" i="24"/>
  <c r="L15" i="24"/>
  <c r="L16" i="24"/>
  <c r="L17" i="24"/>
  <c r="L18" i="24"/>
  <c r="L19" i="24"/>
  <c r="L20" i="24"/>
  <c r="L21" i="24"/>
  <c r="L22" i="24"/>
  <c r="L23" i="24"/>
  <c r="L24" i="24"/>
  <c r="L25" i="24"/>
  <c r="L26" i="24"/>
  <c r="L27" i="24"/>
  <c r="L28" i="24"/>
  <c r="L5" i="24"/>
  <c r="K5" i="14" l="1"/>
  <c r="K6" i="14"/>
  <c r="K7" i="14"/>
  <c r="K8" i="14"/>
  <c r="K9" i="14"/>
  <c r="K10" i="14"/>
  <c r="K11" i="14"/>
  <c r="K12" i="14"/>
  <c r="K13" i="14"/>
  <c r="K14" i="14"/>
  <c r="K15" i="14"/>
  <c r="K16" i="14"/>
  <c r="K17" i="14"/>
  <c r="K18" i="14"/>
  <c r="K19" i="14"/>
  <c r="K4" i="14"/>
  <c r="P7" i="24"/>
  <c r="O6" i="24"/>
  <c r="O7" i="24"/>
  <c r="O8" i="24"/>
  <c r="O9" i="24"/>
  <c r="O10" i="24"/>
  <c r="O11" i="24"/>
  <c r="O12" i="24"/>
  <c r="O13" i="24"/>
  <c r="O14" i="24"/>
  <c r="O15" i="24"/>
  <c r="O16" i="24"/>
  <c r="O17" i="24"/>
  <c r="O18" i="24"/>
  <c r="O19" i="24"/>
  <c r="O20" i="24"/>
  <c r="O21" i="24"/>
  <c r="O22" i="24"/>
  <c r="O23" i="24"/>
  <c r="O24" i="24"/>
  <c r="O25" i="24"/>
  <c r="O26" i="24"/>
  <c r="O27" i="24"/>
  <c r="O28" i="24"/>
  <c r="N6" i="24"/>
  <c r="N7" i="24"/>
  <c r="N8" i="24"/>
  <c r="N9" i="24"/>
  <c r="N10" i="24"/>
  <c r="N11" i="24"/>
  <c r="N12" i="24"/>
  <c r="N13" i="24"/>
  <c r="N14" i="24"/>
  <c r="N15" i="24"/>
  <c r="N16" i="24"/>
  <c r="N17" i="24"/>
  <c r="N18" i="24"/>
  <c r="N19" i="24"/>
  <c r="N20" i="24"/>
  <c r="N21" i="24"/>
  <c r="N22" i="24"/>
  <c r="N23" i="24"/>
  <c r="N24" i="24"/>
  <c r="N25" i="24"/>
  <c r="N26" i="24"/>
  <c r="N27" i="24"/>
  <c r="N28" i="24"/>
  <c r="M6" i="24"/>
  <c r="M7" i="24"/>
  <c r="M8" i="24"/>
  <c r="P6" i="24"/>
  <c r="P8" i="24"/>
  <c r="P9" i="24"/>
  <c r="P10" i="24"/>
  <c r="P11" i="24"/>
  <c r="P12" i="24"/>
  <c r="P13" i="24"/>
  <c r="P14" i="24"/>
  <c r="P15" i="24"/>
  <c r="P16" i="24"/>
  <c r="P17" i="24"/>
  <c r="P18" i="24"/>
  <c r="P19" i="24"/>
  <c r="P20" i="24"/>
  <c r="P21" i="24"/>
  <c r="P22" i="24"/>
  <c r="P23" i="24"/>
  <c r="P24" i="24"/>
  <c r="P25" i="24"/>
  <c r="P26" i="24"/>
  <c r="P27" i="24"/>
  <c r="P28" i="24"/>
  <c r="N5" i="24"/>
  <c r="O5" i="24"/>
  <c r="P5" i="24"/>
  <c r="M9" i="24"/>
  <c r="M10" i="24"/>
  <c r="M11" i="24"/>
  <c r="M12" i="24"/>
  <c r="M13" i="24"/>
  <c r="M14" i="24"/>
  <c r="M15" i="24"/>
  <c r="M16" i="24"/>
  <c r="M17" i="24"/>
  <c r="M18" i="24"/>
  <c r="M19" i="24"/>
  <c r="M20" i="24"/>
  <c r="M21" i="24"/>
  <c r="M22" i="24"/>
  <c r="M23" i="24"/>
  <c r="M24" i="24"/>
  <c r="M25" i="24"/>
  <c r="M26" i="24"/>
  <c r="M27" i="24"/>
  <c r="M28" i="24"/>
  <c r="M5" i="24"/>
  <c r="A31" i="24" l="1"/>
  <c r="H33" i="11" l="1"/>
  <c r="H32" i="11"/>
  <c r="H33" i="10"/>
  <c r="H32" i="10"/>
</calcChain>
</file>

<file path=xl/sharedStrings.xml><?xml version="1.0" encoding="utf-8"?>
<sst xmlns="http://schemas.openxmlformats.org/spreadsheetml/2006/main" count="970" uniqueCount="231">
  <si>
    <t>FPE (ministères)</t>
  </si>
  <si>
    <t>FPE (ministères et établissements publics)</t>
  </si>
  <si>
    <t>FPT</t>
  </si>
  <si>
    <t>RMPP brute</t>
  </si>
  <si>
    <t>RMPP nette</t>
  </si>
  <si>
    <t>Cadres</t>
  </si>
  <si>
    <t>FPE</t>
  </si>
  <si>
    <t>Professions intermédiaires</t>
  </si>
  <si>
    <t>Employés et ouvriers</t>
  </si>
  <si>
    <t>Ensemble</t>
  </si>
  <si>
    <t>(en euros courants)</t>
  </si>
  <si>
    <t>(2) Salaires des temps complets : le calcul des salaires moyens est effectué sur les seuls salariés à temps complet.</t>
  </si>
  <si>
    <t>Femmes</t>
  </si>
  <si>
    <t>Hommes</t>
  </si>
  <si>
    <t>dont cadres hors enseignants</t>
  </si>
  <si>
    <t>Employés, ouvriers</t>
  </si>
  <si>
    <t xml:space="preserve">    médecins et pharmaciens</t>
  </si>
  <si>
    <t xml:space="preserve">         P.I. soignantes et sociales</t>
  </si>
  <si>
    <t xml:space="preserve">        P.I. administratives et techniques</t>
  </si>
  <si>
    <t>dont : agents de service et employés administratifs</t>
  </si>
  <si>
    <t>ouvriers</t>
  </si>
  <si>
    <t>Catégorie A</t>
  </si>
  <si>
    <t>-30 ans</t>
  </si>
  <si>
    <t>30-39 ans</t>
  </si>
  <si>
    <t>40-49 ans</t>
  </si>
  <si>
    <t>50-59 ans</t>
  </si>
  <si>
    <t>60 ans et +</t>
  </si>
  <si>
    <t>Catégorie B</t>
  </si>
  <si>
    <t>Catégorie C</t>
  </si>
  <si>
    <t>FPH</t>
  </si>
  <si>
    <t>PCS employés et ouvriers</t>
  </si>
  <si>
    <t>PCS professions intermédiaires</t>
  </si>
  <si>
    <t xml:space="preserve"> FPE (ministères et établissements publics) </t>
  </si>
  <si>
    <t>PCS cadres et professions intellectuelles supérieures</t>
  </si>
  <si>
    <t>Fonctionnaires</t>
  </si>
  <si>
    <t>dont catégorie A</t>
  </si>
  <si>
    <t>dont catégorie B</t>
  </si>
  <si>
    <t>dont catégorie C</t>
  </si>
  <si>
    <t xml:space="preserve">Autres catégories et statuts </t>
  </si>
  <si>
    <t>Bénéficiaires de contrats aidés</t>
  </si>
  <si>
    <t>Moins de 30 ans</t>
  </si>
  <si>
    <t>60 ans et plus</t>
  </si>
  <si>
    <t>Ensemble France métropolitaine</t>
  </si>
  <si>
    <t>Ensemble DOM</t>
  </si>
  <si>
    <t>Ensemble des fonctionnaires</t>
  </si>
  <si>
    <t>Hommes fonctionnaires</t>
  </si>
  <si>
    <t>Femmes fonctionnaires</t>
  </si>
  <si>
    <t>D1</t>
  </si>
  <si>
    <t>Médiane</t>
  </si>
  <si>
    <t>D9</t>
  </si>
  <si>
    <t>(en euros)</t>
  </si>
  <si>
    <t>Niveau moyen (en euros)</t>
  </si>
  <si>
    <t>Effectifs (en %)</t>
  </si>
  <si>
    <t>FPE : Hors militaires.</t>
  </si>
  <si>
    <t>FPE : France métropolitaine jusqu'en 2009. Hors militaires.</t>
  </si>
  <si>
    <t>(en %)</t>
  </si>
  <si>
    <t>Évolution du salaire moyen brut</t>
  </si>
  <si>
    <t>Évolution du salaire moyen net</t>
  </si>
  <si>
    <t>ETMS</t>
  </si>
  <si>
    <t>Hôpitaux publics</t>
  </si>
  <si>
    <t>Établissements médico-sociaux</t>
  </si>
  <si>
    <t>Contractuels</t>
  </si>
  <si>
    <t>Note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du salaire brut apparaît comme surévaluée de 0,2 point au moment de la mise en place en 2008 et en 2009 et sous-évaluée lors de sa suppression en 2012 (-0,1 point) et 2013 (-0,2 point).</t>
  </si>
  <si>
    <t>Salaire moyen brut</t>
  </si>
  <si>
    <t>Salaire moyen net</t>
  </si>
  <si>
    <t>Champ pour la fonction publique : Y compris bénéficiaires de contrats aidés, en équivalent temps plein mensualisé.</t>
  </si>
  <si>
    <t>Salaire brut moyen</t>
  </si>
  <si>
    <t>Part des primes 
(en %)</t>
  </si>
  <si>
    <t>Salaire net moyen</t>
  </si>
  <si>
    <t>Salaire net médian</t>
  </si>
  <si>
    <t>Encadrement supérieur et emplois de direction de la FPE dont :</t>
  </si>
  <si>
    <t>Corps et emplois à la décision du gouvernement : décret de 1985 et assimilés dont :</t>
  </si>
  <si>
    <t>Préfets</t>
  </si>
  <si>
    <t>Recteurs d'académie</t>
  </si>
  <si>
    <t>Cadres dirigeants divers (chefs de services de l'Inspection générale, délégués...)</t>
  </si>
  <si>
    <t>Autres corps de direction de la FPE dont :</t>
  </si>
  <si>
    <t>Encadrement supérieur de la FPE, dont :</t>
  </si>
  <si>
    <t>Encadrement supérieur et emplois de direction de la FPT dont :</t>
  </si>
  <si>
    <t>Encadrement supérieur de la FPT dont :</t>
  </si>
  <si>
    <t>Administrateurs territoriaux dont :</t>
  </si>
  <si>
    <t>Administrateurs</t>
  </si>
  <si>
    <t>Ingénieurs territoriaux en chef</t>
  </si>
  <si>
    <t>Ingénieurs en chef de classe normale</t>
  </si>
  <si>
    <t>Emplois de direction dont :</t>
  </si>
  <si>
    <t>Directeurs d'hôpital (DH)</t>
  </si>
  <si>
    <t>DH, Hors classe</t>
  </si>
  <si>
    <t>DH, Classe normale</t>
  </si>
  <si>
    <t>Note : Les fonctionnaires A+ d'un corps donné détachés sur un emploi fonctionnel apparaissent ici dans l'emploi de détachement et non pas dans le corps d'origine.</t>
  </si>
  <si>
    <t>FPE : Hors militaires.</t>
  </si>
  <si>
    <t>Salaire net mensuel moyen</t>
  </si>
  <si>
    <t>Champ : France (hors Mayotte), y compris bénéficiaires de contrats aidés, en équivalent temps plein mensualisé.</t>
  </si>
  <si>
    <t>Années</t>
  </si>
  <si>
    <r>
      <t>Salaire net des temps complets</t>
    </r>
    <r>
      <rPr>
        <b/>
        <vertAlign val="superscript"/>
        <sz val="9"/>
        <rFont val="Arial"/>
        <family val="2"/>
      </rPr>
      <t>(2)</t>
    </r>
  </si>
  <si>
    <r>
      <rPr>
        <b/>
        <sz val="9"/>
        <rFont val="Calibri"/>
        <family val="2"/>
      </rPr>
      <t>É</t>
    </r>
    <r>
      <rPr>
        <b/>
        <sz val="9"/>
        <rFont val="Arial"/>
        <family val="2"/>
      </rPr>
      <t>volutions en %</t>
    </r>
  </si>
  <si>
    <t>Figure 6.3-2 : Rapports interdéciles (D9/D1) de salaires nets mensuels dans la fonction publique par versant et catégorie socioprofessionnelle (PCS-Insee) à partir de 2012</t>
  </si>
  <si>
    <t>cadres administratifs et de direction  (hors médecins et pharmaciens)</t>
  </si>
  <si>
    <t>Q1</t>
  </si>
  <si>
    <t>Q3</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</si>
  <si>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t>
  </si>
  <si>
    <t>Figure 6.3-6 et 6.3-7 : Évolution annuelle du salaire moyen par équivalent temps plein dans les trois versants de la fonction publique</t>
  </si>
  <si>
    <t>en euros courants</t>
  </si>
  <si>
    <t>en euros constants</t>
  </si>
  <si>
    <t>Attention : Les données 2015 pour la FPH ont été corrigées. Par ailleurs, à partir de 2015, la méthode de calcul des salaires a été revue et améliorée (voir encadré 1 de la vue "Les rémunérations dans la fonction publique" du Rapport annuel sur l'état de la fonction publique - édition 2017) sans impact global, mais modifiant certains niveaux pour des catégories fines.</t>
  </si>
  <si>
    <t>Niveaux mensuels moyens 
(en euros)</t>
  </si>
  <si>
    <t>Évolution de la RMPP brute</t>
  </si>
  <si>
    <t>Évolution de la RMPP nette</t>
  </si>
  <si>
    <t>Part des agents dont la RMPP nette a moins évolué que les prix</t>
  </si>
  <si>
    <t>Figure 6.3-8 et 6.3-9 : Évolution annuelle de la rémunération moyenne des personnes en place(*) (RMPP) dans les trois versants de la fonction publique</t>
  </si>
  <si>
    <t>Q3/Q1</t>
  </si>
  <si>
    <t>D9/D1</t>
  </si>
  <si>
    <r>
      <t>Privé</t>
    </r>
    <r>
      <rPr>
        <vertAlign val="superscript"/>
        <sz val="9"/>
        <rFont val="Arial"/>
        <family val="2"/>
      </rPr>
      <t>(1)</t>
    </r>
  </si>
  <si>
    <t>(1) Comprend les fonctionnaires, les contractuels et les personnels classés dans autres catégories et statuts.</t>
  </si>
  <si>
    <t>Attention : Les données FPH pour les contractuels ont été modifiées. Les contrats aidés ne sont plus regroupés avec les contractuels pour que les définitions soient homogènes entre les versants.</t>
  </si>
  <si>
    <t>nd : données non disponibles, non communiquées ou manquantes.</t>
  </si>
  <si>
    <t>(1) Voir définitions.</t>
  </si>
  <si>
    <r>
      <t>Salaire net en équivalent temp plein</t>
    </r>
    <r>
      <rPr>
        <b/>
        <vertAlign val="superscript"/>
        <sz val="9"/>
        <rFont val="Arial"/>
        <family val="2"/>
      </rPr>
      <t>(1)</t>
    </r>
  </si>
  <si>
    <r>
      <t>Ensemble hors bénéficiaires de contrats aidés</t>
    </r>
    <r>
      <rPr>
        <vertAlign val="superscript"/>
        <sz val="9"/>
        <rFont val="Arial"/>
        <family val="2"/>
      </rPr>
      <t>(2)</t>
    </r>
  </si>
  <si>
    <r>
      <t>Ensemble hors bénéficiaires de contrats aidés</t>
    </r>
    <r>
      <rPr>
        <vertAlign val="superscript"/>
        <sz val="9"/>
        <rFont val="Arial"/>
        <family val="2"/>
      </rPr>
      <t>(1)</t>
    </r>
  </si>
  <si>
    <t>Privé (2017)</t>
  </si>
  <si>
    <t>Structure des effectifs utilisés pour le calcul des salaires (en %)</t>
  </si>
  <si>
    <t xml:space="preserve">Salaire moyen </t>
  </si>
  <si>
    <t>Salaire médian</t>
  </si>
  <si>
    <r>
      <t>1</t>
    </r>
    <r>
      <rPr>
        <b/>
        <vertAlign val="superscript"/>
        <sz val="9"/>
        <rFont val="Arial"/>
        <family val="2"/>
      </rPr>
      <t>er</t>
    </r>
    <r>
      <rPr>
        <b/>
        <sz val="9"/>
        <rFont val="Arial"/>
        <family val="2"/>
      </rPr>
      <t xml:space="preserve"> décile</t>
    </r>
  </si>
  <si>
    <r>
      <t>1</t>
    </r>
    <r>
      <rPr>
        <b/>
        <vertAlign val="superscript"/>
        <sz val="9"/>
        <rFont val="Arial"/>
        <family val="2"/>
      </rPr>
      <t>er</t>
    </r>
    <r>
      <rPr>
        <b/>
        <sz val="9"/>
        <rFont val="Arial"/>
        <family val="2"/>
      </rPr>
      <t xml:space="preserve"> quartile</t>
    </r>
  </si>
  <si>
    <r>
      <t>3</t>
    </r>
    <r>
      <rPr>
        <b/>
        <vertAlign val="superscript"/>
        <sz val="9"/>
        <rFont val="Arial"/>
        <family val="2"/>
      </rPr>
      <t>ème</t>
    </r>
    <r>
      <rPr>
        <b/>
        <sz val="9"/>
        <rFont val="Arial"/>
        <family val="2"/>
      </rPr>
      <t xml:space="preserve"> quartile</t>
    </r>
  </si>
  <si>
    <r>
      <t>9</t>
    </r>
    <r>
      <rPr>
        <b/>
        <vertAlign val="superscript"/>
        <sz val="9"/>
        <rFont val="Arial"/>
        <family val="2"/>
      </rPr>
      <t>ème</t>
    </r>
    <r>
      <rPr>
        <b/>
        <sz val="9"/>
        <rFont val="Arial"/>
        <family val="2"/>
      </rPr>
      <t xml:space="preserve"> décile</t>
    </r>
  </si>
  <si>
    <t xml:space="preserve">   dont catégorie A</t>
  </si>
  <si>
    <t xml:space="preserve">   dont catégorie B</t>
  </si>
  <si>
    <t xml:space="preserve">   dont catégorie C</t>
  </si>
  <si>
    <t>Autres catégories et statuts</t>
  </si>
  <si>
    <t>Ensemble hors bénéficiaires de contrats aidés</t>
  </si>
  <si>
    <t>RMPP</t>
  </si>
  <si>
    <t>Distribution des évolutions individuelles</t>
  </si>
  <si>
    <t>(1)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</si>
  <si>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évolutions 2018/2017 (en %)</t>
  </si>
  <si>
    <t>FPT : Hors militaires, assistants maternels.</t>
  </si>
  <si>
    <t>FPH : Hors internes, externes des hôpitaux, assistants maternels.</t>
  </si>
  <si>
    <t>FPT : Hors militaires, assistants maternels.</t>
  </si>
  <si>
    <t>Champ pour la fonction publique : Y compris bénéficiaires de contrats aidés, en équivalent temps plein mensualisé. Hors apprentis.</t>
  </si>
  <si>
    <t>Champ : France métropole et DOM (hors Mayotte) hors COM et étranger, y compris bénéficiaires de contrats aidés, en équivalent temps plein mensualisé. Hors militaires, hors assistants maternels, hors apprentis, hors internes et externes des hôpitaux publics.</t>
  </si>
  <si>
    <t>Source : Siasp, Insee. Traitement DGAFP - SDessi.</t>
  </si>
  <si>
    <t>Champ pour la fonction publique : Y compris bénéficiaires de contrats aidés, en équivalent temps plein mensualisé. Hors militaires, assistants maternels, internes  et externes des hôpitaux, apprentis.</t>
  </si>
  <si>
    <t>Source : Siasp, Insee. Traitement DREES,  DGCL - DESL, DGAFP - SDessi.</t>
  </si>
  <si>
    <t>Source: Siasp, Insee. Traitement DREES,  DGCL - DESL, DGAFP - SDessi.</t>
  </si>
  <si>
    <t>Source : Siasp, Insee. Traitements Drees, DGCL - DESL, DGAFP - SDessi.</t>
  </si>
  <si>
    <t>Source : Siasp, Insee. Traitement Insee, Drees, DGCL - DESL, DGAFP - SDessi.</t>
  </si>
  <si>
    <t>Source : Siasp Insee. 
Traitement DREES,  DGCL - DESL, DGAFP - SDessi.</t>
  </si>
  <si>
    <t>Source : Siasp Insee. Traitement DREES,  DGCL - DESL, DGAFP - SDessi.</t>
  </si>
  <si>
    <t>Diff Q1-D1</t>
  </si>
  <si>
    <t>Diff Med-Q1</t>
  </si>
  <si>
    <t>Diff Q3-Med</t>
  </si>
  <si>
    <t>Diff D9-Q3</t>
  </si>
  <si>
    <r>
      <t xml:space="preserve">Figure 6.3-1 </t>
    </r>
    <r>
      <rPr>
        <b/>
        <i/>
        <sz val="11"/>
        <rFont val="Arial"/>
        <family val="2"/>
      </rPr>
      <t xml:space="preserve">bis </t>
    </r>
    <r>
      <rPr>
        <b/>
        <sz val="11"/>
        <rFont val="Arial"/>
        <family val="2"/>
      </rPr>
      <t>: Distribution des salaires bruts moyens dans les trois versants de la fonction publique en 2019</t>
    </r>
  </si>
  <si>
    <r>
      <t xml:space="preserve">Figure 6.3-1 </t>
    </r>
    <r>
      <rPr>
        <b/>
        <i/>
        <sz val="11"/>
        <rFont val="Arial"/>
        <family val="2"/>
      </rPr>
      <t xml:space="preserve">ter </t>
    </r>
    <r>
      <rPr>
        <b/>
        <sz val="11"/>
        <rFont val="Arial"/>
        <family val="2"/>
      </rPr>
      <t>: Distribution des salaires nets moyens dans les trois versants de la fonction publique en 2019</t>
    </r>
  </si>
  <si>
    <t>Figure 6.3-3 : Comparaison des salaires nets mensuels moyens en équivalent temps plein mensualisé et à temps complet dans les trois versants de la fonction publique en 2019</t>
  </si>
  <si>
    <t>Figure 6.3-4 : Salaires nets mensuels moyens par catégorie socioprofessionnelle (PCS-Insee) dans les trois versants de la fonction publique en 2019</t>
  </si>
  <si>
    <t>Figure 6.3-5 : Salaires nets mensuels moyens des fonctionnaires par catégorie hiérarchique, sexe et tranche d'âge en 2019</t>
  </si>
  <si>
    <t>Figure 6.3-11 : Évolution en euros constants de la rémunération moyenne des personnes en place (RMPP) dans les trois versants de la fonction publique et proportion d'agents pris en compte dans le calcul de la RMPP en 2019 (en %)</t>
  </si>
  <si>
    <t>Table pour les boites à moustaches</t>
  </si>
  <si>
    <t>Écart (2019)-(2018)</t>
  </si>
  <si>
    <t>Évolution 2019/2018 en euros courants (en %)</t>
  </si>
  <si>
    <r>
      <t>Part des agents de 2018 présents en 2019</t>
    </r>
    <r>
      <rPr>
        <b/>
        <vertAlign val="superscript"/>
        <sz val="9"/>
        <rFont val="Arial"/>
        <family val="2"/>
      </rPr>
      <t>(1)</t>
    </r>
  </si>
  <si>
    <t xml:space="preserve">Privé </t>
  </si>
  <si>
    <t>FP</t>
  </si>
  <si>
    <t xml:space="preserve">Secteur privé </t>
  </si>
  <si>
    <t>Sources : Base Tous salariés, Siasp, Insee. Traitements Insee, Drees, DGCL - DESL, DGAFP - SDessi.</t>
  </si>
  <si>
    <t>Source : Base Tous salariés,Siasp, Insee. Traitements Insee, Drees, DGCL - DESL, DGAFP - SDessi.</t>
  </si>
  <si>
    <t>Sources : Base Tous salariés, Siasp, Insee. 
Traitements Insee, Drees, DGCL - DESL, DGAFP - SDessi.</t>
  </si>
  <si>
    <t>nd</t>
  </si>
  <si>
    <t>Chefs de service et sous-directeurs d'administration centrale, décret n° 2019-1594</t>
  </si>
  <si>
    <t>Lecture : Dans la FPE, pour les agents en place en 2018 et 2019, le salaire net moyen a augmenté de 1,5 % en euros constants. Pour la moitié des agents en place en 2018 et 2019, le salaire net a augmenté de plus de 0,9 %. Il a diminué de 3,4 % pour 10 % des agents et augmenté de plus de 7,7 % pour 10 % des agents.</t>
  </si>
  <si>
    <t>Lecture : Dans la FPE en 2019, le salaire net moyen a diminué de 0,1 % ; le salaire net médian est resté stable ; le premier décile a diminué de 0,5 % et le neuvième décile est resté stable en euros constants.</t>
  </si>
  <si>
    <r>
      <rPr>
        <b/>
        <sz val="9"/>
        <rFont val="Calibri"/>
        <family val="2"/>
      </rPr>
      <t>É</t>
    </r>
    <r>
      <rPr>
        <b/>
        <sz val="9"/>
        <rFont val="Arial"/>
        <family val="2"/>
      </rPr>
      <t>volution 2018-2019 en euros courants (en %)</t>
    </r>
  </si>
  <si>
    <t>Note : Dans la FPE, l’évolution du salaire moyen brut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du salaire brut apparaît comme surévaluée de 0,2 point au moment de la mise en place en 2008 et en 2009 et sous-évaluée lors de sa suppression en 2012 (-0,1 point) et 2013 (-0,2 point).</t>
  </si>
  <si>
    <t>Champ : France (hors Mayotte et COM) en équivalent temps plein mensualisé. Hors militaires.</t>
  </si>
  <si>
    <t>DH, Emplois fonctionnels</t>
  </si>
  <si>
    <t>Ingénieurs en chef généraux et hors classe</t>
  </si>
  <si>
    <t>Administrateurs généraux et hors classe</t>
  </si>
  <si>
    <t>Secrétaires généraux et directeurs d'administration centrale</t>
  </si>
  <si>
    <t>Directeurs d'administration territoriale de l'État</t>
  </si>
  <si>
    <r>
      <t>Corps ENA de conception et management</t>
    </r>
    <r>
      <rPr>
        <vertAlign val="superscript"/>
        <sz val="9"/>
        <rFont val="Arial"/>
        <family val="2"/>
      </rPr>
      <t>(1)</t>
    </r>
  </si>
  <si>
    <r>
      <t>Ingénieurs</t>
    </r>
    <r>
      <rPr>
        <vertAlign val="superscript"/>
        <sz val="9"/>
        <rFont val="Arial"/>
        <family val="2"/>
      </rPr>
      <t>(2)</t>
    </r>
  </si>
  <si>
    <r>
      <t>Emplois de direction de la FPT</t>
    </r>
    <r>
      <rPr>
        <b/>
        <vertAlign val="superscript"/>
        <sz val="9"/>
        <rFont val="Arial"/>
        <family val="2"/>
      </rPr>
      <t>(3)(4)</t>
    </r>
  </si>
  <si>
    <t>(1) Administrateurs civils, conseillers des affaires étrangères (cadre général) et conseillers des affaires étrangères (cadre d'Orient), sous-préfet du ministère de l'Interieur, de la Securité et des Libertés locales, conseillers économiques.</t>
  </si>
  <si>
    <t>(2) Ingénieurs des Mines, ingénieurs des télécommunications, ingénieurs du génie rural, des eaux et des forêts, ingénieurs des ponts et chaussées, ingénieurs des ponts, des eaux et forêts.</t>
  </si>
  <si>
    <t>(3)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</si>
  <si>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t>(4) Comprend les personnels de la Ville de Paris.</t>
  </si>
  <si>
    <t>Champ : France (hors Mayotte et COM) y compris bénéficiaires de contrats aidés, en équivalent temps plein mensualisé. Hors militaires, assistants maternels, internes et externes des hôpitaux.</t>
  </si>
  <si>
    <t>Champ : France  (hors Mayotte et COM), y compris bénéficiaires de contrats aidés, en équivalent temps plein mensualisé.  Hors militaires, hors assistants maternels, hors apprentis, hors internes et externes des hôpitaux publics.</t>
  </si>
  <si>
    <t>(1) Agents présents 24 mois consécutifs chez le même employeur avec la même quotité de travail.  Pour la FPT, y compris les agents qui changent artificiellement d'employeur suite à des fusions d'établissements publics de coopération intercommunale (EPCI).</t>
  </si>
  <si>
    <t>Champ : France (hors Mayotte et COM) y compris bénéficiaires de contrats aidés, en équivalent temps plein mensualisé. Hors militaires, assistants maternels, internes, externes des hôpitaux et apprentis.</t>
  </si>
  <si>
    <t>(*) Agents présents 24 mois consécutifs chez le même employeur avec la même quotité de travail.  Pour la FPT, y compris les agents qui changent artificiellement d'employeur suite à des fusions d'établissements publics de coopération intercommunale (EPCI).</t>
  </si>
  <si>
    <t>Champ : France (hors Mayotte et COM), y compris bénéficiaires de contrats aidés, en équivalent temps plein mensualisé.  Hors militaires, assistants maternels, internes  et externes des hôpitaux.</t>
  </si>
  <si>
    <t>Évolution 2018-2019 en euros courants (en %)</t>
  </si>
  <si>
    <t>Champ : France (hors Mayotte et COM), y compris bénéficiaires de contrats aidés, en équivalent temps plein mensualisé.  Hors militaires, hors assistants maternels, hors apprentis, hors internes et externes des hôpitaux publics.</t>
  </si>
  <si>
    <t>Champ pour le privé : Salariés du privé et des entreprises publiques, y compris bénéficiaires de contrats aidés. Sont exclus les apprentis, les stagiaires, les salariés agricoles et les salariés des particuliers employeurs.</t>
  </si>
  <si>
    <r>
      <t>Directeurs d'établissement sanitaire, social et médico-social (D3S)</t>
    </r>
    <r>
      <rPr>
        <vertAlign val="superscript"/>
        <sz val="9"/>
        <rFont val="Arial"/>
        <family val="2"/>
      </rPr>
      <t xml:space="preserve"> </t>
    </r>
  </si>
  <si>
    <t>ns</t>
  </si>
  <si>
    <t>Figure 6.3-12 : Salaires mensuels moyens des fonctionnaires des corps et emplois de direction et d’encadrement supérieur dans la fonction publique en 2019 (en euros)</t>
  </si>
  <si>
    <t>(5) Les ingénieurs hospitaliers précédemment décomptés dans l'encadrement supérieur hospitalier ne sont désormais plus considérés comme A+. Dans la catégorie encadrement supérieur ne subsistent que les ingénieurs généraux. Cela conduit à une rupture de série.</t>
  </si>
  <si>
    <t>Figure 6.3-1 bis : Distribution des salaires bruts moyens dans les trois versants de la fonction publique en 2019</t>
  </si>
  <si>
    <t>Figure 6.3-1 ter : Distribution des salaires nets moyens dans les trois versants de la fonction publique en 2019</t>
  </si>
  <si>
    <t>Figure 6.3-1 : Distribution des salaires nets mensuels dans la fonction publique par versant et catégorie socioprofessionnelle (PCS-Insee) en 2019</t>
  </si>
  <si>
    <t xml:space="preserve"> (en euros)</t>
  </si>
  <si>
    <t>Lecture : Parmi les cadres de la fonction publique de l'État, 10 % d'entre eux en équivalent temps plein ont un salaire net mensuel inférieur à 1 958 euros, un quart un salaire net inférieur à 2 383 euros. La moitié des cadres de la FPE a un salaire net supérieur à 2 997 euros, un quart supérieur à 3693 euros et 10 % à 4 661 euros.</t>
  </si>
  <si>
    <t>Source figure 6.3-1 : Distribution des salaires nets mensuels dans la fonction publique par versant et catégorie socioprofessionnelle (PCS-Insee) en 2019 et dans les secteurs privé et semi-public par catégorie socioprofessionnelle (PCS-Insee) en 2017</t>
  </si>
  <si>
    <r>
      <t>3</t>
    </r>
    <r>
      <rPr>
        <b/>
        <vertAlign val="superscript"/>
        <sz val="9"/>
        <rFont val="Arial"/>
        <family val="2"/>
      </rPr>
      <t>e</t>
    </r>
    <r>
      <rPr>
        <b/>
        <sz val="9"/>
        <rFont val="Arial"/>
        <family val="2"/>
      </rPr>
      <t xml:space="preserve"> quartile</t>
    </r>
  </si>
  <si>
    <r>
      <t>9</t>
    </r>
    <r>
      <rPr>
        <b/>
        <vertAlign val="superscript"/>
        <sz val="9"/>
        <rFont val="Arial"/>
        <family val="2"/>
      </rPr>
      <t>e</t>
    </r>
    <r>
      <rPr>
        <b/>
        <sz val="9"/>
        <rFont val="Arial"/>
        <family val="2"/>
      </rPr>
      <t xml:space="preserve"> décile</t>
    </r>
  </si>
  <si>
    <t xml:space="preserve"> Hors militaires, assistants maternels, internes et externes des hôpitaux et apprentis.</t>
  </si>
  <si>
    <t>Champ : France (hors Mayotte et COM), y compris bénéficiaires de contrats aidés, en équivalent temps plein mensualisé. Hors apprentis.</t>
  </si>
  <si>
    <r>
      <t>Figure 6.3-8 et 6.3-9 : Évolution annuelle de la rémunération moyenne des personnes en place</t>
    </r>
    <r>
      <rPr>
        <b/>
        <vertAlign val="superscript"/>
        <sz val="11"/>
        <rFont val="Arial"/>
        <family val="2"/>
      </rPr>
      <t>(*)</t>
    </r>
    <r>
      <rPr>
        <b/>
        <sz val="11"/>
        <rFont val="Arial"/>
        <family val="2"/>
      </rPr>
      <t xml:space="preserve"> (RMPP) dans les trois versants de la fonction publique</t>
    </r>
  </si>
  <si>
    <t>Figure 6.3-10 : Salaires bruts et nets moyens (en euros) en 2019 et évolutions annuelles en euros constants (en %) dans les trois versants de la fonction publique entre 2018 et 2019</t>
  </si>
  <si>
    <t xml:space="preserve">Figure 6.3-10 bis : Évolution du salaire net mensuel en euros constants en 2019 dans les trois versants de la fonction publique selon le statut ou la situation d'emploi </t>
  </si>
  <si>
    <t>(2) Comprend les fonctionnaires, les contractuels et les personnels classés dans d'autres catégories et statuts.</t>
  </si>
  <si>
    <t>ns : non significatifs.</t>
  </si>
  <si>
    <r>
      <t>Encadrement supérieur et emplois de direction de la FPH</t>
    </r>
    <r>
      <rPr>
        <b/>
        <vertAlign val="superscript"/>
        <sz val="9"/>
        <rFont val="Arial"/>
        <family val="2"/>
      </rPr>
      <t>(5)</t>
    </r>
    <r>
      <rPr>
        <b/>
        <sz val="9"/>
        <rFont val="Arial"/>
        <family val="2"/>
      </rPr>
      <t xml:space="preserve"> dont :</t>
    </r>
  </si>
  <si>
    <t>Avertissement : Certains emplois sont occupés par un faible nombre d’agents si bien que des événements individuels ou la mobilité au sein de la catégorie peuvent affecter le salaire moyen de l’ensemble entraînant des évolutions sensibles d’une année sur l’autre.</t>
  </si>
  <si>
    <r>
      <t>Figure 6.3-11 bis : Évolutions en 2019 en euros constants du salaire net des agents en place en 2018 et 2019</t>
    </r>
    <r>
      <rPr>
        <b/>
        <vertAlign val="superscript"/>
        <sz val="10"/>
        <rFont val="Arial"/>
        <family val="2"/>
      </rPr>
      <t>(1)</t>
    </r>
    <r>
      <rPr>
        <b/>
        <sz val="10"/>
        <rFont val="Arial"/>
        <family val="2"/>
      </rPr>
      <t xml:space="preserve"> dans les trois versants de la fonction publique selon le statut ou la situation d'emploi (en %)</t>
    </r>
  </si>
  <si>
    <t>Figure 6.3-11 bis : Évolutions en 2019 en euros constants du salaire net des agents en place en 2018 et 2019(1) dans les trois versants de la fonction publique selon le statut ou la situation d'emploi (en %)</t>
  </si>
  <si>
    <t>Ensemble FP</t>
  </si>
  <si>
    <t>Structure des effectifs en équivalent temps plein (en %)</t>
  </si>
  <si>
    <r>
      <t>Autres catégories et statuts</t>
    </r>
    <r>
      <rPr>
        <vertAlign val="superscript"/>
        <sz val="9"/>
        <rFont val="Arial"/>
        <family val="2"/>
      </rPr>
      <t>(1)</t>
    </r>
  </si>
  <si>
    <t>(1) RAFP : Retraite additionnelle de la fonction publique.</t>
  </si>
  <si>
    <t xml:space="preserve">Source : Bilans sociaux FPT, DGCL. </t>
  </si>
  <si>
    <r>
      <t>Nombre de jours versés au RAFP</t>
    </r>
    <r>
      <rPr>
        <vertAlign val="superscript"/>
        <sz val="8"/>
        <rFont val="Arial"/>
        <family val="2"/>
      </rPr>
      <t xml:space="preserve"> (1)</t>
    </r>
  </si>
  <si>
    <t xml:space="preserve">Nombre de jours indemnisés ou rachetés </t>
  </si>
  <si>
    <t>Figure 6.3-13 : Nombre de  jours indemnisés et versés au RAFP dans la FPT au 31 décembre 2017</t>
  </si>
  <si>
    <t>Figure 6.3-13 : Nombre de jours indemnisés au RAFP dans la FPT</t>
  </si>
  <si>
    <t xml:space="preserve">Champ pour le privé : Salariés du privé et des entreprises publiques, y compris bénéficiaires de contrats aidés. Sont exclus les apprentis, 
les stagiaires, les salariés agricoles et les salariés des particuliers employeurs. </t>
  </si>
  <si>
    <r>
      <t xml:space="preserve">(1) </t>
    </r>
    <r>
      <rPr>
        <sz val="8"/>
        <rFont val="Calibri"/>
        <family val="2"/>
      </rPr>
      <t>À</t>
    </r>
    <r>
      <rPr>
        <sz val="8"/>
        <rFont val="Arial"/>
        <family val="2"/>
      </rPr>
      <t xml:space="preserve"> partir de 2016, le remplacement des Déclarations annuelles de données sociales par les Déclarations sociales nominatives ont amené 
à changer les traitements statistiques des données permettant le calcul du salaire moyen en équivalent temps plein dans le secteur privé 
(voir Encadré méthodologique de "Salaires dans le secteur privé", </t>
    </r>
    <r>
      <rPr>
        <i/>
        <sz val="8"/>
        <rFont val="Arial"/>
        <family val="2"/>
      </rPr>
      <t>Insee Première</t>
    </r>
    <r>
      <rPr>
        <sz val="8"/>
        <rFont val="Arial"/>
        <family val="2"/>
      </rPr>
      <t xml:space="preserve"> n° 1798, avril 2020). Les valeurs de 2016 et 2017 ne sont donc pas comparables à celles des années antérieures.</t>
    </r>
  </si>
  <si>
    <t xml:space="preserve">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</si>
</sst>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mmmm\ d\,\ yyyy"/>
    <numFmt numFmtId="166" formatCode="#,##0.00\ [$€];[Red]\-#,##0.00\ [$€]"/>
    <numFmt numFmtId="167" formatCode="_-* #,##0.00\ _F_-;\-* #,##0.00\ _F_-;_-* &quot;-&quot;??\ _F_-;_-@_-"/>
    <numFmt numFmtId="168" formatCode="#,##0\ &quot;F&quot;;\-#,##0\ &quot;F&quot;"/>
    <numFmt numFmtId="169" formatCode="#,##0\ &quot;€&quot;"/>
    <numFmt numFmtId="170" formatCode="0.0"/>
    <numFmt numFmtId="171" formatCode="_-* #,##0.00&quot; €&quot;_-;\-* #,##0.00&quot; €&quot;_-;_-* \-??&quot; €&quot;_-;_-@_-"/>
    <numFmt numFmtId="172" formatCode="#,##0.00&quot;    &quot;;#,##0.00&quot;    &quot;;\-#&quot;    &quot;;@\ "/>
    <numFmt numFmtId="173" formatCode="0\ %"/>
    <numFmt numFmtId="174" formatCode="_-* #,##0.0\ _€_-;\-* #,##0.0\ _€_-;_-* &quot;-&quot;??\ _€_-;_-@_-"/>
    <numFmt numFmtId="175" formatCode="#,##0_ ;\-#,##0\ "/>
    <numFmt numFmtId="176" formatCode="#,##0.0_ ;\-#,##0.0\ "/>
    <numFmt numFmtId="177" formatCode="_-* #,##0\ _€_-;\-* #,##0\ _€_-;_-* &quot;-&quot;?\ _€_-;_-@_-"/>
    <numFmt numFmtId="178" formatCode="_-* #,##0.0\ _€_-;\-* #,##0.0\ _€_-;_-* &quot;-&quot;?\ _€_-;_-@_-"/>
    <numFmt numFmtId="179" formatCode="0.0%"/>
  </numFmts>
  <fonts count="9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Arial"/>
      <family val="2"/>
    </font>
    <font>
      <sz val="8"/>
      <name val="Arial"/>
      <family val="2"/>
    </font>
    <font>
      <b/>
      <sz val="8"/>
      <name val="Arial"/>
      <family val="2"/>
    </font>
    <font>
      <i/>
      <sz val="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52"/>
      <name val="Calibri"/>
      <family val="2"/>
    </font>
    <font>
      <sz val="11"/>
      <color indexed="52"/>
      <name val="Calibri"/>
      <family val="2"/>
    </font>
    <font>
      <sz val="12"/>
      <name val="Arial"/>
      <family val="2"/>
    </font>
    <font>
      <b/>
      <sz val="12"/>
      <name val="Arial"/>
      <family val="2"/>
    </font>
    <font>
      <sz val="11"/>
      <color indexed="62"/>
      <name val="Calibri"/>
      <family val="2"/>
    </font>
    <font>
      <sz val="10"/>
      <name val="Helv"/>
    </font>
    <font>
      <sz val="11"/>
      <color indexed="20"/>
      <name val="Calibri"/>
      <family val="2"/>
    </font>
    <font>
      <u/>
      <sz val="11"/>
      <color rgb="FF0066AA"/>
      <name val="Calibri"/>
      <family val="2"/>
      <scheme val="minor"/>
    </font>
    <font>
      <u/>
      <sz val="11"/>
      <color rgb="FF0000FF"/>
      <name val="Calibri"/>
      <family val="2"/>
      <scheme val="minor"/>
    </font>
    <font>
      <u/>
      <sz val="11"/>
      <color rgb="FF004488"/>
      <name val="Calibri"/>
      <family val="2"/>
      <scheme val="minor"/>
    </font>
    <font>
      <u/>
      <sz val="11"/>
      <color rgb="FF800080"/>
      <name val="Calibri"/>
      <family val="2"/>
      <scheme val="minor"/>
    </font>
    <font>
      <sz val="11"/>
      <color indexed="19"/>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10"/>
      <color rgb="FFFF0000"/>
      <name val="Arial"/>
      <family val="2"/>
    </font>
    <font>
      <b/>
      <sz val="10"/>
      <color rgb="FF92D050"/>
      <name val="Arial"/>
      <family val="2"/>
    </font>
    <font>
      <sz val="9"/>
      <name val="Arial"/>
      <family val="2"/>
    </font>
    <font>
      <b/>
      <sz val="8"/>
      <name val="Times"/>
    </font>
    <font>
      <sz val="10"/>
      <name val="Times New Roman"/>
      <family val="1"/>
    </font>
    <font>
      <sz val="10"/>
      <name val="System"/>
      <family val="2"/>
    </font>
    <font>
      <sz val="6"/>
      <name val="Times"/>
    </font>
    <font>
      <i/>
      <sz val="8"/>
      <name val="Times"/>
    </font>
    <font>
      <sz val="8"/>
      <name val="Times"/>
    </font>
    <font>
      <b/>
      <sz val="10"/>
      <name val="Times New Roman"/>
      <family val="1"/>
    </font>
    <font>
      <sz val="8"/>
      <color rgb="FFFF0000"/>
      <name val="Arial"/>
      <family val="2"/>
    </font>
    <font>
      <i/>
      <sz val="11"/>
      <color theme="1"/>
      <name val="Calibri"/>
      <family val="2"/>
      <scheme val="minor"/>
    </font>
    <font>
      <i/>
      <sz val="10"/>
      <name val="Arial"/>
      <family val="2"/>
    </font>
    <font>
      <sz val="12"/>
      <color indexed="8"/>
      <name val="Arial, Helvetica, sans-serif"/>
    </font>
    <font>
      <b/>
      <sz val="8"/>
      <name val="Arial, Helvetica, sans-serif"/>
    </font>
    <font>
      <b/>
      <sz val="11"/>
      <name val="Arial"/>
      <family val="2"/>
    </font>
    <font>
      <sz val="11"/>
      <name val="Arial"/>
      <family val="2"/>
    </font>
    <font>
      <b/>
      <sz val="9"/>
      <name val="Arial"/>
      <family val="2"/>
    </font>
    <font>
      <sz val="9"/>
      <color indexed="8"/>
      <name val="Calibri"/>
      <family val="2"/>
    </font>
    <font>
      <b/>
      <sz val="9"/>
      <name val="Calibri"/>
      <family val="2"/>
    </font>
    <font>
      <b/>
      <sz val="9"/>
      <color indexed="8"/>
      <name val="Arial"/>
      <family val="2"/>
    </font>
    <font>
      <b/>
      <vertAlign val="superscript"/>
      <sz val="9"/>
      <name val="Arial"/>
      <family val="2"/>
    </font>
    <font>
      <b/>
      <sz val="9"/>
      <color indexed="9"/>
      <name val="Arial"/>
      <family val="2"/>
    </font>
    <font>
      <i/>
      <sz val="9"/>
      <name val="Arial"/>
      <family val="2"/>
    </font>
    <font>
      <sz val="9"/>
      <color theme="1"/>
      <name val="Arial"/>
      <family val="2"/>
    </font>
    <font>
      <sz val="9"/>
      <color theme="1"/>
      <name val="Calibri"/>
      <family val="2"/>
      <scheme val="minor"/>
    </font>
    <font>
      <b/>
      <sz val="9"/>
      <color indexed="56"/>
      <name val="Arial"/>
      <family val="2"/>
    </font>
    <font>
      <sz val="11"/>
      <name val="Calibri"/>
      <family val="2"/>
      <scheme val="minor"/>
    </font>
    <font>
      <sz val="8"/>
      <name val="Arial, Helvetica, sans-serif"/>
    </font>
    <font>
      <vertAlign val="superscript"/>
      <sz val="9"/>
      <name val="Arial"/>
      <family val="2"/>
    </font>
    <font>
      <sz val="8"/>
      <color theme="1"/>
      <name val="Arial"/>
      <family val="2"/>
    </font>
    <font>
      <sz val="8"/>
      <name val="Calibri"/>
      <family val="2"/>
    </font>
    <font>
      <sz val="18"/>
      <color theme="3"/>
      <name val="Cambria"/>
      <family val="2"/>
      <scheme val="major"/>
    </font>
    <font>
      <b/>
      <sz val="14"/>
      <color indexed="56"/>
      <name val="Arial, Helvetica, sans-serif"/>
    </font>
    <font>
      <i/>
      <sz val="11"/>
      <name val="Arial"/>
      <family val="2"/>
    </font>
    <font>
      <b/>
      <vertAlign val="superscript"/>
      <sz val="11"/>
      <name val="Arial"/>
      <family val="2"/>
    </font>
    <font>
      <b/>
      <i/>
      <sz val="11"/>
      <name val="Arial"/>
      <family val="2"/>
    </font>
    <font>
      <sz val="11"/>
      <color rgb="FF9C5700"/>
      <name val="Calibri"/>
      <family val="2"/>
      <scheme val="minor"/>
    </font>
    <font>
      <sz val="10"/>
      <color theme="2"/>
      <name val="Arial"/>
      <family val="2"/>
    </font>
    <font>
      <b/>
      <sz val="9"/>
      <color theme="0"/>
      <name val="Arial"/>
      <family val="2"/>
    </font>
    <font>
      <sz val="9"/>
      <color theme="0"/>
      <name val="Calibri"/>
      <family val="2"/>
      <scheme val="minor"/>
    </font>
    <font>
      <u/>
      <sz val="11"/>
      <color theme="10"/>
      <name val="Calibri"/>
      <family val="2"/>
      <scheme val="minor"/>
    </font>
    <font>
      <b/>
      <vertAlign val="superscript"/>
      <sz val="10"/>
      <name val="Arial"/>
      <family val="2"/>
    </font>
    <font>
      <vertAlign val="superscript"/>
      <sz val="8"/>
      <name val="Arial"/>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54"/>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13"/>
      </patternFill>
    </fill>
    <fill>
      <patternFill patternType="solid">
        <fgColor indexed="55"/>
        <bgColor indexed="23"/>
      </patternFill>
    </fill>
    <fill>
      <patternFill patternType="solid">
        <fgColor rgb="FFFFFF00"/>
        <bgColor indexed="64"/>
      </patternFill>
    </fill>
    <fill>
      <patternFill patternType="solid">
        <fgColor theme="1"/>
        <bgColor indexed="64"/>
      </patternFill>
    </fill>
  </fills>
  <borders count="2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1"/>
      </bottom>
      <diagonal/>
    </border>
    <border>
      <left/>
      <right style="thin">
        <color indexed="61"/>
      </right>
      <top style="medium">
        <color indexed="61"/>
      </top>
      <bottom/>
      <diagonal/>
    </border>
    <border>
      <left/>
      <right/>
      <top style="medium">
        <color indexed="61"/>
      </top>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style="medium">
        <color indexed="61"/>
      </top>
      <bottom/>
      <diagonal/>
    </border>
    <border>
      <left/>
      <right style="thin">
        <color indexed="61"/>
      </right>
      <top/>
      <bottom style="medium">
        <color indexed="61"/>
      </bottom>
      <diagonal/>
    </border>
    <border>
      <left style="thin">
        <color indexed="61"/>
      </left>
      <right/>
      <top/>
      <bottom style="medium">
        <color indexed="61"/>
      </bottom>
      <diagonal/>
    </border>
    <border>
      <left style="thin">
        <color indexed="61"/>
      </left>
      <right/>
      <top style="medium">
        <color indexed="61"/>
      </top>
      <bottom style="thin">
        <color indexed="61"/>
      </bottom>
      <diagonal/>
    </border>
    <border>
      <left/>
      <right/>
      <top style="medium">
        <color indexed="61"/>
      </top>
      <bottom style="thin">
        <color indexed="61"/>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double">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1"/>
      </right>
      <top style="medium">
        <color indexed="61"/>
      </top>
      <bottom style="thin">
        <color indexed="61"/>
      </bottom>
      <diagonal/>
    </border>
    <border>
      <left/>
      <right style="thin">
        <color indexed="61"/>
      </right>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medium">
        <color indexed="61"/>
      </left>
      <right/>
      <top style="medium">
        <color indexed="61"/>
      </top>
      <bottom style="medium">
        <color indexed="61"/>
      </bottom>
      <diagonal/>
    </border>
    <border>
      <left style="medium">
        <color indexed="61"/>
      </left>
      <right style="medium">
        <color indexed="61"/>
      </right>
      <top style="medium">
        <color indexed="61"/>
      </top>
      <bottom style="medium">
        <color indexed="61"/>
      </bottom>
      <diagonal/>
    </border>
    <border>
      <left style="medium">
        <color indexed="61"/>
      </left>
      <right style="medium">
        <color indexed="61"/>
      </right>
      <top style="medium">
        <color indexed="61"/>
      </top>
      <bottom/>
      <diagonal/>
    </border>
    <border>
      <left style="medium">
        <color indexed="61"/>
      </left>
      <right/>
      <top style="medium">
        <color indexed="61"/>
      </top>
      <bottom/>
      <diagonal/>
    </border>
    <border>
      <left style="medium">
        <color indexed="61"/>
      </left>
      <right style="medium">
        <color indexed="61"/>
      </right>
      <top/>
      <bottom/>
      <diagonal/>
    </border>
    <border>
      <left style="medium">
        <color indexed="61"/>
      </left>
      <right/>
      <top/>
      <bottom/>
      <diagonal/>
    </border>
    <border>
      <left style="medium">
        <color indexed="61"/>
      </left>
      <right style="medium">
        <color indexed="61"/>
      </right>
      <top/>
      <bottom style="medium">
        <color indexed="61"/>
      </bottom>
      <diagonal/>
    </border>
    <border>
      <left style="medium">
        <color indexed="61"/>
      </left>
      <right/>
      <top/>
      <bottom style="medium">
        <color indexed="61"/>
      </bottom>
      <diagonal/>
    </border>
    <border>
      <left/>
      <right/>
      <top/>
      <bottom style="thin">
        <color indexed="61"/>
      </bottom>
      <diagonal/>
    </border>
    <border>
      <left style="thin">
        <color indexed="61"/>
      </left>
      <right/>
      <top/>
      <bottom style="thin">
        <color indexed="61"/>
      </bottom>
      <diagonal/>
    </border>
    <border>
      <left/>
      <right/>
      <top style="hair">
        <color indexed="64"/>
      </top>
      <bottom/>
      <diagonal/>
    </border>
    <border>
      <left/>
      <right/>
      <top style="hair">
        <color indexed="64"/>
      </top>
      <bottom style="hair">
        <color indexed="64"/>
      </bottom>
      <diagonal/>
    </border>
    <border>
      <left style="thin">
        <color indexed="61"/>
      </left>
      <right/>
      <top style="medium">
        <color indexed="61"/>
      </top>
      <bottom style="thin">
        <color rgb="FF993366"/>
      </bottom>
      <diagonal/>
    </border>
    <border>
      <left/>
      <right style="thin">
        <color rgb="FF993366"/>
      </right>
      <top style="thin">
        <color rgb="FF993366"/>
      </top>
      <bottom/>
      <diagonal/>
    </border>
    <border>
      <left/>
      <right style="thin">
        <color rgb="FF993366"/>
      </right>
      <top/>
      <bottom/>
      <diagonal/>
    </border>
    <border>
      <left/>
      <right style="thin">
        <color rgb="FF993366"/>
      </right>
      <top/>
      <bottom style="thin">
        <color rgb="FF993366"/>
      </bottom>
      <diagonal/>
    </border>
    <border>
      <left style="thin">
        <color indexed="61"/>
      </left>
      <right/>
      <top style="thin">
        <color rgb="FF993366"/>
      </top>
      <bottom/>
      <diagonal/>
    </border>
    <border>
      <left style="thin">
        <color indexed="61"/>
      </left>
      <right/>
      <top style="medium">
        <color rgb="FF993366"/>
      </top>
      <bottom style="thin">
        <color indexed="61"/>
      </bottom>
      <diagonal/>
    </border>
    <border>
      <left style="medium">
        <color indexed="60"/>
      </left>
      <right/>
      <top/>
      <bottom/>
      <diagonal/>
    </border>
    <border>
      <left/>
      <right style="medium">
        <color indexed="60"/>
      </right>
      <top/>
      <bottom/>
      <diagonal/>
    </border>
    <border>
      <left style="medium">
        <color indexed="60"/>
      </left>
      <right/>
      <top style="medium">
        <color indexed="60"/>
      </top>
      <bottom/>
      <diagonal/>
    </border>
    <border>
      <left/>
      <right/>
      <top style="medium">
        <color indexed="60"/>
      </top>
      <bottom/>
      <diagonal/>
    </border>
    <border>
      <left/>
      <right style="medium">
        <color indexed="60"/>
      </right>
      <top style="medium">
        <color indexed="60"/>
      </top>
      <bottom/>
      <diagonal/>
    </border>
    <border>
      <left style="medium">
        <color indexed="60"/>
      </left>
      <right/>
      <top/>
      <bottom style="medium">
        <color indexed="60"/>
      </bottom>
      <diagonal/>
    </border>
    <border>
      <left/>
      <right/>
      <top/>
      <bottom style="medium">
        <color indexed="60"/>
      </bottom>
      <diagonal/>
    </border>
    <border>
      <left/>
      <right style="medium">
        <color indexed="60"/>
      </right>
      <top/>
      <bottom style="medium">
        <color indexed="60"/>
      </bottom>
      <diagonal/>
    </border>
    <border>
      <left/>
      <right/>
      <top style="thin">
        <color rgb="FF993366"/>
      </top>
      <bottom/>
      <diagonal/>
    </border>
    <border>
      <left/>
      <right/>
      <top style="medium">
        <color rgb="FF993366"/>
      </top>
      <bottom style="thin">
        <color indexed="61"/>
      </bottom>
      <diagonal/>
    </border>
    <border>
      <left/>
      <right style="thin">
        <color indexed="61"/>
      </right>
      <top/>
      <bottom style="thin">
        <color rgb="FF993366"/>
      </bottom>
      <diagonal/>
    </border>
    <border>
      <left style="thin">
        <color indexed="61"/>
      </left>
      <right/>
      <top/>
      <bottom style="medium">
        <color rgb="FF993366"/>
      </bottom>
      <diagonal/>
    </border>
    <border>
      <left style="medium">
        <color indexed="60"/>
      </left>
      <right/>
      <top style="medium">
        <color indexed="64"/>
      </top>
      <bottom style="medium">
        <color indexed="64"/>
      </bottom>
      <diagonal/>
    </border>
    <border>
      <left/>
      <right/>
      <top style="medium">
        <color indexed="64"/>
      </top>
      <bottom style="medium">
        <color indexed="64"/>
      </bottom>
      <diagonal/>
    </border>
    <border>
      <left/>
      <right style="medium">
        <color indexed="6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1"/>
      </bottom>
      <diagonal/>
    </border>
    <border>
      <left/>
      <right/>
      <top style="medium">
        <color indexed="64"/>
      </top>
      <bottom style="medium">
        <color indexed="61"/>
      </bottom>
      <diagonal/>
    </border>
    <border>
      <left/>
      <right style="medium">
        <color indexed="64"/>
      </right>
      <top style="medium">
        <color indexed="64"/>
      </top>
      <bottom style="medium">
        <color indexed="61"/>
      </bottom>
      <diagonal/>
    </border>
    <border>
      <left style="medium">
        <color indexed="64"/>
      </left>
      <right style="medium">
        <color indexed="61"/>
      </right>
      <top style="medium">
        <color indexed="61"/>
      </top>
      <bottom style="medium">
        <color indexed="61"/>
      </bottom>
      <diagonal/>
    </border>
    <border>
      <left style="medium">
        <color indexed="61"/>
      </left>
      <right style="medium">
        <color indexed="64"/>
      </right>
      <top style="medium">
        <color indexed="61"/>
      </top>
      <bottom style="medium">
        <color indexed="61"/>
      </bottom>
      <diagonal/>
    </border>
    <border>
      <left style="medium">
        <color indexed="64"/>
      </left>
      <right/>
      <top/>
      <bottom style="medium">
        <color indexed="61"/>
      </bottom>
      <diagonal/>
    </border>
    <border>
      <left style="medium">
        <color indexed="61"/>
      </left>
      <right style="medium">
        <color indexed="64"/>
      </right>
      <top/>
      <bottom style="medium">
        <color indexed="61"/>
      </bottom>
      <diagonal/>
    </border>
    <border>
      <left style="medium">
        <color indexed="64"/>
      </left>
      <right style="medium">
        <color indexed="61"/>
      </right>
      <top/>
      <bottom/>
      <diagonal/>
    </border>
    <border>
      <left style="medium">
        <color indexed="61"/>
      </left>
      <right style="medium">
        <color indexed="64"/>
      </right>
      <top/>
      <bottom/>
      <diagonal/>
    </border>
    <border>
      <left style="medium">
        <color indexed="64"/>
      </left>
      <right style="medium">
        <color indexed="61"/>
      </right>
      <top/>
      <bottom style="medium">
        <color indexed="61"/>
      </bottom>
      <diagonal/>
    </border>
    <border>
      <left style="medium">
        <color indexed="64"/>
      </left>
      <right/>
      <top style="medium">
        <color indexed="61"/>
      </top>
      <bottom style="medium">
        <color indexed="61"/>
      </bottom>
      <diagonal/>
    </border>
    <border>
      <left/>
      <right style="medium">
        <color indexed="64"/>
      </right>
      <top style="medium">
        <color indexed="61"/>
      </top>
      <bottom style="medium">
        <color indexed="61"/>
      </bottom>
      <diagonal/>
    </border>
    <border>
      <left style="medium">
        <color indexed="64"/>
      </left>
      <right/>
      <top style="medium">
        <color indexed="61"/>
      </top>
      <bottom/>
      <diagonal/>
    </border>
    <border>
      <left/>
      <right style="medium">
        <color indexed="64"/>
      </right>
      <top style="medium">
        <color indexed="61"/>
      </top>
      <bottom/>
      <diagonal/>
    </border>
    <border>
      <left style="medium">
        <color indexed="64"/>
      </left>
      <right/>
      <top/>
      <bottom/>
      <diagonal/>
    </border>
    <border>
      <left/>
      <right style="medium">
        <color indexed="64"/>
      </right>
      <top/>
      <bottom/>
      <diagonal/>
    </border>
    <border>
      <left/>
      <right style="medium">
        <color indexed="64"/>
      </right>
      <top/>
      <bottom style="medium">
        <color indexed="61"/>
      </bottom>
      <diagonal/>
    </border>
    <border>
      <left style="medium">
        <color indexed="64"/>
      </left>
      <right/>
      <top/>
      <bottom style="medium">
        <color indexed="64"/>
      </bottom>
      <diagonal/>
    </border>
    <border>
      <left style="medium">
        <color indexed="61"/>
      </left>
      <right style="medium">
        <color indexed="61"/>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thin">
        <color indexed="62"/>
      </top>
      <bottom/>
      <diagonal/>
    </border>
    <border>
      <left style="medium">
        <color indexed="64"/>
      </left>
      <right style="thin">
        <color indexed="61"/>
      </right>
      <top/>
      <bottom/>
      <diagonal/>
    </border>
    <border>
      <left/>
      <right/>
      <top/>
      <bottom style="medium">
        <color indexed="64"/>
      </bottom>
      <diagonal/>
    </border>
    <border>
      <left style="medium">
        <color indexed="64"/>
      </left>
      <right/>
      <top style="medium">
        <color indexed="64"/>
      </top>
      <bottom/>
      <diagonal/>
    </border>
    <border>
      <left style="medium">
        <color indexed="61"/>
      </left>
      <right/>
      <top style="medium">
        <color indexed="64"/>
      </top>
      <bottom style="medium">
        <color indexed="6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1"/>
      </right>
      <top style="medium">
        <color indexed="64"/>
      </top>
      <bottom/>
      <diagonal/>
    </border>
    <border>
      <left style="thin">
        <color indexed="61"/>
      </left>
      <right/>
      <top style="medium">
        <color indexed="64"/>
      </top>
      <bottom style="thin">
        <color indexed="61"/>
      </bottom>
      <diagonal/>
    </border>
    <border>
      <left/>
      <right style="thin">
        <color indexed="61"/>
      </right>
      <top style="medium">
        <color indexed="64"/>
      </top>
      <bottom style="thin">
        <color indexed="61"/>
      </bottom>
      <diagonal/>
    </border>
    <border>
      <left/>
      <right style="medium">
        <color indexed="64"/>
      </right>
      <top style="medium">
        <color indexed="64"/>
      </top>
      <bottom style="thin">
        <color indexed="61"/>
      </bottom>
      <diagonal/>
    </border>
    <border>
      <left style="medium">
        <color indexed="64"/>
      </left>
      <right style="thin">
        <color indexed="61"/>
      </right>
      <top/>
      <bottom style="thin">
        <color indexed="61"/>
      </bottom>
      <diagonal/>
    </border>
    <border>
      <left/>
      <right style="medium">
        <color indexed="64"/>
      </right>
      <top style="thin">
        <color indexed="61"/>
      </top>
      <bottom style="thin">
        <color indexed="61"/>
      </bottom>
      <diagonal/>
    </border>
    <border>
      <left style="medium">
        <color indexed="64"/>
      </left>
      <right style="thin">
        <color indexed="61"/>
      </right>
      <top style="thin">
        <color indexed="61"/>
      </top>
      <bottom/>
      <diagonal/>
    </border>
    <border>
      <left/>
      <right style="medium">
        <color indexed="64"/>
      </right>
      <top style="thin">
        <color indexed="61"/>
      </top>
      <bottom/>
      <diagonal/>
    </border>
    <border>
      <left style="medium">
        <color indexed="64"/>
      </left>
      <right style="thin">
        <color indexed="61"/>
      </right>
      <top style="thin">
        <color indexed="61"/>
      </top>
      <bottom style="medium">
        <color indexed="64"/>
      </bottom>
      <diagonal/>
    </border>
    <border>
      <left style="thin">
        <color indexed="61"/>
      </left>
      <right/>
      <top style="thin">
        <color indexed="61"/>
      </top>
      <bottom style="medium">
        <color indexed="64"/>
      </bottom>
      <diagonal/>
    </border>
    <border>
      <left/>
      <right style="thin">
        <color indexed="61"/>
      </right>
      <top style="thin">
        <color indexed="61"/>
      </top>
      <bottom style="medium">
        <color indexed="64"/>
      </bottom>
      <diagonal/>
    </border>
    <border>
      <left/>
      <right style="medium">
        <color indexed="64"/>
      </right>
      <top style="thin">
        <color indexed="61"/>
      </top>
      <bottom style="medium">
        <color indexed="64"/>
      </bottom>
      <diagonal/>
    </border>
    <border>
      <left style="medium">
        <color rgb="FF7030A0"/>
      </left>
      <right style="thin">
        <color indexed="61"/>
      </right>
      <top style="medium">
        <color rgb="FF7030A0"/>
      </top>
      <bottom/>
      <diagonal/>
    </border>
    <border>
      <left/>
      <right/>
      <top style="medium">
        <color rgb="FF7030A0"/>
      </top>
      <bottom/>
      <diagonal/>
    </border>
    <border>
      <left style="medium">
        <color rgb="FF7030A0"/>
      </left>
      <right/>
      <top/>
      <bottom/>
      <diagonal/>
    </border>
    <border>
      <left/>
      <right style="medium">
        <color rgb="FF7030A0"/>
      </right>
      <top/>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style="medium">
        <color rgb="FF7030A0"/>
      </top>
      <bottom/>
      <diagonal/>
    </border>
    <border>
      <left style="thin">
        <color indexed="61"/>
      </left>
      <right/>
      <top style="medium">
        <color rgb="FF7030A0"/>
      </top>
      <bottom/>
      <diagonal/>
    </border>
    <border>
      <left style="thin">
        <color indexed="61"/>
      </left>
      <right/>
      <top/>
      <bottom style="medium">
        <color rgb="FF7030A0"/>
      </bottom>
      <diagonal/>
    </border>
    <border>
      <left style="medium">
        <color rgb="FF7030A0"/>
      </left>
      <right style="medium">
        <color rgb="FF7030A0"/>
      </right>
      <top style="medium">
        <color rgb="FF7030A0"/>
      </top>
      <bottom/>
      <diagonal/>
    </border>
    <border>
      <left style="medium">
        <color rgb="FF7030A0"/>
      </left>
      <right style="medium">
        <color rgb="FF7030A0"/>
      </right>
      <top/>
      <bottom/>
      <diagonal/>
    </border>
    <border>
      <left style="medium">
        <color rgb="FF7030A0"/>
      </left>
      <right style="medium">
        <color rgb="FF7030A0"/>
      </right>
      <top/>
      <bottom style="medium">
        <color rgb="FF7030A0"/>
      </bottom>
      <diagonal/>
    </border>
    <border>
      <left style="medium">
        <color rgb="FF7030A0"/>
      </left>
      <right style="thin">
        <color indexed="61"/>
      </right>
      <top style="medium">
        <color rgb="FF7030A0"/>
      </top>
      <bottom style="medium">
        <color rgb="FF7030A0"/>
      </bottom>
      <diagonal/>
    </border>
    <border>
      <left/>
      <right/>
      <top style="medium">
        <color rgb="FF7030A0"/>
      </top>
      <bottom style="medium">
        <color rgb="FF7030A0"/>
      </bottom>
      <diagonal/>
    </border>
    <border>
      <left style="medium">
        <color rgb="FF7030A0"/>
      </left>
      <right style="thin">
        <color indexed="61"/>
      </right>
      <top/>
      <bottom/>
      <diagonal/>
    </border>
    <border>
      <left style="double">
        <color indexed="61"/>
      </left>
      <right/>
      <top style="medium">
        <color rgb="FF7030A0"/>
      </top>
      <bottom style="medium">
        <color rgb="FF7030A0"/>
      </bottom>
      <diagonal/>
    </border>
    <border>
      <left style="medium">
        <color rgb="FF7030A0"/>
      </left>
      <right style="thin">
        <color indexed="61"/>
      </right>
      <top/>
      <bottom style="medium">
        <color rgb="FF7030A0"/>
      </bottom>
      <diagonal/>
    </border>
    <border>
      <left style="medium">
        <color indexed="60"/>
      </left>
      <right/>
      <top style="medium">
        <color rgb="FF7030A0"/>
      </top>
      <bottom style="medium">
        <color indexed="60"/>
      </bottom>
      <diagonal/>
    </border>
    <border>
      <left/>
      <right/>
      <top style="medium">
        <color rgb="FF7030A0"/>
      </top>
      <bottom style="medium">
        <color indexed="60"/>
      </bottom>
      <diagonal/>
    </border>
    <border>
      <left/>
      <right style="medium">
        <color indexed="60"/>
      </right>
      <top style="medium">
        <color rgb="FF7030A0"/>
      </top>
      <bottom style="medium">
        <color indexed="60"/>
      </bottom>
      <diagonal/>
    </border>
    <border>
      <left/>
      <right/>
      <top style="medium">
        <color rgb="FF7030A0"/>
      </top>
      <bottom style="medium">
        <color indexed="25"/>
      </bottom>
      <diagonal/>
    </border>
    <border>
      <left/>
      <right style="medium">
        <color indexed="60"/>
      </right>
      <top style="medium">
        <color rgb="FF7030A0"/>
      </top>
      <bottom style="medium">
        <color indexed="25"/>
      </bottom>
      <diagonal/>
    </border>
    <border>
      <left style="medium">
        <color indexed="60"/>
      </left>
      <right/>
      <top style="medium">
        <color rgb="FF7030A0"/>
      </top>
      <bottom style="medium">
        <color indexed="25"/>
      </bottom>
      <diagonal/>
    </border>
    <border>
      <left/>
      <right style="medium">
        <color rgb="FF7030A0"/>
      </right>
      <top style="medium">
        <color rgb="FF7030A0"/>
      </top>
      <bottom style="medium">
        <color indexed="25"/>
      </bottom>
      <diagonal/>
    </border>
    <border>
      <left style="medium">
        <color rgb="FF7030A0"/>
      </left>
      <right style="medium">
        <color indexed="60"/>
      </right>
      <top style="medium">
        <color indexed="64"/>
      </top>
      <bottom style="medium">
        <color indexed="64"/>
      </bottom>
      <diagonal/>
    </border>
    <border>
      <left/>
      <right style="medium">
        <color rgb="FF7030A0"/>
      </right>
      <top style="medium">
        <color indexed="64"/>
      </top>
      <bottom style="medium">
        <color indexed="64"/>
      </bottom>
      <diagonal/>
    </border>
    <border>
      <left style="medium">
        <color rgb="FF7030A0"/>
      </left>
      <right style="medium">
        <color indexed="60"/>
      </right>
      <top/>
      <bottom/>
      <diagonal/>
    </border>
    <border>
      <left style="medium">
        <color rgb="FF7030A0"/>
      </left>
      <right style="medium">
        <color indexed="60"/>
      </right>
      <top style="medium">
        <color indexed="60"/>
      </top>
      <bottom/>
      <diagonal/>
    </border>
    <border>
      <left/>
      <right style="medium">
        <color rgb="FF7030A0"/>
      </right>
      <top style="medium">
        <color indexed="60"/>
      </top>
      <bottom/>
      <diagonal/>
    </border>
    <border>
      <left style="medium">
        <color rgb="FF7030A0"/>
      </left>
      <right style="medium">
        <color indexed="60"/>
      </right>
      <top/>
      <bottom style="medium">
        <color indexed="60"/>
      </bottom>
      <diagonal/>
    </border>
    <border>
      <left/>
      <right style="medium">
        <color rgb="FF7030A0"/>
      </right>
      <top/>
      <bottom style="medium">
        <color indexed="60"/>
      </bottom>
      <diagonal/>
    </border>
    <border>
      <left style="medium">
        <color rgb="FF7030A0"/>
      </left>
      <right style="medium">
        <color indexed="60"/>
      </right>
      <top/>
      <bottom style="medium">
        <color rgb="FF7030A0"/>
      </bottom>
      <diagonal/>
    </border>
    <border>
      <left style="medium">
        <color indexed="60"/>
      </left>
      <right/>
      <top/>
      <bottom style="medium">
        <color rgb="FF7030A0"/>
      </bottom>
      <diagonal/>
    </border>
    <border>
      <left/>
      <right style="medium">
        <color indexed="60"/>
      </right>
      <top/>
      <bottom style="medium">
        <color rgb="FF7030A0"/>
      </bottom>
      <diagonal/>
    </border>
    <border>
      <left style="thin">
        <color indexed="64"/>
      </left>
      <right/>
      <top style="thin">
        <color indexed="64"/>
      </top>
      <bottom style="thin">
        <color indexed="64"/>
      </bottom>
      <diagonal/>
    </border>
    <border>
      <left/>
      <right style="medium">
        <color indexed="64"/>
      </right>
      <top style="medium">
        <color rgb="FF7030A0"/>
      </top>
      <bottom/>
      <diagonal/>
    </border>
    <border>
      <left/>
      <right style="medium">
        <color indexed="64"/>
      </right>
      <top/>
      <bottom style="medium">
        <color rgb="FF7030A0"/>
      </bottom>
      <diagonal/>
    </border>
    <border>
      <left style="thin">
        <color indexed="61"/>
      </left>
      <right/>
      <top style="thin">
        <color indexed="61"/>
      </top>
      <bottom style="medium">
        <color theme="1"/>
      </bottom>
      <diagonal/>
    </border>
    <border>
      <left/>
      <right style="thin">
        <color indexed="61"/>
      </right>
      <top style="thin">
        <color indexed="61"/>
      </top>
      <bottom style="medium">
        <color theme="1"/>
      </bottom>
      <diagonal/>
    </border>
    <border>
      <left style="thin">
        <color indexed="61"/>
      </left>
      <right/>
      <top style="thin">
        <color indexed="61"/>
      </top>
      <bottom style="medium">
        <color auto="1"/>
      </bottom>
      <diagonal/>
    </border>
    <border>
      <left style="medium">
        <color indexed="64"/>
      </left>
      <right style="medium">
        <color rgb="FF993366"/>
      </right>
      <top style="medium">
        <color rgb="FF993366"/>
      </top>
      <bottom style="medium">
        <color rgb="FF993366"/>
      </bottom>
      <diagonal/>
    </border>
    <border>
      <left style="medium">
        <color rgb="FF993366"/>
      </left>
      <right style="medium">
        <color rgb="FF993366"/>
      </right>
      <top style="medium">
        <color rgb="FF993366"/>
      </top>
      <bottom style="medium">
        <color rgb="FF993366"/>
      </bottom>
      <diagonal/>
    </border>
    <border>
      <left style="medium">
        <color indexed="64"/>
      </left>
      <right style="medium">
        <color rgb="FF993366"/>
      </right>
      <top style="medium">
        <color indexed="61"/>
      </top>
      <bottom/>
      <diagonal/>
    </border>
    <border>
      <left style="medium">
        <color indexed="64"/>
      </left>
      <right style="medium">
        <color rgb="FF993366"/>
      </right>
      <top/>
      <bottom/>
      <diagonal/>
    </border>
    <border>
      <left style="medium">
        <color indexed="64"/>
      </left>
      <right style="medium">
        <color rgb="FF993366"/>
      </right>
      <top/>
      <bottom style="medium">
        <color rgb="FF993366"/>
      </bottom>
      <diagonal/>
    </border>
    <border>
      <left style="medium">
        <color rgb="FF993366"/>
      </left>
      <right style="medium">
        <color rgb="FF993366"/>
      </right>
      <top style="medium">
        <color indexed="61"/>
      </top>
      <bottom/>
      <diagonal/>
    </border>
    <border>
      <left style="medium">
        <color rgb="FF993366"/>
      </left>
      <right style="medium">
        <color rgb="FF993366"/>
      </right>
      <top/>
      <bottom/>
      <diagonal/>
    </border>
    <border>
      <left style="medium">
        <color rgb="FF993366"/>
      </left>
      <right style="medium">
        <color rgb="FF993366"/>
      </right>
      <top/>
      <bottom style="medium">
        <color rgb="FF993366"/>
      </bottom>
      <diagonal/>
    </border>
    <border>
      <left style="medium">
        <color rgb="FF993366"/>
      </left>
      <right style="medium">
        <color rgb="FF993366"/>
      </right>
      <top style="medium">
        <color indexed="61"/>
      </top>
      <bottom style="medium">
        <color indexed="61"/>
      </bottom>
      <diagonal/>
    </border>
    <border>
      <left style="medium">
        <color rgb="FF993366"/>
      </left>
      <right style="medium">
        <color rgb="FF993366"/>
      </right>
      <top style="medium">
        <color rgb="FF993366"/>
      </top>
      <bottom/>
      <diagonal/>
    </border>
    <border>
      <left style="medium">
        <color rgb="FF993366"/>
      </left>
      <right style="medium">
        <color rgb="FF993366"/>
      </right>
      <top/>
      <bottom style="medium">
        <color indexed="61"/>
      </bottom>
      <diagonal/>
    </border>
    <border>
      <left style="medium">
        <color rgb="FF993366"/>
      </left>
      <right style="medium">
        <color auto="1"/>
      </right>
      <top style="medium">
        <color indexed="61"/>
      </top>
      <bottom style="medium">
        <color indexed="61"/>
      </bottom>
      <diagonal/>
    </border>
    <border>
      <left style="medium">
        <color rgb="FF993366"/>
      </left>
      <right style="medium">
        <color auto="1"/>
      </right>
      <top style="medium">
        <color indexed="61"/>
      </top>
      <bottom/>
      <diagonal/>
    </border>
    <border>
      <left style="medium">
        <color rgb="FF993366"/>
      </left>
      <right style="medium">
        <color auto="1"/>
      </right>
      <top/>
      <bottom/>
      <diagonal/>
    </border>
    <border>
      <left style="medium">
        <color rgb="FF993366"/>
      </left>
      <right style="medium">
        <color auto="1"/>
      </right>
      <top/>
      <bottom style="medium">
        <color rgb="FF993366"/>
      </bottom>
      <diagonal/>
    </border>
    <border>
      <left style="medium">
        <color rgb="FF993366"/>
      </left>
      <right style="medium">
        <color auto="1"/>
      </right>
      <top style="medium">
        <color rgb="FF993366"/>
      </top>
      <bottom style="medium">
        <color rgb="FF993366"/>
      </bottom>
      <diagonal/>
    </border>
    <border>
      <left style="medium">
        <color rgb="FF993366"/>
      </left>
      <right style="medium">
        <color auto="1"/>
      </right>
      <top/>
      <bottom style="medium">
        <color indexed="61"/>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rgb="FF7030A0"/>
      </bottom>
      <diagonal/>
    </border>
    <border>
      <left/>
      <right/>
      <top style="medium">
        <color indexed="64"/>
      </top>
      <bottom style="medium">
        <color rgb="FF7030A0"/>
      </bottom>
      <diagonal/>
    </border>
    <border>
      <left/>
      <right style="medium">
        <color indexed="64"/>
      </right>
      <top style="medium">
        <color indexed="64"/>
      </top>
      <bottom style="medium">
        <color rgb="FF7030A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1"/>
      </top>
      <bottom style="thin">
        <color indexed="61"/>
      </bottom>
      <diagonal/>
    </border>
    <border>
      <left/>
      <right style="medium">
        <color indexed="64"/>
      </right>
      <top style="medium">
        <color indexed="61"/>
      </top>
      <bottom style="thin">
        <color indexed="61"/>
      </bottom>
      <diagonal/>
    </border>
    <border>
      <left style="medium">
        <color indexed="64"/>
      </left>
      <right/>
      <top style="thin">
        <color indexed="61"/>
      </top>
      <bottom/>
      <diagonal/>
    </border>
    <border>
      <left style="medium">
        <color indexed="64"/>
      </left>
      <right/>
      <top/>
      <bottom style="thin">
        <color indexed="61"/>
      </bottom>
      <diagonal/>
    </border>
    <border>
      <left/>
      <right style="medium">
        <color indexed="64"/>
      </right>
      <top/>
      <bottom style="thin">
        <color rgb="FF993366"/>
      </bottom>
      <diagonal/>
    </border>
    <border>
      <left/>
      <right style="medium">
        <color indexed="64"/>
      </right>
      <top/>
      <bottom style="thin">
        <color indexed="61"/>
      </bottom>
      <diagonal/>
    </border>
    <border>
      <left style="thin">
        <color indexed="61"/>
      </left>
      <right/>
      <top/>
      <bottom style="medium">
        <color indexed="64"/>
      </bottom>
      <diagonal/>
    </border>
    <border>
      <left/>
      <right style="thin">
        <color indexed="61"/>
      </right>
      <top/>
      <bottom style="medium">
        <color indexed="64"/>
      </bottom>
      <diagonal/>
    </border>
    <border>
      <left/>
      <right/>
      <top/>
      <bottom style="medium">
        <color theme="7" tint="-0.24994659260841701"/>
      </bottom>
      <diagonal/>
    </border>
    <border>
      <left style="double">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1"/>
      </top>
      <bottom style="medium">
        <color indexed="61"/>
      </bottom>
      <diagonal/>
    </border>
    <border>
      <left style="medium">
        <color indexed="64"/>
      </left>
      <right style="medium">
        <color indexed="64"/>
      </right>
      <top style="medium">
        <color indexed="6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25"/>
      </bottom>
      <diagonal/>
    </border>
    <border>
      <left style="thin">
        <color indexed="64"/>
      </left>
      <right style="thin">
        <color indexed="61"/>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4"/>
      </right>
      <top style="thin">
        <color indexed="61"/>
      </top>
      <bottom style="thin">
        <color indexed="61"/>
      </bottom>
      <diagonal/>
    </border>
    <border>
      <left/>
      <right style="thin">
        <color indexed="64"/>
      </right>
      <top style="thin">
        <color indexed="25"/>
      </top>
      <bottom/>
      <diagonal/>
    </border>
    <border>
      <left style="thin">
        <color indexed="64"/>
      </left>
      <right style="thin">
        <color indexed="61"/>
      </right>
      <top/>
      <bottom/>
      <diagonal/>
    </border>
    <border>
      <left style="thin">
        <color indexed="61"/>
      </left>
      <right style="thin">
        <color indexed="61"/>
      </right>
      <top/>
      <bottom/>
      <diagonal/>
    </border>
    <border>
      <left style="thin">
        <color indexed="61"/>
      </left>
      <right style="thin">
        <color indexed="64"/>
      </right>
      <top/>
      <bottom/>
      <diagonal/>
    </border>
    <border>
      <left/>
      <right style="thin">
        <color indexed="64"/>
      </right>
      <top/>
      <bottom/>
      <diagonal/>
    </border>
    <border>
      <left/>
      <right style="thin">
        <color indexed="64"/>
      </right>
      <top/>
      <bottom style="thin">
        <color indexed="61"/>
      </bottom>
      <diagonal/>
    </border>
    <border>
      <left style="thin">
        <color indexed="64"/>
      </left>
      <right style="thin">
        <color indexed="61"/>
      </right>
      <top/>
      <bottom style="thin">
        <color indexed="61"/>
      </bottom>
      <diagonal/>
    </border>
    <border>
      <left style="thin">
        <color indexed="61"/>
      </left>
      <right style="thin">
        <color indexed="61"/>
      </right>
      <top/>
      <bottom style="thin">
        <color indexed="61"/>
      </bottom>
      <diagonal/>
    </border>
    <border>
      <left style="thin">
        <color indexed="61"/>
      </left>
      <right style="thin">
        <color indexed="64"/>
      </right>
      <top/>
      <bottom style="thin">
        <color indexed="61"/>
      </bottom>
      <diagonal/>
    </border>
    <border>
      <left/>
      <right style="thin">
        <color indexed="64"/>
      </right>
      <top style="thin">
        <color indexed="61"/>
      </top>
      <bottom/>
      <diagonal/>
    </border>
    <border>
      <left style="thin">
        <color indexed="64"/>
      </left>
      <right style="thin">
        <color indexed="61"/>
      </right>
      <top style="thin">
        <color indexed="61"/>
      </top>
      <bottom/>
      <diagonal/>
    </border>
    <border>
      <left style="thin">
        <color indexed="61"/>
      </left>
      <right style="thin">
        <color indexed="61"/>
      </right>
      <top style="thin">
        <color indexed="61"/>
      </top>
      <bottom/>
      <diagonal/>
    </border>
    <border>
      <left style="thin">
        <color indexed="61"/>
      </left>
      <right style="thin">
        <color indexed="64"/>
      </right>
      <top style="thin">
        <color indexed="61"/>
      </top>
      <bottom/>
      <diagonal/>
    </border>
    <border>
      <left style="thin">
        <color indexed="64"/>
      </left>
      <right style="thin">
        <color indexed="61"/>
      </right>
      <top style="thin">
        <color indexed="25"/>
      </top>
      <bottom/>
      <diagonal/>
    </border>
    <border>
      <left style="thin">
        <color indexed="61"/>
      </left>
      <right style="thin">
        <color indexed="61"/>
      </right>
      <top style="thin">
        <color indexed="25"/>
      </top>
      <bottom/>
      <diagonal/>
    </border>
    <border>
      <left style="thin">
        <color indexed="61"/>
      </left>
      <right style="thin">
        <color indexed="64"/>
      </right>
      <top style="thin">
        <color indexed="25"/>
      </top>
      <bottom/>
      <diagonal/>
    </border>
    <border>
      <left/>
      <right style="thin">
        <color indexed="64"/>
      </right>
      <top/>
      <bottom style="medium">
        <color indexed="61"/>
      </bottom>
      <diagonal/>
    </border>
    <border>
      <left style="thin">
        <color indexed="64"/>
      </left>
      <right style="thin">
        <color indexed="61"/>
      </right>
      <top/>
      <bottom style="medium">
        <color indexed="61"/>
      </bottom>
      <diagonal/>
    </border>
    <border>
      <left style="thin">
        <color indexed="61"/>
      </left>
      <right style="thin">
        <color indexed="61"/>
      </right>
      <top/>
      <bottom style="medium">
        <color indexed="61"/>
      </bottom>
      <diagonal/>
    </border>
    <border>
      <left style="thin">
        <color indexed="61"/>
      </left>
      <right style="thin">
        <color indexed="64"/>
      </right>
      <top/>
      <bottom style="medium">
        <color indexed="61"/>
      </bottom>
      <diagonal/>
    </border>
    <border>
      <left style="medium">
        <color indexed="64"/>
      </left>
      <right style="thin">
        <color indexed="61"/>
      </right>
      <top style="thin">
        <color indexed="25"/>
      </top>
      <bottom/>
      <diagonal/>
    </border>
    <border>
      <left style="medium">
        <color indexed="64"/>
      </left>
      <right style="thin">
        <color indexed="61"/>
      </right>
      <top/>
      <bottom style="medium">
        <color indexed="64"/>
      </bottom>
      <diagonal/>
    </border>
    <border>
      <left style="thin">
        <color indexed="61"/>
      </left>
      <right style="thin">
        <color indexed="61"/>
      </right>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medium">
        <color indexed="64"/>
      </top>
      <bottom/>
      <diagonal/>
    </border>
    <border>
      <left/>
      <right style="thin">
        <color indexed="61"/>
      </right>
      <top style="medium">
        <color indexed="64"/>
      </top>
      <bottom/>
      <diagonal/>
    </border>
    <border>
      <left/>
      <right/>
      <top style="medium">
        <color indexed="64"/>
      </top>
      <bottom style="thin">
        <color indexed="61"/>
      </bottom>
      <diagonal/>
    </border>
    <border>
      <left style="thin">
        <color indexed="61"/>
      </left>
      <right style="medium">
        <color indexed="64"/>
      </right>
      <top style="thin">
        <color indexed="61"/>
      </top>
      <bottom style="thin">
        <color indexed="61"/>
      </bottom>
      <diagonal/>
    </border>
    <border>
      <left/>
      <right/>
      <top style="medium">
        <color auto="1"/>
      </top>
      <bottom style="medium">
        <color auto="1"/>
      </bottom>
      <diagonal/>
    </border>
    <border>
      <left style="medium">
        <color indexed="64"/>
      </left>
      <right style="thin">
        <color indexed="25"/>
      </right>
      <top/>
      <bottom/>
      <diagonal/>
    </border>
    <border>
      <left style="thin">
        <color rgb="FF993366"/>
      </left>
      <right style="thin">
        <color indexed="25"/>
      </right>
      <top style="medium">
        <color auto="1"/>
      </top>
      <bottom/>
      <diagonal/>
    </border>
    <border>
      <left style="thin">
        <color rgb="FF993366"/>
      </left>
      <right style="medium">
        <color auto="1"/>
      </right>
      <top style="medium">
        <color auto="1"/>
      </top>
      <bottom/>
      <diagonal/>
    </border>
    <border>
      <left style="thin">
        <color rgb="FF993366"/>
      </left>
      <right/>
      <top/>
      <bottom/>
      <diagonal/>
    </border>
    <border>
      <left style="thin">
        <color rgb="FF993366"/>
      </left>
      <right style="medium">
        <color indexed="64"/>
      </right>
      <top/>
      <bottom/>
      <diagonal/>
    </border>
    <border>
      <left style="thin">
        <color rgb="FF993366"/>
      </left>
      <right style="thin">
        <color indexed="64"/>
      </right>
      <top/>
      <bottom/>
      <diagonal/>
    </border>
    <border>
      <left style="thin">
        <color rgb="FF993366"/>
      </left>
      <right style="thin">
        <color indexed="25"/>
      </right>
      <top/>
      <bottom/>
      <diagonal/>
    </border>
    <border>
      <left style="medium">
        <color indexed="64"/>
      </left>
      <right style="thin">
        <color indexed="25"/>
      </right>
      <top/>
      <bottom style="thin">
        <color indexed="61"/>
      </bottom>
      <diagonal/>
    </border>
    <border>
      <left style="thin">
        <color rgb="FF993366"/>
      </left>
      <right style="thin">
        <color indexed="25"/>
      </right>
      <top/>
      <bottom style="thin">
        <color indexed="61"/>
      </bottom>
      <diagonal/>
    </border>
    <border>
      <left style="thin">
        <color rgb="FF993366"/>
      </left>
      <right style="medium">
        <color indexed="64"/>
      </right>
      <top/>
      <bottom style="thin">
        <color indexed="61"/>
      </bottom>
      <diagonal/>
    </border>
    <border>
      <left style="thin">
        <color rgb="FF993366"/>
      </left>
      <right/>
      <top style="thin">
        <color indexed="61"/>
      </top>
      <bottom/>
      <diagonal/>
    </border>
    <border>
      <left style="thin">
        <color rgb="FF993366"/>
      </left>
      <right style="medium">
        <color indexed="64"/>
      </right>
      <top style="thin">
        <color indexed="61"/>
      </top>
      <bottom/>
      <diagonal/>
    </border>
    <border>
      <left style="medium">
        <color indexed="64"/>
      </left>
      <right/>
      <top style="thin">
        <color indexed="25"/>
      </top>
      <bottom/>
      <diagonal/>
    </border>
    <border>
      <left style="thin">
        <color rgb="FF993366"/>
      </left>
      <right/>
      <top style="thin">
        <color indexed="25"/>
      </top>
      <bottom/>
      <diagonal/>
    </border>
    <border>
      <left style="thin">
        <color rgb="FF993366"/>
      </left>
      <right style="medium">
        <color indexed="64"/>
      </right>
      <top style="thin">
        <color indexed="25"/>
      </top>
      <bottom/>
      <diagonal/>
    </border>
    <border>
      <left style="thin">
        <color rgb="FF993366"/>
      </left>
      <right/>
      <top/>
      <bottom style="medium">
        <color indexed="64"/>
      </bottom>
      <diagonal/>
    </border>
    <border>
      <left style="thin">
        <color rgb="FF993366"/>
      </left>
      <right style="medium">
        <color indexed="64"/>
      </right>
      <top/>
      <bottom style="medium">
        <color indexed="64"/>
      </bottom>
      <diagonal/>
    </border>
    <border>
      <left style="thin">
        <color indexed="61"/>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rgb="FF7030A0"/>
      </right>
      <top style="medium">
        <color indexed="64"/>
      </top>
      <bottom style="medium">
        <color indexed="64"/>
      </bottom>
      <diagonal/>
    </border>
    <border>
      <left style="medium">
        <color indexed="64"/>
      </left>
      <right style="medium">
        <color rgb="FF7030A0"/>
      </right>
      <top style="medium">
        <color indexed="64"/>
      </top>
      <bottom style="medium">
        <color rgb="FF7030A0"/>
      </bottom>
      <diagonal/>
    </border>
    <border>
      <left style="medium">
        <color indexed="64"/>
      </left>
      <right style="medium">
        <color rgb="FF7030A0"/>
      </right>
      <top style="medium">
        <color rgb="FF7030A0"/>
      </top>
      <bottom/>
      <diagonal/>
    </border>
    <border>
      <left style="medium">
        <color indexed="64"/>
      </left>
      <right style="medium">
        <color rgb="FF7030A0"/>
      </right>
      <top/>
      <bottom/>
      <diagonal/>
    </border>
    <border>
      <left style="medium">
        <color indexed="64"/>
      </left>
      <right style="medium">
        <color rgb="FF7030A0"/>
      </right>
      <top/>
      <bottom style="medium">
        <color rgb="FF7030A0"/>
      </bottom>
      <diagonal/>
    </border>
    <border>
      <left style="medium">
        <color indexed="64"/>
      </left>
      <right style="medium">
        <color rgb="FF7030A0"/>
      </right>
      <top/>
      <bottom style="medium">
        <color indexed="64"/>
      </bottom>
      <diagonal/>
    </border>
    <border>
      <left style="thin">
        <color indexed="64"/>
      </left>
      <right style="thin">
        <color indexed="64"/>
      </right>
      <top/>
      <bottom/>
      <diagonal/>
    </border>
  </borders>
  <cellStyleXfs count="1821">
    <xf numFmtId="0" fontId="0" fillId="0" borderId="0"/>
    <xf numFmtId="0" fontId="18" fillId="0" borderId="0" applyNumberFormat="0" applyFill="0" applyBorder="0" applyProtection="0"/>
    <xf numFmtId="0" fontId="20" fillId="0" borderId="0" applyNumberFormat="0" applyFill="0" applyBorder="0" applyProtection="0"/>
    <xf numFmtId="0" fontId="18" fillId="0" borderId="0"/>
    <xf numFmtId="0" fontId="18" fillId="0" borderId="0"/>
    <xf numFmtId="0" fontId="18" fillId="0" borderId="0"/>
    <xf numFmtId="0" fontId="18" fillId="0" borderId="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8" borderId="0" applyNumberFormat="0" applyBorder="0" applyAlignment="0" applyProtection="0"/>
    <xf numFmtId="0" fontId="24" fillId="4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42" borderId="0" applyNumberFormat="0" applyBorder="0" applyAlignment="0" applyProtection="0"/>
    <xf numFmtId="0" fontId="24" fillId="34"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37" borderId="0" applyNumberFormat="0" applyBorder="0" applyAlignment="0" applyProtection="0"/>
    <xf numFmtId="0" fontId="24" fillId="41"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2" borderId="0" applyNumberFormat="0" applyBorder="0" applyAlignment="0" applyProtection="0"/>
    <xf numFmtId="0" fontId="24" fillId="34"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42"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36"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36"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44" borderId="0" applyNumberFormat="0" applyBorder="0" applyAlignment="0" applyProtection="0"/>
    <xf numFmtId="0" fontId="25" fillId="37" borderId="0" applyNumberFormat="0" applyBorder="0" applyAlignment="0" applyProtection="0"/>
    <xf numFmtId="0" fontId="25" fillId="4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48" borderId="0" applyNumberFormat="0" applyBorder="0" applyAlignment="0" applyProtection="0"/>
    <xf numFmtId="0" fontId="25" fillId="42" borderId="0" applyNumberFormat="0" applyBorder="0" applyAlignment="0" applyProtection="0"/>
    <xf numFmtId="0" fontId="25" fillId="49"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49" borderId="0" applyNumberFormat="0" applyBorder="0" applyAlignment="0" applyProtection="0"/>
    <xf numFmtId="0" fontId="25" fillId="36" borderId="0" applyNumberFormat="0" applyBorder="0" applyAlignment="0" applyProtection="0"/>
    <xf numFmtId="0" fontId="25" fillId="50"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52" borderId="0" applyNumberFormat="0" applyBorder="0" applyAlignment="0" applyProtection="0"/>
    <xf numFmtId="0" fontId="25" fillId="47" borderId="0" applyNumberFormat="0" applyBorder="0" applyAlignment="0" applyProtection="0"/>
    <xf numFmtId="0" fontId="25" fillId="5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5" fillId="53" borderId="0" applyNumberFormat="0" applyBorder="0" applyAlignment="0" applyProtection="0"/>
    <xf numFmtId="0" fontId="25" fillId="45" borderId="0" applyNumberFormat="0" applyBorder="0" applyAlignment="0" applyProtection="0"/>
    <xf numFmtId="0" fontId="25" fillId="5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48"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53" borderId="0" applyNumberFormat="0" applyBorder="0" applyAlignment="0" applyProtection="0"/>
    <xf numFmtId="0" fontId="25" fillId="47"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47"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56" borderId="23" applyNumberFormat="0" applyAlignment="0" applyProtection="0"/>
    <xf numFmtId="0" fontId="28" fillId="57" borderId="23" applyNumberFormat="0" applyAlignment="0" applyProtection="0"/>
    <xf numFmtId="0" fontId="27" fillId="56" borderId="23" applyNumberFormat="0" applyAlignment="0" applyProtection="0"/>
    <xf numFmtId="0" fontId="27" fillId="56" borderId="23" applyNumberFormat="0" applyAlignment="0" applyProtection="0"/>
    <xf numFmtId="0" fontId="11" fillId="6" borderId="4" applyNumberFormat="0" applyAlignment="0" applyProtection="0"/>
    <xf numFmtId="0" fontId="11" fillId="6" borderId="4" applyNumberFormat="0" applyAlignment="0" applyProtection="0"/>
    <xf numFmtId="0" fontId="28" fillId="57" borderId="23" applyNumberFormat="0" applyAlignment="0" applyProtection="0"/>
    <xf numFmtId="0" fontId="26" fillId="0" borderId="24" applyNumberFormat="0" applyFill="0" applyAlignment="0" applyProtection="0"/>
    <xf numFmtId="0" fontId="29"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9" fillId="0" borderId="25"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8" fillId="38" borderId="26" applyNumberFormat="0" applyFont="0" applyAlignment="0" applyProtection="0"/>
    <xf numFmtId="0" fontId="1" fillId="8" borderId="8" applyNumberFormat="0" applyFont="0" applyAlignment="0" applyProtection="0"/>
    <xf numFmtId="165" fontId="30" fillId="0" borderId="0" applyFill="0" applyBorder="0" applyAlignment="0" applyProtection="0"/>
    <xf numFmtId="165" fontId="30" fillId="0" borderId="0" applyFill="0" applyBorder="0" applyAlignment="0" applyProtection="0"/>
    <xf numFmtId="165" fontId="30" fillId="0" borderId="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43" borderId="23" applyNumberFormat="0" applyAlignment="0" applyProtection="0"/>
    <xf numFmtId="0" fontId="32" fillId="40" borderId="23" applyNumberFormat="0" applyAlignment="0" applyProtection="0"/>
    <xf numFmtId="0" fontId="32" fillId="43" borderId="23" applyNumberFormat="0" applyAlignment="0" applyProtection="0"/>
    <xf numFmtId="0" fontId="32" fillId="43" borderId="23" applyNumberFormat="0" applyAlignment="0" applyProtection="0"/>
    <xf numFmtId="0" fontId="9" fillId="5" borderId="4" applyNumberFormat="0" applyAlignment="0" applyProtection="0"/>
    <xf numFmtId="0" fontId="9" fillId="5" borderId="4" applyNumberFormat="0" applyAlignment="0" applyProtection="0"/>
    <xf numFmtId="0" fontId="32" fillId="40" borderId="23"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6" fontId="33" fillId="0" borderId="0" applyFont="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3" fontId="30" fillId="0" borderId="0" applyFill="0" applyBorder="0" applyAlignment="0" applyProtection="0"/>
    <xf numFmtId="3" fontId="30" fillId="0" borderId="0" applyFill="0" applyBorder="0" applyAlignment="0" applyProtection="0"/>
    <xf numFmtId="3" fontId="30" fillId="0" borderId="0" applyFill="0" applyBorder="0" applyAlignment="0" applyProtection="0"/>
    <xf numFmtId="0" fontId="34" fillId="41"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30" fillId="0" borderId="0" applyFill="0" applyBorder="0" applyAlignment="0" applyProtection="0"/>
    <xf numFmtId="168" fontId="30" fillId="0" borderId="0" applyFill="0" applyBorder="0" applyAlignment="0" applyProtection="0"/>
    <xf numFmtId="168" fontId="30" fillId="0" borderId="0" applyFill="0" applyBorder="0" applyAlignment="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21"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21" fillId="0" borderId="0" applyNumberFormat="0" applyFill="0" applyBorder="0" applyProtection="0"/>
    <xf numFmtId="0" fontId="18" fillId="0" borderId="0"/>
    <xf numFmtId="0" fontId="18" fillId="0" borderId="0"/>
    <xf numFmtId="0" fontId="18" fillId="0" borderId="0"/>
    <xf numFmtId="0" fontId="21"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21"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43" borderId="0" applyNumberFormat="0" applyBorder="0" applyAlignment="0" applyProtection="0"/>
    <xf numFmtId="0" fontId="40"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0" fillId="4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 fillId="0" borderId="0"/>
    <xf numFmtId="0" fontId="18" fillId="0" borderId="0" applyNumberFormat="0" applyFill="0" applyBorder="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30" fillId="0" borderId="0" applyFill="0" applyBorder="0" applyAlignment="0" applyProtection="0"/>
    <xf numFmtId="10" fontId="30"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1" fillId="42" borderId="0" applyNumberFormat="0" applyBorder="0" applyAlignment="0" applyProtection="0"/>
    <xf numFmtId="0" fontId="41" fillId="39"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1" fillId="39" borderId="0" applyNumberFormat="0" applyBorder="0" applyAlignment="0" applyProtection="0"/>
    <xf numFmtId="0" fontId="42" fillId="56" borderId="27" applyNumberFormat="0" applyAlignment="0" applyProtection="0"/>
    <xf numFmtId="0" fontId="42" fillId="57" borderId="27" applyNumberFormat="0" applyAlignment="0" applyProtection="0"/>
    <xf numFmtId="0" fontId="42" fillId="56" borderId="27" applyNumberFormat="0" applyAlignment="0" applyProtection="0"/>
    <xf numFmtId="0" fontId="42" fillId="56" borderId="27" applyNumberFormat="0" applyAlignment="0" applyProtection="0"/>
    <xf numFmtId="0" fontId="10" fillId="6" borderId="5" applyNumberFormat="0" applyAlignment="0" applyProtection="0"/>
    <xf numFmtId="0" fontId="10" fillId="6" borderId="5" applyNumberFormat="0" applyAlignment="0" applyProtection="0"/>
    <xf numFmtId="0" fontId="42" fillId="57" borderId="27" applyNumberFormat="0" applyAlignment="0" applyProtection="0"/>
    <xf numFmtId="0" fontId="21" fillId="0" borderId="0" applyNumberFormat="0" applyFill="0" applyBorder="0" applyProtection="0"/>
    <xf numFmtId="0" fontId="21" fillId="0" borderId="0" applyNumberFormat="0" applyFill="0" applyBorder="0" applyProtection="0"/>
    <xf numFmtId="0" fontId="21" fillId="0" borderId="0" applyNumberFormat="0" applyFill="0" applyBorder="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46" fillId="0" borderId="28" applyNumberFormat="0" applyFill="0" applyAlignment="0" applyProtection="0"/>
    <xf numFmtId="0" fontId="47" fillId="0" borderId="29"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7" fillId="0" borderId="29" applyNumberFormat="0" applyFill="0" applyAlignment="0" applyProtection="0"/>
    <xf numFmtId="0" fontId="48" fillId="0" borderId="30" applyNumberFormat="0" applyFill="0" applyAlignment="0" applyProtection="0"/>
    <xf numFmtId="0" fontId="49" fillId="0" borderId="31" applyNumberFormat="0" applyFill="0" applyAlignment="0" applyProtection="0"/>
    <xf numFmtId="0" fontId="48" fillId="0" borderId="30" applyNumberFormat="0" applyFill="0" applyAlignment="0" applyProtection="0"/>
    <xf numFmtId="0" fontId="48" fillId="0" borderId="3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1" fillId="0" borderId="33"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1" fillId="0" borderId="33"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30" fillId="0" borderId="34"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2" fillId="0" borderId="35" applyNumberFormat="0" applyFill="0" applyAlignment="0" applyProtection="0"/>
    <xf numFmtId="0" fontId="16" fillId="0" borderId="9" applyNumberFormat="0" applyFill="0" applyAlignment="0" applyProtection="0"/>
    <xf numFmtId="0" fontId="30" fillId="0" borderId="34" applyNumberFormat="0" applyFill="0" applyAlignment="0" applyProtection="0"/>
    <xf numFmtId="0" fontId="30" fillId="0" borderId="34" applyNumberFormat="0" applyFill="0" applyAlignment="0" applyProtection="0"/>
    <xf numFmtId="0" fontId="30" fillId="0" borderId="34" applyNumberFormat="0" applyFill="0" applyAlignment="0" applyProtection="0"/>
    <xf numFmtId="0" fontId="30" fillId="0" borderId="34" applyNumberFormat="0" applyFill="0" applyAlignment="0" applyProtection="0"/>
    <xf numFmtId="0" fontId="16" fillId="0" borderId="9" applyNumberFormat="0" applyFill="0" applyAlignment="0" applyProtection="0"/>
    <xf numFmtId="0" fontId="52" fillId="0" borderId="35" applyNumberFormat="0" applyFill="0" applyAlignment="0" applyProtection="0"/>
    <xf numFmtId="0" fontId="53" fillId="58" borderId="36" applyNumberFormat="0" applyAlignment="0" applyProtection="0"/>
    <xf numFmtId="0" fontId="13" fillId="7" borderId="7" applyNumberFormat="0" applyAlignment="0" applyProtection="0"/>
    <xf numFmtId="0" fontId="13" fillId="7" borderId="7" applyNumberFormat="0" applyAlignment="0" applyProtection="0"/>
    <xf numFmtId="2" fontId="30" fillId="0" borderId="0" applyFill="0" applyBorder="0" applyAlignment="0" applyProtection="0"/>
    <xf numFmtId="2" fontId="30" fillId="0" borderId="0" applyFill="0" applyBorder="0" applyAlignment="0" applyProtection="0"/>
    <xf numFmtId="2" fontId="30" fillId="0" borderId="0" applyFill="0" applyBorder="0" applyAlignment="0" applyProtection="0"/>
    <xf numFmtId="0" fontId="18" fillId="0" borderId="0"/>
    <xf numFmtId="0" fontId="18" fillId="0" borderId="0"/>
    <xf numFmtId="0" fontId="20" fillId="0" borderId="0"/>
    <xf numFmtId="0" fontId="18" fillId="0" borderId="0"/>
    <xf numFmtId="9" fontId="20" fillId="0" borderId="0" applyFont="0" applyFill="0" applyBorder="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58" fillId="0" borderId="0"/>
    <xf numFmtId="0" fontId="59" fillId="0" borderId="52"/>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applyNumberFormat="0" applyFill="0" applyBorder="0" applyProtection="0"/>
    <xf numFmtId="0" fontId="60" fillId="0" borderId="0"/>
    <xf numFmtId="0" fontId="61" fillId="0" borderId="0">
      <alignment horizontal="left"/>
    </xf>
    <xf numFmtId="0" fontId="58" fillId="0" borderId="0"/>
    <xf numFmtId="0" fontId="62" fillId="0" borderId="0">
      <alignment horizontal="left"/>
    </xf>
    <xf numFmtId="0" fontId="63" fillId="0" borderId="53">
      <alignment horizontal="right"/>
    </xf>
    <xf numFmtId="3" fontId="63" fillId="0" borderId="0">
      <alignment horizontal="right"/>
    </xf>
    <xf numFmtId="0" fontId="63" fillId="0" borderId="53">
      <alignment horizontal="center" vertical="center" wrapText="1"/>
    </xf>
    <xf numFmtId="0" fontId="63" fillId="0" borderId="53">
      <alignment horizontal="left" vertical="center"/>
    </xf>
    <xf numFmtId="0" fontId="63" fillId="0" borderId="0">
      <alignment horizontal="left"/>
    </xf>
    <xf numFmtId="0" fontId="64" fillId="0" borderId="0">
      <alignment horizontal="left"/>
    </xf>
    <xf numFmtId="3" fontId="63" fillId="0" borderId="53">
      <alignment horizontal="right" vertical="center"/>
    </xf>
    <xf numFmtId="0" fontId="63" fillId="0" borderId="53">
      <alignment horizontal="left" vertical="center"/>
    </xf>
    <xf numFmtId="0" fontId="63" fillId="0" borderId="0">
      <alignment horizontal="right"/>
    </xf>
    <xf numFmtId="9" fontId="18" fillId="0" borderId="0" applyFill="0" applyBorder="0" applyAlignment="0" applyProtection="0"/>
    <xf numFmtId="171" fontId="18" fillId="0" borderId="0" applyFill="0" applyBorder="0" applyAlignment="0" applyProtection="0"/>
    <xf numFmtId="0" fontId="21" fillId="0" borderId="0" applyNumberFormat="0" applyFill="0" applyBorder="0" applyProtection="0"/>
    <xf numFmtId="0" fontId="18" fillId="0" borderId="0" applyNumberFormat="0" applyFill="0" applyBorder="0" applyProtection="0"/>
    <xf numFmtId="9" fontId="18" fillId="0" borderId="0" applyFont="0" applyFill="0" applyBorder="0" applyAlignment="0" applyProtection="0"/>
    <xf numFmtId="0" fontId="24" fillId="60"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3" borderId="0" applyNumberFormat="0" applyBorder="0" applyAlignment="0" applyProtection="0"/>
    <xf numFmtId="0" fontId="24" fillId="66" borderId="0" applyNumberFormat="0" applyBorder="0" applyAlignment="0" applyProtection="0"/>
    <xf numFmtId="0" fontId="24" fillId="69" borderId="0" applyNumberFormat="0" applyBorder="0" applyAlignment="0" applyProtection="0"/>
    <xf numFmtId="0" fontId="25" fillId="70"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7" borderId="0" applyNumberFormat="0" applyBorder="0" applyAlignment="0" applyProtection="0"/>
    <xf numFmtId="0" fontId="28" fillId="78" borderId="23" applyNumberFormat="0" applyAlignment="0" applyProtection="0"/>
    <xf numFmtId="0" fontId="29" fillId="0" borderId="0" applyNumberFormat="0" applyFill="0" applyAlignment="0" applyProtection="0"/>
    <xf numFmtId="0" fontId="18" fillId="79" borderId="26" applyNumberFormat="0" applyAlignment="0" applyProtection="0"/>
    <xf numFmtId="0" fontId="32" fillId="65" borderId="23" applyNumberFormat="0" applyAlignment="0" applyProtection="0"/>
    <xf numFmtId="0" fontId="34" fillId="61" borderId="0" applyNumberFormat="0" applyBorder="0" applyAlignment="0" applyProtection="0"/>
    <xf numFmtId="172" fontId="18" fillId="0" borderId="0" applyFill="0" applyBorder="0" applyAlignment="0" applyProtection="0"/>
    <xf numFmtId="0" fontId="40" fillId="80" borderId="0" applyNumberFormat="0" applyBorder="0" applyAlignment="0" applyProtection="0"/>
    <xf numFmtId="173" fontId="18" fillId="0" borderId="0" applyFill="0" applyBorder="0" applyAlignment="0" applyProtection="0"/>
    <xf numFmtId="0" fontId="41" fillId="62" borderId="0" applyNumberFormat="0" applyBorder="0" applyAlignment="0" applyProtection="0"/>
    <xf numFmtId="0" fontId="42" fillId="78" borderId="27" applyNumberFormat="0" applyAlignment="0" applyProtection="0"/>
    <xf numFmtId="0" fontId="45" fillId="0" borderId="0" applyNumberFormat="0" applyFill="0" applyBorder="0" applyAlignment="0" applyProtection="0"/>
    <xf numFmtId="0" fontId="52" fillId="0" borderId="97" applyNumberFormat="0" applyFill="0" applyAlignment="0" applyProtection="0"/>
    <xf numFmtId="0" fontId="53" fillId="81" borderId="0" applyNumberFormat="0" applyAlignment="0" applyProtection="0"/>
    <xf numFmtId="0" fontId="18" fillId="0" borderId="0" applyNumberFormat="0" applyFill="0" applyBorder="0" applyProtection="0"/>
    <xf numFmtId="0" fontId="87"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9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96"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18" fillId="0" borderId="0" applyNumberFormat="0" applyFill="0" applyBorder="0" applyProtection="0"/>
    <xf numFmtId="0" fontId="1" fillId="0" borderId="0"/>
  </cellStyleXfs>
  <cellXfs count="951">
    <xf numFmtId="0" fontId="0" fillId="0" borderId="0" xfId="0"/>
    <xf numFmtId="0" fontId="20" fillId="0" borderId="0" xfId="2"/>
    <xf numFmtId="3" fontId="57" fillId="0" borderId="0" xfId="855" applyNumberFormat="1" applyFont="1" applyFill="1" applyAlignment="1">
      <alignment horizontal="center" vertical="center"/>
    </xf>
    <xf numFmtId="3" fontId="57" fillId="0" borderId="0" xfId="855" applyNumberFormat="1" applyFont="1" applyFill="1" applyBorder="1" applyAlignment="1">
      <alignment horizontal="center" vertical="center"/>
    </xf>
    <xf numFmtId="3" fontId="57" fillId="0" borderId="0" xfId="855" applyNumberFormat="1" applyFont="1" applyFill="1" applyBorder="1" applyAlignment="1">
      <alignment horizontal="center"/>
    </xf>
    <xf numFmtId="0" fontId="21" fillId="0" borderId="0" xfId="597" applyFont="1"/>
    <xf numFmtId="0" fontId="20" fillId="0" borderId="0" xfId="2" applyBorder="1"/>
    <xf numFmtId="0" fontId="21" fillId="0" borderId="0" xfId="2" applyFont="1" applyFill="1"/>
    <xf numFmtId="0" fontId="20" fillId="0" borderId="0" xfId="2" applyFill="1"/>
    <xf numFmtId="0" fontId="20" fillId="0" borderId="0" xfId="2" applyFill="1" applyBorder="1"/>
    <xf numFmtId="0" fontId="21" fillId="0" borderId="0" xfId="2" applyFont="1"/>
    <xf numFmtId="0" fontId="19" fillId="0" borderId="0" xfId="2" applyFont="1" applyFill="1"/>
    <xf numFmtId="164" fontId="21" fillId="0" borderId="0" xfId="2" applyNumberFormat="1" applyFont="1" applyFill="1"/>
    <xf numFmtId="3" fontId="21" fillId="0" borderId="0" xfId="2" applyNumberFormat="1" applyFont="1" applyFill="1"/>
    <xf numFmtId="0" fontId="21" fillId="33" borderId="0" xfId="2" applyFont="1" applyFill="1"/>
    <xf numFmtId="0" fontId="21" fillId="59" borderId="0" xfId="2" applyFont="1" applyFill="1"/>
    <xf numFmtId="0" fontId="21" fillId="0" borderId="0" xfId="2" applyFont="1" applyAlignment="1">
      <alignment wrapText="1"/>
    </xf>
    <xf numFmtId="0" fontId="22" fillId="0" borderId="0" xfId="2" applyFont="1" applyAlignment="1">
      <alignment wrapText="1"/>
    </xf>
    <xf numFmtId="3" fontId="21" fillId="0" borderId="0" xfId="2" applyNumberFormat="1" applyFont="1"/>
    <xf numFmtId="0" fontId="19" fillId="0" borderId="0" xfId="2" applyFont="1"/>
    <xf numFmtId="4" fontId="21" fillId="59" borderId="0" xfId="854" applyNumberFormat="1" applyFont="1" applyFill="1" applyBorder="1" applyAlignment="1">
      <alignment horizontal="center" vertical="center"/>
    </xf>
    <xf numFmtId="0" fontId="21" fillId="0" borderId="0" xfId="595" applyFont="1"/>
    <xf numFmtId="0" fontId="20" fillId="59" borderId="0" xfId="2" applyFill="1"/>
    <xf numFmtId="0" fontId="20" fillId="59" borderId="0" xfId="2" applyFill="1" applyBorder="1" applyAlignment="1">
      <alignment wrapText="1"/>
    </xf>
    <xf numFmtId="0" fontId="55" fillId="0" borderId="0" xfId="2" applyFont="1" applyAlignment="1"/>
    <xf numFmtId="0" fontId="0" fillId="0" borderId="0" xfId="0" applyAlignment="1">
      <alignment horizontal="left"/>
    </xf>
    <xf numFmtId="0" fontId="0" fillId="0" borderId="0" xfId="0" applyAlignment="1">
      <alignment vertical="center"/>
    </xf>
    <xf numFmtId="0" fontId="55" fillId="0" borderId="0" xfId="2" applyFont="1" applyAlignment="1">
      <alignment vertical="center"/>
    </xf>
    <xf numFmtId="0" fontId="18" fillId="0" borderId="0" xfId="595" applyFont="1" applyBorder="1" applyAlignment="1">
      <alignment horizontal="justify" wrapText="1"/>
    </xf>
    <xf numFmtId="0" fontId="20" fillId="0" borderId="0" xfId="2" applyAlignment="1">
      <alignment wrapText="1"/>
    </xf>
    <xf numFmtId="0" fontId="18" fillId="0" borderId="0" xfId="2" applyFont="1"/>
    <xf numFmtId="0" fontId="0" fillId="0" borderId="0" xfId="0" applyFill="1"/>
    <xf numFmtId="0" fontId="0" fillId="0" borderId="0" xfId="0" applyAlignment="1"/>
    <xf numFmtId="0" fontId="18" fillId="59" borderId="0" xfId="1" applyFont="1" applyFill="1"/>
    <xf numFmtId="0" fontId="0" fillId="0" borderId="0" xfId="0" applyBorder="1"/>
    <xf numFmtId="0" fontId="71" fillId="0" borderId="0" xfId="2" applyFont="1"/>
    <xf numFmtId="0" fontId="71" fillId="0" borderId="0" xfId="2" applyFont="1" applyAlignment="1"/>
    <xf numFmtId="0" fontId="70" fillId="0" borderId="0" xfId="597" applyFont="1" applyAlignment="1"/>
    <xf numFmtId="0" fontId="70" fillId="0" borderId="0" xfId="597" applyFont="1" applyAlignment="1">
      <alignment horizontal="left"/>
    </xf>
    <xf numFmtId="0" fontId="1" fillId="0" borderId="0" xfId="0" applyFont="1" applyAlignment="1">
      <alignment vertical="center"/>
    </xf>
    <xf numFmtId="0" fontId="1" fillId="0" borderId="0" xfId="0" applyFont="1"/>
    <xf numFmtId="0" fontId="57" fillId="59" borderId="108" xfId="597" applyFont="1" applyFill="1" applyBorder="1" applyAlignment="1">
      <alignment horizontal="center" vertical="center"/>
    </xf>
    <xf numFmtId="0" fontId="57" fillId="59" borderId="110" xfId="597" applyFont="1" applyFill="1" applyBorder="1" applyAlignment="1">
      <alignment horizontal="center" vertical="center"/>
    </xf>
    <xf numFmtId="0" fontId="16" fillId="0" borderId="0" xfId="0" applyFont="1" applyAlignment="1">
      <alignment horizontal="left"/>
    </xf>
    <xf numFmtId="0" fontId="72" fillId="59" borderId="111" xfId="597" applyFont="1" applyFill="1" applyBorder="1" applyAlignment="1">
      <alignment horizontal="center" vertical="center"/>
    </xf>
    <xf numFmtId="0" fontId="72" fillId="59" borderId="112" xfId="597" applyFont="1" applyFill="1" applyBorder="1" applyAlignment="1">
      <alignment horizontal="center" vertical="center"/>
    </xf>
    <xf numFmtId="0" fontId="57" fillId="59" borderId="37" xfId="597" applyFont="1" applyFill="1" applyBorder="1" applyAlignment="1">
      <alignment horizontal="center" vertical="center"/>
    </xf>
    <xf numFmtId="4" fontId="57" fillId="0" borderId="37" xfId="854" applyNumberFormat="1" applyFont="1" applyFill="1" applyBorder="1" applyAlignment="1">
      <alignment horizontal="center" vertical="center"/>
    </xf>
    <xf numFmtId="0" fontId="57" fillId="59" borderId="37" xfId="2" applyFont="1" applyFill="1" applyBorder="1" applyAlignment="1">
      <alignment horizontal="center" vertical="center"/>
    </xf>
    <xf numFmtId="0" fontId="72" fillId="0" borderId="37" xfId="2" applyFont="1" applyBorder="1" applyAlignment="1">
      <alignment horizontal="center" vertical="center"/>
    </xf>
    <xf numFmtId="0" fontId="72" fillId="59" borderId="37" xfId="597" applyFont="1" applyFill="1" applyBorder="1" applyAlignment="1">
      <alignment horizontal="center" vertical="center"/>
    </xf>
    <xf numFmtId="0" fontId="75" fillId="0" borderId="37" xfId="2" applyFont="1" applyFill="1" applyBorder="1" applyAlignment="1">
      <alignment horizontal="left" vertical="center"/>
    </xf>
    <xf numFmtId="0" fontId="71" fillId="0" borderId="0" xfId="2" applyFont="1" applyBorder="1"/>
    <xf numFmtId="169" fontId="72" fillId="33" borderId="119" xfId="856" applyNumberFormat="1" applyFont="1" applyFill="1" applyBorder="1" applyAlignment="1">
      <alignment vertical="top" wrapText="1"/>
    </xf>
    <xf numFmtId="0" fontId="72" fillId="0" borderId="121" xfId="856" applyFont="1" applyFill="1" applyBorder="1" applyAlignment="1">
      <alignment vertical="top" wrapText="1"/>
    </xf>
    <xf numFmtId="0" fontId="70" fillId="0" borderId="0" xfId="2" applyFont="1" applyAlignment="1">
      <alignment horizontal="left" wrapText="1"/>
    </xf>
    <xf numFmtId="0" fontId="77" fillId="0" borderId="100" xfId="5" applyFont="1" applyFill="1" applyBorder="1" applyAlignment="1">
      <alignment horizontal="center" wrapText="1"/>
    </xf>
    <xf numFmtId="0" fontId="77" fillId="0" borderId="90" xfId="5" applyFont="1" applyFill="1" applyBorder="1" applyAlignment="1">
      <alignment horizontal="center" wrapText="1"/>
    </xf>
    <xf numFmtId="0" fontId="72" fillId="33" borderId="86" xfId="5" applyFont="1" applyFill="1" applyBorder="1" applyAlignment="1">
      <alignment horizontal="left" wrapText="1"/>
    </xf>
    <xf numFmtId="0" fontId="57" fillId="33" borderId="88" xfId="5" applyFont="1" applyFill="1" applyBorder="1" applyAlignment="1">
      <alignment wrapText="1"/>
    </xf>
    <xf numFmtId="0" fontId="78" fillId="33" borderId="90" xfId="2" applyFont="1" applyFill="1" applyBorder="1" applyAlignment="1">
      <alignment horizontal="left" wrapText="1" indent="1"/>
    </xf>
    <xf numFmtId="0" fontId="57" fillId="33" borderId="90" xfId="5" applyFont="1" applyFill="1" applyBorder="1" applyAlignment="1">
      <alignment wrapText="1"/>
    </xf>
    <xf numFmtId="0" fontId="57" fillId="33" borderId="81" xfId="5" applyFont="1" applyFill="1" applyBorder="1" applyAlignment="1">
      <alignment wrapText="1"/>
    </xf>
    <xf numFmtId="0" fontId="72" fillId="59" borderId="86" xfId="5" applyFont="1" applyFill="1" applyBorder="1" applyAlignment="1">
      <alignment horizontal="left" wrapText="1"/>
    </xf>
    <xf numFmtId="0" fontId="57" fillId="59" borderId="88" xfId="5" applyFont="1" applyFill="1" applyBorder="1" applyAlignment="1">
      <alignment wrapText="1"/>
    </xf>
    <xf numFmtId="0" fontId="57" fillId="59" borderId="90" xfId="5" applyFont="1" applyFill="1" applyBorder="1" applyAlignment="1">
      <alignment wrapText="1"/>
    </xf>
    <xf numFmtId="0" fontId="57" fillId="59" borderId="81" xfId="5" applyFont="1" applyFill="1" applyBorder="1" applyAlignment="1">
      <alignment wrapText="1"/>
    </xf>
    <xf numFmtId="0" fontId="72" fillId="0" borderId="86" xfId="5" applyFont="1" applyFill="1" applyBorder="1" applyAlignment="1">
      <alignment horizontal="left" wrapText="1"/>
    </xf>
    <xf numFmtId="0" fontId="78" fillId="33" borderId="90" xfId="5" applyFont="1" applyFill="1" applyBorder="1" applyAlignment="1">
      <alignment horizontal="left" wrapText="1" indent="2"/>
    </xf>
    <xf numFmtId="0" fontId="78" fillId="33" borderId="90" xfId="5" applyFont="1" applyFill="1" applyBorder="1" applyAlignment="1">
      <alignment wrapText="1"/>
    </xf>
    <xf numFmtId="0" fontId="78" fillId="33" borderId="90" xfId="5" applyFont="1" applyFill="1" applyBorder="1" applyAlignment="1">
      <alignment horizontal="left" wrapText="1" indent="1"/>
    </xf>
    <xf numFmtId="0" fontId="78" fillId="59" borderId="81" xfId="2" applyFont="1" applyFill="1" applyBorder="1" applyAlignment="1">
      <alignment horizontal="left" wrapText="1" indent="1"/>
    </xf>
    <xf numFmtId="0" fontId="57" fillId="33" borderId="93" xfId="5" applyFont="1" applyFill="1" applyBorder="1" applyAlignment="1">
      <alignment wrapText="1"/>
    </xf>
    <xf numFmtId="0" fontId="72" fillId="0" borderId="43" xfId="5" applyFont="1" applyFill="1" applyBorder="1" applyAlignment="1">
      <alignment horizontal="center" vertical="center" wrapText="1"/>
    </xf>
    <xf numFmtId="0" fontId="72" fillId="0" borderId="42" xfId="5" applyFont="1" applyFill="1" applyBorder="1" applyAlignment="1">
      <alignment horizontal="center" vertical="center" wrapText="1"/>
    </xf>
    <xf numFmtId="0" fontId="72" fillId="0" borderId="79" xfId="5" applyFont="1" applyFill="1" applyBorder="1" applyAlignment="1">
      <alignment horizontal="center" vertical="center" wrapText="1"/>
    </xf>
    <xf numFmtId="0" fontId="72" fillId="0" borderId="80" xfId="5" applyFont="1" applyFill="1" applyBorder="1" applyAlignment="1">
      <alignment horizontal="center" vertical="center" wrapText="1"/>
    </xf>
    <xf numFmtId="0" fontId="70" fillId="0" borderId="0" xfId="2" applyFont="1" applyFill="1"/>
    <xf numFmtId="0" fontId="71" fillId="0" borderId="0" xfId="2" applyFont="1" applyFill="1"/>
    <xf numFmtId="164" fontId="71" fillId="0" borderId="0" xfId="2" applyNumberFormat="1" applyFont="1" applyFill="1"/>
    <xf numFmtId="3" fontId="71" fillId="0" borderId="0" xfId="2" applyNumberFormat="1" applyFont="1" applyFill="1"/>
    <xf numFmtId="0" fontId="71" fillId="33" borderId="0" xfId="2" applyFont="1" applyFill="1"/>
    <xf numFmtId="0" fontId="71" fillId="59" borderId="0" xfId="2" applyFont="1" applyFill="1"/>
    <xf numFmtId="0" fontId="57" fillId="0" borderId="0" xfId="2" applyFont="1" applyBorder="1" applyAlignment="1">
      <alignment wrapText="1"/>
    </xf>
    <xf numFmtId="0" fontId="72" fillId="0" borderId="14" xfId="2" applyFont="1" applyBorder="1"/>
    <xf numFmtId="0" fontId="57" fillId="0" borderId="0" xfId="2" applyFont="1" applyBorder="1"/>
    <xf numFmtId="0" fontId="57" fillId="0" borderId="0" xfId="2" quotePrefix="1" applyFont="1" applyBorder="1"/>
    <xf numFmtId="0" fontId="57" fillId="0" borderId="50" xfId="2" applyFont="1" applyBorder="1"/>
    <xf numFmtId="0" fontId="72" fillId="0" borderId="0" xfId="2" applyFont="1" applyBorder="1"/>
    <xf numFmtId="164" fontId="72" fillId="0" borderId="16" xfId="2" applyNumberFormat="1" applyFont="1" applyBorder="1" applyAlignment="1">
      <alignment horizontal="center" vertical="center" wrapText="1"/>
    </xf>
    <xf numFmtId="3" fontId="72" fillId="0" borderId="17" xfId="2" applyNumberFormat="1" applyFont="1" applyBorder="1" applyAlignment="1">
      <alignment horizontal="center" vertical="center" wrapText="1"/>
    </xf>
    <xf numFmtId="0" fontId="72" fillId="0" borderId="14" xfId="2" applyFont="1" applyBorder="1" applyAlignment="1">
      <alignment horizontal="left"/>
    </xf>
    <xf numFmtId="0" fontId="57" fillId="0" borderId="0" xfId="2" quotePrefix="1" applyFont="1" applyBorder="1" applyAlignment="1">
      <alignment horizontal="left"/>
    </xf>
    <xf numFmtId="0" fontId="57" fillId="0" borderId="0" xfId="2" applyFont="1" applyBorder="1" applyAlignment="1">
      <alignment horizontal="left"/>
    </xf>
    <xf numFmtId="0" fontId="57" fillId="0" borderId="50" xfId="2" applyFont="1" applyBorder="1" applyAlignment="1">
      <alignment horizontal="left"/>
    </xf>
    <xf numFmtId="164" fontId="57" fillId="0" borderId="0" xfId="5" applyNumberFormat="1" applyFont="1" applyFill="1" applyBorder="1" applyAlignment="1">
      <alignment horizontal="right" wrapText="1" indent="1"/>
    </xf>
    <xf numFmtId="164" fontId="57" fillId="33" borderId="0" xfId="3" applyNumberFormat="1" applyFont="1" applyFill="1" applyBorder="1" applyAlignment="1">
      <alignment horizontal="left" wrapText="1" indent="1"/>
    </xf>
    <xf numFmtId="164" fontId="57" fillId="0" borderId="0" xfId="856" applyNumberFormat="1" applyFont="1" applyFill="1" applyBorder="1" applyAlignment="1">
      <alignment horizontal="center" wrapText="1"/>
    </xf>
    <xf numFmtId="0" fontId="57" fillId="0" borderId="0" xfId="2" applyFont="1" applyFill="1" applyBorder="1" applyAlignment="1">
      <alignment horizontal="center"/>
    </xf>
    <xf numFmtId="164" fontId="57" fillId="0" borderId="0" xfId="5" applyNumberFormat="1" applyFont="1" applyFill="1" applyBorder="1" applyAlignment="1">
      <alignment horizontal="center" wrapText="1"/>
    </xf>
    <xf numFmtId="164" fontId="57" fillId="59" borderId="0" xfId="856" applyNumberFormat="1" applyFont="1" applyFill="1" applyBorder="1" applyAlignment="1">
      <alignment horizontal="center" wrapText="1"/>
    </xf>
    <xf numFmtId="0" fontId="72" fillId="0" borderId="126" xfId="3" applyFont="1" applyBorder="1" applyAlignment="1"/>
    <xf numFmtId="164" fontId="57" fillId="0" borderId="129" xfId="856" applyNumberFormat="1" applyFont="1" applyFill="1" applyBorder="1" applyAlignment="1">
      <alignment horizontal="center" wrapText="1"/>
    </xf>
    <xf numFmtId="164" fontId="57" fillId="59" borderId="129" xfId="856" applyNumberFormat="1" applyFont="1" applyFill="1" applyBorder="1" applyAlignment="1">
      <alignment horizontal="center" wrapText="1"/>
    </xf>
    <xf numFmtId="0" fontId="72" fillId="0" borderId="0" xfId="856" applyFont="1" applyFill="1" applyBorder="1" applyAlignment="1">
      <alignment horizontal="center"/>
    </xf>
    <xf numFmtId="164" fontId="57" fillId="0" borderId="126" xfId="856" applyNumberFormat="1" applyFont="1" applyFill="1" applyBorder="1" applyAlignment="1">
      <alignment horizontal="center" wrapText="1"/>
    </xf>
    <xf numFmtId="164" fontId="57" fillId="59" borderId="126" xfId="856" applyNumberFormat="1" applyFont="1" applyFill="1" applyBorder="1" applyAlignment="1">
      <alignment horizontal="center" wrapText="1"/>
    </xf>
    <xf numFmtId="0" fontId="72" fillId="0" borderId="126" xfId="856" applyFont="1" applyFill="1" applyBorder="1" applyAlignment="1">
      <alignment horizontal="center"/>
    </xf>
    <xf numFmtId="0" fontId="57" fillId="0" borderId="126" xfId="2" applyFont="1" applyFill="1" applyBorder="1" applyAlignment="1">
      <alignment horizontal="center"/>
    </xf>
    <xf numFmtId="164" fontId="57" fillId="0" borderId="129" xfId="5" applyNumberFormat="1" applyFont="1" applyFill="1" applyBorder="1" applyAlignment="1">
      <alignment horizontal="center" wrapText="1"/>
    </xf>
    <xf numFmtId="0" fontId="72" fillId="59" borderId="125" xfId="599" applyFont="1" applyFill="1" applyBorder="1"/>
    <xf numFmtId="0" fontId="72" fillId="59" borderId="125" xfId="599" applyFont="1" applyFill="1" applyBorder="1" applyAlignment="1">
      <alignment wrapText="1"/>
    </xf>
    <xf numFmtId="0" fontId="72" fillId="59" borderId="134" xfId="599" applyFont="1" applyFill="1" applyBorder="1"/>
    <xf numFmtId="164" fontId="57" fillId="33" borderId="135" xfId="3" applyNumberFormat="1" applyFont="1" applyFill="1" applyBorder="1" applyAlignment="1">
      <alignment horizontal="left" wrapText="1" indent="1"/>
    </xf>
    <xf numFmtId="164" fontId="57" fillId="33" borderId="136" xfId="3" applyNumberFormat="1" applyFont="1" applyFill="1" applyBorder="1" applyAlignment="1">
      <alignment horizontal="left" wrapText="1" indent="1"/>
    </xf>
    <xf numFmtId="0" fontId="72" fillId="59" borderId="135" xfId="599" applyFont="1" applyFill="1" applyBorder="1"/>
    <xf numFmtId="0" fontId="72" fillId="59" borderId="135" xfId="599" applyFont="1" applyFill="1" applyBorder="1" applyAlignment="1">
      <alignment wrapText="1"/>
    </xf>
    <xf numFmtId="0" fontId="72" fillId="59" borderId="134" xfId="599" applyFont="1" applyFill="1" applyBorder="1" applyAlignment="1">
      <alignment wrapText="1"/>
    </xf>
    <xf numFmtId="0" fontId="72" fillId="0" borderId="0" xfId="599" applyFont="1" applyFill="1" applyBorder="1" applyAlignment="1">
      <alignment horizontal="center"/>
    </xf>
    <xf numFmtId="0" fontId="72" fillId="0" borderId="126" xfId="599" applyFont="1" applyFill="1" applyBorder="1" applyAlignment="1">
      <alignment horizontal="center"/>
    </xf>
    <xf numFmtId="0" fontId="57" fillId="0" borderId="126" xfId="902" applyFont="1" applyFill="1" applyBorder="1" applyAlignment="1">
      <alignment horizontal="center"/>
    </xf>
    <xf numFmtId="0" fontId="57" fillId="0" borderId="0" xfId="902" applyFont="1" applyFill="1" applyBorder="1" applyAlignment="1">
      <alignment horizontal="center"/>
    </xf>
    <xf numFmtId="0" fontId="72" fillId="0" borderId="137" xfId="3" applyFont="1" applyFill="1" applyBorder="1" applyAlignment="1">
      <alignment horizontal="left" vertical="center"/>
    </xf>
    <xf numFmtId="0" fontId="72" fillId="0" borderId="140" xfId="3" applyFont="1" applyFill="1" applyBorder="1" applyAlignment="1">
      <alignment horizontal="center" vertical="center"/>
    </xf>
    <xf numFmtId="0" fontId="72" fillId="0" borderId="138" xfId="3" applyFont="1" applyFill="1" applyBorder="1" applyAlignment="1">
      <alignment horizontal="center" vertical="center"/>
    </xf>
    <xf numFmtId="0" fontId="72" fillId="0" borderId="126" xfId="3" applyFont="1" applyBorder="1" applyAlignment="1">
      <alignment horizontal="center" vertical="center"/>
    </xf>
    <xf numFmtId="0" fontId="57" fillId="0" borderId="126" xfId="2" applyFont="1" applyFill="1" applyBorder="1" applyAlignment="1">
      <alignment horizontal="center" vertical="center"/>
    </xf>
    <xf numFmtId="164" fontId="57" fillId="0" borderId="0" xfId="856" applyNumberFormat="1" applyFont="1" applyFill="1" applyBorder="1" applyAlignment="1">
      <alignment horizontal="center" vertical="center" wrapText="1"/>
    </xf>
    <xf numFmtId="164" fontId="57" fillId="0" borderId="129" xfId="856" applyNumberFormat="1" applyFont="1" applyFill="1" applyBorder="1" applyAlignment="1">
      <alignment horizontal="center" vertical="center" wrapText="1"/>
    </xf>
    <xf numFmtId="0" fontId="57" fillId="0" borderId="0" xfId="2" applyFont="1" applyFill="1" applyBorder="1" applyAlignment="1">
      <alignment horizontal="center" vertical="center"/>
    </xf>
    <xf numFmtId="164" fontId="57" fillId="0" borderId="0" xfId="5" applyNumberFormat="1" applyFont="1" applyFill="1" applyBorder="1" applyAlignment="1">
      <alignment horizontal="center" vertical="center" wrapText="1"/>
    </xf>
    <xf numFmtId="164" fontId="57" fillId="0" borderId="0" xfId="857" applyNumberFormat="1" applyFont="1" applyFill="1" applyBorder="1" applyAlignment="1">
      <alignment horizontal="center" vertical="center" wrapText="1"/>
    </xf>
    <xf numFmtId="164" fontId="57" fillId="0" borderId="129" xfId="857" applyNumberFormat="1" applyFont="1" applyFill="1" applyBorder="1" applyAlignment="1">
      <alignment horizontal="center" vertical="center" wrapText="1"/>
    </xf>
    <xf numFmtId="164" fontId="57" fillId="0" borderId="129" xfId="5" applyNumberFormat="1" applyFont="1" applyFill="1" applyBorder="1" applyAlignment="1">
      <alignment horizontal="center" vertical="center" wrapText="1"/>
    </xf>
    <xf numFmtId="164" fontId="57" fillId="59" borderId="139" xfId="599" applyNumberFormat="1" applyFont="1" applyFill="1" applyBorder="1" applyAlignment="1">
      <alignment horizontal="left" wrapText="1" indent="1"/>
    </xf>
    <xf numFmtId="0" fontId="72" fillId="59" borderId="139" xfId="599" applyFont="1" applyFill="1" applyBorder="1"/>
    <xf numFmtId="164" fontId="57" fillId="59" borderId="141" xfId="599" applyNumberFormat="1" applyFont="1" applyFill="1" applyBorder="1" applyAlignment="1">
      <alignment horizontal="left" wrapText="1" indent="1"/>
    </xf>
    <xf numFmtId="0" fontId="72" fillId="59" borderId="139" xfId="599" applyFont="1" applyFill="1" applyBorder="1" applyAlignment="1">
      <alignment wrapText="1"/>
    </xf>
    <xf numFmtId="0" fontId="57" fillId="0" borderId="131" xfId="595" applyFont="1" applyBorder="1" applyAlignment="1">
      <alignment horizontal="justify" wrapText="1"/>
    </xf>
    <xf numFmtId="0" fontId="72" fillId="0" borderId="127" xfId="595" applyFont="1" applyBorder="1" applyAlignment="1">
      <alignment horizontal="center" vertical="center" wrapText="1"/>
    </xf>
    <xf numFmtId="0" fontId="72" fillId="0" borderId="60" xfId="595" applyFont="1" applyBorder="1" applyAlignment="1">
      <alignment horizontal="center" vertical="center" wrapText="1"/>
    </xf>
    <xf numFmtId="0" fontId="72" fillId="0" borderId="0" xfId="595" applyFont="1" applyBorder="1" applyAlignment="1">
      <alignment horizontal="center" vertical="center" wrapText="1"/>
    </xf>
    <xf numFmtId="0" fontId="72" fillId="0" borderId="61" xfId="595" applyFont="1" applyBorder="1" applyAlignment="1">
      <alignment horizontal="center" vertical="center" wrapText="1"/>
    </xf>
    <xf numFmtId="0" fontId="72" fillId="0" borderId="128" xfId="595" applyFont="1" applyBorder="1" applyAlignment="1">
      <alignment horizontal="center" vertical="center" wrapText="1"/>
    </xf>
    <xf numFmtId="0" fontId="72" fillId="0" borderId="149" xfId="595" applyFont="1" applyBorder="1" applyAlignment="1">
      <alignment vertical="center" wrapText="1"/>
    </xf>
    <xf numFmtId="0" fontId="81" fillId="0" borderId="96" xfId="0" applyNumberFormat="1" applyFont="1" applyFill="1" applyBorder="1" applyAlignment="1" applyProtection="1">
      <alignment horizontal="center" vertical="center" wrapText="1"/>
    </xf>
    <xf numFmtId="0" fontId="72" fillId="0" borderId="37" xfId="0" applyNumberFormat="1" applyFont="1" applyFill="1" applyBorder="1" applyAlignment="1" applyProtection="1">
      <alignment horizontal="left" vertical="center" wrapText="1"/>
    </xf>
    <xf numFmtId="0" fontId="72" fillId="0" borderId="37" xfId="0" applyNumberFormat="1" applyFont="1" applyFill="1" applyBorder="1" applyAlignment="1" applyProtection="1">
      <alignment horizontal="left" vertical="center" wrapText="1" indent="1"/>
    </xf>
    <xf numFmtId="0" fontId="57" fillId="0" borderId="37" xfId="0" applyNumberFormat="1" applyFont="1" applyFill="1" applyBorder="1" applyAlignment="1" applyProtection="1">
      <alignment horizontal="left" vertical="center" wrapText="1" indent="1"/>
    </xf>
    <xf numFmtId="0" fontId="78" fillId="0" borderId="37" xfId="0" applyNumberFormat="1" applyFont="1" applyFill="1" applyBorder="1" applyAlignment="1" applyProtection="1">
      <alignment horizontal="left" vertical="center" wrapText="1" indent="2"/>
    </xf>
    <xf numFmtId="0" fontId="72" fillId="0" borderId="37" xfId="0" applyNumberFormat="1" applyFont="1" applyFill="1" applyBorder="1" applyAlignment="1" applyProtection="1">
      <alignment horizontal="center" vertical="center" wrapText="1"/>
    </xf>
    <xf numFmtId="0" fontId="19" fillId="0" borderId="0" xfId="2" applyFont="1" applyBorder="1" applyAlignment="1">
      <alignment horizontal="center"/>
    </xf>
    <xf numFmtId="0" fontId="72" fillId="0" borderId="160" xfId="3" applyFont="1" applyBorder="1" applyAlignment="1"/>
    <xf numFmtId="164" fontId="57" fillId="0" borderId="16" xfId="5" applyNumberFormat="1" applyFont="1" applyFill="1" applyBorder="1" applyAlignment="1">
      <alignment horizontal="center" wrapText="1"/>
    </xf>
    <xf numFmtId="164" fontId="57" fillId="0" borderId="133" xfId="5" applyNumberFormat="1" applyFont="1" applyFill="1" applyBorder="1" applyAlignment="1">
      <alignment horizontal="center" wrapText="1"/>
    </xf>
    <xf numFmtId="0" fontId="57" fillId="0" borderId="132" xfId="902" applyFont="1" applyFill="1" applyBorder="1" applyAlignment="1">
      <alignment horizontal="center"/>
    </xf>
    <xf numFmtId="0" fontId="57" fillId="0" borderId="16" xfId="902" applyFont="1" applyFill="1" applyBorder="1" applyAlignment="1">
      <alignment horizontal="center"/>
    </xf>
    <xf numFmtId="3" fontId="57" fillId="0" borderId="37" xfId="854" applyNumberFormat="1" applyFont="1" applyFill="1" applyBorder="1" applyAlignment="1">
      <alignment horizontal="center" vertical="center"/>
    </xf>
    <xf numFmtId="4" fontId="57" fillId="0" borderId="103" xfId="854" applyNumberFormat="1" applyFont="1" applyFill="1" applyBorder="1" applyAlignment="1">
      <alignment horizontal="center" vertical="center"/>
    </xf>
    <xf numFmtId="3" fontId="57" fillId="0" borderId="104" xfId="854" applyNumberFormat="1" applyFont="1" applyFill="1" applyBorder="1" applyAlignment="1">
      <alignment horizontal="center" vertical="center"/>
    </xf>
    <xf numFmtId="4" fontId="57" fillId="0" borderId="105" xfId="854" applyNumberFormat="1" applyFont="1" applyFill="1" applyBorder="1" applyAlignment="1">
      <alignment horizontal="center" vertical="center"/>
    </xf>
    <xf numFmtId="164" fontId="57" fillId="0" borderId="13" xfId="856" applyNumberFormat="1" applyFont="1" applyFill="1" applyBorder="1" applyAlignment="1">
      <alignment horizontal="center" vertical="center" wrapText="1"/>
    </xf>
    <xf numFmtId="3" fontId="57" fillId="0" borderId="15" xfId="3" applyNumberFormat="1" applyFont="1" applyFill="1" applyBorder="1" applyAlignment="1">
      <alignment horizontal="center" vertical="center" wrapText="1"/>
    </xf>
    <xf numFmtId="164" fontId="57" fillId="0" borderId="13" xfId="857" applyNumberFormat="1" applyFont="1" applyFill="1" applyBorder="1" applyAlignment="1">
      <alignment horizontal="center" vertical="center" wrapText="1"/>
    </xf>
    <xf numFmtId="3" fontId="57" fillId="0" borderId="120" xfId="3" applyNumberFormat="1" applyFont="1" applyFill="1" applyBorder="1" applyAlignment="1">
      <alignment horizontal="center" vertical="center" wrapText="1"/>
    </xf>
    <xf numFmtId="164" fontId="57" fillId="0" borderId="164" xfId="856" applyNumberFormat="1" applyFont="1" applyFill="1" applyBorder="1" applyAlignment="1">
      <alignment horizontal="center" vertical="center" wrapText="1"/>
    </xf>
    <xf numFmtId="3" fontId="57" fillId="0" borderId="163" xfId="3" applyNumberFormat="1" applyFont="1" applyFill="1" applyBorder="1" applyAlignment="1">
      <alignment horizontal="center" vertical="center" wrapText="1"/>
    </xf>
    <xf numFmtId="164" fontId="57" fillId="0" borderId="162" xfId="856" applyNumberFormat="1" applyFont="1" applyFill="1" applyBorder="1" applyAlignment="1">
      <alignment horizontal="center" vertical="center" wrapText="1"/>
    </xf>
    <xf numFmtId="3" fontId="57" fillId="0" borderId="123" xfId="3" applyNumberFormat="1" applyFont="1" applyFill="1" applyBorder="1" applyAlignment="1">
      <alignment horizontal="center" vertical="center" wrapText="1"/>
    </xf>
    <xf numFmtId="164" fontId="57" fillId="0" borderId="122" xfId="857" applyNumberFormat="1" applyFont="1" applyFill="1" applyBorder="1" applyAlignment="1">
      <alignment horizontal="center" vertical="center" wrapText="1"/>
    </xf>
    <xf numFmtId="3" fontId="57" fillId="0" borderId="124" xfId="3" applyNumberFormat="1" applyFont="1" applyFill="1" applyBorder="1" applyAlignment="1">
      <alignment horizontal="center" vertical="center" wrapText="1"/>
    </xf>
    <xf numFmtId="3" fontId="72" fillId="0" borderId="49" xfId="6" applyNumberFormat="1" applyFont="1" applyFill="1" applyBorder="1" applyAlignment="1">
      <alignment horizontal="center" wrapText="1"/>
    </xf>
    <xf numFmtId="164" fontId="72" fillId="0" borderId="81" xfId="6" applyNumberFormat="1" applyFont="1" applyFill="1" applyBorder="1" applyAlignment="1">
      <alignment horizontal="center" wrapText="1"/>
    </xf>
    <xf numFmtId="164" fontId="72" fillId="0" borderId="173" xfId="6" applyNumberFormat="1" applyFont="1" applyFill="1" applyBorder="1" applyAlignment="1">
      <alignment horizontal="center" wrapText="1"/>
    </xf>
    <xf numFmtId="164" fontId="72" fillId="0" borderId="176" xfId="6" applyNumberFormat="1" applyFont="1" applyFill="1" applyBorder="1" applyAlignment="1">
      <alignment horizontal="center" wrapText="1"/>
    </xf>
    <xf numFmtId="3" fontId="57" fillId="0" borderId="44" xfId="6" applyNumberFormat="1" applyFont="1" applyFill="1" applyBorder="1" applyAlignment="1">
      <alignment horizontal="center" wrapText="1"/>
    </xf>
    <xf numFmtId="3" fontId="57" fillId="0" borderId="45" xfId="6" applyNumberFormat="1" applyFont="1" applyFill="1" applyBorder="1" applyAlignment="1">
      <alignment horizontal="center" wrapText="1"/>
    </xf>
    <xf numFmtId="164" fontId="57" fillId="0" borderId="167" xfId="6" applyNumberFormat="1" applyFont="1" applyFill="1" applyBorder="1" applyAlignment="1">
      <alignment horizontal="center" wrapText="1"/>
    </xf>
    <xf numFmtId="164" fontId="57" fillId="0" borderId="170" xfId="6" applyNumberFormat="1" applyFont="1" applyFill="1" applyBorder="1" applyAlignment="1">
      <alignment horizontal="center" wrapText="1"/>
    </xf>
    <xf numFmtId="164" fontId="57" fillId="0" borderId="177" xfId="6" applyNumberFormat="1" applyFont="1" applyFill="1" applyBorder="1" applyAlignment="1">
      <alignment horizontal="center" wrapText="1"/>
    </xf>
    <xf numFmtId="3" fontId="78" fillId="0" borderId="46" xfId="6" applyNumberFormat="1" applyFont="1" applyFill="1" applyBorder="1" applyAlignment="1">
      <alignment horizontal="center" wrapText="1"/>
    </xf>
    <xf numFmtId="3" fontId="78" fillId="0" borderId="47" xfId="6" applyNumberFormat="1" applyFont="1" applyFill="1" applyBorder="1" applyAlignment="1">
      <alignment horizontal="center" wrapText="1"/>
    </xf>
    <xf numFmtId="164" fontId="78" fillId="0" borderId="168" xfId="6" applyNumberFormat="1" applyFont="1" applyFill="1" applyBorder="1" applyAlignment="1">
      <alignment horizontal="center" wrapText="1"/>
    </xf>
    <xf numFmtId="164" fontId="78" fillId="0" borderId="171" xfId="6" applyNumberFormat="1" applyFont="1" applyFill="1" applyBorder="1" applyAlignment="1">
      <alignment horizontal="center" wrapText="1"/>
    </xf>
    <xf numFmtId="164" fontId="78" fillId="0" borderId="178" xfId="6" applyNumberFormat="1" applyFont="1" applyFill="1" applyBorder="1" applyAlignment="1">
      <alignment horizontal="center" wrapText="1"/>
    </xf>
    <xf numFmtId="3" fontId="57" fillId="0" borderId="46" xfId="6" applyNumberFormat="1" applyFont="1" applyFill="1" applyBorder="1" applyAlignment="1">
      <alignment horizontal="center" wrapText="1"/>
    </xf>
    <xf numFmtId="3" fontId="57" fillId="0" borderId="47" xfId="6" applyNumberFormat="1" applyFont="1" applyFill="1" applyBorder="1" applyAlignment="1">
      <alignment horizontal="center" wrapText="1"/>
    </xf>
    <xf numFmtId="164" fontId="57" fillId="0" borderId="168" xfId="6" applyNumberFormat="1" applyFont="1" applyFill="1" applyBorder="1" applyAlignment="1">
      <alignment horizontal="center" wrapText="1"/>
    </xf>
    <xf numFmtId="164" fontId="57" fillId="0" borderId="171" xfId="6" applyNumberFormat="1" applyFont="1" applyFill="1" applyBorder="1" applyAlignment="1">
      <alignment horizontal="center" wrapText="1"/>
    </xf>
    <xf numFmtId="164" fontId="57" fillId="0" borderId="178" xfId="6" applyNumberFormat="1" applyFont="1" applyFill="1" applyBorder="1" applyAlignment="1">
      <alignment horizontal="center" wrapText="1"/>
    </xf>
    <xf numFmtId="3" fontId="57" fillId="0" borderId="48" xfId="6" applyNumberFormat="1" applyFont="1" applyFill="1" applyBorder="1" applyAlignment="1">
      <alignment horizontal="center" wrapText="1"/>
    </xf>
    <xf numFmtId="3" fontId="57" fillId="0" borderId="49" xfId="6" applyNumberFormat="1" applyFont="1" applyFill="1" applyBorder="1" applyAlignment="1">
      <alignment horizontal="center" wrapText="1"/>
    </xf>
    <xf numFmtId="164" fontId="57" fillId="0" borderId="169" xfId="6" applyNumberFormat="1" applyFont="1" applyFill="1" applyBorder="1" applyAlignment="1">
      <alignment horizontal="center" wrapText="1"/>
    </xf>
    <xf numFmtId="164" fontId="57" fillId="0" borderId="172" xfId="6" applyNumberFormat="1" applyFont="1" applyFill="1" applyBorder="1" applyAlignment="1">
      <alignment horizontal="center" wrapText="1"/>
    </xf>
    <xf numFmtId="164" fontId="57" fillId="0" borderId="179" xfId="6" applyNumberFormat="1" applyFont="1" applyFill="1" applyBorder="1" applyAlignment="1">
      <alignment horizontal="center" wrapText="1"/>
    </xf>
    <xf numFmtId="3" fontId="72" fillId="0" borderId="43" xfId="6" applyNumberFormat="1" applyFont="1" applyFill="1" applyBorder="1" applyAlignment="1">
      <alignment horizontal="center" wrapText="1"/>
    </xf>
    <xf numFmtId="3" fontId="72" fillId="0" borderId="42" xfId="6" applyNumberFormat="1" applyFont="1" applyFill="1" applyBorder="1" applyAlignment="1">
      <alignment horizontal="center" wrapText="1"/>
    </xf>
    <xf numFmtId="164" fontId="72" fillId="0" borderId="165" xfId="6" applyNumberFormat="1" applyFont="1" applyFill="1" applyBorder="1" applyAlignment="1">
      <alignment horizontal="center" wrapText="1"/>
    </xf>
    <xf numFmtId="164" fontId="72" fillId="0" borderId="166" xfId="6" applyNumberFormat="1" applyFont="1" applyFill="1" applyBorder="1" applyAlignment="1">
      <alignment horizontal="center" wrapText="1"/>
    </xf>
    <xf numFmtId="164" fontId="72" fillId="0" borderId="180" xfId="6" applyNumberFormat="1" applyFont="1" applyFill="1" applyBorder="1" applyAlignment="1">
      <alignment horizontal="center" wrapText="1"/>
    </xf>
    <xf numFmtId="164" fontId="57" fillId="0" borderId="90" xfId="6" applyNumberFormat="1" applyFont="1" applyFill="1" applyBorder="1" applyAlignment="1">
      <alignment horizontal="center" wrapText="1"/>
    </xf>
    <xf numFmtId="164" fontId="57" fillId="0" borderId="174" xfId="6" applyNumberFormat="1" applyFont="1" applyFill="1" applyBorder="1" applyAlignment="1">
      <alignment horizontal="center" wrapText="1"/>
    </xf>
    <xf numFmtId="164" fontId="78" fillId="0" borderId="90" xfId="6" applyNumberFormat="1" applyFont="1" applyFill="1" applyBorder="1" applyAlignment="1">
      <alignment horizontal="center" wrapText="1"/>
    </xf>
    <xf numFmtId="164" fontId="57" fillId="0" borderId="175" xfId="6" applyNumberFormat="1" applyFont="1" applyFill="1" applyBorder="1" applyAlignment="1">
      <alignment horizontal="center" wrapText="1"/>
    </xf>
    <xf numFmtId="164" fontId="57" fillId="0" borderId="181" xfId="6" applyNumberFormat="1" applyFont="1" applyFill="1" applyBorder="1" applyAlignment="1">
      <alignment horizontal="center" wrapText="1"/>
    </xf>
    <xf numFmtId="3" fontId="79" fillId="0" borderId="45" xfId="858" applyNumberFormat="1" applyFont="1" applyFill="1" applyBorder="1" applyAlignment="1" applyProtection="1">
      <alignment horizontal="center"/>
    </xf>
    <xf numFmtId="3" fontId="79" fillId="0" borderId="44" xfId="858" applyNumberFormat="1" applyFont="1" applyFill="1" applyBorder="1" applyAlignment="1" applyProtection="1">
      <alignment horizontal="center"/>
    </xf>
    <xf numFmtId="3" fontId="79" fillId="0" borderId="12" xfId="858" applyNumberFormat="1" applyFont="1" applyFill="1" applyBorder="1" applyAlignment="1" applyProtection="1">
      <alignment horizontal="center"/>
    </xf>
    <xf numFmtId="164" fontId="79" fillId="0" borderId="88" xfId="858" applyNumberFormat="1" applyFont="1" applyFill="1" applyBorder="1" applyAlignment="1" applyProtection="1">
      <alignment horizontal="center"/>
    </xf>
    <xf numFmtId="164" fontId="79" fillId="0" borderId="44" xfId="858" applyNumberFormat="1" applyFont="1" applyFill="1" applyBorder="1" applyAlignment="1" applyProtection="1">
      <alignment horizontal="center"/>
    </xf>
    <xf numFmtId="164" fontId="79" fillId="0" borderId="89" xfId="858" applyNumberFormat="1" applyFont="1" applyFill="1" applyBorder="1" applyAlignment="1" applyProtection="1">
      <alignment horizontal="center"/>
    </xf>
    <xf numFmtId="3" fontId="79" fillId="0" borderId="47" xfId="858" applyNumberFormat="1" applyFont="1" applyFill="1" applyBorder="1" applyAlignment="1" applyProtection="1">
      <alignment horizontal="center"/>
    </xf>
    <xf numFmtId="3" fontId="79" fillId="0" borderId="46" xfId="858" applyNumberFormat="1" applyFont="1" applyFill="1" applyBorder="1" applyAlignment="1" applyProtection="1">
      <alignment horizontal="center"/>
    </xf>
    <xf numFmtId="3" fontId="79" fillId="0" borderId="0" xfId="858" applyNumberFormat="1" applyFont="1" applyFill="1" applyBorder="1" applyAlignment="1" applyProtection="1">
      <alignment horizontal="center"/>
    </xf>
    <xf numFmtId="164" fontId="79" fillId="0" borderId="90" xfId="858" applyNumberFormat="1" applyFont="1" applyFill="1" applyBorder="1" applyAlignment="1" applyProtection="1">
      <alignment horizontal="center"/>
    </xf>
    <xf numFmtId="164" fontId="79" fillId="0" borderId="46" xfId="858" applyNumberFormat="1" applyFont="1" applyFill="1" applyBorder="1" applyAlignment="1" applyProtection="1">
      <alignment horizontal="center"/>
    </xf>
    <xf numFmtId="164" fontId="79" fillId="0" borderId="91" xfId="858" applyNumberFormat="1" applyFont="1" applyFill="1" applyBorder="1" applyAlignment="1" applyProtection="1">
      <alignment horizontal="center"/>
    </xf>
    <xf numFmtId="3" fontId="79" fillId="0" borderId="49" xfId="858" applyNumberFormat="1" applyFont="1" applyFill="1" applyBorder="1" applyAlignment="1" applyProtection="1">
      <alignment horizontal="center"/>
    </xf>
    <xf numFmtId="3" fontId="79" fillId="0" borderId="48" xfId="858" applyNumberFormat="1" applyFont="1" applyFill="1" applyBorder="1" applyAlignment="1" applyProtection="1">
      <alignment horizontal="center"/>
    </xf>
    <xf numFmtId="3" fontId="79" fillId="0" borderId="10" xfId="858" applyNumberFormat="1" applyFont="1" applyFill="1" applyBorder="1" applyAlignment="1" applyProtection="1">
      <alignment horizontal="center"/>
    </xf>
    <xf numFmtId="164" fontId="79" fillId="0" borderId="81" xfId="858" applyNumberFormat="1" applyFont="1" applyFill="1" applyBorder="1" applyAlignment="1" applyProtection="1">
      <alignment horizontal="center"/>
    </xf>
    <xf numFmtId="164" fontId="79" fillId="0" borderId="48" xfId="858" applyNumberFormat="1" applyFont="1" applyFill="1" applyBorder="1" applyAlignment="1" applyProtection="1">
      <alignment horizontal="center"/>
    </xf>
    <xf numFmtId="164" fontId="79" fillId="0" borderId="92" xfId="858" applyNumberFormat="1" applyFont="1" applyFill="1" applyBorder="1" applyAlignment="1" applyProtection="1">
      <alignment horizontal="center"/>
    </xf>
    <xf numFmtId="3" fontId="72" fillId="0" borderId="43" xfId="5" applyNumberFormat="1" applyFont="1" applyFill="1" applyBorder="1" applyAlignment="1">
      <alignment horizontal="center" vertical="center" wrapText="1"/>
    </xf>
    <xf numFmtId="3" fontId="72" fillId="0" borderId="42" xfId="5" applyNumberFormat="1" applyFont="1" applyFill="1" applyBorder="1" applyAlignment="1">
      <alignment horizontal="center" vertical="center" wrapText="1"/>
    </xf>
    <xf numFmtId="170" fontId="72" fillId="0" borderId="86" xfId="5" applyNumberFormat="1" applyFont="1" applyFill="1" applyBorder="1" applyAlignment="1">
      <alignment horizontal="center" vertical="center" wrapText="1"/>
    </xf>
    <xf numFmtId="170" fontId="72" fillId="0" borderId="43" xfId="5" applyNumberFormat="1" applyFont="1" applyFill="1" applyBorder="1" applyAlignment="1">
      <alignment horizontal="center" vertical="center" wrapText="1"/>
    </xf>
    <xf numFmtId="170" fontId="72" fillId="0" borderId="87" xfId="5" applyNumberFormat="1" applyFont="1" applyFill="1" applyBorder="1" applyAlignment="1">
      <alignment horizontal="center" vertical="center" wrapText="1"/>
    </xf>
    <xf numFmtId="3" fontId="72" fillId="0" borderId="46" xfId="5" applyNumberFormat="1" applyFont="1" applyFill="1" applyBorder="1" applyAlignment="1">
      <alignment horizontal="center" vertical="center" wrapText="1"/>
    </xf>
    <xf numFmtId="3" fontId="72" fillId="0" borderId="47" xfId="5" applyNumberFormat="1" applyFont="1" applyFill="1" applyBorder="1" applyAlignment="1">
      <alignment horizontal="center" vertical="center" wrapText="1"/>
    </xf>
    <xf numFmtId="170" fontId="72" fillId="0" borderId="83" xfId="5" applyNumberFormat="1" applyFont="1" applyFill="1" applyBorder="1" applyAlignment="1">
      <alignment horizontal="center" vertical="center" wrapText="1"/>
    </xf>
    <xf numFmtId="170" fontId="72" fillId="0" borderId="46" xfId="5" applyNumberFormat="1" applyFont="1" applyFill="1" applyBorder="1" applyAlignment="1">
      <alignment horizontal="center" vertical="center" wrapText="1"/>
    </xf>
    <xf numFmtId="170" fontId="72" fillId="0" borderId="84" xfId="5" applyNumberFormat="1" applyFont="1" applyFill="1" applyBorder="1" applyAlignment="1">
      <alignment horizontal="center" vertical="center" wrapText="1"/>
    </xf>
    <xf numFmtId="3" fontId="78" fillId="0" borderId="46" xfId="5" applyNumberFormat="1" applyFont="1" applyFill="1" applyBorder="1" applyAlignment="1">
      <alignment horizontal="center" vertical="center" wrapText="1"/>
    </xf>
    <xf numFmtId="3" fontId="78" fillId="0" borderId="47" xfId="5" applyNumberFormat="1" applyFont="1" applyFill="1" applyBorder="1" applyAlignment="1">
      <alignment horizontal="center" vertical="center" wrapText="1"/>
    </xf>
    <xf numFmtId="170" fontId="78" fillId="0" borderId="83" xfId="5" applyNumberFormat="1" applyFont="1" applyFill="1" applyBorder="1" applyAlignment="1">
      <alignment horizontal="center" vertical="center" wrapText="1"/>
    </xf>
    <xf numFmtId="170" fontId="78" fillId="0" borderId="46" xfId="5" applyNumberFormat="1" applyFont="1" applyFill="1" applyBorder="1" applyAlignment="1">
      <alignment horizontal="center" vertical="center" wrapText="1"/>
    </xf>
    <xf numFmtId="170" fontId="78" fillId="0" borderId="84" xfId="5" applyNumberFormat="1" applyFont="1" applyFill="1" applyBorder="1" applyAlignment="1">
      <alignment horizontal="center" vertical="center" wrapText="1"/>
    </xf>
    <xf numFmtId="3" fontId="78" fillId="0" borderId="48" xfId="5" applyNumberFormat="1" applyFont="1" applyFill="1" applyBorder="1" applyAlignment="1">
      <alignment horizontal="center" vertical="center" wrapText="1"/>
    </xf>
    <xf numFmtId="3" fontId="78" fillId="0" borderId="49" xfId="5" applyNumberFormat="1" applyFont="1" applyFill="1" applyBorder="1" applyAlignment="1">
      <alignment horizontal="center" vertical="center" wrapText="1"/>
    </xf>
    <xf numFmtId="170" fontId="78" fillId="0" borderId="85" xfId="5" applyNumberFormat="1" applyFont="1" applyFill="1" applyBorder="1" applyAlignment="1">
      <alignment horizontal="center" vertical="center" wrapText="1"/>
    </xf>
    <xf numFmtId="170" fontId="78" fillId="0" borderId="48" xfId="5" applyNumberFormat="1" applyFont="1" applyFill="1" applyBorder="1" applyAlignment="1">
      <alignment horizontal="center" vertical="center" wrapText="1"/>
    </xf>
    <xf numFmtId="170" fontId="78" fillId="0" borderId="82" xfId="5" applyNumberFormat="1" applyFont="1" applyFill="1" applyBorder="1" applyAlignment="1">
      <alignment horizontal="center" vertical="center" wrapText="1"/>
    </xf>
    <xf numFmtId="3" fontId="72" fillId="0" borderId="43" xfId="6" applyNumberFormat="1" applyFont="1" applyFill="1" applyBorder="1" applyAlignment="1">
      <alignment horizontal="center" vertical="center" wrapText="1"/>
    </xf>
    <xf numFmtId="3" fontId="72" fillId="0" borderId="42" xfId="6" applyNumberFormat="1" applyFont="1" applyFill="1" applyBorder="1" applyAlignment="1">
      <alignment horizontal="center" vertical="center" wrapText="1"/>
    </xf>
    <xf numFmtId="170" fontId="72" fillId="0" borderId="86" xfId="6" applyNumberFormat="1" applyFont="1" applyFill="1" applyBorder="1" applyAlignment="1">
      <alignment horizontal="center" vertical="center" wrapText="1"/>
    </xf>
    <xf numFmtId="170" fontId="72" fillId="0" borderId="43" xfId="6" applyNumberFormat="1" applyFont="1" applyFill="1" applyBorder="1" applyAlignment="1">
      <alignment horizontal="center" vertical="center" wrapText="1"/>
    </xf>
    <xf numFmtId="170" fontId="72" fillId="0" borderId="87" xfId="6" applyNumberFormat="1" applyFont="1" applyFill="1" applyBorder="1" applyAlignment="1">
      <alignment horizontal="center" vertical="center" wrapText="1"/>
    </xf>
    <xf numFmtId="164" fontId="72" fillId="0" borderId="13" xfId="2" applyNumberFormat="1" applyFont="1" applyFill="1" applyBorder="1" applyAlignment="1">
      <alignment horizontal="center"/>
    </xf>
    <xf numFmtId="3" fontId="72" fillId="0" borderId="15" xfId="1" applyNumberFormat="1" applyFont="1" applyFill="1" applyBorder="1" applyAlignment="1">
      <alignment horizontal="center"/>
    </xf>
    <xf numFmtId="3" fontId="72" fillId="0" borderId="55" xfId="664" applyNumberFormat="1" applyFont="1" applyFill="1" applyBorder="1" applyAlignment="1">
      <alignment horizontal="center"/>
    </xf>
    <xf numFmtId="164" fontId="57" fillId="0" borderId="16" xfId="2" applyNumberFormat="1" applyFont="1" applyFill="1" applyBorder="1" applyAlignment="1">
      <alignment horizontal="center"/>
    </xf>
    <xf numFmtId="3" fontId="57" fillId="0" borderId="17" xfId="1" applyNumberFormat="1" applyFont="1" applyFill="1" applyBorder="1" applyAlignment="1">
      <alignment horizontal="center"/>
    </xf>
    <xf numFmtId="164" fontId="57" fillId="0" borderId="16" xfId="664" applyNumberFormat="1" applyFont="1" applyFill="1" applyBorder="1" applyAlignment="1">
      <alignment horizontal="center"/>
    </xf>
    <xf numFmtId="3" fontId="57" fillId="0" borderId="17" xfId="664" applyNumberFormat="1" applyFont="1" applyFill="1" applyBorder="1" applyAlignment="1">
      <alignment horizontal="center"/>
    </xf>
    <xf numFmtId="164" fontId="57" fillId="0" borderId="0" xfId="664" applyNumberFormat="1" applyFont="1" applyFill="1" applyBorder="1" applyAlignment="1">
      <alignment horizontal="center"/>
    </xf>
    <xf numFmtId="3" fontId="57" fillId="0" borderId="56" xfId="664" applyNumberFormat="1" applyFont="1" applyFill="1" applyBorder="1" applyAlignment="1">
      <alignment horizontal="center"/>
    </xf>
    <xf numFmtId="164" fontId="57" fillId="0" borderId="51" xfId="2" applyNumberFormat="1" applyFont="1" applyFill="1" applyBorder="1" applyAlignment="1">
      <alignment horizontal="center"/>
    </xf>
    <xf numFmtId="3" fontId="57" fillId="0" borderId="39" xfId="1" applyNumberFormat="1" applyFont="1" applyFill="1" applyBorder="1" applyAlignment="1">
      <alignment horizontal="center"/>
    </xf>
    <xf numFmtId="164" fontId="72" fillId="0" borderId="58" xfId="664" applyNumberFormat="1" applyFont="1" applyFill="1" applyBorder="1" applyAlignment="1">
      <alignment horizontal="center"/>
    </xf>
    <xf numFmtId="3" fontId="72" fillId="0" borderId="17" xfId="664" applyNumberFormat="1" applyFont="1" applyFill="1" applyBorder="1" applyAlignment="1">
      <alignment horizontal="center"/>
    </xf>
    <xf numFmtId="164" fontId="72" fillId="0" borderId="68" xfId="664" applyNumberFormat="1" applyFont="1" applyFill="1" applyBorder="1" applyAlignment="1">
      <alignment horizontal="center"/>
    </xf>
    <xf numFmtId="3" fontId="72" fillId="0" borderId="17" xfId="1" applyNumberFormat="1" applyFont="1" applyFill="1" applyBorder="1" applyAlignment="1">
      <alignment horizontal="center"/>
    </xf>
    <xf numFmtId="164" fontId="72" fillId="0" borderId="16" xfId="2" applyNumberFormat="1" applyFont="1" applyFill="1" applyBorder="1" applyAlignment="1">
      <alignment horizontal="center"/>
    </xf>
    <xf numFmtId="3" fontId="57" fillId="0" borderId="0" xfId="664" applyNumberFormat="1" applyFont="1" applyFill="1" applyBorder="1" applyAlignment="1">
      <alignment horizontal="center"/>
    </xf>
    <xf numFmtId="164" fontId="57" fillId="0" borderId="20" xfId="2" applyNumberFormat="1" applyFont="1" applyFill="1" applyBorder="1" applyAlignment="1">
      <alignment horizontal="center"/>
    </xf>
    <xf numFmtId="3" fontId="57" fillId="0" borderId="19" xfId="1" applyNumberFormat="1" applyFont="1" applyFill="1" applyBorder="1" applyAlignment="1">
      <alignment horizontal="center"/>
    </xf>
    <xf numFmtId="164" fontId="57" fillId="0" borderId="71" xfId="664" applyNumberFormat="1" applyFont="1" applyFill="1" applyBorder="1" applyAlignment="1">
      <alignment horizontal="center"/>
    </xf>
    <xf numFmtId="3" fontId="57" fillId="0" borderId="19" xfId="664" applyNumberFormat="1" applyFont="1" applyFill="1" applyBorder="1" applyAlignment="1">
      <alignment horizontal="center"/>
    </xf>
    <xf numFmtId="3" fontId="57" fillId="0" borderId="10" xfId="664" applyNumberFormat="1" applyFont="1" applyFill="1" applyBorder="1" applyAlignment="1">
      <alignment horizontal="center"/>
    </xf>
    <xf numFmtId="3" fontId="72" fillId="0" borderId="0" xfId="664" applyNumberFormat="1" applyFont="1" applyFill="1" applyBorder="1" applyAlignment="1">
      <alignment horizontal="center"/>
    </xf>
    <xf numFmtId="3" fontId="72" fillId="0" borderId="17" xfId="2" applyNumberFormat="1" applyFont="1" applyFill="1" applyBorder="1" applyAlignment="1">
      <alignment horizontal="center"/>
    </xf>
    <xf numFmtId="3" fontId="57" fillId="0" borderId="17" xfId="2" applyNumberFormat="1" applyFont="1" applyFill="1" applyBorder="1" applyAlignment="1">
      <alignment horizontal="center"/>
    </xf>
    <xf numFmtId="164" fontId="57" fillId="0" borderId="91" xfId="856" applyNumberFormat="1" applyFont="1" applyFill="1" applyBorder="1" applyAlignment="1">
      <alignment horizontal="center" wrapText="1"/>
    </xf>
    <xf numFmtId="164" fontId="57" fillId="0" borderId="161" xfId="856" applyNumberFormat="1" applyFont="1" applyFill="1" applyBorder="1" applyAlignment="1">
      <alignment horizontal="center" wrapText="1"/>
    </xf>
    <xf numFmtId="164" fontId="57" fillId="0" borderId="160" xfId="856" applyNumberFormat="1" applyFont="1" applyFill="1" applyBorder="1" applyAlignment="1">
      <alignment horizontal="center" wrapText="1"/>
    </xf>
    <xf numFmtId="0" fontId="57" fillId="0" borderId="91" xfId="2" applyFont="1" applyFill="1" applyBorder="1" applyAlignment="1">
      <alignment horizontal="center"/>
    </xf>
    <xf numFmtId="0" fontId="57" fillId="0" borderId="160" xfId="2" applyFont="1" applyFill="1" applyBorder="1" applyAlignment="1">
      <alignment horizontal="center"/>
    </xf>
    <xf numFmtId="3" fontId="72" fillId="0" borderId="72" xfId="901" applyNumberFormat="1" applyFont="1" applyFill="1" applyBorder="1" applyAlignment="1">
      <alignment horizontal="center" vertical="center" wrapText="1"/>
    </xf>
    <xf numFmtId="3" fontId="72" fillId="0" borderId="73" xfId="901" applyNumberFormat="1" applyFont="1" applyFill="1" applyBorder="1" applyAlignment="1">
      <alignment horizontal="center" vertical="center" wrapText="1"/>
    </xf>
    <xf numFmtId="170" fontId="72" fillId="0" borderId="73" xfId="901" applyNumberFormat="1" applyFont="1" applyFill="1" applyBorder="1" applyAlignment="1">
      <alignment horizontal="center" vertical="center" wrapText="1"/>
    </xf>
    <xf numFmtId="164" fontId="72" fillId="0" borderId="74" xfId="901" applyNumberFormat="1" applyFont="1" applyFill="1" applyBorder="1" applyAlignment="1">
      <alignment horizontal="center" vertical="center" wrapText="1"/>
    </xf>
    <xf numFmtId="3" fontId="57" fillId="0" borderId="60" xfId="901" applyNumberFormat="1" applyFont="1" applyFill="1" applyBorder="1" applyAlignment="1">
      <alignment horizontal="center" vertical="center" wrapText="1"/>
    </xf>
    <xf numFmtId="3" fontId="57" fillId="0" borderId="0" xfId="901" applyNumberFormat="1" applyFont="1" applyFill="1" applyBorder="1" applyAlignment="1">
      <alignment horizontal="center" vertical="center" wrapText="1"/>
    </xf>
    <xf numFmtId="170" fontId="57" fillId="0" borderId="0" xfId="901" applyNumberFormat="1" applyFont="1" applyFill="1" applyBorder="1" applyAlignment="1">
      <alignment horizontal="center" vertical="center" wrapText="1"/>
    </xf>
    <xf numFmtId="164" fontId="57" fillId="0" borderId="61" xfId="901" applyNumberFormat="1" applyFont="1" applyFill="1" applyBorder="1" applyAlignment="1">
      <alignment horizontal="center" vertical="center" wrapText="1"/>
    </xf>
    <xf numFmtId="170" fontId="72" fillId="0" borderId="72" xfId="901" applyNumberFormat="1" applyFont="1" applyFill="1" applyBorder="1" applyAlignment="1">
      <alignment vertical="center" wrapText="1"/>
    </xf>
    <xf numFmtId="170" fontId="72" fillId="0" borderId="73" xfId="901" applyNumberFormat="1" applyFont="1" applyFill="1" applyBorder="1" applyAlignment="1">
      <alignment vertical="center" wrapText="1"/>
    </xf>
    <xf numFmtId="164" fontId="72" fillId="0" borderId="74" xfId="901" applyNumberFormat="1" applyFont="1" applyFill="1" applyBorder="1" applyAlignment="1">
      <alignment vertical="center" wrapText="1"/>
    </xf>
    <xf numFmtId="170" fontId="57" fillId="0" borderId="60" xfId="901" applyNumberFormat="1" applyFont="1" applyFill="1" applyBorder="1" applyAlignment="1">
      <alignment vertical="center" wrapText="1"/>
    </xf>
    <xf numFmtId="170" fontId="57" fillId="0" borderId="0" xfId="901" applyNumberFormat="1" applyFont="1" applyFill="1" applyBorder="1" applyAlignment="1">
      <alignment vertical="center" wrapText="1"/>
    </xf>
    <xf numFmtId="164" fontId="57" fillId="0" borderId="61" xfId="901" applyNumberFormat="1" applyFont="1" applyFill="1" applyBorder="1" applyAlignment="1">
      <alignment vertical="center" wrapText="1"/>
    </xf>
    <xf numFmtId="0" fontId="21" fillId="0" borderId="0" xfId="1" applyFont="1" applyAlignment="1">
      <alignment horizontal="left"/>
    </xf>
    <xf numFmtId="0" fontId="72" fillId="59" borderId="182" xfId="597" applyFont="1" applyFill="1" applyBorder="1" applyAlignment="1">
      <alignment horizontal="center" vertical="center"/>
    </xf>
    <xf numFmtId="0" fontId="72" fillId="0" borderId="132" xfId="599" applyFont="1" applyFill="1" applyBorder="1" applyAlignment="1">
      <alignment horizontal="right"/>
    </xf>
    <xf numFmtId="0" fontId="72" fillId="0" borderId="126" xfId="599" applyFont="1" applyFill="1" applyBorder="1" applyAlignment="1">
      <alignment horizontal="right"/>
    </xf>
    <xf numFmtId="4" fontId="57" fillId="0" borderId="183" xfId="854" applyNumberFormat="1" applyFont="1" applyFill="1" applyBorder="1" applyAlignment="1">
      <alignment horizontal="center" vertical="center"/>
    </xf>
    <xf numFmtId="164" fontId="57" fillId="0" borderId="91" xfId="5" applyNumberFormat="1" applyFont="1" applyFill="1" applyBorder="1" applyAlignment="1">
      <alignment horizontal="center" wrapText="1"/>
    </xf>
    <xf numFmtId="164" fontId="57" fillId="0" borderId="161" xfId="5" applyNumberFormat="1" applyFont="1" applyFill="1" applyBorder="1" applyAlignment="1">
      <alignment horizontal="center" wrapText="1"/>
    </xf>
    <xf numFmtId="164" fontId="57" fillId="0" borderId="0" xfId="857" applyNumberFormat="1" applyFont="1" applyFill="1" applyBorder="1" applyAlignment="1">
      <alignment horizontal="center" wrapText="1"/>
    </xf>
    <xf numFmtId="164" fontId="57" fillId="0" borderId="99" xfId="5" applyNumberFormat="1" applyFont="1" applyFill="1" applyBorder="1" applyAlignment="1">
      <alignment horizontal="center" wrapText="1"/>
    </xf>
    <xf numFmtId="164" fontId="57" fillId="0" borderId="95" xfId="5" applyNumberFormat="1" applyFont="1" applyFill="1" applyBorder="1" applyAlignment="1">
      <alignment horizontal="center" wrapText="1"/>
    </xf>
    <xf numFmtId="164" fontId="72" fillId="0" borderId="150" xfId="901" applyNumberFormat="1" applyFont="1" applyFill="1" applyBorder="1" applyAlignment="1">
      <alignment horizontal="center" vertical="center" wrapText="1"/>
    </xf>
    <xf numFmtId="164" fontId="57" fillId="0" borderId="128" xfId="901" applyNumberFormat="1" applyFont="1" applyFill="1" applyBorder="1" applyAlignment="1">
      <alignment horizontal="center" vertical="center" wrapText="1"/>
    </xf>
    <xf numFmtId="20" fontId="78" fillId="0" borderId="37" xfId="0" applyNumberFormat="1" applyFont="1" applyFill="1" applyBorder="1" applyAlignment="1" applyProtection="1">
      <alignment horizontal="left" vertical="center" wrapText="1" indent="2"/>
    </xf>
    <xf numFmtId="164" fontId="72" fillId="0" borderId="16" xfId="2" applyNumberFormat="1" applyFont="1" applyFill="1" applyBorder="1" applyAlignment="1">
      <alignment horizontal="center" vertical="center" wrapText="1"/>
    </xf>
    <xf numFmtId="3" fontId="69" fillId="0" borderId="37" xfId="0" applyNumberFormat="1" applyFont="1" applyFill="1" applyBorder="1" applyAlignment="1" applyProtection="1">
      <alignment horizontal="center" vertical="center" wrapText="1"/>
    </xf>
    <xf numFmtId="164" fontId="69" fillId="0" borderId="37" xfId="0" applyNumberFormat="1" applyFont="1" applyFill="1" applyBorder="1" applyAlignment="1" applyProtection="1">
      <alignment horizontal="center" vertical="center" wrapText="1"/>
    </xf>
    <xf numFmtId="0" fontId="18" fillId="0" borderId="0" xfId="2" applyFont="1" applyAlignment="1">
      <alignment wrapText="1"/>
    </xf>
    <xf numFmtId="0" fontId="18" fillId="0" borderId="0" xfId="1"/>
    <xf numFmtId="0" fontId="72" fillId="0" borderId="73" xfId="3" applyFont="1" applyFill="1" applyBorder="1" applyAlignment="1">
      <alignment horizontal="center" vertical="center"/>
    </xf>
    <xf numFmtId="0" fontId="72" fillId="0" borderId="75" xfId="2" applyFont="1" applyBorder="1" applyAlignment="1">
      <alignment horizontal="center" vertical="center" wrapText="1"/>
    </xf>
    <xf numFmtId="0" fontId="72" fillId="0" borderId="185" xfId="3" applyFont="1" applyFill="1" applyBorder="1" applyAlignment="1">
      <alignment horizontal="center" vertical="center"/>
    </xf>
    <xf numFmtId="0" fontId="72" fillId="0" borderId="186" xfId="2" applyFont="1" applyBorder="1" applyAlignment="1">
      <alignment horizontal="center" vertical="center" wrapText="1"/>
    </xf>
    <xf numFmtId="3" fontId="83" fillId="0" borderId="37" xfId="0" applyNumberFormat="1" applyFont="1" applyFill="1" applyBorder="1" applyAlignment="1" applyProtection="1">
      <alignment horizontal="center" vertical="center" wrapText="1"/>
    </xf>
    <xf numFmtId="164" fontId="83" fillId="0" borderId="37" xfId="0" applyNumberFormat="1" applyFont="1" applyFill="1" applyBorder="1" applyAlignment="1" applyProtection="1">
      <alignment horizontal="center" vertical="center" wrapText="1"/>
    </xf>
    <xf numFmtId="0" fontId="57" fillId="59" borderId="187" xfId="597" applyFont="1" applyFill="1" applyBorder="1" applyAlignment="1">
      <alignment horizontal="center" vertical="center"/>
    </xf>
    <xf numFmtId="164" fontId="20" fillId="59" borderId="0" xfId="2" applyNumberFormat="1" applyFill="1"/>
    <xf numFmtId="164" fontId="20" fillId="59" borderId="0" xfId="2" applyNumberFormat="1" applyFill="1" applyBorder="1" applyAlignment="1">
      <alignment wrapText="1"/>
    </xf>
    <xf numFmtId="0" fontId="72" fillId="0" borderId="100" xfId="2" applyFont="1" applyBorder="1" applyAlignment="1">
      <alignment wrapText="1"/>
    </xf>
    <xf numFmtId="0" fontId="72" fillId="0" borderId="190" xfId="2" applyFont="1" applyBorder="1" applyAlignment="1">
      <alignment wrapText="1"/>
    </xf>
    <xf numFmtId="0" fontId="57" fillId="0" borderId="90" xfId="2" applyFont="1" applyBorder="1" applyAlignment="1">
      <alignment wrapText="1"/>
    </xf>
    <xf numFmtId="0" fontId="57" fillId="0" borderId="90" xfId="2" applyFont="1" applyBorder="1" applyAlignment="1">
      <alignment horizontal="center"/>
    </xf>
    <xf numFmtId="3" fontId="57" fillId="0" borderId="91" xfId="664" applyNumberFormat="1" applyFont="1" applyFill="1" applyBorder="1" applyAlignment="1">
      <alignment horizontal="center"/>
    </xf>
    <xf numFmtId="0" fontId="57" fillId="0" borderId="194" xfId="2" applyFont="1" applyBorder="1" applyAlignment="1">
      <alignment horizontal="center"/>
    </xf>
    <xf numFmtId="0" fontId="72" fillId="0" borderId="193" xfId="2" applyFont="1" applyBorder="1"/>
    <xf numFmtId="3" fontId="72" fillId="0" borderId="91" xfId="664" applyNumberFormat="1" applyFont="1" applyFill="1" applyBorder="1" applyAlignment="1">
      <alignment horizontal="center"/>
    </xf>
    <xf numFmtId="0" fontId="57" fillId="0" borderId="90" xfId="2" applyFont="1" applyBorder="1"/>
    <xf numFmtId="0" fontId="57" fillId="0" borderId="194" xfId="2" applyFont="1" applyBorder="1"/>
    <xf numFmtId="0" fontId="72" fillId="0" borderId="90" xfId="2" applyFont="1" applyBorder="1"/>
    <xf numFmtId="3" fontId="57" fillId="0" borderId="92" xfId="664" applyNumberFormat="1" applyFont="1" applyFill="1" applyBorder="1" applyAlignment="1">
      <alignment horizontal="center"/>
    </xf>
    <xf numFmtId="0" fontId="57" fillId="0" borderId="81" xfId="2" applyFont="1" applyBorder="1"/>
    <xf numFmtId="3" fontId="72" fillId="0" borderId="91" xfId="2" applyNumberFormat="1" applyFont="1" applyFill="1" applyBorder="1" applyAlignment="1">
      <alignment horizontal="center"/>
    </xf>
    <xf numFmtId="3" fontId="57" fillId="0" borderId="91" xfId="2" applyNumberFormat="1" applyFont="1" applyFill="1" applyBorder="1" applyAlignment="1">
      <alignment horizontal="center"/>
    </xf>
    <xf numFmtId="0" fontId="57" fillId="0" borderId="93" xfId="2" applyFont="1" applyBorder="1"/>
    <xf numFmtId="0" fontId="57" fillId="0" borderId="99" xfId="2" applyFont="1" applyBorder="1"/>
    <xf numFmtId="164" fontId="57" fillId="0" borderId="197" xfId="2" applyNumberFormat="1" applyFont="1" applyFill="1" applyBorder="1" applyAlignment="1">
      <alignment horizontal="center"/>
    </xf>
    <xf numFmtId="3" fontId="57" fillId="0" borderId="198" xfId="1" applyNumberFormat="1" applyFont="1" applyFill="1" applyBorder="1" applyAlignment="1">
      <alignment horizontal="center"/>
    </xf>
    <xf numFmtId="3" fontId="57" fillId="0" borderId="198" xfId="2" applyNumberFormat="1" applyFont="1" applyFill="1" applyBorder="1" applyAlignment="1">
      <alignment horizontal="center"/>
    </xf>
    <xf numFmtId="3" fontId="57" fillId="0" borderId="95" xfId="2" applyNumberFormat="1" applyFont="1" applyFill="1" applyBorder="1" applyAlignment="1">
      <alignment horizontal="center"/>
    </xf>
    <xf numFmtId="0" fontId="72" fillId="0" borderId="73" xfId="2" applyFont="1" applyBorder="1" applyAlignment="1">
      <alignment horizontal="center" vertical="center" wrapText="1"/>
    </xf>
    <xf numFmtId="0" fontId="72" fillId="0" borderId="185" xfId="2" applyFont="1" applyBorder="1" applyAlignment="1">
      <alignment horizontal="center" vertical="center" wrapText="1"/>
    </xf>
    <xf numFmtId="0" fontId="19" fillId="0" borderId="138" xfId="2" applyFont="1" applyBorder="1" applyAlignment="1">
      <alignment horizontal="center" vertical="center"/>
    </xf>
    <xf numFmtId="0" fontId="20" fillId="0" borderId="126" xfId="2" applyFill="1" applyBorder="1" applyAlignment="1">
      <alignment vertical="center"/>
    </xf>
    <xf numFmtId="4" fontId="57" fillId="59" borderId="37" xfId="854" applyNumberFormat="1" applyFont="1" applyFill="1" applyBorder="1" applyAlignment="1">
      <alignment horizontal="center" vertical="center"/>
    </xf>
    <xf numFmtId="3" fontId="72" fillId="59" borderId="43" xfId="6" applyNumberFormat="1" applyFont="1" applyFill="1" applyBorder="1" applyAlignment="1">
      <alignment horizontal="center" wrapText="1"/>
    </xf>
    <xf numFmtId="3" fontId="72" fillId="59" borderId="42" xfId="6" applyNumberFormat="1" applyFont="1" applyFill="1" applyBorder="1" applyAlignment="1">
      <alignment horizontal="center" wrapText="1"/>
    </xf>
    <xf numFmtId="170" fontId="72" fillId="59" borderId="86" xfId="6" applyNumberFormat="1" applyFont="1" applyFill="1" applyBorder="1" applyAlignment="1">
      <alignment horizontal="center" wrapText="1"/>
    </xf>
    <xf numFmtId="170" fontId="72" fillId="59" borderId="43" xfId="6" applyNumberFormat="1" applyFont="1" applyFill="1" applyBorder="1" applyAlignment="1">
      <alignment horizontal="center" wrapText="1"/>
    </xf>
    <xf numFmtId="170" fontId="72" fillId="59" borderId="87" xfId="6" applyNumberFormat="1" applyFont="1" applyFill="1" applyBorder="1" applyAlignment="1">
      <alignment horizontal="center" wrapText="1"/>
    </xf>
    <xf numFmtId="3" fontId="79" fillId="59" borderId="45" xfId="903" applyNumberFormat="1" applyFont="1" applyFill="1" applyBorder="1" applyAlignment="1" applyProtection="1">
      <alignment horizontal="center"/>
    </xf>
    <xf numFmtId="3" fontId="79" fillId="59" borderId="44" xfId="903" applyNumberFormat="1" applyFont="1" applyFill="1" applyBorder="1" applyAlignment="1" applyProtection="1">
      <alignment horizontal="center"/>
    </xf>
    <xf numFmtId="3" fontId="79" fillId="59" borderId="12" xfId="903" applyNumberFormat="1" applyFont="1" applyFill="1" applyBorder="1" applyAlignment="1" applyProtection="1">
      <alignment horizontal="center"/>
    </xf>
    <xf numFmtId="164" fontId="79" fillId="59" borderId="88" xfId="903" applyNumberFormat="1" applyFont="1" applyFill="1" applyBorder="1" applyAlignment="1" applyProtection="1">
      <alignment horizontal="center"/>
    </xf>
    <xf numFmtId="164" fontId="79" fillId="59" borderId="44" xfId="903" applyNumberFormat="1" applyFont="1" applyFill="1" applyBorder="1" applyAlignment="1" applyProtection="1">
      <alignment horizontal="center"/>
    </xf>
    <xf numFmtId="164" fontId="79" fillId="59" borderId="89" xfId="903" applyNumberFormat="1" applyFont="1" applyFill="1" applyBorder="1" applyAlignment="1" applyProtection="1">
      <alignment horizontal="center"/>
    </xf>
    <xf numFmtId="3" fontId="79" fillId="59" borderId="47" xfId="903" applyNumberFormat="1" applyFont="1" applyFill="1" applyBorder="1" applyAlignment="1" applyProtection="1">
      <alignment horizontal="center"/>
    </xf>
    <xf numFmtId="3" fontId="79" fillId="59" borderId="46" xfId="903" applyNumberFormat="1" applyFont="1" applyFill="1" applyBorder="1" applyAlignment="1" applyProtection="1">
      <alignment horizontal="center"/>
    </xf>
    <xf numFmtId="3" fontId="79" fillId="59" borderId="0" xfId="903" applyNumberFormat="1" applyFont="1" applyFill="1" applyBorder="1" applyAlignment="1" applyProtection="1">
      <alignment horizontal="center"/>
    </xf>
    <xf numFmtId="164" fontId="79" fillId="59" borderId="90" xfId="903" applyNumberFormat="1" applyFont="1" applyFill="1" applyBorder="1" applyAlignment="1" applyProtection="1">
      <alignment horizontal="center"/>
    </xf>
    <xf numFmtId="164" fontId="79" fillId="59" borderId="46" xfId="903" applyNumberFormat="1" applyFont="1" applyFill="1" applyBorder="1" applyAlignment="1" applyProtection="1">
      <alignment horizontal="center"/>
    </xf>
    <xf numFmtId="164" fontId="79" fillId="59" borderId="91" xfId="903" applyNumberFormat="1" applyFont="1" applyFill="1" applyBorder="1" applyAlignment="1" applyProtection="1">
      <alignment horizontal="center"/>
    </xf>
    <xf numFmtId="3" fontId="79" fillId="59" borderId="49" xfId="903" applyNumberFormat="1" applyFont="1" applyFill="1" applyBorder="1" applyAlignment="1" applyProtection="1">
      <alignment horizontal="center"/>
    </xf>
    <xf numFmtId="3" fontId="79" fillId="59" borderId="48" xfId="903" applyNumberFormat="1" applyFont="1" applyFill="1" applyBorder="1" applyAlignment="1" applyProtection="1">
      <alignment horizontal="center"/>
    </xf>
    <xf numFmtId="3" fontId="79" fillId="59" borderId="10" xfId="903" applyNumberFormat="1" applyFont="1" applyFill="1" applyBorder="1" applyAlignment="1" applyProtection="1">
      <alignment horizontal="center"/>
    </xf>
    <xf numFmtId="164" fontId="79" fillId="59" borderId="81" xfId="903" applyNumberFormat="1" applyFont="1" applyFill="1" applyBorder="1" applyAlignment="1" applyProtection="1">
      <alignment horizontal="center"/>
    </xf>
    <xf numFmtId="164" fontId="79" fillId="59" borderId="48" xfId="903" applyNumberFormat="1" applyFont="1" applyFill="1" applyBorder="1" applyAlignment="1" applyProtection="1">
      <alignment horizontal="center"/>
    </xf>
    <xf numFmtId="164" fontId="79" fillId="59" borderId="92" xfId="903" applyNumberFormat="1" applyFont="1" applyFill="1" applyBorder="1" applyAlignment="1" applyProtection="1">
      <alignment horizontal="center"/>
    </xf>
    <xf numFmtId="164" fontId="72" fillId="59" borderId="13" xfId="664" applyNumberFormat="1" applyFont="1" applyFill="1" applyBorder="1" applyAlignment="1">
      <alignment horizontal="center"/>
    </xf>
    <xf numFmtId="164" fontId="57" fillId="59" borderId="16" xfId="664" applyNumberFormat="1" applyFont="1" applyFill="1" applyBorder="1" applyAlignment="1">
      <alignment horizontal="center"/>
    </xf>
    <xf numFmtId="164" fontId="72" fillId="59" borderId="58" xfId="664" applyNumberFormat="1" applyFont="1" applyFill="1" applyBorder="1" applyAlignment="1">
      <alignment horizontal="center"/>
    </xf>
    <xf numFmtId="164" fontId="57" fillId="59" borderId="71" xfId="664" applyNumberFormat="1" applyFont="1" applyFill="1" applyBorder="1" applyAlignment="1">
      <alignment horizontal="center"/>
    </xf>
    <xf numFmtId="164" fontId="57" fillId="59" borderId="16" xfId="1" applyNumberFormat="1" applyFont="1" applyFill="1" applyBorder="1" applyAlignment="1">
      <alignment horizontal="center"/>
    </xf>
    <xf numFmtId="164" fontId="57" fillId="59" borderId="51" xfId="1" applyNumberFormat="1" applyFont="1" applyFill="1" applyBorder="1" applyAlignment="1">
      <alignment horizontal="center"/>
    </xf>
    <xf numFmtId="164" fontId="72" fillId="59" borderId="16" xfId="1" applyNumberFormat="1" applyFont="1" applyFill="1" applyBorder="1" applyAlignment="1">
      <alignment horizontal="center"/>
    </xf>
    <xf numFmtId="3" fontId="72" fillId="0" borderId="86" xfId="6" applyNumberFormat="1" applyFont="1" applyFill="1" applyBorder="1" applyAlignment="1">
      <alignment horizontal="center" wrapText="1"/>
    </xf>
    <xf numFmtId="3" fontId="72" fillId="0" borderId="87" xfId="6" applyNumberFormat="1" applyFont="1" applyFill="1" applyBorder="1" applyAlignment="1">
      <alignment horizontal="center" wrapText="1"/>
    </xf>
    <xf numFmtId="3" fontId="79" fillId="0" borderId="88" xfId="858" applyNumberFormat="1" applyFont="1" applyFill="1" applyBorder="1" applyAlignment="1" applyProtection="1">
      <alignment horizontal="center"/>
    </xf>
    <xf numFmtId="3" fontId="79" fillId="0" borderId="89" xfId="858" applyNumberFormat="1" applyFont="1" applyFill="1" applyBorder="1" applyAlignment="1" applyProtection="1">
      <alignment horizontal="center"/>
    </xf>
    <xf numFmtId="3" fontId="79" fillId="0" borderId="90" xfId="858" applyNumberFormat="1" applyFont="1" applyFill="1" applyBorder="1" applyAlignment="1" applyProtection="1">
      <alignment horizontal="center"/>
    </xf>
    <xf numFmtId="3" fontId="79" fillId="0" borderId="91" xfId="858" applyNumberFormat="1" applyFont="1" applyFill="1" applyBorder="1" applyAlignment="1" applyProtection="1">
      <alignment horizontal="center"/>
    </xf>
    <xf numFmtId="3" fontId="79" fillId="0" borderId="93" xfId="858" applyNumberFormat="1" applyFont="1" applyFill="1" applyBorder="1" applyAlignment="1" applyProtection="1">
      <alignment horizontal="center"/>
    </xf>
    <xf numFmtId="3" fontId="79" fillId="0" borderId="94" xfId="858" applyNumberFormat="1" applyFont="1" applyFill="1" applyBorder="1" applyAlignment="1" applyProtection="1">
      <alignment horizontal="center"/>
    </xf>
    <xf numFmtId="3" fontId="79" fillId="0" borderId="95" xfId="858" applyNumberFormat="1" applyFont="1" applyFill="1" applyBorder="1" applyAlignment="1" applyProtection="1">
      <alignment horizontal="center"/>
    </xf>
    <xf numFmtId="4" fontId="57" fillId="0" borderId="159" xfId="854" applyNumberFormat="1" applyFont="1" applyFill="1" applyBorder="1" applyAlignment="1">
      <alignment horizontal="center" vertical="center"/>
    </xf>
    <xf numFmtId="4" fontId="57" fillId="0" borderId="200" xfId="854" applyNumberFormat="1" applyFont="1" applyFill="1" applyBorder="1" applyAlignment="1">
      <alignment horizontal="center" vertical="center"/>
    </xf>
    <xf numFmtId="0" fontId="21" fillId="0" borderId="0" xfId="595" applyFont="1" applyFill="1" applyBorder="1" applyAlignment="1">
      <alignment wrapText="1"/>
    </xf>
    <xf numFmtId="0" fontId="21" fillId="0" borderId="0" xfId="2" applyFont="1" applyAlignment="1">
      <alignment vertical="center" wrapText="1"/>
    </xf>
    <xf numFmtId="0" fontId="65" fillId="0" borderId="0" xfId="2" applyFont="1" applyAlignment="1">
      <alignment vertical="center" wrapText="1"/>
    </xf>
    <xf numFmtId="0" fontId="65" fillId="0" borderId="0" xfId="1" applyFont="1" applyAlignment="1">
      <alignment horizontal="left" vertical="center" wrapText="1"/>
    </xf>
    <xf numFmtId="0" fontId="21" fillId="0" borderId="0" xfId="1" applyFont="1" applyFill="1" applyAlignment="1">
      <alignment wrapText="1"/>
    </xf>
    <xf numFmtId="0" fontId="18" fillId="0" borderId="0" xfId="2" applyFont="1" applyAlignment="1">
      <alignment wrapText="1"/>
    </xf>
    <xf numFmtId="0" fontId="0" fillId="0" borderId="0" xfId="0" applyFont="1"/>
    <xf numFmtId="0" fontId="18" fillId="0" borderId="0" xfId="2" applyFont="1" applyBorder="1"/>
    <xf numFmtId="0" fontId="71" fillId="0" borderId="0" xfId="1" applyFont="1" applyAlignment="1"/>
    <xf numFmtId="0" fontId="54" fillId="0" borderId="0" xfId="1" applyFont="1" applyBorder="1"/>
    <xf numFmtId="0" fontId="55" fillId="0" borderId="0" xfId="1" applyFont="1"/>
    <xf numFmtId="0" fontId="56" fillId="0" borderId="0" xfId="1" applyFont="1"/>
    <xf numFmtId="2" fontId="18" fillId="0" borderId="0" xfId="1" applyNumberFormat="1"/>
    <xf numFmtId="2" fontId="18" fillId="59" borderId="0" xfId="1" applyNumberFormat="1" applyFill="1" applyBorder="1" applyAlignment="1">
      <alignment horizontal="center" vertical="center"/>
    </xf>
    <xf numFmtId="0" fontId="57" fillId="59" borderId="187" xfId="1" applyFont="1" applyFill="1" applyBorder="1" applyAlignment="1">
      <alignment horizontal="center" vertical="center"/>
    </xf>
    <xf numFmtId="0" fontId="73" fillId="0" borderId="102" xfId="1" applyFont="1" applyFill="1" applyBorder="1" applyAlignment="1">
      <alignment horizontal="center" vertical="center"/>
    </xf>
    <xf numFmtId="0" fontId="57" fillId="59" borderId="108" xfId="1" applyFont="1" applyFill="1" applyBorder="1" applyAlignment="1">
      <alignment horizontal="center" vertical="center"/>
    </xf>
    <xf numFmtId="0" fontId="78" fillId="59" borderId="187" xfId="1" applyFont="1" applyFill="1" applyBorder="1" applyAlignment="1">
      <alignment horizontal="center" vertical="center"/>
    </xf>
    <xf numFmtId="0" fontId="78" fillId="59" borderId="108" xfId="597" applyFont="1" applyFill="1" applyBorder="1" applyAlignment="1">
      <alignment horizontal="center" vertical="center"/>
    </xf>
    <xf numFmtId="0" fontId="78" fillId="59" borderId="187" xfId="597" applyFont="1" applyFill="1" applyBorder="1" applyAlignment="1">
      <alignment horizontal="center" vertical="center"/>
    </xf>
    <xf numFmtId="0" fontId="57" fillId="59" borderId="188" xfId="597" applyFont="1" applyFill="1" applyBorder="1" applyAlignment="1">
      <alignment horizontal="center" vertical="center"/>
    </xf>
    <xf numFmtId="0" fontId="57" fillId="59" borderId="201" xfId="1" applyFont="1" applyFill="1" applyBorder="1" applyAlignment="1">
      <alignment horizontal="center" vertical="center"/>
    </xf>
    <xf numFmtId="0" fontId="78" fillId="59" borderId="108" xfId="1" applyFont="1" applyFill="1" applyBorder="1" applyAlignment="1">
      <alignment horizontal="center" vertical="center"/>
    </xf>
    <xf numFmtId="0" fontId="57" fillId="0" borderId="151" xfId="595" applyFont="1" applyFill="1" applyBorder="1" applyAlignment="1">
      <alignment vertical="center" wrapText="1"/>
    </xf>
    <xf numFmtId="0" fontId="57" fillId="0" borderId="152" xfId="595" applyFont="1" applyFill="1" applyBorder="1" applyAlignment="1">
      <alignment vertical="center" wrapText="1"/>
    </xf>
    <xf numFmtId="170" fontId="57" fillId="0" borderId="62" xfId="901" applyNumberFormat="1" applyFont="1" applyFill="1" applyBorder="1" applyAlignment="1">
      <alignment vertical="center" wrapText="1"/>
    </xf>
    <xf numFmtId="170" fontId="57" fillId="0" borderId="63" xfId="901" applyNumberFormat="1" applyFont="1" applyFill="1" applyBorder="1" applyAlignment="1">
      <alignment vertical="center" wrapText="1"/>
    </xf>
    <xf numFmtId="164" fontId="57" fillId="0" borderId="64" xfId="901" applyNumberFormat="1" applyFont="1" applyFill="1" applyBorder="1" applyAlignment="1">
      <alignment vertical="center" wrapText="1"/>
    </xf>
    <xf numFmtId="0" fontId="57" fillId="0" borderId="154" xfId="595" applyFont="1" applyFill="1" applyBorder="1" applyAlignment="1">
      <alignment vertical="center" wrapText="1"/>
    </xf>
    <xf numFmtId="170" fontId="57" fillId="0" borderId="65" xfId="901" applyNumberFormat="1" applyFont="1" applyFill="1" applyBorder="1" applyAlignment="1">
      <alignment vertical="center" wrapText="1"/>
    </xf>
    <xf numFmtId="170" fontId="57" fillId="0" borderId="66" xfId="901" applyNumberFormat="1" applyFont="1" applyFill="1" applyBorder="1" applyAlignment="1">
      <alignment vertical="center" wrapText="1"/>
    </xf>
    <xf numFmtId="164" fontId="57" fillId="0" borderId="67" xfId="901" applyNumberFormat="1" applyFont="1" applyFill="1" applyBorder="1" applyAlignment="1">
      <alignment vertical="center" wrapText="1"/>
    </xf>
    <xf numFmtId="0" fontId="57" fillId="0" borderId="152" xfId="901" applyFont="1" applyBorder="1" applyAlignment="1">
      <alignment vertical="center" wrapText="1"/>
    </xf>
    <xf numFmtId="0" fontId="57" fillId="0" borderId="154" xfId="901" applyFont="1" applyBorder="1" applyAlignment="1">
      <alignment vertical="center" wrapText="1"/>
    </xf>
    <xf numFmtId="0" fontId="57" fillId="0" borderId="151" xfId="901" applyFont="1" applyBorder="1" applyAlignment="1">
      <alignment vertical="center" wrapText="1"/>
    </xf>
    <xf numFmtId="0" fontId="57" fillId="0" borderId="152" xfId="595" applyFont="1" applyBorder="1" applyAlignment="1">
      <alignment vertical="center" wrapText="1"/>
    </xf>
    <xf numFmtId="170" fontId="57" fillId="0" borderId="64" xfId="901" applyNumberFormat="1" applyFont="1" applyFill="1" applyBorder="1" applyAlignment="1">
      <alignment vertical="center" wrapText="1"/>
    </xf>
    <xf numFmtId="0" fontId="57" fillId="0" borderId="156" xfId="595" applyFont="1" applyBorder="1" applyAlignment="1">
      <alignment vertical="center" wrapText="1"/>
    </xf>
    <xf numFmtId="170" fontId="57" fillId="0" borderId="157" xfId="901" applyNumberFormat="1" applyFont="1" applyFill="1" applyBorder="1" applyAlignment="1">
      <alignment vertical="center" wrapText="1"/>
    </xf>
    <xf numFmtId="170" fontId="57" fillId="0" borderId="129" xfId="901" applyNumberFormat="1" applyFont="1" applyFill="1" applyBorder="1" applyAlignment="1">
      <alignment vertical="center" wrapText="1"/>
    </xf>
    <xf numFmtId="170" fontId="57" fillId="0" borderId="158" xfId="901" applyNumberFormat="1" applyFont="1" applyFill="1" applyBorder="1" applyAlignment="1">
      <alignment vertical="center" wrapText="1"/>
    </xf>
    <xf numFmtId="0" fontId="78" fillId="0" borderId="151" xfId="595" applyFont="1" applyBorder="1" applyAlignment="1">
      <alignment vertical="center" wrapText="1"/>
    </xf>
    <xf numFmtId="170" fontId="78" fillId="0" borderId="60" xfId="901" applyNumberFormat="1" applyFont="1" applyFill="1" applyBorder="1" applyAlignment="1">
      <alignment vertical="center" wrapText="1"/>
    </xf>
    <xf numFmtId="170" fontId="78" fillId="0" borderId="0" xfId="901" applyNumberFormat="1" applyFont="1" applyFill="1" applyBorder="1" applyAlignment="1">
      <alignment vertical="center" wrapText="1"/>
    </xf>
    <xf numFmtId="164" fontId="78" fillId="0" borderId="61" xfId="901" applyNumberFormat="1" applyFont="1" applyFill="1" applyBorder="1" applyAlignment="1">
      <alignment vertical="center" wrapText="1"/>
    </xf>
    <xf numFmtId="0" fontId="67" fillId="0" borderId="0" xfId="595" applyFont="1"/>
    <xf numFmtId="0" fontId="66" fillId="0" borderId="0" xfId="0" applyFont="1"/>
    <xf numFmtId="164" fontId="0" fillId="0" borderId="0" xfId="0" applyNumberFormat="1" applyFont="1"/>
    <xf numFmtId="3" fontId="57" fillId="0" borderId="62" xfId="901" applyNumberFormat="1" applyFont="1" applyFill="1" applyBorder="1" applyAlignment="1">
      <alignment horizontal="center" vertical="center" wrapText="1"/>
    </xf>
    <xf numFmtId="3" fontId="57" fillId="0" borderId="63" xfId="901" applyNumberFormat="1" applyFont="1" applyFill="1" applyBorder="1" applyAlignment="1">
      <alignment horizontal="center" vertical="center" wrapText="1"/>
    </xf>
    <xf numFmtId="170" fontId="57" fillId="0" borderId="63" xfId="901" applyNumberFormat="1" applyFont="1" applyFill="1" applyBorder="1" applyAlignment="1">
      <alignment horizontal="center" vertical="center" wrapText="1"/>
    </xf>
    <xf numFmtId="164" fontId="57" fillId="0" borderId="64" xfId="901" applyNumberFormat="1" applyFont="1" applyFill="1" applyBorder="1" applyAlignment="1">
      <alignment horizontal="center" vertical="center" wrapText="1"/>
    </xf>
    <xf numFmtId="164" fontId="57" fillId="0" borderId="153" xfId="901" applyNumberFormat="1" applyFont="1" applyFill="1" applyBorder="1" applyAlignment="1">
      <alignment horizontal="center" vertical="center" wrapText="1"/>
    </xf>
    <xf numFmtId="3" fontId="57" fillId="0" borderId="65" xfId="901" applyNumberFormat="1" applyFont="1" applyFill="1" applyBorder="1" applyAlignment="1">
      <alignment horizontal="center" vertical="center" wrapText="1"/>
    </xf>
    <xf numFmtId="3" fontId="57" fillId="0" borderId="66" xfId="901" applyNumberFormat="1" applyFont="1" applyFill="1" applyBorder="1" applyAlignment="1">
      <alignment horizontal="center" vertical="center" wrapText="1"/>
    </xf>
    <xf numFmtId="170" fontId="57" fillId="0" borderId="66" xfId="901" applyNumberFormat="1" applyFont="1" applyFill="1" applyBorder="1" applyAlignment="1">
      <alignment horizontal="center" vertical="center" wrapText="1"/>
    </xf>
    <xf numFmtId="164" fontId="57" fillId="0" borderId="67" xfId="901" applyNumberFormat="1" applyFont="1" applyFill="1" applyBorder="1" applyAlignment="1">
      <alignment horizontal="center" vertical="center" wrapText="1"/>
    </xf>
    <xf numFmtId="164" fontId="57" fillId="0" borderId="155" xfId="901" applyNumberFormat="1" applyFont="1" applyFill="1" applyBorder="1" applyAlignment="1">
      <alignment horizontal="center" vertical="center" wrapText="1"/>
    </xf>
    <xf numFmtId="170" fontId="57" fillId="0" borderId="64" xfId="901" applyNumberFormat="1" applyFont="1" applyFill="1" applyBorder="1" applyAlignment="1">
      <alignment horizontal="center" vertical="center" wrapText="1"/>
    </xf>
    <xf numFmtId="170" fontId="57" fillId="0" borderId="153" xfId="901" applyNumberFormat="1" applyFont="1" applyFill="1" applyBorder="1" applyAlignment="1">
      <alignment horizontal="center" vertical="center" wrapText="1"/>
    </xf>
    <xf numFmtId="3" fontId="57" fillId="0" borderId="157" xfId="901" applyNumberFormat="1" applyFont="1" applyFill="1" applyBorder="1" applyAlignment="1">
      <alignment horizontal="center" vertical="center" wrapText="1"/>
    </xf>
    <xf numFmtId="3" fontId="57" fillId="0" borderId="129" xfId="901" applyNumberFormat="1" applyFont="1" applyFill="1" applyBorder="1" applyAlignment="1">
      <alignment horizontal="center" vertical="center" wrapText="1"/>
    </xf>
    <xf numFmtId="170" fontId="57" fillId="0" borderId="129" xfId="901" applyNumberFormat="1" applyFont="1" applyFill="1" applyBorder="1" applyAlignment="1">
      <alignment horizontal="center" vertical="center" wrapText="1"/>
    </xf>
    <xf numFmtId="170" fontId="57" fillId="0" borderId="158" xfId="901" applyNumberFormat="1" applyFont="1" applyFill="1" applyBorder="1" applyAlignment="1">
      <alignment horizontal="center" vertical="center" wrapText="1"/>
    </xf>
    <xf numFmtId="170" fontId="57" fillId="0" borderId="130" xfId="901" applyNumberFormat="1" applyFont="1" applyFill="1" applyBorder="1" applyAlignment="1">
      <alignment horizontal="center" vertical="center" wrapText="1"/>
    </xf>
    <xf numFmtId="3" fontId="78" fillId="0" borderId="60" xfId="901" applyNumberFormat="1" applyFont="1" applyFill="1" applyBorder="1" applyAlignment="1">
      <alignment horizontal="center" vertical="center" wrapText="1"/>
    </xf>
    <xf numFmtId="3" fontId="78" fillId="0" borderId="0" xfId="901" applyNumberFormat="1" applyFont="1" applyFill="1" applyBorder="1" applyAlignment="1">
      <alignment horizontal="center" vertical="center" wrapText="1"/>
    </xf>
    <xf numFmtId="170" fontId="78" fillId="0" borderId="0" xfId="901" applyNumberFormat="1" applyFont="1" applyFill="1" applyBorder="1" applyAlignment="1">
      <alignment horizontal="center" vertical="center" wrapText="1"/>
    </xf>
    <xf numFmtId="164" fontId="78" fillId="0" borderId="61" xfId="901" applyNumberFormat="1" applyFont="1" applyFill="1" applyBorder="1" applyAlignment="1">
      <alignment horizontal="center" vertical="center" wrapText="1"/>
    </xf>
    <xf numFmtId="164" fontId="78" fillId="0" borderId="128" xfId="901" applyNumberFormat="1" applyFont="1" applyFill="1" applyBorder="1" applyAlignment="1">
      <alignment horizontal="center" vertical="center" wrapText="1"/>
    </xf>
    <xf numFmtId="0" fontId="23" fillId="0" borderId="0" xfId="1" applyFont="1" applyAlignment="1">
      <alignment wrapText="1"/>
    </xf>
    <xf numFmtId="0" fontId="21" fillId="0" borderId="0" xfId="1" applyFont="1" applyFill="1" applyAlignment="1">
      <alignment wrapText="1"/>
    </xf>
    <xf numFmtId="3" fontId="72" fillId="0" borderId="17" xfId="2" applyNumberFormat="1" applyFont="1" applyFill="1" applyBorder="1" applyAlignment="1">
      <alignment horizontal="center" vertical="center" wrapText="1"/>
    </xf>
    <xf numFmtId="3" fontId="72" fillId="0" borderId="91" xfId="2" applyNumberFormat="1" applyFont="1" applyFill="1" applyBorder="1" applyAlignment="1">
      <alignment horizontal="center" vertical="center" wrapText="1"/>
    </xf>
    <xf numFmtId="3" fontId="72" fillId="0" borderId="15" xfId="664" applyNumberFormat="1" applyFont="1" applyFill="1" applyBorder="1" applyAlignment="1">
      <alignment horizontal="center"/>
    </xf>
    <xf numFmtId="164" fontId="72" fillId="0" borderId="13" xfId="664" applyNumberFormat="1" applyFont="1" applyFill="1" applyBorder="1" applyAlignment="1">
      <alignment horizontal="center"/>
    </xf>
    <xf numFmtId="3" fontId="72" fillId="0" borderId="120" xfId="664" applyNumberFormat="1" applyFont="1" applyFill="1" applyBorder="1" applyAlignment="1">
      <alignment horizontal="center"/>
    </xf>
    <xf numFmtId="3" fontId="57" fillId="0" borderId="70" xfId="664" applyNumberFormat="1" applyFont="1" applyFill="1" applyBorder="1" applyAlignment="1">
      <alignment horizontal="center"/>
    </xf>
    <xf numFmtId="3" fontId="57" fillId="0" borderId="57" xfId="664" applyNumberFormat="1" applyFont="1" applyFill="1" applyBorder="1" applyAlignment="1">
      <alignment horizontal="center"/>
    </xf>
    <xf numFmtId="3" fontId="57" fillId="0" borderId="195" xfId="664" applyNumberFormat="1" applyFont="1" applyFill="1" applyBorder="1" applyAlignment="1">
      <alignment horizontal="center"/>
    </xf>
    <xf numFmtId="3" fontId="72" fillId="0" borderId="56" xfId="664" applyNumberFormat="1" applyFont="1" applyFill="1" applyBorder="1" applyAlignment="1">
      <alignment horizontal="center"/>
    </xf>
    <xf numFmtId="3" fontId="57" fillId="0" borderId="39" xfId="664" applyNumberFormat="1" applyFont="1" applyFill="1" applyBorder="1" applyAlignment="1">
      <alignment horizontal="center"/>
    </xf>
    <xf numFmtId="164" fontId="57" fillId="0" borderId="51" xfId="664" applyNumberFormat="1" applyFont="1" applyFill="1" applyBorder="1" applyAlignment="1">
      <alignment horizontal="center"/>
    </xf>
    <xf numFmtId="3" fontId="57" fillId="0" borderId="196" xfId="664" applyNumberFormat="1" applyFont="1" applyFill="1" applyBorder="1" applyAlignment="1">
      <alignment horizontal="center"/>
    </xf>
    <xf numFmtId="164" fontId="72" fillId="0" borderId="16" xfId="664" applyNumberFormat="1" applyFont="1" applyFill="1" applyBorder="1" applyAlignment="1">
      <alignment horizontal="center"/>
    </xf>
    <xf numFmtId="164" fontId="72" fillId="0" borderId="14" xfId="664" applyNumberFormat="1" applyFont="1" applyFill="1" applyBorder="1" applyAlignment="1">
      <alignment horizontal="center"/>
    </xf>
    <xf numFmtId="3" fontId="72" fillId="0" borderId="14" xfId="664" applyNumberFormat="1" applyFont="1" applyFill="1" applyBorder="1" applyAlignment="1">
      <alignment horizontal="center"/>
    </xf>
    <xf numFmtId="3" fontId="57" fillId="0" borderId="50" xfId="664" applyNumberFormat="1" applyFont="1" applyFill="1" applyBorder="1" applyAlignment="1">
      <alignment horizontal="center"/>
    </xf>
    <xf numFmtId="3" fontId="72" fillId="0" borderId="120" xfId="1" applyNumberFormat="1" applyFont="1" applyFill="1" applyBorder="1" applyAlignment="1">
      <alignment horizontal="center"/>
    </xf>
    <xf numFmtId="3" fontId="57" fillId="0" borderId="91" xfId="1" applyNumberFormat="1" applyFont="1" applyFill="1" applyBorder="1" applyAlignment="1">
      <alignment horizontal="center"/>
    </xf>
    <xf numFmtId="3" fontId="57" fillId="0" borderId="196" xfId="1" applyNumberFormat="1" applyFont="1" applyFill="1" applyBorder="1" applyAlignment="1">
      <alignment horizontal="center"/>
    </xf>
    <xf numFmtId="0" fontId="72" fillId="0" borderId="60" xfId="595" applyFont="1" applyFill="1" applyBorder="1" applyAlignment="1">
      <alignment horizontal="center" vertical="center" wrapText="1"/>
    </xf>
    <xf numFmtId="0" fontId="72" fillId="0" borderId="0" xfId="595" applyFont="1" applyFill="1" applyBorder="1" applyAlignment="1">
      <alignment horizontal="center" vertical="center" wrapText="1"/>
    </xf>
    <xf numFmtId="0" fontId="72" fillId="0" borderId="61" xfId="595" applyFont="1" applyFill="1" applyBorder="1" applyAlignment="1">
      <alignment horizontal="center" vertical="center" wrapText="1"/>
    </xf>
    <xf numFmtId="0" fontId="72" fillId="0" borderId="128" xfId="595" applyFont="1" applyFill="1" applyBorder="1" applyAlignment="1">
      <alignment horizontal="center" vertical="center" wrapText="1"/>
    </xf>
    <xf numFmtId="0" fontId="70" fillId="33" borderId="0" xfId="595" applyFont="1" applyFill="1" applyAlignment="1"/>
    <xf numFmtId="0" fontId="71" fillId="0" borderId="0" xfId="595" applyFont="1" applyAlignment="1"/>
    <xf numFmtId="0" fontId="71" fillId="0" borderId="0" xfId="595" applyFont="1" applyFill="1" applyAlignment="1"/>
    <xf numFmtId="0" fontId="71" fillId="0" borderId="0" xfId="902" applyFont="1" applyAlignment="1"/>
    <xf numFmtId="0" fontId="71" fillId="0" borderId="0" xfId="595" applyFont="1" applyBorder="1" applyAlignment="1"/>
    <xf numFmtId="0" fontId="71" fillId="0" borderId="0" xfId="595" applyFont="1" applyFill="1" applyBorder="1" applyAlignment="1"/>
    <xf numFmtId="0" fontId="19" fillId="0" borderId="0" xfId="595" applyFont="1" applyBorder="1" applyAlignment="1">
      <alignment horizontal="justify" wrapText="1"/>
    </xf>
    <xf numFmtId="0" fontId="18" fillId="0" borderId="0" xfId="902" applyFill="1"/>
    <xf numFmtId="0" fontId="18" fillId="0" borderId="0" xfId="902"/>
    <xf numFmtId="0" fontId="72" fillId="0" borderId="207" xfId="595" applyFont="1" applyFill="1" applyBorder="1" applyAlignment="1">
      <alignment horizontal="center" vertical="center" wrapText="1"/>
    </xf>
    <xf numFmtId="0" fontId="72" fillId="0" borderId="208" xfId="595" applyFont="1" applyFill="1" applyBorder="1" applyAlignment="1">
      <alignment horizontal="center" vertical="center" wrapText="1"/>
    </xf>
    <xf numFmtId="0" fontId="72" fillId="0" borderId="209" xfId="595" applyFont="1" applyFill="1" applyBorder="1" applyAlignment="1">
      <alignment horizontal="center" vertical="center" wrapText="1"/>
    </xf>
    <xf numFmtId="0" fontId="72" fillId="0" borderId="210" xfId="595" applyFont="1" applyFill="1" applyBorder="1" applyAlignment="1">
      <alignment horizontal="center" vertical="center" wrapText="1"/>
    </xf>
    <xf numFmtId="0" fontId="72" fillId="0" borderId="211" xfId="595" applyFont="1" applyBorder="1" applyAlignment="1">
      <alignment vertical="center" wrapText="1"/>
    </xf>
    <xf numFmtId="174" fontId="72" fillId="0" borderId="212" xfId="553" applyNumberFormat="1" applyFont="1" applyFill="1" applyBorder="1" applyAlignment="1">
      <alignment horizontal="right" wrapText="1"/>
    </xf>
    <xf numFmtId="175" fontId="72" fillId="0" borderId="213" xfId="553" applyNumberFormat="1" applyFont="1" applyFill="1" applyBorder="1" applyAlignment="1">
      <alignment horizontal="right" wrapText="1"/>
    </xf>
    <xf numFmtId="175" fontId="72" fillId="0" borderId="214" xfId="553" applyNumberFormat="1" applyFont="1" applyFill="1" applyBorder="1" applyAlignment="1">
      <alignment horizontal="right" wrapText="1"/>
    </xf>
    <xf numFmtId="0" fontId="57" fillId="33" borderId="215" xfId="595" applyFont="1" applyFill="1" applyBorder="1" applyAlignment="1">
      <alignment wrapText="1"/>
    </xf>
    <xf numFmtId="176" fontId="57" fillId="0" borderId="212" xfId="553" applyNumberFormat="1" applyFont="1" applyFill="1" applyBorder="1" applyAlignment="1">
      <alignment horizontal="right" wrapText="1"/>
    </xf>
    <xf numFmtId="175" fontId="57" fillId="0" borderId="213" xfId="553" applyNumberFormat="1" applyFont="1" applyFill="1" applyBorder="1" applyAlignment="1">
      <alignment horizontal="right" wrapText="1"/>
    </xf>
    <xf numFmtId="175" fontId="57" fillId="0" borderId="214" xfId="553" applyNumberFormat="1" applyFont="1" applyFill="1" applyBorder="1" applyAlignment="1">
      <alignment horizontal="right" wrapText="1"/>
    </xf>
    <xf numFmtId="0" fontId="78" fillId="33" borderId="215" xfId="595" applyFont="1" applyFill="1" applyBorder="1" applyAlignment="1">
      <alignment horizontal="left" wrapText="1"/>
    </xf>
    <xf numFmtId="174" fontId="78" fillId="0" borderId="212" xfId="553" applyNumberFormat="1" applyFont="1" applyFill="1" applyBorder="1" applyAlignment="1">
      <alignment horizontal="right" wrapText="1"/>
    </xf>
    <xf numFmtId="175" fontId="78" fillId="0" borderId="213" xfId="553" applyNumberFormat="1" applyFont="1" applyFill="1" applyBorder="1" applyAlignment="1">
      <alignment horizontal="right" wrapText="1"/>
    </xf>
    <xf numFmtId="175" fontId="78" fillId="0" borderId="214" xfId="553" applyNumberFormat="1" applyFont="1" applyFill="1" applyBorder="1" applyAlignment="1">
      <alignment horizontal="right" wrapText="1"/>
    </xf>
    <xf numFmtId="0" fontId="57" fillId="33" borderId="215" xfId="595" applyFont="1" applyFill="1" applyBorder="1" applyAlignment="1">
      <alignment vertical="center" wrapText="1"/>
    </xf>
    <xf numFmtId="174" fontId="57" fillId="0" borderId="212" xfId="553" applyNumberFormat="1" applyFont="1" applyFill="1" applyBorder="1" applyAlignment="1">
      <alignment horizontal="right" wrapText="1"/>
    </xf>
    <xf numFmtId="0" fontId="57" fillId="0" borderId="215" xfId="595" applyFont="1" applyFill="1" applyBorder="1" applyAlignment="1">
      <alignment vertical="center" wrapText="1"/>
    </xf>
    <xf numFmtId="0" fontId="72" fillId="0" borderId="215" xfId="595" applyFont="1" applyFill="1" applyBorder="1" applyAlignment="1">
      <alignment vertical="center" wrapText="1"/>
    </xf>
    <xf numFmtId="0" fontId="57" fillId="0" borderId="216" xfId="595" applyFont="1" applyFill="1" applyBorder="1" applyAlignment="1">
      <alignment vertical="center" wrapText="1"/>
    </xf>
    <xf numFmtId="174" fontId="57" fillId="0" borderId="217" xfId="553" applyNumberFormat="1" applyFont="1" applyFill="1" applyBorder="1" applyAlignment="1">
      <alignment horizontal="right" wrapText="1"/>
    </xf>
    <xf numFmtId="175" fontId="57" fillId="0" borderId="218" xfId="553" applyNumberFormat="1" applyFont="1" applyFill="1" applyBorder="1" applyAlignment="1">
      <alignment horizontal="right" wrapText="1"/>
    </xf>
    <xf numFmtId="175" fontId="57" fillId="0" borderId="219" xfId="553" applyNumberFormat="1" applyFont="1" applyFill="1" applyBorder="1" applyAlignment="1">
      <alignment horizontal="right" wrapText="1"/>
    </xf>
    <xf numFmtId="0" fontId="57" fillId="0" borderId="220" xfId="901" applyFont="1" applyBorder="1" applyAlignment="1">
      <alignment vertical="center" wrapText="1"/>
    </xf>
    <xf numFmtId="174" fontId="57" fillId="0" borderId="221" xfId="553" applyNumberFormat="1" applyFont="1" applyFill="1" applyBorder="1" applyAlignment="1">
      <alignment horizontal="right" wrapText="1"/>
    </xf>
    <xf numFmtId="175" fontId="57" fillId="0" borderId="222" xfId="553" applyNumberFormat="1" applyFont="1" applyFill="1" applyBorder="1" applyAlignment="1">
      <alignment horizontal="right" wrapText="1"/>
    </xf>
    <xf numFmtId="175" fontId="57" fillId="0" borderId="223" xfId="553" applyNumberFormat="1" applyFont="1" applyFill="1" applyBorder="1" applyAlignment="1">
      <alignment horizontal="right" wrapText="1"/>
    </xf>
    <xf numFmtId="0" fontId="57" fillId="0" borderId="215" xfId="901" applyFont="1" applyBorder="1" applyAlignment="1">
      <alignment vertical="center" wrapText="1"/>
    </xf>
    <xf numFmtId="0" fontId="57" fillId="0" borderId="211" xfId="901" applyFont="1" applyBorder="1" applyAlignment="1">
      <alignment vertical="center" wrapText="1"/>
    </xf>
    <xf numFmtId="174" fontId="57" fillId="0" borderId="224" xfId="553" applyNumberFormat="1" applyFont="1" applyFill="1" applyBorder="1" applyAlignment="1">
      <alignment horizontal="right" wrapText="1"/>
    </xf>
    <xf numFmtId="175" fontId="57" fillId="0" borderId="225" xfId="553" applyNumberFormat="1" applyFont="1" applyFill="1" applyBorder="1" applyAlignment="1">
      <alignment horizontal="right" wrapText="1"/>
    </xf>
    <xf numFmtId="175" fontId="57" fillId="0" borderId="226" xfId="553" applyNumberFormat="1" applyFont="1" applyFill="1" applyBorder="1" applyAlignment="1">
      <alignment horizontal="right" wrapText="1"/>
    </xf>
    <xf numFmtId="0" fontId="57" fillId="0" borderId="227" xfId="901" applyFont="1" applyBorder="1" applyAlignment="1">
      <alignment vertical="center" wrapText="1"/>
    </xf>
    <xf numFmtId="174" fontId="57" fillId="0" borderId="228" xfId="553" applyNumberFormat="1" applyFont="1" applyFill="1" applyBorder="1" applyAlignment="1">
      <alignment horizontal="right" wrapText="1"/>
    </xf>
    <xf numFmtId="175" fontId="57" fillId="0" borderId="229" xfId="553" applyNumberFormat="1" applyFont="1" applyFill="1" applyBorder="1" applyAlignment="1">
      <alignment horizontal="right" wrapText="1"/>
    </xf>
    <xf numFmtId="175" fontId="57" fillId="0" borderId="230" xfId="553" applyNumberFormat="1" applyFont="1" applyFill="1" applyBorder="1" applyAlignment="1">
      <alignment horizontal="right" wrapText="1"/>
    </xf>
    <xf numFmtId="0" fontId="72" fillId="0" borderId="215" xfId="595" applyFont="1" applyFill="1" applyBorder="1" applyAlignment="1">
      <alignment horizontal="center" vertical="center" wrapText="1"/>
    </xf>
    <xf numFmtId="0" fontId="18" fillId="0" borderId="0" xfId="902" applyAlignment="1">
      <alignment wrapText="1"/>
    </xf>
    <xf numFmtId="175" fontId="21" fillId="0" borderId="0" xfId="553" applyNumberFormat="1" applyFont="1" applyFill="1" applyBorder="1" applyAlignment="1">
      <alignment horizontal="right" wrapText="1"/>
    </xf>
    <xf numFmtId="174" fontId="21" fillId="0" borderId="0" xfId="553" applyNumberFormat="1" applyFont="1" applyFill="1" applyBorder="1" applyAlignment="1">
      <alignment horizontal="right" wrapText="1"/>
    </xf>
    <xf numFmtId="0" fontId="88" fillId="0" borderId="0" xfId="902" applyNumberFormat="1" applyFont="1" applyFill="1" applyBorder="1" applyAlignment="1" applyProtection="1">
      <alignment horizontal="right" wrapText="1"/>
    </xf>
    <xf numFmtId="1" fontId="68" fillId="0" borderId="0" xfId="902" applyNumberFormat="1" applyFont="1" applyFill="1" applyBorder="1" applyAlignment="1" applyProtection="1">
      <alignment horizontal="right" wrapText="1"/>
    </xf>
    <xf numFmtId="0" fontId="57" fillId="0" borderId="0" xfId="902" applyFont="1" applyFill="1" applyBorder="1"/>
    <xf numFmtId="0" fontId="68" fillId="0" borderId="0" xfId="902" applyNumberFormat="1" applyFont="1" applyFill="1" applyBorder="1" applyAlignment="1" applyProtection="1">
      <alignment horizontal="right" wrapText="1"/>
    </xf>
    <xf numFmtId="0" fontId="18" fillId="0" borderId="0" xfId="902" applyFill="1" applyBorder="1"/>
    <xf numFmtId="0" fontId="72" fillId="0" borderId="211" xfId="595" applyFont="1" applyFill="1" applyBorder="1" applyAlignment="1">
      <alignment vertical="center" wrapText="1"/>
    </xf>
    <xf numFmtId="0" fontId="57" fillId="0" borderId="215" xfId="595" applyFont="1" applyFill="1" applyBorder="1" applyAlignment="1">
      <alignment wrapText="1"/>
    </xf>
    <xf numFmtId="0" fontId="78" fillId="0" borderId="215" xfId="595" applyFont="1" applyFill="1" applyBorder="1" applyAlignment="1">
      <alignment horizontal="left" wrapText="1"/>
    </xf>
    <xf numFmtId="0" fontId="57" fillId="0" borderId="220" xfId="901" applyFont="1" applyFill="1" applyBorder="1" applyAlignment="1">
      <alignment vertical="center" wrapText="1"/>
    </xf>
    <xf numFmtId="0" fontId="57" fillId="0" borderId="215" xfId="901" applyFont="1" applyFill="1" applyBorder="1" applyAlignment="1">
      <alignment vertical="center" wrapText="1"/>
    </xf>
    <xf numFmtId="0" fontId="57" fillId="0" borderId="211" xfId="901" applyFont="1" applyFill="1" applyBorder="1" applyAlignment="1">
      <alignment vertical="center" wrapText="1"/>
    </xf>
    <xf numFmtId="0" fontId="57" fillId="0" borderId="227" xfId="901" applyFont="1" applyFill="1" applyBorder="1" applyAlignment="1">
      <alignment vertical="center" wrapText="1"/>
    </xf>
    <xf numFmtId="0" fontId="70" fillId="0" borderId="98" xfId="983" applyFont="1" applyFill="1" applyBorder="1" applyAlignment="1">
      <alignment horizontal="center" vertical="center" wrapText="1"/>
    </xf>
    <xf numFmtId="0" fontId="70" fillId="33" borderId="209" xfId="983" applyFont="1" applyFill="1" applyBorder="1" applyAlignment="1">
      <alignment horizontal="center" vertical="center" wrapText="1"/>
    </xf>
    <xf numFmtId="0" fontId="70" fillId="0" borderId="231" xfId="983" applyFont="1" applyBorder="1" applyAlignment="1">
      <alignment vertical="center" wrapText="1"/>
    </xf>
    <xf numFmtId="170" fontId="70" fillId="0" borderId="213" xfId="984" applyNumberFormat="1" applyFont="1" applyFill="1" applyBorder="1" applyAlignment="1">
      <alignment horizontal="center" wrapText="1"/>
    </xf>
    <xf numFmtId="0" fontId="71" fillId="33" borderId="98" xfId="983" applyFont="1" applyFill="1" applyBorder="1" applyAlignment="1">
      <alignment wrapText="1"/>
    </xf>
    <xf numFmtId="170" fontId="71" fillId="0" borderId="213" xfId="984" applyNumberFormat="1" applyFont="1" applyFill="1" applyBorder="1" applyAlignment="1">
      <alignment horizontal="center" wrapText="1"/>
    </xf>
    <xf numFmtId="0" fontId="89" fillId="33" borderId="98" xfId="983" applyFont="1" applyFill="1" applyBorder="1" applyAlignment="1">
      <alignment wrapText="1"/>
    </xf>
    <xf numFmtId="170" fontId="89" fillId="0" borderId="213" xfId="984" applyNumberFormat="1" applyFont="1" applyFill="1" applyBorder="1" applyAlignment="1">
      <alignment horizontal="center" wrapText="1"/>
    </xf>
    <xf numFmtId="0" fontId="71" fillId="33" borderId="96" xfId="983" applyFont="1" applyFill="1" applyBorder="1" applyAlignment="1">
      <alignment vertical="center" wrapText="1"/>
    </xf>
    <xf numFmtId="0" fontId="71" fillId="0" borderId="98" xfId="983" applyFont="1" applyFill="1" applyBorder="1" applyAlignment="1">
      <alignment vertical="center" wrapText="1"/>
    </xf>
    <xf numFmtId="0" fontId="70" fillId="0" borderId="98" xfId="983" applyFont="1" applyFill="1" applyBorder="1" applyAlignment="1">
      <alignment vertical="center" wrapText="1"/>
    </xf>
    <xf numFmtId="0" fontId="71" fillId="0" borderId="117" xfId="983" applyFont="1" applyFill="1" applyBorder="1" applyAlignment="1">
      <alignment vertical="center" wrapText="1"/>
    </xf>
    <xf numFmtId="170" fontId="71" fillId="0" borderId="218" xfId="984" applyNumberFormat="1" applyFont="1" applyFill="1" applyBorder="1" applyAlignment="1">
      <alignment horizontal="center" wrapText="1"/>
    </xf>
    <xf numFmtId="0" fontId="71" fillId="0" borderId="119" xfId="901" applyFont="1" applyBorder="1" applyAlignment="1">
      <alignment vertical="center" wrapText="1"/>
    </xf>
    <xf numFmtId="176" fontId="71" fillId="0" borderId="222" xfId="984" applyNumberFormat="1" applyFont="1" applyFill="1" applyBorder="1" applyAlignment="1">
      <alignment horizontal="center" wrapText="1"/>
    </xf>
    <xf numFmtId="0" fontId="71" fillId="0" borderId="98" xfId="901" applyFont="1" applyBorder="1" applyAlignment="1">
      <alignment vertical="center" wrapText="1"/>
    </xf>
    <xf numFmtId="176" fontId="71" fillId="0" borderId="213" xfId="984" applyNumberFormat="1" applyFont="1" applyFill="1" applyBorder="1" applyAlignment="1">
      <alignment horizontal="center" wrapText="1"/>
    </xf>
    <xf numFmtId="0" fontId="71" fillId="0" borderId="231" xfId="901" applyFont="1" applyBorder="1" applyAlignment="1">
      <alignment vertical="center" wrapText="1"/>
    </xf>
    <xf numFmtId="170" fontId="71" fillId="0" borderId="225" xfId="984" applyNumberFormat="1" applyFont="1" applyFill="1" applyBorder="1" applyAlignment="1">
      <alignment horizontal="center" wrapText="1"/>
    </xf>
    <xf numFmtId="0" fontId="71" fillId="0" borderId="232" xfId="901" applyFont="1" applyBorder="1" applyAlignment="1">
      <alignment vertical="center" wrapText="1"/>
    </xf>
    <xf numFmtId="170" fontId="71" fillId="0" borderId="233" xfId="984" applyNumberFormat="1" applyFont="1" applyFill="1" applyBorder="1" applyAlignment="1">
      <alignment horizontal="center" wrapText="1"/>
    </xf>
    <xf numFmtId="0" fontId="19" fillId="0" borderId="0" xfId="902" applyFont="1" applyAlignment="1">
      <alignment horizontal="center" vertical="center"/>
    </xf>
    <xf numFmtId="0" fontId="19" fillId="0" borderId="0" xfId="902" applyFont="1" applyFill="1" applyAlignment="1">
      <alignment horizontal="center" vertical="center"/>
    </xf>
    <xf numFmtId="0" fontId="70" fillId="0" borderId="209" xfId="983" applyFont="1" applyFill="1" applyBorder="1" applyAlignment="1">
      <alignment horizontal="center" vertical="center" wrapText="1"/>
    </xf>
    <xf numFmtId="0" fontId="70" fillId="0" borderId="231" xfId="983" applyFont="1" applyFill="1" applyBorder="1" applyAlignment="1">
      <alignment vertical="center" wrapText="1"/>
    </xf>
    <xf numFmtId="0" fontId="71" fillId="0" borderId="98" xfId="983" applyFont="1" applyFill="1" applyBorder="1" applyAlignment="1">
      <alignment wrapText="1"/>
    </xf>
    <xf numFmtId="0" fontId="89" fillId="0" borderId="98" xfId="983" applyFont="1" applyFill="1" applyBorder="1" applyAlignment="1">
      <alignment wrapText="1"/>
    </xf>
    <xf numFmtId="0" fontId="71" fillId="0" borderId="98" xfId="901" applyFont="1" applyFill="1" applyBorder="1" applyAlignment="1">
      <alignment vertical="center" wrapText="1"/>
    </xf>
    <xf numFmtId="0" fontId="71" fillId="0" borderId="232" xfId="901" applyFont="1" applyFill="1" applyBorder="1" applyAlignment="1">
      <alignment vertical="center" wrapText="1"/>
    </xf>
    <xf numFmtId="0" fontId="23" fillId="0" borderId="0" xfId="983" applyFont="1" applyFill="1" applyBorder="1" applyAlignment="1">
      <alignment wrapText="1"/>
    </xf>
    <xf numFmtId="0" fontId="23" fillId="33" borderId="0" xfId="983" applyFont="1" applyFill="1" applyBorder="1" applyAlignment="1">
      <alignment wrapText="1"/>
    </xf>
    <xf numFmtId="170" fontId="21" fillId="33" borderId="0" xfId="984" applyNumberFormat="1" applyFont="1" applyFill="1" applyBorder="1" applyAlignment="1">
      <alignment horizontal="right" wrapText="1"/>
    </xf>
    <xf numFmtId="0" fontId="21" fillId="0" borderId="0" xfId="983" applyFont="1" applyFill="1" applyBorder="1" applyAlignment="1">
      <alignment wrapText="1"/>
    </xf>
    <xf numFmtId="0" fontId="21" fillId="33" borderId="0" xfId="983" applyFont="1" applyFill="1" applyBorder="1" applyAlignment="1">
      <alignment wrapText="1"/>
    </xf>
    <xf numFmtId="0" fontId="21" fillId="0" borderId="0" xfId="902" applyFont="1" applyFill="1" applyAlignment="1">
      <alignment horizontal="justify" vertical="center"/>
    </xf>
    <xf numFmtId="0" fontId="21" fillId="0" borderId="0" xfId="983" applyFont="1" applyAlignment="1"/>
    <xf numFmtId="170" fontId="68" fillId="0" borderId="234" xfId="902" applyNumberFormat="1" applyFont="1" applyFill="1" applyBorder="1" applyAlignment="1" applyProtection="1">
      <alignment horizontal="right" wrapText="1"/>
    </xf>
    <xf numFmtId="170" fontId="68" fillId="0" borderId="235" xfId="902" applyNumberFormat="1" applyFont="1" applyFill="1" applyBorder="1" applyAlignment="1" applyProtection="1">
      <alignment horizontal="right" wrapText="1"/>
    </xf>
    <xf numFmtId="170" fontId="68" fillId="0" borderId="236" xfId="902" applyNumberFormat="1" applyFont="1" applyFill="1" applyBorder="1" applyAlignment="1" applyProtection="1">
      <alignment horizontal="right" wrapText="1"/>
    </xf>
    <xf numFmtId="0" fontId="18" fillId="59" borderId="0" xfId="902" applyFill="1" applyBorder="1"/>
    <xf numFmtId="170" fontId="68" fillId="59" borderId="0" xfId="902" applyNumberFormat="1" applyFont="1" applyFill="1" applyBorder="1" applyAlignment="1" applyProtection="1">
      <alignment horizontal="right" wrapText="1"/>
    </xf>
    <xf numFmtId="0" fontId="21" fillId="59" borderId="0" xfId="983" applyFont="1" applyFill="1" applyBorder="1" applyAlignment="1"/>
    <xf numFmtId="174" fontId="71" fillId="0" borderId="0" xfId="595" applyNumberFormat="1" applyFont="1" applyBorder="1" applyAlignment="1"/>
    <xf numFmtId="0" fontId="57" fillId="0" borderId="237" xfId="595" applyFont="1" applyFill="1" applyBorder="1" applyAlignment="1">
      <alignment horizontal="justify" wrapText="1"/>
    </xf>
    <xf numFmtId="170" fontId="68" fillId="0" borderId="0" xfId="902" applyNumberFormat="1" applyFont="1" applyFill="1" applyBorder="1" applyAlignment="1" applyProtection="1">
      <alignment horizontal="right" wrapText="1"/>
    </xf>
    <xf numFmtId="0" fontId="72" fillId="0" borderId="206" xfId="595" applyFont="1" applyFill="1" applyBorder="1" applyAlignment="1">
      <alignment horizontal="center" wrapText="1"/>
    </xf>
    <xf numFmtId="0" fontId="72" fillId="0" borderId="240" xfId="595" applyFont="1" applyFill="1" applyBorder="1" applyAlignment="1">
      <alignment horizontal="center" vertical="center" wrapText="1"/>
    </xf>
    <xf numFmtId="0" fontId="72" fillId="0" borderId="107" xfId="595" applyFont="1" applyFill="1" applyBorder="1" applyAlignment="1">
      <alignment horizontal="center" wrapText="1"/>
    </xf>
    <xf numFmtId="0" fontId="72" fillId="33" borderId="242" xfId="595" applyFont="1" applyFill="1" applyBorder="1" applyAlignment="1">
      <alignment horizontal="left" wrapText="1"/>
    </xf>
    <xf numFmtId="170" fontId="72" fillId="33" borderId="100" xfId="595" applyNumberFormat="1" applyFont="1" applyFill="1" applyBorder="1" applyAlignment="1">
      <alignment horizontal="right" wrapText="1"/>
    </xf>
    <xf numFmtId="170" fontId="72" fillId="33" borderId="243" xfId="595" applyNumberFormat="1" applyFont="1" applyFill="1" applyBorder="1" applyAlignment="1">
      <alignment horizontal="right" wrapText="1"/>
    </xf>
    <xf numFmtId="170" fontId="72" fillId="33" borderId="244" xfId="595" applyNumberFormat="1" applyFont="1" applyFill="1" applyBorder="1" applyAlignment="1">
      <alignment horizontal="right" wrapText="1"/>
    </xf>
    <xf numFmtId="0" fontId="57" fillId="33" borderId="90" xfId="595" applyFont="1" applyFill="1" applyBorder="1" applyAlignment="1">
      <alignment wrapText="1"/>
    </xf>
    <xf numFmtId="170" fontId="57" fillId="33" borderId="90" xfId="595" applyNumberFormat="1" applyFont="1" applyFill="1" applyBorder="1" applyAlignment="1">
      <alignment horizontal="right" wrapText="1"/>
    </xf>
    <xf numFmtId="170" fontId="57" fillId="33" borderId="245" xfId="595" applyNumberFormat="1" applyFont="1" applyFill="1" applyBorder="1" applyAlignment="1">
      <alignment horizontal="right" wrapText="1"/>
    </xf>
    <xf numFmtId="170" fontId="57" fillId="33" borderId="246" xfId="595" applyNumberFormat="1" applyFont="1" applyFill="1" applyBorder="1" applyAlignment="1">
      <alignment horizontal="right" wrapText="1"/>
    </xf>
    <xf numFmtId="0" fontId="78" fillId="33" borderId="90" xfId="595" applyFont="1" applyFill="1" applyBorder="1" applyAlignment="1">
      <alignment wrapText="1"/>
    </xf>
    <xf numFmtId="170" fontId="78" fillId="33" borderId="90" xfId="595" applyNumberFormat="1" applyFont="1" applyFill="1" applyBorder="1" applyAlignment="1">
      <alignment horizontal="right" wrapText="1"/>
    </xf>
    <xf numFmtId="170" fontId="78" fillId="33" borderId="245" xfId="595" applyNumberFormat="1" applyFont="1" applyFill="1" applyBorder="1" applyAlignment="1">
      <alignment horizontal="right" wrapText="1"/>
    </xf>
    <xf numFmtId="170" fontId="78" fillId="33" borderId="246" xfId="595" applyNumberFormat="1" applyFont="1" applyFill="1" applyBorder="1" applyAlignment="1">
      <alignment horizontal="right" wrapText="1"/>
    </xf>
    <xf numFmtId="0" fontId="57" fillId="33" borderId="96" xfId="595" applyFont="1" applyFill="1" applyBorder="1" applyAlignment="1">
      <alignment vertical="center" wrapText="1"/>
    </xf>
    <xf numFmtId="170" fontId="57" fillId="33" borderId="90" xfId="595" applyNumberFormat="1" applyFont="1" applyFill="1" applyBorder="1" applyAlignment="1">
      <alignment horizontal="right" vertical="center" wrapText="1"/>
    </xf>
    <xf numFmtId="170" fontId="57" fillId="33" borderId="247" xfId="595" applyNumberFormat="1" applyFont="1" applyFill="1" applyBorder="1" applyAlignment="1">
      <alignment horizontal="right" vertical="center" wrapText="1"/>
    </xf>
    <xf numFmtId="170" fontId="57" fillId="33" borderId="246" xfId="595" applyNumberFormat="1" applyFont="1" applyFill="1" applyBorder="1" applyAlignment="1">
      <alignment horizontal="right" vertical="center" wrapText="1"/>
    </xf>
    <xf numFmtId="0" fontId="57" fillId="33" borderId="242" xfId="595" applyFont="1" applyFill="1" applyBorder="1" applyAlignment="1">
      <alignment vertical="center" wrapText="1"/>
    </xf>
    <xf numFmtId="170" fontId="57" fillId="33" borderId="248" xfId="595" applyNumberFormat="1" applyFont="1" applyFill="1" applyBorder="1" applyAlignment="1">
      <alignment horizontal="right" vertical="center" wrapText="1"/>
    </xf>
    <xf numFmtId="0" fontId="72" fillId="33" borderId="242" xfId="595" applyFont="1" applyFill="1" applyBorder="1" applyAlignment="1">
      <alignment vertical="center" wrapText="1"/>
    </xf>
    <xf numFmtId="170" fontId="72" fillId="33" borderId="90" xfId="595" applyNumberFormat="1" applyFont="1" applyFill="1" applyBorder="1" applyAlignment="1">
      <alignment horizontal="right" vertical="center" wrapText="1"/>
    </xf>
    <xf numFmtId="170" fontId="72" fillId="33" borderId="248" xfId="595" applyNumberFormat="1" applyFont="1" applyFill="1" applyBorder="1" applyAlignment="1">
      <alignment horizontal="right" vertical="center" wrapText="1"/>
    </xf>
    <xf numFmtId="170" fontId="72" fillId="33" borderId="246" xfId="595" applyNumberFormat="1" applyFont="1" applyFill="1" applyBorder="1" applyAlignment="1">
      <alignment horizontal="right" vertical="center" wrapText="1"/>
    </xf>
    <xf numFmtId="0" fontId="57" fillId="33" borderId="249" xfId="595" applyFont="1" applyFill="1" applyBorder="1" applyAlignment="1">
      <alignment vertical="center" wrapText="1"/>
    </xf>
    <xf numFmtId="170" fontId="57" fillId="33" borderId="194" xfId="595" applyNumberFormat="1" applyFont="1" applyFill="1" applyBorder="1" applyAlignment="1">
      <alignment horizontal="right" vertical="center" wrapText="1"/>
    </xf>
    <xf numFmtId="170" fontId="57" fillId="33" borderId="250" xfId="595" applyNumberFormat="1" applyFont="1" applyFill="1" applyBorder="1" applyAlignment="1">
      <alignment horizontal="right" vertical="center" wrapText="1"/>
    </xf>
    <xf numFmtId="170" fontId="57" fillId="33" borderId="251" xfId="595" applyNumberFormat="1" applyFont="1" applyFill="1" applyBorder="1" applyAlignment="1">
      <alignment horizontal="right" vertical="center" wrapText="1"/>
    </xf>
    <xf numFmtId="170" fontId="57" fillId="33" borderId="193" xfId="595" applyNumberFormat="1" applyFont="1" applyFill="1" applyBorder="1" applyAlignment="1">
      <alignment horizontal="left" wrapText="1"/>
    </xf>
    <xf numFmtId="170" fontId="57" fillId="33" borderId="193" xfId="595" applyNumberFormat="1" applyFont="1" applyFill="1" applyBorder="1" applyAlignment="1">
      <alignment horizontal="right" wrapText="1"/>
    </xf>
    <xf numFmtId="170" fontId="57" fillId="33" borderId="252" xfId="595" applyNumberFormat="1" applyFont="1" applyFill="1" applyBorder="1" applyAlignment="1">
      <alignment horizontal="right" wrapText="1"/>
    </xf>
    <xf numFmtId="170" fontId="57" fillId="33" borderId="253" xfId="595" applyNumberFormat="1" applyFont="1" applyFill="1" applyBorder="1" applyAlignment="1">
      <alignment horizontal="right" wrapText="1"/>
    </xf>
    <xf numFmtId="0" fontId="57" fillId="33" borderId="90" xfId="901" applyFont="1" applyFill="1" applyBorder="1" applyAlignment="1">
      <alignment vertical="center" wrapText="1"/>
    </xf>
    <xf numFmtId="170" fontId="57" fillId="33" borderId="90" xfId="901" applyNumberFormat="1" applyFont="1" applyFill="1" applyBorder="1" applyAlignment="1">
      <alignment horizontal="right" vertical="center" wrapText="1"/>
    </xf>
    <xf numFmtId="170" fontId="57" fillId="33" borderId="245" xfId="901" applyNumberFormat="1" applyFont="1" applyFill="1" applyBorder="1" applyAlignment="1">
      <alignment horizontal="right" vertical="center" wrapText="1"/>
    </xf>
    <xf numFmtId="170" fontId="57" fillId="33" borderId="246" xfId="901" applyNumberFormat="1" applyFont="1" applyFill="1" applyBorder="1" applyAlignment="1">
      <alignment horizontal="right" vertical="center" wrapText="1"/>
    </xf>
    <xf numFmtId="170" fontId="57" fillId="33" borderId="0" xfId="901" applyNumberFormat="1" applyFont="1" applyFill="1" applyBorder="1" applyAlignment="1">
      <alignment horizontal="right" vertical="center" wrapText="1"/>
    </xf>
    <xf numFmtId="0" fontId="57" fillId="33" borderId="254" xfId="901" applyFont="1" applyFill="1" applyBorder="1" applyAlignment="1">
      <alignment vertical="center" wrapText="1"/>
    </xf>
    <xf numFmtId="170" fontId="57" fillId="33" borderId="254" xfId="901" applyNumberFormat="1" applyFont="1" applyFill="1" applyBorder="1" applyAlignment="1">
      <alignment horizontal="right" vertical="center" wrapText="1"/>
    </xf>
    <xf numFmtId="170" fontId="57" fillId="33" borderId="255" xfId="901" applyNumberFormat="1" applyFont="1" applyFill="1" applyBorder="1" applyAlignment="1">
      <alignment horizontal="right" vertical="center" wrapText="1"/>
    </xf>
    <xf numFmtId="170" fontId="57" fillId="33" borderId="256" xfId="901" applyNumberFormat="1" applyFont="1" applyFill="1" applyBorder="1" applyAlignment="1">
      <alignment horizontal="right" vertical="center" wrapText="1"/>
    </xf>
    <xf numFmtId="0" fontId="57" fillId="33" borderId="93" xfId="901" applyFont="1" applyFill="1" applyBorder="1" applyAlignment="1">
      <alignment vertical="center" wrapText="1"/>
    </xf>
    <xf numFmtId="170" fontId="57" fillId="33" borderId="93" xfId="901" applyNumberFormat="1" applyFont="1" applyFill="1" applyBorder="1" applyAlignment="1">
      <alignment horizontal="right" vertical="center" wrapText="1"/>
    </xf>
    <xf numFmtId="170" fontId="57" fillId="33" borderId="257" xfId="901" applyNumberFormat="1" applyFont="1" applyFill="1" applyBorder="1" applyAlignment="1">
      <alignment horizontal="right" vertical="center" wrapText="1"/>
    </xf>
    <xf numFmtId="170" fontId="57" fillId="33" borderId="258" xfId="901" applyNumberFormat="1" applyFont="1" applyFill="1" applyBorder="1" applyAlignment="1">
      <alignment horizontal="right" vertical="center" wrapText="1"/>
    </xf>
    <xf numFmtId="0" fontId="57" fillId="33" borderId="241" xfId="901" applyFont="1" applyFill="1" applyBorder="1" applyAlignment="1">
      <alignment vertical="center" wrapText="1"/>
    </xf>
    <xf numFmtId="170" fontId="72" fillId="33" borderId="248" xfId="595" applyNumberFormat="1" applyFont="1" applyFill="1" applyBorder="1" applyAlignment="1">
      <alignment horizontal="right" wrapText="1"/>
    </xf>
    <xf numFmtId="170" fontId="72" fillId="33" borderId="246" xfId="595" applyNumberFormat="1" applyFont="1" applyFill="1" applyBorder="1" applyAlignment="1">
      <alignment horizontal="right" wrapText="1"/>
    </xf>
    <xf numFmtId="0" fontId="57" fillId="33" borderId="0" xfId="901" applyFont="1" applyFill="1" applyBorder="1" applyAlignment="1">
      <alignment vertical="center" wrapText="1"/>
    </xf>
    <xf numFmtId="174" fontId="22" fillId="0" borderId="0" xfId="553" applyNumberFormat="1" applyFont="1" applyFill="1" applyBorder="1" applyAlignment="1">
      <alignment horizontal="right" wrapText="1"/>
    </xf>
    <xf numFmtId="0" fontId="72" fillId="0" borderId="193" xfId="2" applyFont="1" applyBorder="1" applyAlignment="1">
      <alignment horizontal="left"/>
    </xf>
    <xf numFmtId="4" fontId="57" fillId="0" borderId="260" xfId="854" applyNumberFormat="1" applyFont="1" applyFill="1" applyBorder="1" applyAlignment="1">
      <alignment horizontal="center" vertical="center"/>
    </xf>
    <xf numFmtId="0" fontId="57" fillId="59" borderId="261" xfId="597" applyFont="1" applyFill="1" applyBorder="1" applyAlignment="1">
      <alignment horizontal="center" vertical="center"/>
    </xf>
    <xf numFmtId="3" fontId="79" fillId="0" borderId="37" xfId="0" applyNumberFormat="1" applyFont="1" applyBorder="1" applyAlignment="1">
      <alignment horizontal="center"/>
    </xf>
    <xf numFmtId="164" fontId="57" fillId="0" borderId="164" xfId="857" applyNumberFormat="1" applyFont="1" applyFill="1" applyBorder="1" applyAlignment="1">
      <alignment horizontal="center" vertical="center" wrapText="1"/>
    </xf>
    <xf numFmtId="176" fontId="57" fillId="0" borderId="222" xfId="553" applyNumberFormat="1" applyFont="1" applyFill="1" applyBorder="1" applyAlignment="1">
      <alignment horizontal="right" wrapText="1"/>
    </xf>
    <xf numFmtId="176" fontId="57" fillId="0" borderId="213" xfId="553" applyNumberFormat="1" applyFont="1" applyFill="1" applyBorder="1" applyAlignment="1">
      <alignment horizontal="right" wrapText="1"/>
    </xf>
    <xf numFmtId="176" fontId="57" fillId="0" borderId="225" xfId="553" applyNumberFormat="1" applyFont="1" applyFill="1" applyBorder="1" applyAlignment="1">
      <alignment horizontal="right" wrapText="1"/>
    </xf>
    <xf numFmtId="170" fontId="57" fillId="0" borderId="227" xfId="901" applyNumberFormat="1" applyFont="1" applyBorder="1" applyAlignment="1">
      <alignment vertical="center" wrapText="1"/>
    </xf>
    <xf numFmtId="3" fontId="0" fillId="0" borderId="0" xfId="0" applyNumberFormat="1"/>
    <xf numFmtId="177" fontId="18" fillId="0" borderId="0" xfId="902" applyNumberFormat="1"/>
    <xf numFmtId="3" fontId="22" fillId="0" borderId="0" xfId="2" applyNumberFormat="1" applyFont="1" applyAlignment="1">
      <alignment wrapText="1"/>
    </xf>
    <xf numFmtId="164" fontId="57" fillId="59" borderId="122" xfId="857" applyNumberFormat="1" applyFont="1" applyFill="1" applyBorder="1" applyAlignment="1">
      <alignment horizontal="center" vertical="center" wrapText="1"/>
    </xf>
    <xf numFmtId="1" fontId="20" fillId="0" borderId="0" xfId="2" applyNumberFormat="1"/>
    <xf numFmtId="1" fontId="21" fillId="0" borderId="0" xfId="2" applyNumberFormat="1" applyFont="1"/>
    <xf numFmtId="0" fontId="0" fillId="0" borderId="37" xfId="0" applyBorder="1"/>
    <xf numFmtId="0" fontId="0" fillId="0" borderId="37" xfId="0" applyBorder="1" applyAlignment="1">
      <alignment horizontal="center"/>
    </xf>
    <xf numFmtId="0" fontId="0" fillId="0" borderId="0" xfId="0" applyAlignment="1">
      <alignment horizontal="center"/>
    </xf>
    <xf numFmtId="0" fontId="0" fillId="0" borderId="106" xfId="0" applyBorder="1" applyAlignment="1">
      <alignment wrapText="1"/>
    </xf>
    <xf numFmtId="0" fontId="0" fillId="0" borderId="106" xfId="0" applyBorder="1"/>
    <xf numFmtId="0" fontId="0" fillId="0" borderId="104" xfId="0" applyBorder="1"/>
    <xf numFmtId="1" fontId="0" fillId="0" borderId="0" xfId="0" applyNumberFormat="1" applyFont="1" applyFill="1"/>
    <xf numFmtId="1" fontId="67" fillId="0" borderId="0" xfId="595" applyNumberFormat="1" applyFont="1" applyFill="1"/>
    <xf numFmtId="1" fontId="0" fillId="0" borderId="0" xfId="0" applyNumberFormat="1" applyFont="1"/>
    <xf numFmtId="164" fontId="0" fillId="0" borderId="0" xfId="0" applyNumberFormat="1"/>
    <xf numFmtId="170" fontId="0" fillId="0" borderId="37" xfId="0" applyNumberFormat="1" applyBorder="1"/>
    <xf numFmtId="170" fontId="0" fillId="0" borderId="104" xfId="0" applyNumberFormat="1" applyBorder="1"/>
    <xf numFmtId="170" fontId="0" fillId="0" borderId="189" xfId="0" applyNumberFormat="1" applyBorder="1"/>
    <xf numFmtId="170" fontId="0" fillId="0" borderId="201" xfId="0" applyNumberFormat="1" applyBorder="1"/>
    <xf numFmtId="170" fontId="0" fillId="0" borderId="108" xfId="0" applyNumberFormat="1" applyBorder="1"/>
    <xf numFmtId="3" fontId="57" fillId="0" borderId="0" xfId="664" applyNumberFormat="1" applyFont="1" applyFill="1" applyBorder="1" applyAlignment="1">
      <alignment horizontal="center"/>
    </xf>
    <xf numFmtId="3" fontId="57" fillId="0" borderId="10" xfId="664" applyNumberFormat="1" applyFont="1" applyFill="1" applyBorder="1" applyAlignment="1">
      <alignment horizontal="center"/>
    </xf>
    <xf numFmtId="3" fontId="72" fillId="0" borderId="14" xfId="664" applyNumberFormat="1" applyFont="1" applyFill="1" applyBorder="1" applyAlignment="1">
      <alignment horizontal="center"/>
    </xf>
    <xf numFmtId="3" fontId="57" fillId="0" borderId="50" xfId="664" applyNumberFormat="1" applyFont="1" applyFill="1" applyBorder="1" applyAlignment="1">
      <alignment horizontal="center"/>
    </xf>
    <xf numFmtId="0" fontId="21" fillId="0" borderId="0" xfId="595" applyFont="1" applyFill="1" applyBorder="1" applyAlignment="1">
      <alignment wrapText="1"/>
    </xf>
    <xf numFmtId="0" fontId="23" fillId="33" borderId="0" xfId="595" applyFont="1" applyFill="1" applyBorder="1" applyAlignment="1">
      <alignment wrapText="1"/>
    </xf>
    <xf numFmtId="0" fontId="21" fillId="33" borderId="0" xfId="595" applyFont="1" applyFill="1" applyBorder="1" applyAlignment="1">
      <alignment wrapText="1"/>
    </xf>
    <xf numFmtId="0" fontId="21" fillId="0" borderId="0" xfId="902" applyFont="1" applyFill="1" applyAlignment="1">
      <alignment horizontal="left" vertical="center" wrapText="1"/>
    </xf>
    <xf numFmtId="170" fontId="0" fillId="0" borderId="0" xfId="0" applyNumberFormat="1"/>
    <xf numFmtId="176" fontId="72" fillId="0" borderId="212" xfId="553" applyNumberFormat="1" applyFont="1" applyFill="1" applyBorder="1" applyAlignment="1">
      <alignment horizontal="right" wrapText="1"/>
    </xf>
    <xf numFmtId="174" fontId="72" fillId="59" borderId="212" xfId="553" applyNumberFormat="1" applyFont="1" applyFill="1" applyBorder="1" applyAlignment="1">
      <alignment horizontal="right" wrapText="1"/>
    </xf>
    <xf numFmtId="175" fontId="18" fillId="0" borderId="0" xfId="902" applyNumberFormat="1"/>
    <xf numFmtId="9" fontId="18" fillId="0" borderId="0" xfId="1102" applyFont="1"/>
    <xf numFmtId="0" fontId="93" fillId="0" borderId="0" xfId="902" applyFont="1"/>
    <xf numFmtId="178" fontId="18" fillId="0" borderId="0" xfId="902" applyNumberFormat="1"/>
    <xf numFmtId="2" fontId="20" fillId="0" borderId="0" xfId="2" applyNumberFormat="1"/>
    <xf numFmtId="2" fontId="21" fillId="0" borderId="0" xfId="2" applyNumberFormat="1" applyFont="1"/>
    <xf numFmtId="10" fontId="21" fillId="0" borderId="0" xfId="1102" applyNumberFormat="1" applyFont="1"/>
    <xf numFmtId="9" fontId="0" fillId="0" borderId="0" xfId="1102" applyFont="1"/>
    <xf numFmtId="170" fontId="18" fillId="0" borderId="0" xfId="902" applyNumberFormat="1"/>
    <xf numFmtId="170" fontId="18" fillId="0" borderId="0" xfId="902" applyNumberFormat="1" applyFill="1"/>
    <xf numFmtId="164" fontId="57" fillId="0" borderId="199" xfId="5" applyNumberFormat="1" applyFont="1" applyFill="1" applyBorder="1" applyAlignment="1">
      <alignment horizontal="right" wrapText="1" indent="1"/>
    </xf>
    <xf numFmtId="0" fontId="57" fillId="0" borderId="0" xfId="2" applyFont="1" applyFill="1" applyBorder="1" applyAlignment="1">
      <alignment vertical="center"/>
    </xf>
    <xf numFmtId="164" fontId="57" fillId="0" borderId="129" xfId="5" applyNumberFormat="1" applyFont="1" applyFill="1" applyBorder="1" applyAlignment="1">
      <alignment horizontal="right" wrapText="1" indent="1"/>
    </xf>
    <xf numFmtId="0" fontId="57" fillId="0" borderId="0" xfId="0" applyFont="1" applyFill="1" applyBorder="1" applyAlignment="1">
      <alignment horizontal="right"/>
    </xf>
    <xf numFmtId="164" fontId="57" fillId="0" borderId="0" xfId="857" applyNumberFormat="1" applyFont="1" applyFill="1" applyBorder="1" applyAlignment="1">
      <alignment horizontal="right" wrapText="1" indent="1"/>
    </xf>
    <xf numFmtId="164" fontId="57" fillId="0" borderId="129" xfId="857" applyNumberFormat="1" applyFont="1" applyFill="1" applyBorder="1" applyAlignment="1">
      <alignment horizontal="right" wrapText="1" indent="1"/>
    </xf>
    <xf numFmtId="170" fontId="18" fillId="0" borderId="0" xfId="1102" applyNumberFormat="1" applyFont="1"/>
    <xf numFmtId="0" fontId="18" fillId="0" borderId="0" xfId="902" quotePrefix="1"/>
    <xf numFmtId="0" fontId="21" fillId="0" borderId="0" xfId="902" applyFont="1"/>
    <xf numFmtId="170" fontId="57" fillId="33" borderId="0" xfId="901" applyNumberFormat="1" applyFont="1" applyFill="1" applyBorder="1" applyAlignment="1">
      <alignment horizontal="right" vertical="center" wrapText="1"/>
    </xf>
    <xf numFmtId="164" fontId="72" fillId="0" borderId="13" xfId="1" applyNumberFormat="1" applyFont="1" applyFill="1" applyBorder="1" applyAlignment="1">
      <alignment horizontal="center"/>
    </xf>
    <xf numFmtId="0" fontId="18" fillId="0" borderId="0" xfId="902" applyAlignment="1">
      <alignment wrapText="1"/>
    </xf>
    <xf numFmtId="0" fontId="21" fillId="0" borderId="0" xfId="1" applyFont="1" applyAlignment="1"/>
    <xf numFmtId="3" fontId="57" fillId="0" borderId="46" xfId="5" applyNumberFormat="1" applyFont="1" applyFill="1" applyBorder="1" applyAlignment="1">
      <alignment horizontal="center" vertical="center" wrapText="1"/>
    </xf>
    <xf numFmtId="3" fontId="57" fillId="0" borderId="47" xfId="5" applyNumberFormat="1" applyFont="1" applyFill="1" applyBorder="1" applyAlignment="1">
      <alignment horizontal="center" vertical="center" wrapText="1"/>
    </xf>
    <xf numFmtId="170" fontId="57" fillId="0" borderId="83" xfId="5" applyNumberFormat="1" applyFont="1" applyFill="1" applyBorder="1" applyAlignment="1">
      <alignment horizontal="center" vertical="center" wrapText="1"/>
    </xf>
    <xf numFmtId="170" fontId="57" fillId="0" borderId="46" xfId="5" applyNumberFormat="1" applyFont="1" applyFill="1" applyBorder="1" applyAlignment="1">
      <alignment horizontal="center" vertical="center" wrapText="1"/>
    </xf>
    <xf numFmtId="170" fontId="57" fillId="0" borderId="84" xfId="5" applyNumberFormat="1" applyFont="1" applyFill="1" applyBorder="1" applyAlignment="1">
      <alignment horizontal="center" vertical="center" wrapText="1"/>
    </xf>
    <xf numFmtId="0" fontId="57" fillId="0" borderId="184" xfId="3" applyFont="1" applyFill="1" applyBorder="1" applyAlignment="1">
      <alignment horizontal="left" vertical="center"/>
    </xf>
    <xf numFmtId="0" fontId="57" fillId="59" borderId="125" xfId="599" applyFont="1" applyFill="1" applyBorder="1"/>
    <xf numFmtId="0" fontId="19" fillId="0" borderId="0" xfId="2" applyFont="1" applyAlignment="1">
      <alignment wrapText="1"/>
    </xf>
    <xf numFmtId="0" fontId="70" fillId="33" borderId="0" xfId="983" applyFont="1" applyFill="1" applyAlignment="1">
      <alignment wrapText="1"/>
    </xf>
    <xf numFmtId="3" fontId="79" fillId="0" borderId="269" xfId="0" applyNumberFormat="1" applyFont="1" applyBorder="1" applyAlignment="1">
      <alignment horizontal="center"/>
    </xf>
    <xf numFmtId="3" fontId="57" fillId="0" borderId="269" xfId="854" applyNumberFormat="1" applyFont="1" applyFill="1" applyBorder="1" applyAlignment="1">
      <alignment horizontal="center" vertical="center"/>
    </xf>
    <xf numFmtId="0" fontId="57" fillId="59" borderId="272" xfId="597" applyFont="1" applyFill="1" applyBorder="1" applyAlignment="1">
      <alignment horizontal="center" vertical="center"/>
    </xf>
    <xf numFmtId="4" fontId="57" fillId="0" borderId="273" xfId="854" applyNumberFormat="1" applyFont="1" applyFill="1" applyBorder="1" applyAlignment="1">
      <alignment horizontal="center" vertical="center"/>
    </xf>
    <xf numFmtId="3" fontId="79" fillId="0" borderId="106" xfId="0" applyNumberFormat="1" applyFont="1" applyBorder="1" applyAlignment="1">
      <alignment horizontal="center"/>
    </xf>
    <xf numFmtId="0" fontId="57" fillId="59" borderId="274" xfId="1" applyFont="1" applyFill="1" applyBorder="1" applyAlignment="1">
      <alignment horizontal="center" vertical="center"/>
    </xf>
    <xf numFmtId="3" fontId="79" fillId="0" borderId="269" xfId="0" applyNumberFormat="1" applyFont="1" applyBorder="1" applyAlignment="1">
      <alignment horizontal="center" vertical="center"/>
    </xf>
    <xf numFmtId="0" fontId="72" fillId="0" borderId="267" xfId="2" applyFont="1" applyBorder="1" applyAlignment="1">
      <alignment horizontal="center" vertical="center" wrapText="1"/>
    </xf>
    <xf numFmtId="0" fontId="57" fillId="59" borderId="268" xfId="1" applyFont="1" applyFill="1" applyBorder="1" applyAlignment="1">
      <alignment horizontal="center" vertical="center"/>
    </xf>
    <xf numFmtId="4" fontId="57" fillId="0" borderId="271" xfId="854" applyNumberFormat="1" applyFont="1" applyFill="1" applyBorder="1" applyAlignment="1">
      <alignment horizontal="center" vertical="center"/>
    </xf>
    <xf numFmtId="4" fontId="57" fillId="0" borderId="270" xfId="854" applyNumberFormat="1" applyFont="1" applyFill="1" applyBorder="1" applyAlignment="1">
      <alignment horizontal="center" vertical="center"/>
    </xf>
    <xf numFmtId="0" fontId="57" fillId="59" borderId="108" xfId="597" applyFont="1" applyFill="1" applyBorder="1" applyAlignment="1">
      <alignment horizontal="center" vertical="center"/>
    </xf>
    <xf numFmtId="164" fontId="57" fillId="0" borderId="0" xfId="5" applyNumberFormat="1" applyFont="1" applyFill="1" applyBorder="1" applyAlignment="1">
      <alignment horizontal="center" wrapText="1"/>
    </xf>
    <xf numFmtId="0" fontId="72" fillId="0" borderId="126" xfId="3" applyFont="1" applyBorder="1" applyAlignment="1"/>
    <xf numFmtId="164" fontId="57" fillId="0" borderId="129" xfId="5" applyNumberFormat="1" applyFont="1" applyFill="1" applyBorder="1" applyAlignment="1">
      <alignment horizontal="center" wrapText="1"/>
    </xf>
    <xf numFmtId="3" fontId="57" fillId="0" borderId="106" xfId="854" applyNumberFormat="1" applyFont="1" applyFill="1" applyBorder="1" applyAlignment="1">
      <alignment horizontal="center" vertical="center"/>
    </xf>
    <xf numFmtId="4" fontId="57" fillId="0" borderId="264" xfId="854" applyNumberFormat="1" applyFont="1" applyFill="1" applyBorder="1" applyAlignment="1">
      <alignment horizontal="center" vertical="center"/>
    </xf>
    <xf numFmtId="3" fontId="57" fillId="0" borderId="37" xfId="854" applyNumberFormat="1" applyFont="1" applyFill="1" applyBorder="1" applyAlignment="1">
      <alignment horizontal="center" vertical="center"/>
    </xf>
    <xf numFmtId="4" fontId="57" fillId="0" borderId="103" xfId="854" applyNumberFormat="1" applyFont="1" applyFill="1" applyBorder="1" applyAlignment="1">
      <alignment horizontal="center" vertical="center"/>
    </xf>
    <xf numFmtId="3" fontId="57" fillId="0" borderId="104" xfId="854" applyNumberFormat="1" applyFont="1" applyFill="1" applyBorder="1" applyAlignment="1">
      <alignment horizontal="center" vertical="center"/>
    </xf>
    <xf numFmtId="4" fontId="57" fillId="0" borderId="105" xfId="854" applyNumberFormat="1" applyFont="1" applyFill="1" applyBorder="1" applyAlignment="1">
      <alignment horizontal="center" vertical="center"/>
    </xf>
    <xf numFmtId="4" fontId="57" fillId="0" borderId="183" xfId="854" applyNumberFormat="1" applyFont="1" applyFill="1" applyBorder="1" applyAlignment="1">
      <alignment horizontal="center" vertical="center"/>
    </xf>
    <xf numFmtId="164" fontId="57" fillId="0" borderId="99" xfId="5" applyNumberFormat="1" applyFont="1" applyFill="1" applyBorder="1" applyAlignment="1">
      <alignment horizontal="center" wrapText="1"/>
    </xf>
    <xf numFmtId="0" fontId="57" fillId="59" borderId="187" xfId="597" applyFont="1" applyFill="1" applyBorder="1" applyAlignment="1">
      <alignment horizontal="center" vertical="center"/>
    </xf>
    <xf numFmtId="4" fontId="57" fillId="59" borderId="37" xfId="854" applyNumberFormat="1" applyFont="1" applyFill="1" applyBorder="1" applyAlignment="1">
      <alignment horizontal="center" vertical="center"/>
    </xf>
    <xf numFmtId="0" fontId="57" fillId="59" borderId="187" xfId="1" applyFont="1" applyFill="1" applyBorder="1" applyAlignment="1">
      <alignment horizontal="center" vertical="center"/>
    </xf>
    <xf numFmtId="0" fontId="57" fillId="59" borderId="108" xfId="1" applyFont="1" applyFill="1" applyBorder="1" applyAlignment="1">
      <alignment horizontal="center" vertical="center"/>
    </xf>
    <xf numFmtId="0" fontId="78" fillId="59" borderId="187" xfId="1" applyFont="1" applyFill="1" applyBorder="1" applyAlignment="1">
      <alignment horizontal="center" vertical="center"/>
    </xf>
    <xf numFmtId="0" fontId="78" fillId="59" borderId="108" xfId="597" applyFont="1" applyFill="1" applyBorder="1" applyAlignment="1">
      <alignment horizontal="center" vertical="center"/>
    </xf>
    <xf numFmtId="0" fontId="78" fillId="59" borderId="187" xfId="597" applyFont="1" applyFill="1" applyBorder="1" applyAlignment="1">
      <alignment horizontal="center" vertical="center"/>
    </xf>
    <xf numFmtId="0" fontId="57" fillId="59" borderId="265" xfId="1" applyFont="1" applyFill="1" applyBorder="1" applyAlignment="1">
      <alignment horizontal="center" vertical="center"/>
    </xf>
    <xf numFmtId="3" fontId="79" fillId="0" borderId="37" xfId="0" applyNumberFormat="1" applyFont="1" applyBorder="1" applyAlignment="1">
      <alignment horizontal="center"/>
    </xf>
    <xf numFmtId="164" fontId="72" fillId="0" borderId="86" xfId="6" applyNumberFormat="1" applyFont="1" applyFill="1" applyBorder="1" applyAlignment="1">
      <alignment horizontal="center" wrapText="1"/>
    </xf>
    <xf numFmtId="164" fontId="72" fillId="0" borderId="203" xfId="6" applyNumberFormat="1" applyFont="1" applyFill="1" applyBorder="1" applyAlignment="1">
      <alignment horizontal="center" wrapText="1"/>
    </xf>
    <xf numFmtId="164" fontId="79" fillId="0" borderId="204" xfId="858" applyNumberFormat="1" applyFont="1" applyFill="1" applyBorder="1" applyAlignment="1" applyProtection="1">
      <alignment horizontal="center"/>
    </xf>
    <xf numFmtId="164" fontId="79" fillId="0" borderId="205" xfId="858" applyNumberFormat="1" applyFont="1" applyFill="1" applyBorder="1" applyAlignment="1" applyProtection="1">
      <alignment horizontal="center"/>
    </xf>
    <xf numFmtId="164" fontId="79" fillId="0" borderId="93" xfId="858" applyNumberFormat="1" applyFont="1" applyFill="1" applyBorder="1" applyAlignment="1" applyProtection="1">
      <alignment horizontal="center"/>
    </xf>
    <xf numFmtId="164" fontId="79" fillId="0" borderId="206" xfId="858" applyNumberFormat="1" applyFont="1" applyFill="1" applyBorder="1" applyAlignment="1" applyProtection="1">
      <alignment horizontal="center"/>
    </xf>
    <xf numFmtId="0" fontId="72" fillId="0" borderId="267" xfId="3" applyFont="1" applyFill="1" applyBorder="1" applyAlignment="1">
      <alignment horizontal="center" vertical="center"/>
    </xf>
    <xf numFmtId="0" fontId="72" fillId="0" borderId="275" xfId="3" applyFont="1" applyFill="1" applyBorder="1" applyAlignment="1">
      <alignment horizontal="left" vertical="center"/>
    </xf>
    <xf numFmtId="0" fontId="57" fillId="0" borderId="276" xfId="3" applyFont="1" applyFill="1" applyBorder="1" applyAlignment="1">
      <alignment horizontal="left" vertical="center"/>
    </xf>
    <xf numFmtId="0" fontId="72" fillId="0" borderId="277" xfId="3" applyFont="1" applyFill="1" applyBorder="1"/>
    <xf numFmtId="164" fontId="57" fillId="33" borderId="278" xfId="3" applyNumberFormat="1" applyFont="1" applyFill="1" applyBorder="1" applyAlignment="1">
      <alignment horizontal="left" wrapText="1" indent="1"/>
    </xf>
    <xf numFmtId="164" fontId="57" fillId="33" borderId="279" xfId="3" applyNumberFormat="1" applyFont="1" applyFill="1" applyBorder="1" applyAlignment="1">
      <alignment horizontal="left" wrapText="1" indent="1"/>
    </xf>
    <xf numFmtId="0" fontId="72" fillId="0" borderId="278" xfId="3" applyFont="1" applyFill="1" applyBorder="1"/>
    <xf numFmtId="0" fontId="72" fillId="0" borderId="277" xfId="3" applyFont="1" applyFill="1" applyBorder="1" applyAlignment="1">
      <alignment wrapText="1"/>
    </xf>
    <xf numFmtId="0" fontId="72" fillId="0" borderId="278" xfId="3" applyFont="1" applyFill="1" applyBorder="1" applyAlignment="1">
      <alignment wrapText="1"/>
    </xf>
    <xf numFmtId="164" fontId="57" fillId="33" borderId="280" xfId="3" applyNumberFormat="1" applyFont="1" applyFill="1" applyBorder="1" applyAlignment="1">
      <alignment horizontal="left" wrapText="1" indent="1"/>
    </xf>
    <xf numFmtId="1" fontId="16" fillId="0" borderId="0" xfId="0" applyNumberFormat="1" applyFont="1" applyFill="1"/>
    <xf numFmtId="0" fontId="16" fillId="0" borderId="0" xfId="0" applyFont="1"/>
    <xf numFmtId="0" fontId="23" fillId="0" borderId="0" xfId="2" applyFont="1" applyAlignment="1">
      <alignment wrapText="1"/>
    </xf>
    <xf numFmtId="0" fontId="21" fillId="0" borderId="0" xfId="2" applyFont="1" applyAlignment="1">
      <alignment wrapText="1"/>
    </xf>
    <xf numFmtId="0" fontId="18" fillId="0" borderId="0" xfId="2" applyFont="1" applyAlignment="1"/>
    <xf numFmtId="0" fontId="18" fillId="0" borderId="0" xfId="2" applyFont="1" applyAlignment="1">
      <alignment wrapText="1"/>
    </xf>
    <xf numFmtId="0" fontId="21" fillId="0" borderId="0" xfId="2" applyFont="1" applyFill="1" applyAlignment="1">
      <alignment wrapText="1"/>
    </xf>
    <xf numFmtId="0" fontId="18" fillId="0" borderId="0" xfId="2" applyFont="1" applyFill="1" applyAlignment="1">
      <alignment wrapText="1"/>
    </xf>
    <xf numFmtId="170" fontId="72" fillId="0" borderId="248" xfId="595" applyNumberFormat="1" applyFont="1" applyFill="1" applyBorder="1" applyAlignment="1">
      <alignment horizontal="right" wrapText="1"/>
    </xf>
    <xf numFmtId="170" fontId="57" fillId="0" borderId="245" xfId="595" applyNumberFormat="1" applyFont="1" applyFill="1" applyBorder="1" applyAlignment="1">
      <alignment horizontal="right" wrapText="1"/>
    </xf>
    <xf numFmtId="170" fontId="78" fillId="0" borderId="245" xfId="595" applyNumberFormat="1" applyFont="1" applyFill="1" applyBorder="1" applyAlignment="1">
      <alignment horizontal="right" wrapText="1"/>
    </xf>
    <xf numFmtId="170" fontId="57" fillId="0" borderId="246" xfId="595" applyNumberFormat="1" applyFont="1" applyFill="1" applyBorder="1" applyAlignment="1">
      <alignment horizontal="right" vertical="center" wrapText="1"/>
    </xf>
    <xf numFmtId="170" fontId="57" fillId="0" borderId="246" xfId="595" applyNumberFormat="1" applyFont="1" applyFill="1" applyBorder="1" applyAlignment="1">
      <alignment horizontal="right" wrapText="1"/>
    </xf>
    <xf numFmtId="170" fontId="78" fillId="0" borderId="246" xfId="595" applyNumberFormat="1" applyFont="1" applyFill="1" applyBorder="1" applyAlignment="1">
      <alignment horizontal="right" wrapText="1"/>
    </xf>
    <xf numFmtId="176" fontId="18" fillId="0" borderId="0" xfId="902" applyNumberFormat="1"/>
    <xf numFmtId="3" fontId="79" fillId="0" borderId="37" xfId="0" applyNumberFormat="1" applyFont="1" applyFill="1" applyBorder="1" applyAlignment="1">
      <alignment horizontal="center"/>
    </xf>
    <xf numFmtId="3" fontId="79" fillId="0" borderId="104" xfId="0" applyNumberFormat="1" applyFont="1" applyFill="1" applyBorder="1" applyAlignment="1">
      <alignment horizontal="center"/>
    </xf>
    <xf numFmtId="164" fontId="72" fillId="0" borderId="150" xfId="901" applyNumberFormat="1" applyFont="1" applyFill="1" applyBorder="1" applyAlignment="1">
      <alignment vertical="center" wrapText="1"/>
    </xf>
    <xf numFmtId="164" fontId="57" fillId="0" borderId="128" xfId="901" applyNumberFormat="1" applyFont="1" applyFill="1" applyBorder="1" applyAlignment="1">
      <alignment vertical="center" wrapText="1"/>
    </xf>
    <xf numFmtId="164" fontId="57" fillId="0" borderId="153" xfId="901" applyNumberFormat="1" applyFont="1" applyFill="1" applyBorder="1" applyAlignment="1">
      <alignment vertical="center" wrapText="1"/>
    </xf>
    <xf numFmtId="164" fontId="78" fillId="0" borderId="128" xfId="901" applyNumberFormat="1" applyFont="1" applyFill="1" applyBorder="1" applyAlignment="1">
      <alignment vertical="center" wrapText="1"/>
    </xf>
    <xf numFmtId="164" fontId="57" fillId="0" borderId="155" xfId="901" applyNumberFormat="1" applyFont="1" applyFill="1" applyBorder="1" applyAlignment="1">
      <alignment vertical="center" wrapText="1"/>
    </xf>
    <xf numFmtId="170" fontId="57" fillId="0" borderId="153" xfId="901" applyNumberFormat="1" applyFont="1" applyFill="1" applyBorder="1" applyAlignment="1">
      <alignment vertical="center" wrapText="1"/>
    </xf>
    <xf numFmtId="170" fontId="57" fillId="0" borderId="130" xfId="901" applyNumberFormat="1" applyFont="1" applyFill="1" applyBorder="1" applyAlignment="1">
      <alignment vertical="center" wrapText="1"/>
    </xf>
    <xf numFmtId="170" fontId="57" fillId="0" borderId="247" xfId="595" applyNumberFormat="1" applyFont="1" applyFill="1" applyBorder="1" applyAlignment="1">
      <alignment horizontal="right" vertical="center" wrapText="1"/>
    </xf>
    <xf numFmtId="170" fontId="57" fillId="0" borderId="248" xfId="595" applyNumberFormat="1" applyFont="1" applyFill="1" applyBorder="1" applyAlignment="1">
      <alignment horizontal="right" vertical="center" wrapText="1"/>
    </xf>
    <xf numFmtId="170" fontId="72" fillId="0" borderId="248" xfId="595" applyNumberFormat="1" applyFont="1" applyFill="1" applyBorder="1" applyAlignment="1">
      <alignment horizontal="right" vertical="center" wrapText="1"/>
    </xf>
    <xf numFmtId="170" fontId="57" fillId="0" borderId="250" xfId="595" applyNumberFormat="1" applyFont="1" applyFill="1" applyBorder="1" applyAlignment="1">
      <alignment horizontal="right" vertical="center" wrapText="1"/>
    </xf>
    <xf numFmtId="170" fontId="57" fillId="0" borderId="252" xfId="595" applyNumberFormat="1" applyFont="1" applyFill="1" applyBorder="1" applyAlignment="1">
      <alignment horizontal="right" wrapText="1"/>
    </xf>
    <xf numFmtId="170" fontId="57" fillId="0" borderId="245" xfId="901" applyNumberFormat="1" applyFont="1" applyFill="1" applyBorder="1" applyAlignment="1">
      <alignment horizontal="right" vertical="center" wrapText="1"/>
    </xf>
    <xf numFmtId="170" fontId="57" fillId="0" borderId="255" xfId="901" applyNumberFormat="1" applyFont="1" applyFill="1" applyBorder="1" applyAlignment="1">
      <alignment horizontal="right" vertical="center" wrapText="1"/>
    </xf>
    <xf numFmtId="170" fontId="57" fillId="0" borderId="257" xfId="901" applyNumberFormat="1" applyFont="1" applyFill="1" applyBorder="1" applyAlignment="1">
      <alignment horizontal="right" vertical="center" wrapText="1"/>
    </xf>
    <xf numFmtId="179" fontId="21" fillId="0" borderId="0" xfId="1102" applyNumberFormat="1" applyFont="1"/>
    <xf numFmtId="0" fontId="1" fillId="82" borderId="0" xfId="0" applyFont="1" applyFill="1"/>
    <xf numFmtId="1" fontId="72" fillId="0" borderId="40" xfId="856" applyNumberFormat="1" applyFont="1" applyFill="1" applyBorder="1" applyAlignment="1">
      <alignment horizontal="center" vertical="center" wrapText="1"/>
    </xf>
    <xf numFmtId="1" fontId="72" fillId="0" borderId="41" xfId="856" applyNumberFormat="1" applyFont="1" applyFill="1" applyBorder="1" applyAlignment="1">
      <alignment horizontal="center" vertical="center" wrapText="1"/>
    </xf>
    <xf numFmtId="1" fontId="72" fillId="33" borderId="40" xfId="856" applyNumberFormat="1" applyFont="1" applyFill="1" applyBorder="1" applyAlignment="1">
      <alignment horizontal="center" vertical="center" wrapText="1"/>
    </xf>
    <xf numFmtId="1" fontId="72" fillId="0" borderId="118" xfId="856" applyNumberFormat="1" applyFont="1" applyFill="1" applyBorder="1" applyAlignment="1">
      <alignment horizontal="center" vertical="center" wrapText="1"/>
    </xf>
    <xf numFmtId="0" fontId="54" fillId="0" borderId="0" xfId="1" applyFont="1" applyFill="1" applyBorder="1"/>
    <xf numFmtId="0" fontId="18" fillId="0" borderId="0" xfId="1" applyFill="1"/>
    <xf numFmtId="0" fontId="0" fillId="0" borderId="0" xfId="0" applyAlignment="1"/>
    <xf numFmtId="0" fontId="0" fillId="0" borderId="0" xfId="0" applyFont="1" applyAlignment="1"/>
    <xf numFmtId="0" fontId="21" fillId="0" borderId="0" xfId="1" applyFont="1" applyAlignment="1"/>
    <xf numFmtId="0" fontId="18" fillId="0" borderId="0" xfId="1" applyFont="1" applyAlignment="1"/>
    <xf numFmtId="164" fontId="94" fillId="83" borderId="21" xfId="2" applyNumberFormat="1" applyFont="1" applyFill="1" applyBorder="1" applyAlignment="1">
      <alignment horizontal="center" vertical="center" wrapText="1"/>
    </xf>
    <xf numFmtId="3" fontId="94" fillId="83" borderId="38" xfId="1" applyNumberFormat="1" applyFont="1" applyFill="1" applyBorder="1" applyAlignment="1">
      <alignment horizontal="center" vertical="center" wrapText="1"/>
    </xf>
    <xf numFmtId="164" fontId="94" fillId="83" borderId="21" xfId="664" applyNumberFormat="1" applyFont="1" applyFill="1" applyBorder="1" applyAlignment="1">
      <alignment horizontal="center" vertical="center" wrapText="1"/>
    </xf>
    <xf numFmtId="3" fontId="94" fillId="83" borderId="22" xfId="664" applyNumberFormat="1" applyFont="1" applyFill="1" applyBorder="1" applyAlignment="1">
      <alignment horizontal="center" vertical="center" wrapText="1"/>
    </xf>
    <xf numFmtId="164" fontId="94" fillId="83" borderId="54" xfId="664" applyNumberFormat="1" applyFont="1" applyFill="1" applyBorder="1" applyAlignment="1">
      <alignment horizontal="center" vertical="center" wrapText="1"/>
    </xf>
    <xf numFmtId="3" fontId="94" fillId="83" borderId="12" xfId="664" applyNumberFormat="1" applyFont="1" applyFill="1" applyBorder="1" applyAlignment="1">
      <alignment horizontal="center" vertical="center" wrapText="1"/>
    </xf>
    <xf numFmtId="3" fontId="94" fillId="83" borderId="192" xfId="664" applyNumberFormat="1" applyFont="1" applyFill="1" applyBorder="1" applyAlignment="1">
      <alignment horizontal="center" vertical="center" wrapText="1"/>
    </xf>
    <xf numFmtId="164" fontId="94" fillId="83" borderId="16" xfId="2" applyNumberFormat="1" applyFont="1" applyFill="1" applyBorder="1" applyAlignment="1">
      <alignment horizontal="center"/>
    </xf>
    <xf numFmtId="3" fontId="94" fillId="83" borderId="17" xfId="1" applyNumberFormat="1" applyFont="1" applyFill="1" applyBorder="1" applyAlignment="1">
      <alignment horizontal="center" wrapText="1"/>
    </xf>
    <xf numFmtId="164" fontId="94" fillId="83" borderId="59" xfId="664" applyNumberFormat="1" applyFont="1" applyFill="1" applyBorder="1" applyAlignment="1">
      <alignment horizontal="center" wrapText="1"/>
    </xf>
    <xf numFmtId="3" fontId="94" fillId="83" borderId="11" xfId="664" applyNumberFormat="1" applyFont="1" applyFill="1" applyBorder="1" applyAlignment="1">
      <alignment horizontal="center" wrapText="1"/>
    </xf>
    <xf numFmtId="164" fontId="94" fillId="83" borderId="69" xfId="1" applyNumberFormat="1" applyFont="1" applyFill="1" applyBorder="1" applyAlignment="1">
      <alignment horizontal="center" wrapText="1"/>
    </xf>
    <xf numFmtId="3" fontId="94" fillId="83" borderId="89" xfId="664" applyNumberFormat="1" applyFont="1" applyFill="1" applyBorder="1" applyAlignment="1">
      <alignment horizontal="center" wrapText="1"/>
    </xf>
    <xf numFmtId="3" fontId="94" fillId="83" borderId="11" xfId="1" applyNumberFormat="1" applyFont="1" applyFill="1" applyBorder="1" applyAlignment="1">
      <alignment horizontal="center" wrapText="1"/>
    </xf>
    <xf numFmtId="164" fontId="94" fillId="83" borderId="18" xfId="664" applyNumberFormat="1" applyFont="1" applyFill="1" applyBorder="1" applyAlignment="1">
      <alignment horizontal="center" wrapText="1"/>
    </xf>
    <xf numFmtId="3" fontId="94" fillId="83" borderId="0" xfId="664" applyNumberFormat="1" applyFont="1" applyFill="1" applyBorder="1" applyAlignment="1">
      <alignment horizontal="center" wrapText="1"/>
    </xf>
    <xf numFmtId="3" fontId="94" fillId="83" borderId="91" xfId="664" applyNumberFormat="1" applyFont="1" applyFill="1" applyBorder="1" applyAlignment="1">
      <alignment horizontal="center" wrapText="1"/>
    </xf>
    <xf numFmtId="0" fontId="23" fillId="0" borderId="0" xfId="1" applyFont="1" applyAlignment="1"/>
    <xf numFmtId="0" fontId="85" fillId="0" borderId="0" xfId="0" applyFont="1" applyAlignment="1"/>
    <xf numFmtId="0" fontId="21" fillId="0" borderId="0" xfId="595" applyFont="1" applyAlignment="1"/>
    <xf numFmtId="3" fontId="22" fillId="0" borderId="0" xfId="2" applyNumberFormat="1" applyFont="1" applyFill="1"/>
    <xf numFmtId="0" fontId="96" fillId="0" borderId="0" xfId="1378"/>
    <xf numFmtId="0" fontId="19" fillId="0" borderId="0" xfId="1" applyFont="1"/>
    <xf numFmtId="0" fontId="18" fillId="0" borderId="0" xfId="597" applyFont="1" applyAlignment="1">
      <alignment wrapText="1"/>
    </xf>
    <xf numFmtId="0" fontId="0" fillId="0" borderId="0" xfId="0" applyFont="1" applyFill="1"/>
    <xf numFmtId="0" fontId="72" fillId="0" borderId="208" xfId="595" applyFont="1" applyFill="1" applyBorder="1" applyAlignment="1">
      <alignment horizontal="center" vertical="center" wrapText="1"/>
    </xf>
    <xf numFmtId="0" fontId="72" fillId="0" borderId="209" xfId="595" applyFont="1" applyFill="1" applyBorder="1" applyAlignment="1">
      <alignment horizontal="center" vertical="center" wrapText="1"/>
    </xf>
    <xf numFmtId="0" fontId="72" fillId="0" borderId="210" xfId="595" applyFont="1" applyFill="1" applyBorder="1" applyAlignment="1">
      <alignment horizontal="center" vertical="center" wrapText="1"/>
    </xf>
    <xf numFmtId="0" fontId="57" fillId="0" borderId="215" xfId="595" applyFont="1" applyFill="1" applyBorder="1" applyAlignment="1">
      <alignment vertical="center" wrapText="1"/>
    </xf>
    <xf numFmtId="0" fontId="72" fillId="0" borderId="215" xfId="595" applyFont="1" applyFill="1" applyBorder="1" applyAlignment="1">
      <alignment vertical="center" wrapText="1"/>
    </xf>
    <xf numFmtId="0" fontId="57" fillId="0" borderId="216" xfId="595" applyFont="1" applyFill="1" applyBorder="1" applyAlignment="1">
      <alignment vertical="center" wrapText="1"/>
    </xf>
    <xf numFmtId="0" fontId="72" fillId="0" borderId="211" xfId="595" applyFont="1" applyFill="1" applyBorder="1" applyAlignment="1">
      <alignment vertical="center" wrapText="1"/>
    </xf>
    <xf numFmtId="0" fontId="57" fillId="0" borderId="215" xfId="595" applyFont="1" applyFill="1" applyBorder="1" applyAlignment="1">
      <alignment wrapText="1"/>
    </xf>
    <xf numFmtId="0" fontId="78" fillId="0" borderId="215" xfId="595" applyFont="1" applyFill="1" applyBorder="1" applyAlignment="1">
      <alignment horizontal="left" wrapText="1"/>
    </xf>
    <xf numFmtId="0" fontId="57" fillId="0" borderId="220" xfId="901" applyFont="1" applyFill="1" applyBorder="1" applyAlignment="1">
      <alignment vertical="center" wrapText="1"/>
    </xf>
    <xf numFmtId="0" fontId="57" fillId="0" borderId="215" xfId="901" applyFont="1" applyFill="1" applyBorder="1" applyAlignment="1">
      <alignment vertical="center" wrapText="1"/>
    </xf>
    <xf numFmtId="0" fontId="57" fillId="0" borderId="211" xfId="901" applyFont="1" applyFill="1" applyBorder="1" applyAlignment="1">
      <alignment vertical="center" wrapText="1"/>
    </xf>
    <xf numFmtId="0" fontId="57" fillId="0" borderId="227" xfId="901" applyFont="1" applyFill="1" applyBorder="1" applyAlignment="1">
      <alignment vertical="center" wrapText="1"/>
    </xf>
    <xf numFmtId="0" fontId="18" fillId="0" borderId="0" xfId="1819"/>
    <xf numFmtId="0" fontId="18" fillId="0" borderId="0" xfId="1819" applyFill="1"/>
    <xf numFmtId="0" fontId="18" fillId="0" borderId="0" xfId="1819" applyFont="1" applyFill="1" applyBorder="1"/>
    <xf numFmtId="0" fontId="21" fillId="0" borderId="0" xfId="1819" applyFont="1" applyFill="1" applyBorder="1"/>
    <xf numFmtId="174" fontId="18" fillId="0" borderId="0" xfId="555" applyNumberFormat="1" applyFont="1" applyFill="1" applyBorder="1"/>
    <xf numFmtId="3" fontId="21" fillId="0" borderId="37" xfId="1819" applyNumberFormat="1" applyFont="1" applyFill="1" applyBorder="1" applyAlignment="1">
      <alignment horizontal="right"/>
    </xf>
    <xf numFmtId="0" fontId="21" fillId="0" borderId="37" xfId="1819" applyFont="1" applyFill="1" applyBorder="1"/>
    <xf numFmtId="0" fontId="55" fillId="0" borderId="0" xfId="1819" applyFont="1" applyFill="1" applyBorder="1"/>
    <xf numFmtId="0" fontId="21" fillId="0" borderId="37" xfId="1819" applyFont="1" applyFill="1" applyBorder="1" applyAlignment="1">
      <alignment wrapText="1"/>
    </xf>
    <xf numFmtId="0" fontId="19" fillId="0" borderId="0" xfId="1819" applyFont="1" applyFill="1" applyBorder="1" applyAlignment="1">
      <alignment horizontal="left" wrapText="1"/>
    </xf>
    <xf numFmtId="0" fontId="16" fillId="0" borderId="0" xfId="1820" applyFont="1"/>
    <xf numFmtId="0" fontId="23" fillId="0" borderId="0" xfId="1" applyFont="1" applyAlignment="1">
      <alignment wrapText="1"/>
    </xf>
    <xf numFmtId="0" fontId="0" fillId="0" borderId="0" xfId="0" applyAlignment="1"/>
    <xf numFmtId="0" fontId="21" fillId="0" borderId="0" xfId="1" applyFont="1" applyFill="1" applyAlignment="1">
      <alignment wrapText="1"/>
    </xf>
    <xf numFmtId="0" fontId="82" fillId="0" borderId="0" xfId="0" applyFont="1" applyFill="1" applyAlignment="1"/>
    <xf numFmtId="0" fontId="21" fillId="0" borderId="0" xfId="1" applyFont="1" applyAlignment="1">
      <alignment wrapText="1"/>
    </xf>
    <xf numFmtId="0" fontId="0" fillId="0" borderId="0" xfId="0" applyFont="1" applyAlignment="1"/>
    <xf numFmtId="0" fontId="21" fillId="0" borderId="0" xfId="595" applyFont="1" applyFill="1" applyBorder="1" applyAlignment="1">
      <alignment horizontal="left" vertical="top" wrapText="1"/>
    </xf>
    <xf numFmtId="0" fontId="66" fillId="0" borderId="0" xfId="0" applyFont="1" applyAlignment="1"/>
    <xf numFmtId="0" fontId="72" fillId="0" borderId="107" xfId="1" applyFont="1" applyBorder="1" applyAlignment="1">
      <alignment horizontal="center"/>
    </xf>
    <xf numFmtId="0" fontId="72" fillId="0" borderId="73" xfId="1" applyFont="1" applyBorder="1" applyAlignment="1">
      <alignment horizontal="center"/>
    </xf>
    <xf numFmtId="0" fontId="72" fillId="0" borderId="75" xfId="1" applyFont="1" applyBorder="1" applyAlignment="1">
      <alignment horizontal="center"/>
    </xf>
    <xf numFmtId="3" fontId="72" fillId="0" borderId="266" xfId="597" applyNumberFormat="1" applyFont="1" applyFill="1" applyBorder="1" applyAlignment="1">
      <alignment horizontal="center" vertical="center" wrapText="1"/>
    </xf>
    <xf numFmtId="3" fontId="72" fillId="0" borderId="205" xfId="597" applyNumberFormat="1" applyFont="1" applyFill="1" applyBorder="1" applyAlignment="1">
      <alignment horizontal="center" vertical="center" wrapText="1"/>
    </xf>
    <xf numFmtId="3" fontId="72" fillId="0" borderId="206" xfId="597" applyNumberFormat="1" applyFont="1" applyFill="1" applyBorder="1" applyAlignment="1">
      <alignment horizontal="center" vertical="center" wrapText="1"/>
    </xf>
    <xf numFmtId="3" fontId="72" fillId="0" borderId="91" xfId="597" applyNumberFormat="1" applyFont="1" applyFill="1" applyBorder="1" applyAlignment="1">
      <alignment horizontal="center" vertical="center" wrapText="1"/>
    </xf>
    <xf numFmtId="3" fontId="72" fillId="0" borderId="95" xfId="597" applyNumberFormat="1" applyFont="1" applyFill="1" applyBorder="1" applyAlignment="1">
      <alignment horizontal="center" vertical="center" wrapText="1"/>
    </xf>
    <xf numFmtId="3" fontId="72" fillId="0" borderId="262" xfId="597" applyNumberFormat="1" applyFont="1" applyFill="1" applyBorder="1" applyAlignment="1">
      <alignment horizontal="center" vertical="center" wrapText="1"/>
    </xf>
    <xf numFmtId="3" fontId="72" fillId="0" borderId="237" xfId="597" applyNumberFormat="1" applyFont="1" applyFill="1" applyBorder="1" applyAlignment="1">
      <alignment horizontal="center" vertical="center" wrapText="1"/>
    </xf>
    <xf numFmtId="3" fontId="72" fillId="0" borderId="263" xfId="597" applyNumberFormat="1" applyFont="1" applyFill="1" applyBorder="1" applyAlignment="1">
      <alignment horizontal="center" vertical="center" wrapText="1"/>
    </xf>
    <xf numFmtId="3" fontId="72" fillId="0" borderId="109" xfId="597" applyNumberFormat="1" applyFont="1" applyFill="1" applyBorder="1" applyAlignment="1">
      <alignment horizontal="center" vertical="center" wrapText="1"/>
    </xf>
    <xf numFmtId="0" fontId="23" fillId="33" borderId="0" xfId="595" applyFont="1" applyFill="1" applyBorder="1" applyAlignment="1">
      <alignment wrapText="1"/>
    </xf>
    <xf numFmtId="0" fontId="21" fillId="33" borderId="0" xfId="595" applyFont="1" applyFill="1" applyBorder="1" applyAlignment="1">
      <alignment wrapText="1"/>
    </xf>
    <xf numFmtId="0" fontId="18" fillId="0" borderId="0" xfId="902" applyAlignment="1">
      <alignment wrapText="1"/>
    </xf>
    <xf numFmtId="0" fontId="70" fillId="0" borderId="0" xfId="597" applyFont="1" applyAlignment="1">
      <alignment horizontal="left" wrapText="1"/>
    </xf>
    <xf numFmtId="0" fontId="21" fillId="0" borderId="0" xfId="1" applyFont="1" applyFill="1" applyAlignment="1">
      <alignment horizontal="left" wrapText="1"/>
    </xf>
    <xf numFmtId="3" fontId="72" fillId="0" borderId="189" xfId="597" applyNumberFormat="1" applyFont="1" applyFill="1" applyBorder="1" applyAlignment="1">
      <alignment horizontal="center" vertical="center" wrapText="1"/>
    </xf>
    <xf numFmtId="3" fontId="72" fillId="0" borderId="281" xfId="597" applyNumberFormat="1" applyFont="1" applyFill="1" applyBorder="1" applyAlignment="1">
      <alignment horizontal="center" vertical="center" wrapText="1"/>
    </xf>
    <xf numFmtId="3" fontId="72" fillId="0" borderId="106" xfId="597" applyNumberFormat="1" applyFont="1" applyFill="1" applyBorder="1" applyAlignment="1">
      <alignment horizontal="center" vertical="center" wrapText="1"/>
    </xf>
    <xf numFmtId="0" fontId="70" fillId="0" borderId="0" xfId="2" applyFont="1" applyAlignment="1">
      <alignment horizontal="left" wrapText="1"/>
    </xf>
    <xf numFmtId="0" fontId="71" fillId="0" borderId="0" xfId="2" applyFont="1" applyAlignment="1"/>
    <xf numFmtId="0" fontId="57" fillId="0" borderId="113" xfId="856" applyFont="1" applyBorder="1" applyAlignment="1">
      <alignment horizontal="center" vertical="center"/>
    </xf>
    <xf numFmtId="0" fontId="57" fillId="0" borderId="117" xfId="2" applyFont="1" applyBorder="1" applyAlignment="1">
      <alignment horizontal="center" vertical="center"/>
    </xf>
    <xf numFmtId="0" fontId="72" fillId="0" borderId="114" xfId="856" applyFont="1" applyFill="1" applyBorder="1" applyAlignment="1">
      <alignment horizontal="center" vertical="center" wrapText="1"/>
    </xf>
    <xf numFmtId="0" fontId="72" fillId="0" borderId="115" xfId="856" applyFont="1" applyFill="1" applyBorder="1" applyAlignment="1">
      <alignment horizontal="center" vertical="center" wrapText="1"/>
    </xf>
    <xf numFmtId="0" fontId="21" fillId="0" borderId="0" xfId="1" applyFont="1" applyAlignment="1"/>
    <xf numFmtId="0" fontId="18" fillId="0" borderId="0" xfId="1" applyFont="1" applyAlignment="1"/>
    <xf numFmtId="0" fontId="18" fillId="0" borderId="0" xfId="1" applyFont="1" applyAlignment="1">
      <alignment wrapText="1"/>
    </xf>
    <xf numFmtId="0" fontId="18" fillId="0" borderId="0" xfId="2" applyFont="1" applyBorder="1" applyAlignment="1">
      <alignment horizontal="center"/>
    </xf>
    <xf numFmtId="0" fontId="20" fillId="0" borderId="0" xfId="2" applyBorder="1" applyAlignment="1">
      <alignment horizontal="center"/>
    </xf>
    <xf numFmtId="0" fontId="72" fillId="0" borderId="114" xfId="857" applyFont="1" applyFill="1" applyBorder="1" applyAlignment="1">
      <alignment horizontal="center" vertical="center" wrapText="1"/>
    </xf>
    <xf numFmtId="0" fontId="72" fillId="0" borderId="115" xfId="857" applyFont="1" applyFill="1" applyBorder="1" applyAlignment="1">
      <alignment horizontal="center" vertical="center" wrapText="1"/>
    </xf>
    <xf numFmtId="0" fontId="72" fillId="0" borderId="116" xfId="857" applyFont="1" applyFill="1" applyBorder="1" applyAlignment="1">
      <alignment horizontal="center" vertical="center" wrapText="1"/>
    </xf>
    <xf numFmtId="0" fontId="21" fillId="0" borderId="0" xfId="1" applyFont="1" applyAlignment="1">
      <alignment horizontal="left" vertical="center" wrapText="1"/>
    </xf>
    <xf numFmtId="0" fontId="72" fillId="0" borderId="101" xfId="5" applyFont="1" applyFill="1" applyBorder="1" applyAlignment="1">
      <alignment horizontal="center" vertical="center" wrapText="1"/>
    </xf>
    <xf numFmtId="0" fontId="57" fillId="0" borderId="77" xfId="2" applyFont="1" applyFill="1" applyBorder="1" applyAlignment="1">
      <alignment horizontal="center" vertical="center" wrapText="1"/>
    </xf>
    <xf numFmtId="0" fontId="72" fillId="0" borderId="76" xfId="5" applyFont="1" applyFill="1" applyBorder="1" applyAlignment="1">
      <alignment horizontal="center" vertical="center" wrapText="1"/>
    </xf>
    <xf numFmtId="0" fontId="72" fillId="0" borderId="77" xfId="5" applyFont="1" applyFill="1" applyBorder="1" applyAlignment="1">
      <alignment horizontal="center" vertical="center" wrapText="1"/>
    </xf>
    <xf numFmtId="0" fontId="72" fillId="0" borderId="78" xfId="5" applyFont="1" applyFill="1" applyBorder="1" applyAlignment="1">
      <alignment horizontal="center" vertical="center" wrapText="1"/>
    </xf>
    <xf numFmtId="0" fontId="21" fillId="0" borderId="0" xfId="595" applyFont="1" applyFill="1" applyBorder="1" applyAlignment="1">
      <alignment wrapText="1"/>
    </xf>
    <xf numFmtId="0" fontId="72" fillId="59" borderId="114" xfId="664" applyFont="1" applyFill="1" applyBorder="1" applyAlignment="1">
      <alignment horizontal="center" vertical="center" wrapText="1"/>
    </xf>
    <xf numFmtId="0" fontId="72" fillId="59" borderId="116" xfId="664" applyFont="1" applyFill="1" applyBorder="1" applyAlignment="1">
      <alignment horizontal="center" vertical="center" wrapText="1"/>
    </xf>
    <xf numFmtId="0" fontId="72" fillId="0" borderId="114" xfId="2" applyFont="1" applyBorder="1" applyAlignment="1">
      <alignment horizontal="center" vertical="center" wrapText="1"/>
    </xf>
    <xf numFmtId="0" fontId="72" fillId="0" borderId="115" xfId="2" applyFont="1" applyBorder="1" applyAlignment="1">
      <alignment horizontal="center" vertical="center" wrapText="1"/>
    </xf>
    <xf numFmtId="0" fontId="94" fillId="83" borderId="191" xfId="2" applyFont="1" applyFill="1" applyBorder="1" applyAlignment="1">
      <alignment wrapText="1"/>
    </xf>
    <xf numFmtId="0" fontId="95" fillId="83" borderId="38" xfId="0" applyFont="1" applyFill="1" applyBorder="1" applyAlignment="1">
      <alignment wrapText="1"/>
    </xf>
    <xf numFmtId="0" fontId="21" fillId="0" borderId="0" xfId="1" applyFont="1" applyAlignment="1">
      <alignment vertical="center" wrapText="1"/>
    </xf>
    <xf numFmtId="0" fontId="23" fillId="0" borderId="0" xfId="2" applyFont="1" applyAlignment="1">
      <alignment wrapText="1"/>
    </xf>
    <xf numFmtId="0" fontId="21" fillId="0" borderId="0" xfId="2" applyFont="1" applyAlignment="1">
      <alignment wrapText="1"/>
    </xf>
    <xf numFmtId="0" fontId="21" fillId="0" borderId="0" xfId="595" applyFont="1" applyFill="1" applyBorder="1" applyAlignment="1">
      <alignment vertical="top" wrapText="1"/>
    </xf>
    <xf numFmtId="0" fontId="70" fillId="0" borderId="0" xfId="2" applyFont="1" applyAlignment="1">
      <alignment wrapText="1"/>
    </xf>
    <xf numFmtId="0" fontId="0" fillId="0" borderId="0" xfId="0" applyFont="1" applyAlignment="1">
      <alignment wrapText="1"/>
    </xf>
    <xf numFmtId="0" fontId="21" fillId="0" borderId="0" xfId="2" applyFont="1" applyAlignment="1">
      <alignment horizontal="left" vertical="top" wrapText="1"/>
    </xf>
    <xf numFmtId="0" fontId="0" fillId="0" borderId="0" xfId="0" applyAlignment="1">
      <alignment wrapText="1"/>
    </xf>
    <xf numFmtId="0" fontId="70" fillId="0" borderId="0" xfId="595" applyFont="1" applyFill="1" applyAlignment="1">
      <alignment horizontal="justify" wrapText="1"/>
    </xf>
    <xf numFmtId="0" fontId="1" fillId="0" borderId="0" xfId="0" applyFont="1" applyFill="1" applyAlignment="1"/>
    <xf numFmtId="0" fontId="72" fillId="0" borderId="142" xfId="595" applyFont="1" applyBorder="1" applyAlignment="1">
      <alignment horizontal="center" vertical="center" wrapText="1"/>
    </xf>
    <xf numFmtId="0" fontId="80" fillId="0" borderId="143" xfId="0" applyFont="1" applyBorder="1" applyAlignment="1">
      <alignment horizontal="center" vertical="center" wrapText="1"/>
    </xf>
    <xf numFmtId="0" fontId="80" fillId="0" borderId="144" xfId="0" applyFont="1" applyBorder="1" applyAlignment="1">
      <alignment horizontal="center" vertical="center" wrapText="1"/>
    </xf>
    <xf numFmtId="0" fontId="72" fillId="0" borderId="145" xfId="595" applyFont="1" applyBorder="1" applyAlignment="1">
      <alignment horizontal="center" vertical="center" wrapText="1"/>
    </xf>
    <xf numFmtId="0" fontId="80" fillId="0" borderId="145" xfId="0" applyFont="1" applyBorder="1" applyAlignment="1">
      <alignment horizontal="center" vertical="center" wrapText="1"/>
    </xf>
    <xf numFmtId="0" fontId="80" fillId="0" borderId="146" xfId="0" applyFont="1" applyBorder="1" applyAlignment="1">
      <alignment horizontal="center" vertical="center" wrapText="1"/>
    </xf>
    <xf numFmtId="0" fontId="72" fillId="0" borderId="147" xfId="595" applyFont="1" applyBorder="1" applyAlignment="1">
      <alignment horizontal="center" vertical="center" wrapText="1"/>
    </xf>
    <xf numFmtId="0" fontId="80" fillId="0" borderId="148" xfId="0" applyFont="1" applyBorder="1" applyAlignment="1">
      <alignment horizontal="center" vertical="center" wrapText="1"/>
    </xf>
    <xf numFmtId="0" fontId="23" fillId="0" borderId="0" xfId="1" applyFont="1" applyFill="1" applyAlignment="1">
      <alignment wrapText="1"/>
    </xf>
    <xf numFmtId="0" fontId="67" fillId="0" borderId="0" xfId="1" applyFont="1" applyFill="1" applyAlignment="1">
      <alignment wrapText="1"/>
    </xf>
    <xf numFmtId="0" fontId="70" fillId="33" borderId="0" xfId="983" applyFont="1" applyFill="1" applyAlignment="1">
      <alignment wrapText="1"/>
    </xf>
    <xf numFmtId="0" fontId="23" fillId="33" borderId="0" xfId="983" applyFont="1" applyFill="1" applyBorder="1" applyAlignment="1">
      <alignment wrapText="1"/>
    </xf>
    <xf numFmtId="0" fontId="21" fillId="33" borderId="0" xfId="983" applyFont="1" applyFill="1" applyBorder="1" applyAlignment="1">
      <alignment wrapText="1"/>
    </xf>
    <xf numFmtId="0" fontId="21" fillId="0" borderId="0" xfId="902" applyFont="1" applyFill="1" applyAlignment="1">
      <alignment horizontal="justify" vertical="center"/>
    </xf>
    <xf numFmtId="0" fontId="19" fillId="0" borderId="0" xfId="595" applyFont="1" applyFill="1" applyAlignment="1">
      <alignment horizontal="justify" wrapText="1"/>
    </xf>
    <xf numFmtId="0" fontId="0" fillId="0" borderId="0" xfId="0" applyFill="1" applyAlignment="1"/>
    <xf numFmtId="0" fontId="19" fillId="33" borderId="0" xfId="595" applyFont="1" applyFill="1" applyAlignment="1">
      <alignment wrapText="1"/>
    </xf>
    <xf numFmtId="0" fontId="72" fillId="0" borderId="238" xfId="595" applyFont="1" applyFill="1" applyBorder="1" applyAlignment="1">
      <alignment horizontal="center" vertical="center" wrapText="1"/>
    </xf>
    <xf numFmtId="0" fontId="72" fillId="0" borderId="39" xfId="595" applyFont="1" applyFill="1" applyBorder="1" applyAlignment="1">
      <alignment horizontal="center" vertical="center" wrapText="1"/>
    </xf>
    <xf numFmtId="0" fontId="72" fillId="0" borderId="114" xfId="595" applyFont="1" applyFill="1" applyBorder="1" applyAlignment="1">
      <alignment horizontal="center" vertical="center" wrapText="1"/>
    </xf>
    <xf numFmtId="0" fontId="72" fillId="0" borderId="239" xfId="595" applyFont="1" applyFill="1" applyBorder="1" applyAlignment="1">
      <alignment horizontal="center" vertical="center" wrapText="1"/>
    </xf>
    <xf numFmtId="0" fontId="72" fillId="0" borderId="116" xfId="595" applyFont="1" applyFill="1" applyBorder="1" applyAlignment="1">
      <alignment horizontal="center" vertical="center" wrapText="1"/>
    </xf>
    <xf numFmtId="0" fontId="72" fillId="0" borderId="241" xfId="595" applyFont="1" applyFill="1" applyBorder="1" applyAlignment="1">
      <alignment horizontal="center" vertical="center" wrapText="1"/>
    </xf>
    <xf numFmtId="0" fontId="72" fillId="0" borderId="75" xfId="595" applyFont="1" applyFill="1" applyBorder="1" applyAlignment="1">
      <alignment horizontal="center" vertical="center" wrapText="1"/>
    </xf>
    <xf numFmtId="0" fontId="72" fillId="0" borderId="259" xfId="595" applyFont="1" applyFill="1" applyBorder="1" applyAlignment="1">
      <alignment horizontal="center" vertical="center" wrapText="1"/>
    </xf>
    <xf numFmtId="0" fontId="21" fillId="0" borderId="0" xfId="902" applyFont="1" applyFill="1" applyAlignment="1">
      <alignment horizontal="left" vertical="center" wrapText="1"/>
    </xf>
    <xf numFmtId="0" fontId="21"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Border="1" applyAlignment="1">
      <alignment horizontal="left" vertical="justify" wrapText="1"/>
    </xf>
    <xf numFmtId="0" fontId="21" fillId="0" borderId="0" xfId="0" applyFont="1" applyBorder="1" applyAlignment="1">
      <alignment horizontal="justify" vertical="justify" wrapText="1"/>
    </xf>
    <xf numFmtId="0" fontId="23" fillId="0" borderId="202" xfId="1" applyFont="1" applyBorder="1" applyAlignment="1">
      <alignment wrapText="1"/>
    </xf>
    <xf numFmtId="0" fontId="23" fillId="0" borderId="0" xfId="1819" applyFont="1" applyFill="1" applyBorder="1" applyAlignment="1">
      <alignment wrapText="1"/>
    </xf>
    <xf numFmtId="0" fontId="18" fillId="0" borderId="0" xfId="1819" applyFont="1" applyFill="1" applyBorder="1" applyAlignment="1">
      <alignment wrapText="1"/>
    </xf>
  </cellXfs>
  <cellStyles count="1821">
    <cellStyle name="20 % - Accent1" xfId="960" builtinId="30" customBuiltin="1"/>
    <cellStyle name="20 % - Accent1 2" xfId="7"/>
    <cellStyle name="20 % - Accent1 2 2" xfId="8"/>
    <cellStyle name="20 % - Accent1 2 3" xfId="9"/>
    <cellStyle name="20 % - Accent1 2 4" xfId="10"/>
    <cellStyle name="20 % - Accent1 2 5" xfId="11"/>
    <cellStyle name="20 % - Accent1 2 5 2" xfId="12"/>
    <cellStyle name="20 % - Accent1 2 5 3" xfId="13"/>
    <cellStyle name="20 % - Accent1 3" xfId="14"/>
    <cellStyle name="20 % - Accent1 3 2" xfId="15"/>
    <cellStyle name="20 % - Accent1 3 2 2" xfId="16"/>
    <cellStyle name="20 % - Accent1 3 2 2 2" xfId="17"/>
    <cellStyle name="20 % - Accent1 3 2 2 3" xfId="18"/>
    <cellStyle name="20 % - Accent1 3 2 3" xfId="19"/>
    <cellStyle name="20 % - Accent1 3 2 4" xfId="20"/>
    <cellStyle name="20 % - Accent1 3 3" xfId="21"/>
    <cellStyle name="20 % - Accent1 3 3 2" xfId="22"/>
    <cellStyle name="20 % - Accent1 3 3 3" xfId="23"/>
    <cellStyle name="20 % - Accent1 3 4" xfId="24"/>
    <cellStyle name="20 % - Accent1 3 4 2" xfId="25"/>
    <cellStyle name="20 % - Accent1 3 4 3" xfId="26"/>
    <cellStyle name="20 % - Accent1 3 5" xfId="27"/>
    <cellStyle name="20 % - Accent1 3 6" xfId="28"/>
    <cellStyle name="20 % - Accent1 4" xfId="29"/>
    <cellStyle name="20 % - Accent1 5" xfId="30"/>
    <cellStyle name="20 % - Accent1 5 2" xfId="31"/>
    <cellStyle name="20 % - Accent1 5 3" xfId="32"/>
    <cellStyle name="20 % - Accent1 6" xfId="33"/>
    <cellStyle name="20 % - Accent1 7" xfId="34"/>
    <cellStyle name="20 % - Accent1 8" xfId="904"/>
    <cellStyle name="20 % - Accent2" xfId="964" builtinId="34" customBuiltin="1"/>
    <cellStyle name="20 % - Accent2 2" xfId="35"/>
    <cellStyle name="20 % - Accent2 2 2" xfId="36"/>
    <cellStyle name="20 % - Accent2 2 3" xfId="37"/>
    <cellStyle name="20 % - Accent2 2 4" xfId="38"/>
    <cellStyle name="20 % - Accent2 2 5" xfId="39"/>
    <cellStyle name="20 % - Accent2 2 5 2" xfId="40"/>
    <cellStyle name="20 % - Accent2 2 5 3" xfId="41"/>
    <cellStyle name="20 % - Accent2 3" xfId="42"/>
    <cellStyle name="20 % - Accent2 3 2" xfId="43"/>
    <cellStyle name="20 % - Accent2 3 2 2" xfId="44"/>
    <cellStyle name="20 % - Accent2 3 2 2 2" xfId="45"/>
    <cellStyle name="20 % - Accent2 3 2 2 3" xfId="46"/>
    <cellStyle name="20 % - Accent2 3 2 3" xfId="47"/>
    <cellStyle name="20 % - Accent2 3 2 4" xfId="48"/>
    <cellStyle name="20 % - Accent2 3 3" xfId="49"/>
    <cellStyle name="20 % - Accent2 3 3 2" xfId="50"/>
    <cellStyle name="20 % - Accent2 3 3 3" xfId="51"/>
    <cellStyle name="20 % - Accent2 3 4" xfId="52"/>
    <cellStyle name="20 % - Accent2 3 4 2" xfId="53"/>
    <cellStyle name="20 % - Accent2 3 4 3" xfId="54"/>
    <cellStyle name="20 % - Accent2 3 5" xfId="55"/>
    <cellStyle name="20 % - Accent2 3 6" xfId="56"/>
    <cellStyle name="20 % - Accent2 4" xfId="57"/>
    <cellStyle name="20 % - Accent2 5" xfId="58"/>
    <cellStyle name="20 % - Accent2 5 2" xfId="59"/>
    <cellStyle name="20 % - Accent2 5 3" xfId="60"/>
    <cellStyle name="20 % - Accent2 6" xfId="61"/>
    <cellStyle name="20 % - Accent2 7" xfId="62"/>
    <cellStyle name="20 % - Accent2 8" xfId="905"/>
    <cellStyle name="20 % - Accent3" xfId="968" builtinId="38" customBuiltin="1"/>
    <cellStyle name="20 % - Accent3 2" xfId="63"/>
    <cellStyle name="20 % - Accent3 2 2" xfId="64"/>
    <cellStyle name="20 % - Accent3 2 3" xfId="65"/>
    <cellStyle name="20 % - Accent3 2 4" xfId="66"/>
    <cellStyle name="20 % - Accent3 2 5" xfId="67"/>
    <cellStyle name="20 % - Accent3 2 5 2" xfId="68"/>
    <cellStyle name="20 % - Accent3 2 5 3" xfId="69"/>
    <cellStyle name="20 % - Accent3 3" xfId="70"/>
    <cellStyle name="20 % - Accent3 3 2" xfId="71"/>
    <cellStyle name="20 % - Accent3 3 2 2" xfId="72"/>
    <cellStyle name="20 % - Accent3 3 2 2 2" xfId="73"/>
    <cellStyle name="20 % - Accent3 3 2 2 3" xfId="74"/>
    <cellStyle name="20 % - Accent3 3 2 3" xfId="75"/>
    <cellStyle name="20 % - Accent3 3 2 4" xfId="76"/>
    <cellStyle name="20 % - Accent3 3 3" xfId="77"/>
    <cellStyle name="20 % - Accent3 3 3 2" xfId="78"/>
    <cellStyle name="20 % - Accent3 3 3 3" xfId="79"/>
    <cellStyle name="20 % - Accent3 3 4" xfId="80"/>
    <cellStyle name="20 % - Accent3 3 4 2" xfId="81"/>
    <cellStyle name="20 % - Accent3 3 4 3" xfId="82"/>
    <cellStyle name="20 % - Accent3 3 5" xfId="83"/>
    <cellStyle name="20 % - Accent3 3 6" xfId="84"/>
    <cellStyle name="20 % - Accent3 4" xfId="85"/>
    <cellStyle name="20 % - Accent3 5" xfId="86"/>
    <cellStyle name="20 % - Accent3 5 2" xfId="87"/>
    <cellStyle name="20 % - Accent3 5 3" xfId="88"/>
    <cellStyle name="20 % - Accent3 6" xfId="89"/>
    <cellStyle name="20 % - Accent3 7" xfId="90"/>
    <cellStyle name="20 % - Accent3 8" xfId="906"/>
    <cellStyle name="20 % - Accent4" xfId="972" builtinId="42" customBuiltin="1"/>
    <cellStyle name="20 % - Accent4 2" xfId="91"/>
    <cellStyle name="20 % - Accent4 2 2" xfId="92"/>
    <cellStyle name="20 % - Accent4 2 3" xfId="93"/>
    <cellStyle name="20 % - Accent4 2 4" xfId="94"/>
    <cellStyle name="20 % - Accent4 2 5" xfId="95"/>
    <cellStyle name="20 % - Accent4 2 5 2" xfId="96"/>
    <cellStyle name="20 % - Accent4 2 5 3" xfId="97"/>
    <cellStyle name="20 % - Accent4 3" xfId="98"/>
    <cellStyle name="20 % - Accent4 3 2" xfId="99"/>
    <cellStyle name="20 % - Accent4 3 2 2" xfId="100"/>
    <cellStyle name="20 % - Accent4 3 2 2 2" xfId="101"/>
    <cellStyle name="20 % - Accent4 3 2 2 3" xfId="102"/>
    <cellStyle name="20 % - Accent4 3 2 3" xfId="103"/>
    <cellStyle name="20 % - Accent4 3 2 4" xfId="104"/>
    <cellStyle name="20 % - Accent4 3 3" xfId="105"/>
    <cellStyle name="20 % - Accent4 3 3 2" xfId="106"/>
    <cellStyle name="20 % - Accent4 3 3 3" xfId="107"/>
    <cellStyle name="20 % - Accent4 3 4" xfId="108"/>
    <cellStyle name="20 % - Accent4 3 4 2" xfId="109"/>
    <cellStyle name="20 % - Accent4 3 4 3" xfId="110"/>
    <cellStyle name="20 % - Accent4 3 5" xfId="111"/>
    <cellStyle name="20 % - Accent4 3 6" xfId="112"/>
    <cellStyle name="20 % - Accent4 4" xfId="113"/>
    <cellStyle name="20 % - Accent4 5" xfId="114"/>
    <cellStyle name="20 % - Accent4 5 2" xfId="115"/>
    <cellStyle name="20 % - Accent4 5 3" xfId="116"/>
    <cellStyle name="20 % - Accent4 6" xfId="117"/>
    <cellStyle name="20 % - Accent4 7" xfId="118"/>
    <cellStyle name="20 % - Accent4 8" xfId="907"/>
    <cellStyle name="20 % - Accent5" xfId="976" builtinId="46" customBuiltin="1"/>
    <cellStyle name="20 % - Accent5 2" xfId="119"/>
    <cellStyle name="20 % - Accent5 2 2" xfId="120"/>
    <cellStyle name="20 % - Accent5 2 2 2" xfId="121"/>
    <cellStyle name="20 % - Accent5 2 2 3" xfId="122"/>
    <cellStyle name="20 % - Accent5 3" xfId="123"/>
    <cellStyle name="20 % - Accent5 3 2" xfId="124"/>
    <cellStyle name="20 % - Accent5 3 2 2" xfId="125"/>
    <cellStyle name="20 % - Accent5 3 2 2 2" xfId="126"/>
    <cellStyle name="20 % - Accent5 3 2 2 3" xfId="127"/>
    <cellStyle name="20 % - Accent5 3 2 3" xfId="128"/>
    <cellStyle name="20 % - Accent5 3 2 4" xfId="129"/>
    <cellStyle name="20 % - Accent5 3 3" xfId="130"/>
    <cellStyle name="20 % - Accent5 3 3 2" xfId="131"/>
    <cellStyle name="20 % - Accent5 3 3 3" xfId="132"/>
    <cellStyle name="20 % - Accent5 3 4" xfId="133"/>
    <cellStyle name="20 % - Accent5 3 4 2" xfId="134"/>
    <cellStyle name="20 % - Accent5 3 4 3" xfId="135"/>
    <cellStyle name="20 % - Accent5 3 5" xfId="136"/>
    <cellStyle name="20 % - Accent5 3 6" xfId="137"/>
    <cellStyle name="20 % - Accent5 4" xfId="138"/>
    <cellStyle name="20 % - Accent5 4 2" xfId="139"/>
    <cellStyle name="20 % - Accent5 4 3" xfId="140"/>
    <cellStyle name="20 % - Accent5 5" xfId="141"/>
    <cellStyle name="20 % - Accent5 6" xfId="142"/>
    <cellStyle name="20 % - Accent5 7" xfId="908"/>
    <cellStyle name="20 % - Accent6" xfId="980" builtinId="50" customBuiltin="1"/>
    <cellStyle name="20 % - Accent6 2" xfId="143"/>
    <cellStyle name="20 % - Accent6 2 2" xfId="144"/>
    <cellStyle name="20 % - Accent6 2 3" xfId="145"/>
    <cellStyle name="20 % - Accent6 2 4" xfId="146"/>
    <cellStyle name="20 % - Accent6 2 5" xfId="147"/>
    <cellStyle name="20 % - Accent6 2 5 2" xfId="148"/>
    <cellStyle name="20 % - Accent6 2 5 3" xfId="149"/>
    <cellStyle name="20 % - Accent6 3" xfId="150"/>
    <cellStyle name="20 % - Accent6 3 2" xfId="151"/>
    <cellStyle name="20 % - Accent6 3 2 2" xfId="152"/>
    <cellStyle name="20 % - Accent6 3 2 2 2" xfId="153"/>
    <cellStyle name="20 % - Accent6 3 2 2 3" xfId="154"/>
    <cellStyle name="20 % - Accent6 3 2 3" xfId="155"/>
    <cellStyle name="20 % - Accent6 3 2 4" xfId="156"/>
    <cellStyle name="20 % - Accent6 3 3" xfId="157"/>
    <cellStyle name="20 % - Accent6 3 3 2" xfId="158"/>
    <cellStyle name="20 % - Accent6 3 3 3" xfId="159"/>
    <cellStyle name="20 % - Accent6 3 4" xfId="160"/>
    <cellStyle name="20 % - Accent6 3 4 2" xfId="161"/>
    <cellStyle name="20 % - Accent6 3 4 3" xfId="162"/>
    <cellStyle name="20 % - Accent6 3 5" xfId="163"/>
    <cellStyle name="20 % - Accent6 3 6" xfId="164"/>
    <cellStyle name="20 % - Accent6 4" xfId="165"/>
    <cellStyle name="20 % - Accent6 5" xfId="166"/>
    <cellStyle name="20 % - Accent6 5 2" xfId="167"/>
    <cellStyle name="20 % - Accent6 5 3" xfId="168"/>
    <cellStyle name="20 % - Accent6 6" xfId="169"/>
    <cellStyle name="20 % - Accent6 7" xfId="170"/>
    <cellStyle name="20 % - Accent6 8" xfId="909"/>
    <cellStyle name="40 % - Accent1" xfId="961" builtinId="31" customBuiltin="1"/>
    <cellStyle name="40 % - Accent1 2" xfId="171"/>
    <cellStyle name="40 % - Accent1 2 2" xfId="172"/>
    <cellStyle name="40 % - Accent1 2 3" xfId="173"/>
    <cellStyle name="40 % - Accent1 2 4" xfId="174"/>
    <cellStyle name="40 % - Accent1 2 5" xfId="175"/>
    <cellStyle name="40 % - Accent1 2 5 2" xfId="176"/>
    <cellStyle name="40 % - Accent1 2 5 3" xfId="177"/>
    <cellStyle name="40 % - Accent1 3" xfId="178"/>
    <cellStyle name="40 % - Accent1 3 2" xfId="179"/>
    <cellStyle name="40 % - Accent1 3 2 2" xfId="180"/>
    <cellStyle name="40 % - Accent1 3 2 2 2" xfId="181"/>
    <cellStyle name="40 % - Accent1 3 2 2 3" xfId="182"/>
    <cellStyle name="40 % - Accent1 3 2 3" xfId="183"/>
    <cellStyle name="40 % - Accent1 3 2 4" xfId="184"/>
    <cellStyle name="40 % - Accent1 3 3" xfId="185"/>
    <cellStyle name="40 % - Accent1 3 3 2" xfId="186"/>
    <cellStyle name="40 % - Accent1 3 3 3" xfId="187"/>
    <cellStyle name="40 % - Accent1 3 4" xfId="188"/>
    <cellStyle name="40 % - Accent1 3 4 2" xfId="189"/>
    <cellStyle name="40 % - Accent1 3 4 3" xfId="190"/>
    <cellStyle name="40 % - Accent1 3 5" xfId="191"/>
    <cellStyle name="40 % - Accent1 3 6" xfId="192"/>
    <cellStyle name="40 % - Accent1 4" xfId="193"/>
    <cellStyle name="40 % - Accent1 5" xfId="194"/>
    <cellStyle name="40 % - Accent1 5 2" xfId="195"/>
    <cellStyle name="40 % - Accent1 5 3" xfId="196"/>
    <cellStyle name="40 % - Accent1 6" xfId="197"/>
    <cellStyle name="40 % - Accent1 7" xfId="198"/>
    <cellStyle name="40 % - Accent1 8" xfId="910"/>
    <cellStyle name="40 % - Accent2" xfId="965" builtinId="35" customBuiltin="1"/>
    <cellStyle name="40 % - Accent2 2" xfId="199"/>
    <cellStyle name="40 % - Accent2 2 2" xfId="200"/>
    <cellStyle name="40 % - Accent2 2 2 2" xfId="201"/>
    <cellStyle name="40 % - Accent2 2 2 3" xfId="202"/>
    <cellStyle name="40 % - Accent2 3" xfId="203"/>
    <cellStyle name="40 % - Accent2 3 2" xfId="204"/>
    <cellStyle name="40 % - Accent2 3 2 2" xfId="205"/>
    <cellStyle name="40 % - Accent2 3 2 2 2" xfId="206"/>
    <cellStyle name="40 % - Accent2 3 2 2 3" xfId="207"/>
    <cellStyle name="40 % - Accent2 3 2 3" xfId="208"/>
    <cellStyle name="40 % - Accent2 3 2 4" xfId="209"/>
    <cellStyle name="40 % - Accent2 3 3" xfId="210"/>
    <cellStyle name="40 % - Accent2 3 3 2" xfId="211"/>
    <cellStyle name="40 % - Accent2 3 3 3" xfId="212"/>
    <cellStyle name="40 % - Accent2 3 4" xfId="213"/>
    <cellStyle name="40 % - Accent2 3 4 2" xfId="214"/>
    <cellStyle name="40 % - Accent2 3 4 3" xfId="215"/>
    <cellStyle name="40 % - Accent2 3 5" xfId="216"/>
    <cellStyle name="40 % - Accent2 3 6" xfId="217"/>
    <cellStyle name="40 % - Accent2 4" xfId="218"/>
    <cellStyle name="40 % - Accent2 4 2" xfId="219"/>
    <cellStyle name="40 % - Accent2 4 3" xfId="220"/>
    <cellStyle name="40 % - Accent2 5" xfId="221"/>
    <cellStyle name="40 % - Accent2 6" xfId="222"/>
    <cellStyle name="40 % - Accent2 7" xfId="911"/>
    <cellStyle name="40 % - Accent3" xfId="969" builtinId="39" customBuiltin="1"/>
    <cellStyle name="40 % - Accent3 2" xfId="223"/>
    <cellStyle name="40 % - Accent3 2 2" xfId="224"/>
    <cellStyle name="40 % - Accent3 2 3" xfId="225"/>
    <cellStyle name="40 % - Accent3 2 4" xfId="226"/>
    <cellStyle name="40 % - Accent3 2 5" xfId="227"/>
    <cellStyle name="40 % - Accent3 2 5 2" xfId="228"/>
    <cellStyle name="40 % - Accent3 2 5 3" xfId="229"/>
    <cellStyle name="40 % - Accent3 3" xfId="230"/>
    <cellStyle name="40 % - Accent3 3 2" xfId="231"/>
    <cellStyle name="40 % - Accent3 3 2 2" xfId="232"/>
    <cellStyle name="40 % - Accent3 3 2 2 2" xfId="233"/>
    <cellStyle name="40 % - Accent3 3 2 2 3" xfId="234"/>
    <cellStyle name="40 % - Accent3 3 2 3" xfId="235"/>
    <cellStyle name="40 % - Accent3 3 2 4" xfId="236"/>
    <cellStyle name="40 % - Accent3 3 3" xfId="237"/>
    <cellStyle name="40 % - Accent3 3 3 2" xfId="238"/>
    <cellStyle name="40 % - Accent3 3 3 3" xfId="239"/>
    <cellStyle name="40 % - Accent3 3 4" xfId="240"/>
    <cellStyle name="40 % - Accent3 3 4 2" xfId="241"/>
    <cellStyle name="40 % - Accent3 3 4 3" xfId="242"/>
    <cellStyle name="40 % - Accent3 3 5" xfId="243"/>
    <cellStyle name="40 % - Accent3 3 6" xfId="244"/>
    <cellStyle name="40 % - Accent3 4" xfId="245"/>
    <cellStyle name="40 % - Accent3 5" xfId="246"/>
    <cellStyle name="40 % - Accent3 5 2" xfId="247"/>
    <cellStyle name="40 % - Accent3 5 3" xfId="248"/>
    <cellStyle name="40 % - Accent3 6" xfId="249"/>
    <cellStyle name="40 % - Accent3 7" xfId="250"/>
    <cellStyle name="40 % - Accent3 8" xfId="912"/>
    <cellStyle name="40 % - Accent4" xfId="973" builtinId="43" customBuiltin="1"/>
    <cellStyle name="40 % - Accent4 2" xfId="251"/>
    <cellStyle name="40 % - Accent4 2 2" xfId="252"/>
    <cellStyle name="40 % - Accent4 2 3" xfId="253"/>
    <cellStyle name="40 % - Accent4 2 4" xfId="254"/>
    <cellStyle name="40 % - Accent4 2 5" xfId="255"/>
    <cellStyle name="40 % - Accent4 2 5 2" xfId="256"/>
    <cellStyle name="40 % - Accent4 2 5 3" xfId="257"/>
    <cellStyle name="40 % - Accent4 3" xfId="258"/>
    <cellStyle name="40 % - Accent4 3 2" xfId="259"/>
    <cellStyle name="40 % - Accent4 3 2 2" xfId="260"/>
    <cellStyle name="40 % - Accent4 3 2 2 2" xfId="261"/>
    <cellStyle name="40 % - Accent4 3 2 2 3" xfId="262"/>
    <cellStyle name="40 % - Accent4 3 2 3" xfId="263"/>
    <cellStyle name="40 % - Accent4 3 2 4" xfId="264"/>
    <cellStyle name="40 % - Accent4 3 3" xfId="265"/>
    <cellStyle name="40 % - Accent4 3 3 2" xfId="266"/>
    <cellStyle name="40 % - Accent4 3 3 3" xfId="267"/>
    <cellStyle name="40 % - Accent4 3 4" xfId="268"/>
    <cellStyle name="40 % - Accent4 3 4 2" xfId="269"/>
    <cellStyle name="40 % - Accent4 3 4 3" xfId="270"/>
    <cellStyle name="40 % - Accent4 3 5" xfId="271"/>
    <cellStyle name="40 % - Accent4 3 6" xfId="272"/>
    <cellStyle name="40 % - Accent4 4" xfId="273"/>
    <cellStyle name="40 % - Accent4 5" xfId="274"/>
    <cellStyle name="40 % - Accent4 5 2" xfId="275"/>
    <cellStyle name="40 % - Accent4 5 3" xfId="276"/>
    <cellStyle name="40 % - Accent4 6" xfId="277"/>
    <cellStyle name="40 % - Accent4 7" xfId="278"/>
    <cellStyle name="40 % - Accent4 8" xfId="913"/>
    <cellStyle name="40 % - Accent5" xfId="977" builtinId="47" customBuiltin="1"/>
    <cellStyle name="40 % - Accent5 2" xfId="279"/>
    <cellStyle name="40 % - Accent5 2 2" xfId="280"/>
    <cellStyle name="40 % - Accent5 2 3" xfId="281"/>
    <cellStyle name="40 % - Accent5 2 4" xfId="282"/>
    <cellStyle name="40 % - Accent5 2 5" xfId="283"/>
    <cellStyle name="40 % - Accent5 2 5 2" xfId="284"/>
    <cellStyle name="40 % - Accent5 2 5 3" xfId="285"/>
    <cellStyle name="40 % - Accent5 3" xfId="286"/>
    <cellStyle name="40 % - Accent5 3 2" xfId="287"/>
    <cellStyle name="40 % - Accent5 3 2 2" xfId="288"/>
    <cellStyle name="40 % - Accent5 3 2 2 2" xfId="289"/>
    <cellStyle name="40 % - Accent5 3 2 2 3" xfId="290"/>
    <cellStyle name="40 % - Accent5 3 2 3" xfId="291"/>
    <cellStyle name="40 % - Accent5 3 2 4" xfId="292"/>
    <cellStyle name="40 % - Accent5 3 3" xfId="293"/>
    <cellStyle name="40 % - Accent5 3 3 2" xfId="294"/>
    <cellStyle name="40 % - Accent5 3 3 3" xfId="295"/>
    <cellStyle name="40 % - Accent5 3 4" xfId="296"/>
    <cellStyle name="40 % - Accent5 3 4 2" xfId="297"/>
    <cellStyle name="40 % - Accent5 3 4 3" xfId="298"/>
    <cellStyle name="40 % - Accent5 3 5" xfId="299"/>
    <cellStyle name="40 % - Accent5 3 6" xfId="300"/>
    <cellStyle name="40 % - Accent5 4" xfId="301"/>
    <cellStyle name="40 % - Accent5 5" xfId="302"/>
    <cellStyle name="40 % - Accent5 5 2" xfId="303"/>
    <cellStyle name="40 % - Accent5 5 3" xfId="304"/>
    <cellStyle name="40 % - Accent5 6" xfId="305"/>
    <cellStyle name="40 % - Accent5 7" xfId="306"/>
    <cellStyle name="40 % - Accent5 8" xfId="914"/>
    <cellStyle name="40 % - Accent6" xfId="981" builtinId="51" customBuiltin="1"/>
    <cellStyle name="40 % - Accent6 2" xfId="307"/>
    <cellStyle name="40 % - Accent6 2 2" xfId="308"/>
    <cellStyle name="40 % - Accent6 2 3" xfId="309"/>
    <cellStyle name="40 % - Accent6 2 4" xfId="310"/>
    <cellStyle name="40 % - Accent6 2 5" xfId="311"/>
    <cellStyle name="40 % - Accent6 2 5 2" xfId="312"/>
    <cellStyle name="40 % - Accent6 2 5 3" xfId="313"/>
    <cellStyle name="40 % - Accent6 3" xfId="314"/>
    <cellStyle name="40 % - Accent6 3 2" xfId="315"/>
    <cellStyle name="40 % - Accent6 3 2 2" xfId="316"/>
    <cellStyle name="40 % - Accent6 3 2 2 2" xfId="317"/>
    <cellStyle name="40 % - Accent6 3 2 2 3" xfId="318"/>
    <cellStyle name="40 % - Accent6 3 2 3" xfId="319"/>
    <cellStyle name="40 % - Accent6 3 2 4" xfId="320"/>
    <cellStyle name="40 % - Accent6 3 3" xfId="321"/>
    <cellStyle name="40 % - Accent6 3 3 2" xfId="322"/>
    <cellStyle name="40 % - Accent6 3 3 3" xfId="323"/>
    <cellStyle name="40 % - Accent6 3 4" xfId="324"/>
    <cellStyle name="40 % - Accent6 3 4 2" xfId="325"/>
    <cellStyle name="40 % - Accent6 3 4 3" xfId="326"/>
    <cellStyle name="40 % - Accent6 3 5" xfId="327"/>
    <cellStyle name="40 % - Accent6 3 6" xfId="328"/>
    <cellStyle name="40 % - Accent6 4" xfId="329"/>
    <cellStyle name="40 % - Accent6 5" xfId="330"/>
    <cellStyle name="40 % - Accent6 5 2" xfId="331"/>
    <cellStyle name="40 % - Accent6 5 3" xfId="332"/>
    <cellStyle name="40 % - Accent6 6" xfId="333"/>
    <cellStyle name="40 % - Accent6 7" xfId="334"/>
    <cellStyle name="40 % - Accent6 8" xfId="915"/>
    <cellStyle name="60 % - Accent1" xfId="962" builtinId="32" customBuiltin="1"/>
    <cellStyle name="60 % - Accent1 2" xfId="335"/>
    <cellStyle name="60 % - Accent1 2 2" xfId="336"/>
    <cellStyle name="60 % - Accent1 2 3" xfId="337"/>
    <cellStyle name="60 % - Accent1 2 4" xfId="338"/>
    <cellStyle name="60 % - Accent1 2 5" xfId="339"/>
    <cellStyle name="60 % - Accent1 3" xfId="340"/>
    <cellStyle name="60 % - Accent1 4" xfId="341"/>
    <cellStyle name="60 % - Accent1 5" xfId="916"/>
    <cellStyle name="60 % - Accent1 6" xfId="1096"/>
    <cellStyle name="60 % - Accent2" xfId="966" builtinId="36" customBuiltin="1"/>
    <cellStyle name="60 % - Accent2 2" xfId="342"/>
    <cellStyle name="60 % - Accent2 2 2" xfId="343"/>
    <cellStyle name="60 % - Accent2 2 3" xfId="344"/>
    <cellStyle name="60 % - Accent2 2 4" xfId="345"/>
    <cellStyle name="60 % - Accent2 2 5" xfId="346"/>
    <cellStyle name="60 % - Accent2 3" xfId="347"/>
    <cellStyle name="60 % - Accent2 4" xfId="348"/>
    <cellStyle name="60 % - Accent2 5" xfId="917"/>
    <cellStyle name="60 % - Accent2 6" xfId="1097"/>
    <cellStyle name="60 % - Accent3" xfId="970" builtinId="40" customBuiltin="1"/>
    <cellStyle name="60 % - Accent3 2" xfId="349"/>
    <cellStyle name="60 % - Accent3 2 2" xfId="350"/>
    <cellStyle name="60 % - Accent3 2 3" xfId="351"/>
    <cellStyle name="60 % - Accent3 2 4" xfId="352"/>
    <cellStyle name="60 % - Accent3 2 5" xfId="353"/>
    <cellStyle name="60 % - Accent3 3" xfId="354"/>
    <cellStyle name="60 % - Accent3 4" xfId="355"/>
    <cellStyle name="60 % - Accent3 5" xfId="918"/>
    <cellStyle name="60 % - Accent3 6" xfId="1098"/>
    <cellStyle name="60 % - Accent4" xfId="974" builtinId="44" customBuiltin="1"/>
    <cellStyle name="60 % - Accent4 2" xfId="356"/>
    <cellStyle name="60 % - Accent4 2 2" xfId="357"/>
    <cellStyle name="60 % - Accent4 2 3" xfId="358"/>
    <cellStyle name="60 % - Accent4 2 4" xfId="359"/>
    <cellStyle name="60 % - Accent4 2 5" xfId="360"/>
    <cellStyle name="60 % - Accent4 3" xfId="361"/>
    <cellStyle name="60 % - Accent4 4" xfId="362"/>
    <cellStyle name="60 % - Accent4 5" xfId="919"/>
    <cellStyle name="60 % - Accent4 6" xfId="1099"/>
    <cellStyle name="60 % - Accent5" xfId="978" builtinId="48" customBuiltin="1"/>
    <cellStyle name="60 % - Accent5 2" xfId="363"/>
    <cellStyle name="60 % - Accent5 2 2" xfId="364"/>
    <cellStyle name="60 % - Accent5 2 3" xfId="365"/>
    <cellStyle name="60 % - Accent5 2 4" xfId="366"/>
    <cellStyle name="60 % - Accent5 2 5" xfId="367"/>
    <cellStyle name="60 % - Accent5 3" xfId="368"/>
    <cellStyle name="60 % - Accent5 4" xfId="369"/>
    <cellStyle name="60 % - Accent5 5" xfId="920"/>
    <cellStyle name="60 % - Accent5 6" xfId="1100"/>
    <cellStyle name="60 % - Accent6" xfId="982" builtinId="52" customBuiltin="1"/>
    <cellStyle name="60 % - Accent6 2" xfId="370"/>
    <cellStyle name="60 % - Accent6 2 2" xfId="371"/>
    <cellStyle name="60 % - Accent6 2 3" xfId="372"/>
    <cellStyle name="60 % - Accent6 2 4" xfId="373"/>
    <cellStyle name="60 % - Accent6 2 5" xfId="374"/>
    <cellStyle name="60 % - Accent6 3" xfId="375"/>
    <cellStyle name="60 % - Accent6 4" xfId="376"/>
    <cellStyle name="60 % - Accent6 5" xfId="921"/>
    <cellStyle name="60 % - Accent6 6" xfId="1101"/>
    <cellStyle name="Accent1" xfId="959" builtinId="29" customBuiltin="1"/>
    <cellStyle name="Accent1 2" xfId="377"/>
    <cellStyle name="Accent1 2 2" xfId="378"/>
    <cellStyle name="Accent1 2 3" xfId="379"/>
    <cellStyle name="Accent1 2 4" xfId="380"/>
    <cellStyle name="Accent1 2 5" xfId="381"/>
    <cellStyle name="Accent1 3" xfId="382"/>
    <cellStyle name="Accent1 4" xfId="383"/>
    <cellStyle name="Accent1 5" xfId="922"/>
    <cellStyle name="Accent2" xfId="963" builtinId="33" customBuiltin="1"/>
    <cellStyle name="Accent2 2" xfId="384"/>
    <cellStyle name="Accent2 2 2" xfId="385"/>
    <cellStyle name="Accent2 2 3" xfId="386"/>
    <cellStyle name="Accent2 2 4" xfId="387"/>
    <cellStyle name="Accent2 2 5" xfId="388"/>
    <cellStyle name="Accent2 3" xfId="389"/>
    <cellStyle name="Accent2 4" xfId="390"/>
    <cellStyle name="Accent2 5" xfId="923"/>
    <cellStyle name="Accent3" xfId="967" builtinId="37" customBuiltin="1"/>
    <cellStyle name="Accent3 2" xfId="391"/>
    <cellStyle name="Accent3 2 2" xfId="392"/>
    <cellStyle name="Accent3 2 3" xfId="393"/>
    <cellStyle name="Accent3 2 4" xfId="394"/>
    <cellStyle name="Accent3 2 5" xfId="395"/>
    <cellStyle name="Accent3 3" xfId="396"/>
    <cellStyle name="Accent3 4" xfId="397"/>
    <cellStyle name="Accent3 5" xfId="924"/>
    <cellStyle name="Accent4" xfId="971" builtinId="41" customBuiltin="1"/>
    <cellStyle name="Accent4 2" xfId="398"/>
    <cellStyle name="Accent4 2 2" xfId="399"/>
    <cellStyle name="Accent4 2 3" xfId="400"/>
    <cellStyle name="Accent4 2 4" xfId="401"/>
    <cellStyle name="Accent4 2 5" xfId="402"/>
    <cellStyle name="Accent4 3" xfId="403"/>
    <cellStyle name="Accent4 4" xfId="404"/>
    <cellStyle name="Accent4 5" xfId="925"/>
    <cellStyle name="Accent5" xfId="975" builtinId="45" customBuiltin="1"/>
    <cellStyle name="Accent5 2" xfId="405"/>
    <cellStyle name="Accent5 2 2" xfId="406"/>
    <cellStyle name="Accent5 3" xfId="407"/>
    <cellStyle name="Accent5 4" xfId="926"/>
    <cellStyle name="Accent6" xfId="979" builtinId="49" customBuiltin="1"/>
    <cellStyle name="Accent6 2" xfId="408"/>
    <cellStyle name="Accent6 2 2" xfId="409"/>
    <cellStyle name="Accent6 2 3" xfId="410"/>
    <cellStyle name="Accent6 2 4" xfId="411"/>
    <cellStyle name="Accent6 2 5" xfId="412"/>
    <cellStyle name="Accent6 3" xfId="413"/>
    <cellStyle name="Accent6 4" xfId="414"/>
    <cellStyle name="Accent6 5" xfId="927"/>
    <cellStyle name="Avertissement" xfId="955" builtinId="11" customBuiltin="1"/>
    <cellStyle name="Avertissement 2" xfId="415"/>
    <cellStyle name="Avertissement 2 2" xfId="416"/>
    <cellStyle name="Avertissement 3" xfId="417"/>
    <cellStyle name="Calcul" xfId="952" builtinId="22" customBuiltin="1"/>
    <cellStyle name="Calcul 2" xfId="418"/>
    <cellStyle name="Calcul 2 2" xfId="419"/>
    <cellStyle name="Calcul 2 3" xfId="420"/>
    <cellStyle name="Calcul 2 4" xfId="421"/>
    <cellStyle name="Calcul 2 5" xfId="422"/>
    <cellStyle name="Calcul 3" xfId="423"/>
    <cellStyle name="Calcul 4" xfId="424"/>
    <cellStyle name="Calcul 5" xfId="928"/>
    <cellStyle name="Cellule liée" xfId="953" builtinId="24" customBuiltin="1"/>
    <cellStyle name="Cellule liée 2" xfId="425"/>
    <cellStyle name="Cellule liée 2 2" xfId="426"/>
    <cellStyle name="Cellule liée 2 3" xfId="427"/>
    <cellStyle name="Cellule liée 2 4" xfId="428"/>
    <cellStyle name="Cellule liée 2 5" xfId="429"/>
    <cellStyle name="Cellule liée 3" xfId="430"/>
    <cellStyle name="Cellule liée 4" xfId="431"/>
    <cellStyle name="Cellule liée 5" xfId="929"/>
    <cellStyle name="Commentaire" xfId="956" builtinId="10" customBuiltin="1"/>
    <cellStyle name="Commentaire 2" xfId="432"/>
    <cellStyle name="Commentaire 2 10" xfId="433"/>
    <cellStyle name="Commentaire 2 11" xfId="434"/>
    <cellStyle name="Commentaire 2 2" xfId="435"/>
    <cellStyle name="Commentaire 2 2 2" xfId="436"/>
    <cellStyle name="Commentaire 2 2 2 2" xfId="859"/>
    <cellStyle name="Commentaire 2 2 3" xfId="437"/>
    <cellStyle name="Commentaire 2 2 4" xfId="438"/>
    <cellStyle name="Commentaire 2 2 4 2" xfId="439"/>
    <cellStyle name="Commentaire 2 2 4 2 2" xfId="440"/>
    <cellStyle name="Commentaire 2 2 4 2 3" xfId="441"/>
    <cellStyle name="Commentaire 2 2 4 3" xfId="442"/>
    <cellStyle name="Commentaire 2 2 4 4" xfId="443"/>
    <cellStyle name="Commentaire 2 2 5" xfId="444"/>
    <cellStyle name="Commentaire 2 3" xfId="445"/>
    <cellStyle name="Commentaire 2 4" xfId="446"/>
    <cellStyle name="Commentaire 2 4 2" xfId="447"/>
    <cellStyle name="Commentaire 2 5" xfId="448"/>
    <cellStyle name="Commentaire 2 6" xfId="449"/>
    <cellStyle name="Commentaire 2 6 2" xfId="860"/>
    <cellStyle name="Commentaire 2 7" xfId="450"/>
    <cellStyle name="Commentaire 2 8" xfId="451"/>
    <cellStyle name="Commentaire 2 8 2" xfId="452"/>
    <cellStyle name="Commentaire 2 8 2 2" xfId="861"/>
    <cellStyle name="Commentaire 2 8 3" xfId="453"/>
    <cellStyle name="Commentaire 2 9" xfId="454"/>
    <cellStyle name="Commentaire 2 9 2" xfId="455"/>
    <cellStyle name="Commentaire 2 9 3" xfId="456"/>
    <cellStyle name="Commentaire 3" xfId="457"/>
    <cellStyle name="Commentaire 3 2" xfId="458"/>
    <cellStyle name="Commentaire 3 2 2" xfId="459"/>
    <cellStyle name="Commentaire 3 3" xfId="460"/>
    <cellStyle name="Commentaire 3 3 2" xfId="461"/>
    <cellStyle name="Commentaire 3 4" xfId="462"/>
    <cellStyle name="Commentaire 4" xfId="463"/>
    <cellStyle name="Commentaire 4 2" xfId="464"/>
    <cellStyle name="Commentaire 4 2 2" xfId="862"/>
    <cellStyle name="Commentaire 4 3" xfId="465"/>
    <cellStyle name="Commentaire 4 4" xfId="466"/>
    <cellStyle name="Commentaire 4 4 2" xfId="467"/>
    <cellStyle name="Commentaire 4 4 2 2" xfId="468"/>
    <cellStyle name="Commentaire 4 4 2 3" xfId="469"/>
    <cellStyle name="Commentaire 4 4 3" xfId="470"/>
    <cellStyle name="Commentaire 4 4 4" xfId="471"/>
    <cellStyle name="Commentaire 4 5" xfId="472"/>
    <cellStyle name="Commentaire 5" xfId="473"/>
    <cellStyle name="Commentaire 5 2" xfId="474"/>
    <cellStyle name="Commentaire 6" xfId="475"/>
    <cellStyle name="Commentaire 6 2" xfId="476"/>
    <cellStyle name="Commentaire 6 3" xfId="477"/>
    <cellStyle name="Commentaire 6 4" xfId="478"/>
    <cellStyle name="Commentaire 7" xfId="479"/>
    <cellStyle name="Commentaire 8" xfId="863"/>
    <cellStyle name="Commentaire 9" xfId="930"/>
    <cellStyle name="Date" xfId="480"/>
    <cellStyle name="Date 2" xfId="481"/>
    <cellStyle name="Date 2 2" xfId="482"/>
    <cellStyle name="DEFINITION" xfId="864"/>
    <cellStyle name="En-tête 1" xfId="483"/>
    <cellStyle name="En-tête 1 2" xfId="484"/>
    <cellStyle name="En-tête 1 2 2" xfId="485"/>
    <cellStyle name="En-tête 1 3" xfId="486"/>
    <cellStyle name="En-tête 2" xfId="487"/>
    <cellStyle name="En-tête 2 2" xfId="488"/>
    <cellStyle name="En-tête 2 2 2" xfId="489"/>
    <cellStyle name="En-tête 2 2 2 2" xfId="490"/>
    <cellStyle name="En-tête 2 3" xfId="491"/>
    <cellStyle name="En-tête 2 3 2" xfId="492"/>
    <cellStyle name="En-tête 2 4" xfId="493"/>
    <cellStyle name="En-tête 2 4 2" xfId="494"/>
    <cellStyle name="En-tête 2 4 3" xfId="495"/>
    <cellStyle name="En-tête 2 4 4" xfId="496"/>
    <cellStyle name="Entrée" xfId="950" builtinId="20" customBuiltin="1"/>
    <cellStyle name="Entrée 2" xfId="497"/>
    <cellStyle name="Entrée 2 2" xfId="498"/>
    <cellStyle name="Entrée 2 3" xfId="499"/>
    <cellStyle name="Entrée 2 4" xfId="500"/>
    <cellStyle name="Entrée 2 5" xfId="501"/>
    <cellStyle name="Entrée 3" xfId="502"/>
    <cellStyle name="Entrée 4" xfId="503"/>
    <cellStyle name="Entrée 5" xfId="931"/>
    <cellStyle name="Euro" xfId="504"/>
    <cellStyle name="Euro 10" xfId="985"/>
    <cellStyle name="Euro 10 2" xfId="1213"/>
    <cellStyle name="Euro 10 2 2" xfId="1654"/>
    <cellStyle name="Euro 10 3" xfId="1434"/>
    <cellStyle name="Euro 11" xfId="1040"/>
    <cellStyle name="Euro 11 2" xfId="1268"/>
    <cellStyle name="Euro 11 2 2" xfId="1709"/>
    <cellStyle name="Euro 11 3" xfId="1489"/>
    <cellStyle name="Euro 12" xfId="1103"/>
    <cellStyle name="Euro 12 2" xfId="1323"/>
    <cellStyle name="Euro 12 2 2" xfId="1764"/>
    <cellStyle name="Euro 12 3" xfId="1544"/>
    <cellStyle name="Euro 13" xfId="1158"/>
    <cellStyle name="Euro 13 2" xfId="1599"/>
    <cellStyle name="Euro 14" xfId="1379"/>
    <cellStyle name="Euro 2" xfId="505"/>
    <cellStyle name="Euro 2 2" xfId="506"/>
    <cellStyle name="Euro 2 2 2" xfId="987"/>
    <cellStyle name="Euro 2 2 2 2" xfId="1215"/>
    <cellStyle name="Euro 2 2 2 2 2" xfId="1656"/>
    <cellStyle name="Euro 2 2 2 3" xfId="1436"/>
    <cellStyle name="Euro 2 2 3" xfId="1042"/>
    <cellStyle name="Euro 2 2 3 2" xfId="1270"/>
    <cellStyle name="Euro 2 2 3 2 2" xfId="1711"/>
    <cellStyle name="Euro 2 2 3 3" xfId="1491"/>
    <cellStyle name="Euro 2 2 4" xfId="1105"/>
    <cellStyle name="Euro 2 2 4 2" xfId="1325"/>
    <cellStyle name="Euro 2 2 4 2 2" xfId="1766"/>
    <cellStyle name="Euro 2 2 4 3" xfId="1546"/>
    <cellStyle name="Euro 2 2 5" xfId="1160"/>
    <cellStyle name="Euro 2 2 5 2" xfId="1601"/>
    <cellStyle name="Euro 2 2 6" xfId="1381"/>
    <cellStyle name="Euro 2 3" xfId="986"/>
    <cellStyle name="Euro 2 3 2" xfId="1214"/>
    <cellStyle name="Euro 2 3 2 2" xfId="1655"/>
    <cellStyle name="Euro 2 3 3" xfId="1435"/>
    <cellStyle name="Euro 2 4" xfId="1041"/>
    <cellStyle name="Euro 2 4 2" xfId="1269"/>
    <cellStyle name="Euro 2 4 2 2" xfId="1710"/>
    <cellStyle name="Euro 2 4 3" xfId="1490"/>
    <cellStyle name="Euro 2 5" xfId="1104"/>
    <cellStyle name="Euro 2 5 2" xfId="1324"/>
    <cellStyle name="Euro 2 5 2 2" xfId="1765"/>
    <cellStyle name="Euro 2 5 3" xfId="1545"/>
    <cellStyle name="Euro 2 6" xfId="1159"/>
    <cellStyle name="Euro 2 6 2" xfId="1600"/>
    <cellStyle name="Euro 2 7" xfId="1380"/>
    <cellStyle name="Euro 3" xfId="507"/>
    <cellStyle name="Euro 3 2" xfId="508"/>
    <cellStyle name="Euro 3 2 2" xfId="509"/>
    <cellStyle name="Euro 3 2 2 2" xfId="990"/>
    <cellStyle name="Euro 3 2 2 2 2" xfId="1218"/>
    <cellStyle name="Euro 3 2 2 2 2 2" xfId="1659"/>
    <cellStyle name="Euro 3 2 2 2 3" xfId="1439"/>
    <cellStyle name="Euro 3 2 2 3" xfId="1045"/>
    <cellStyle name="Euro 3 2 2 3 2" xfId="1273"/>
    <cellStyle name="Euro 3 2 2 3 2 2" xfId="1714"/>
    <cellStyle name="Euro 3 2 2 3 3" xfId="1494"/>
    <cellStyle name="Euro 3 2 2 4" xfId="1108"/>
    <cellStyle name="Euro 3 2 2 4 2" xfId="1328"/>
    <cellStyle name="Euro 3 2 2 4 2 2" xfId="1769"/>
    <cellStyle name="Euro 3 2 2 4 3" xfId="1549"/>
    <cellStyle name="Euro 3 2 2 5" xfId="1163"/>
    <cellStyle name="Euro 3 2 2 5 2" xfId="1604"/>
    <cellStyle name="Euro 3 2 2 6" xfId="1384"/>
    <cellStyle name="Euro 3 2 3" xfId="989"/>
    <cellStyle name="Euro 3 2 3 2" xfId="1217"/>
    <cellStyle name="Euro 3 2 3 2 2" xfId="1658"/>
    <cellStyle name="Euro 3 2 3 3" xfId="1438"/>
    <cellStyle name="Euro 3 2 4" xfId="1044"/>
    <cellStyle name="Euro 3 2 4 2" xfId="1272"/>
    <cellStyle name="Euro 3 2 4 2 2" xfId="1713"/>
    <cellStyle name="Euro 3 2 4 3" xfId="1493"/>
    <cellStyle name="Euro 3 2 5" xfId="1107"/>
    <cellStyle name="Euro 3 2 5 2" xfId="1327"/>
    <cellStyle name="Euro 3 2 5 2 2" xfId="1768"/>
    <cellStyle name="Euro 3 2 5 3" xfId="1548"/>
    <cellStyle name="Euro 3 2 6" xfId="1162"/>
    <cellStyle name="Euro 3 2 6 2" xfId="1603"/>
    <cellStyle name="Euro 3 2 7" xfId="1383"/>
    <cellStyle name="Euro 3 3" xfId="510"/>
    <cellStyle name="Euro 3 3 2" xfId="511"/>
    <cellStyle name="Euro 3 3 2 2" xfId="992"/>
    <cellStyle name="Euro 3 3 2 2 2" xfId="1220"/>
    <cellStyle name="Euro 3 3 2 2 2 2" xfId="1661"/>
    <cellStyle name="Euro 3 3 2 2 3" xfId="1441"/>
    <cellStyle name="Euro 3 3 2 3" xfId="1047"/>
    <cellStyle name="Euro 3 3 2 3 2" xfId="1275"/>
    <cellStyle name="Euro 3 3 2 3 2 2" xfId="1716"/>
    <cellStyle name="Euro 3 3 2 3 3" xfId="1496"/>
    <cellStyle name="Euro 3 3 2 4" xfId="1110"/>
    <cellStyle name="Euro 3 3 2 4 2" xfId="1330"/>
    <cellStyle name="Euro 3 3 2 4 2 2" xfId="1771"/>
    <cellStyle name="Euro 3 3 2 4 3" xfId="1551"/>
    <cellStyle name="Euro 3 3 2 5" xfId="1165"/>
    <cellStyle name="Euro 3 3 2 5 2" xfId="1606"/>
    <cellStyle name="Euro 3 3 2 6" xfId="1386"/>
    <cellStyle name="Euro 3 3 3" xfId="991"/>
    <cellStyle name="Euro 3 3 3 2" xfId="1219"/>
    <cellStyle name="Euro 3 3 3 2 2" xfId="1660"/>
    <cellStyle name="Euro 3 3 3 3" xfId="1440"/>
    <cellStyle name="Euro 3 3 4" xfId="1046"/>
    <cellStyle name="Euro 3 3 4 2" xfId="1274"/>
    <cellStyle name="Euro 3 3 4 2 2" xfId="1715"/>
    <cellStyle name="Euro 3 3 4 3" xfId="1495"/>
    <cellStyle name="Euro 3 3 5" xfId="1109"/>
    <cellStyle name="Euro 3 3 5 2" xfId="1329"/>
    <cellStyle name="Euro 3 3 5 2 2" xfId="1770"/>
    <cellStyle name="Euro 3 3 5 3" xfId="1550"/>
    <cellStyle name="Euro 3 3 6" xfId="1164"/>
    <cellStyle name="Euro 3 3 6 2" xfId="1605"/>
    <cellStyle name="Euro 3 3 7" xfId="1385"/>
    <cellStyle name="Euro 3 4" xfId="512"/>
    <cellStyle name="Euro 3 4 2" xfId="993"/>
    <cellStyle name="Euro 3 4 2 2" xfId="1221"/>
    <cellStyle name="Euro 3 4 2 2 2" xfId="1662"/>
    <cellStyle name="Euro 3 4 2 3" xfId="1442"/>
    <cellStyle name="Euro 3 4 3" xfId="1048"/>
    <cellStyle name="Euro 3 4 3 2" xfId="1276"/>
    <cellStyle name="Euro 3 4 3 2 2" xfId="1717"/>
    <cellStyle name="Euro 3 4 3 3" xfId="1497"/>
    <cellStyle name="Euro 3 4 4" xfId="1111"/>
    <cellStyle name="Euro 3 4 4 2" xfId="1331"/>
    <cellStyle name="Euro 3 4 4 2 2" xfId="1772"/>
    <cellStyle name="Euro 3 4 4 3" xfId="1552"/>
    <cellStyle name="Euro 3 4 5" xfId="1166"/>
    <cellStyle name="Euro 3 4 5 2" xfId="1607"/>
    <cellStyle name="Euro 3 4 6" xfId="1387"/>
    <cellStyle name="Euro 3 5" xfId="988"/>
    <cellStyle name="Euro 3 5 2" xfId="1216"/>
    <cellStyle name="Euro 3 5 2 2" xfId="1657"/>
    <cellStyle name="Euro 3 5 3" xfId="1437"/>
    <cellStyle name="Euro 3 6" xfId="1043"/>
    <cellStyle name="Euro 3 6 2" xfId="1271"/>
    <cellStyle name="Euro 3 6 2 2" xfId="1712"/>
    <cellStyle name="Euro 3 6 3" xfId="1492"/>
    <cellStyle name="Euro 3 7" xfId="1106"/>
    <cellStyle name="Euro 3 7 2" xfId="1326"/>
    <cellStyle name="Euro 3 7 2 2" xfId="1767"/>
    <cellStyle name="Euro 3 7 3" xfId="1547"/>
    <cellStyle name="Euro 3 8" xfId="1161"/>
    <cellStyle name="Euro 3 8 2" xfId="1602"/>
    <cellStyle name="Euro 3 9" xfId="1382"/>
    <cellStyle name="Euro 4" xfId="513"/>
    <cellStyle name="Euro 4 2" xfId="514"/>
    <cellStyle name="Euro 4 2 2" xfId="515"/>
    <cellStyle name="Euro 4 2 2 2" xfId="996"/>
    <cellStyle name="Euro 4 2 2 2 2" xfId="1224"/>
    <cellStyle name="Euro 4 2 2 2 2 2" xfId="1665"/>
    <cellStyle name="Euro 4 2 2 2 3" xfId="1445"/>
    <cellStyle name="Euro 4 2 2 3" xfId="1051"/>
    <cellStyle name="Euro 4 2 2 3 2" xfId="1279"/>
    <cellStyle name="Euro 4 2 2 3 2 2" xfId="1720"/>
    <cellStyle name="Euro 4 2 2 3 3" xfId="1500"/>
    <cellStyle name="Euro 4 2 2 4" xfId="1114"/>
    <cellStyle name="Euro 4 2 2 4 2" xfId="1334"/>
    <cellStyle name="Euro 4 2 2 4 2 2" xfId="1775"/>
    <cellStyle name="Euro 4 2 2 4 3" xfId="1555"/>
    <cellStyle name="Euro 4 2 2 5" xfId="1169"/>
    <cellStyle name="Euro 4 2 2 5 2" xfId="1610"/>
    <cellStyle name="Euro 4 2 2 6" xfId="1390"/>
    <cellStyle name="Euro 4 2 3" xfId="995"/>
    <cellStyle name="Euro 4 2 3 2" xfId="1223"/>
    <cellStyle name="Euro 4 2 3 2 2" xfId="1664"/>
    <cellStyle name="Euro 4 2 3 3" xfId="1444"/>
    <cellStyle name="Euro 4 2 4" xfId="1050"/>
    <cellStyle name="Euro 4 2 4 2" xfId="1278"/>
    <cellStyle name="Euro 4 2 4 2 2" xfId="1719"/>
    <cellStyle name="Euro 4 2 4 3" xfId="1499"/>
    <cellStyle name="Euro 4 2 5" xfId="1113"/>
    <cellStyle name="Euro 4 2 5 2" xfId="1333"/>
    <cellStyle name="Euro 4 2 5 2 2" xfId="1774"/>
    <cellStyle name="Euro 4 2 5 3" xfId="1554"/>
    <cellStyle name="Euro 4 2 6" xfId="1168"/>
    <cellStyle name="Euro 4 2 6 2" xfId="1609"/>
    <cellStyle name="Euro 4 2 7" xfId="1389"/>
    <cellStyle name="Euro 4 3" xfId="516"/>
    <cellStyle name="Euro 4 3 2" xfId="517"/>
    <cellStyle name="Euro 4 3 2 2" xfId="998"/>
    <cellStyle name="Euro 4 3 2 2 2" xfId="1226"/>
    <cellStyle name="Euro 4 3 2 2 2 2" xfId="1667"/>
    <cellStyle name="Euro 4 3 2 2 3" xfId="1447"/>
    <cellStyle name="Euro 4 3 2 3" xfId="1053"/>
    <cellStyle name="Euro 4 3 2 3 2" xfId="1281"/>
    <cellStyle name="Euro 4 3 2 3 2 2" xfId="1722"/>
    <cellStyle name="Euro 4 3 2 3 3" xfId="1502"/>
    <cellStyle name="Euro 4 3 2 4" xfId="1116"/>
    <cellStyle name="Euro 4 3 2 4 2" xfId="1336"/>
    <cellStyle name="Euro 4 3 2 4 2 2" xfId="1777"/>
    <cellStyle name="Euro 4 3 2 4 3" xfId="1557"/>
    <cellStyle name="Euro 4 3 2 5" xfId="1171"/>
    <cellStyle name="Euro 4 3 2 5 2" xfId="1612"/>
    <cellStyle name="Euro 4 3 2 6" xfId="1392"/>
    <cellStyle name="Euro 4 3 3" xfId="997"/>
    <cellStyle name="Euro 4 3 3 2" xfId="1225"/>
    <cellStyle name="Euro 4 3 3 2 2" xfId="1666"/>
    <cellStyle name="Euro 4 3 3 3" xfId="1446"/>
    <cellStyle name="Euro 4 3 4" xfId="1052"/>
    <cellStyle name="Euro 4 3 4 2" xfId="1280"/>
    <cellStyle name="Euro 4 3 4 2 2" xfId="1721"/>
    <cellStyle name="Euro 4 3 4 3" xfId="1501"/>
    <cellStyle name="Euro 4 3 5" xfId="1115"/>
    <cellStyle name="Euro 4 3 5 2" xfId="1335"/>
    <cellStyle name="Euro 4 3 5 2 2" xfId="1776"/>
    <cellStyle name="Euro 4 3 5 3" xfId="1556"/>
    <cellStyle name="Euro 4 3 6" xfId="1170"/>
    <cellStyle name="Euro 4 3 6 2" xfId="1611"/>
    <cellStyle name="Euro 4 3 7" xfId="1391"/>
    <cellStyle name="Euro 4 4" xfId="518"/>
    <cellStyle name="Euro 4 4 2" xfId="999"/>
    <cellStyle name="Euro 4 4 2 2" xfId="1227"/>
    <cellStyle name="Euro 4 4 2 2 2" xfId="1668"/>
    <cellStyle name="Euro 4 4 2 3" xfId="1448"/>
    <cellStyle name="Euro 4 4 3" xfId="1054"/>
    <cellStyle name="Euro 4 4 3 2" xfId="1282"/>
    <cellStyle name="Euro 4 4 3 2 2" xfId="1723"/>
    <cellStyle name="Euro 4 4 3 3" xfId="1503"/>
    <cellStyle name="Euro 4 4 4" xfId="1117"/>
    <cellStyle name="Euro 4 4 4 2" xfId="1337"/>
    <cellStyle name="Euro 4 4 4 2 2" xfId="1778"/>
    <cellStyle name="Euro 4 4 4 3" xfId="1558"/>
    <cellStyle name="Euro 4 4 5" xfId="1172"/>
    <cellStyle name="Euro 4 4 5 2" xfId="1613"/>
    <cellStyle name="Euro 4 4 6" xfId="1393"/>
    <cellStyle name="Euro 4 5" xfId="994"/>
    <cellStyle name="Euro 4 5 2" xfId="1222"/>
    <cellStyle name="Euro 4 5 2 2" xfId="1663"/>
    <cellStyle name="Euro 4 5 3" xfId="1443"/>
    <cellStyle name="Euro 4 6" xfId="1049"/>
    <cellStyle name="Euro 4 6 2" xfId="1277"/>
    <cellStyle name="Euro 4 6 2 2" xfId="1718"/>
    <cellStyle name="Euro 4 6 3" xfId="1498"/>
    <cellStyle name="Euro 4 7" xfId="1112"/>
    <cellStyle name="Euro 4 7 2" xfId="1332"/>
    <cellStyle name="Euro 4 7 2 2" xfId="1773"/>
    <cellStyle name="Euro 4 7 3" xfId="1553"/>
    <cellStyle name="Euro 4 8" xfId="1167"/>
    <cellStyle name="Euro 4 8 2" xfId="1608"/>
    <cellStyle name="Euro 4 9" xfId="1388"/>
    <cellStyle name="Euro 5" xfId="519"/>
    <cellStyle name="Euro 5 2" xfId="520"/>
    <cellStyle name="Euro 5 2 2" xfId="1001"/>
    <cellStyle name="Euro 5 2 2 2" xfId="1229"/>
    <cellStyle name="Euro 5 2 2 2 2" xfId="1670"/>
    <cellStyle name="Euro 5 2 2 3" xfId="1450"/>
    <cellStyle name="Euro 5 2 3" xfId="1056"/>
    <cellStyle name="Euro 5 2 3 2" xfId="1284"/>
    <cellStyle name="Euro 5 2 3 2 2" xfId="1725"/>
    <cellStyle name="Euro 5 2 3 3" xfId="1505"/>
    <cellStyle name="Euro 5 2 4" xfId="1119"/>
    <cellStyle name="Euro 5 2 4 2" xfId="1339"/>
    <cellStyle name="Euro 5 2 4 2 2" xfId="1780"/>
    <cellStyle name="Euro 5 2 4 3" xfId="1560"/>
    <cellStyle name="Euro 5 2 5" xfId="1174"/>
    <cellStyle name="Euro 5 2 5 2" xfId="1615"/>
    <cellStyle name="Euro 5 2 6" xfId="1395"/>
    <cellStyle name="Euro 5 3" xfId="1000"/>
    <cellStyle name="Euro 5 3 2" xfId="1228"/>
    <cellStyle name="Euro 5 3 2 2" xfId="1669"/>
    <cellStyle name="Euro 5 3 3" xfId="1449"/>
    <cellStyle name="Euro 5 4" xfId="1055"/>
    <cellStyle name="Euro 5 4 2" xfId="1283"/>
    <cellStyle name="Euro 5 4 2 2" xfId="1724"/>
    <cellStyle name="Euro 5 4 3" xfId="1504"/>
    <cellStyle name="Euro 5 5" xfId="1118"/>
    <cellStyle name="Euro 5 5 2" xfId="1338"/>
    <cellStyle name="Euro 5 5 2 2" xfId="1779"/>
    <cellStyle name="Euro 5 5 3" xfId="1559"/>
    <cellStyle name="Euro 5 6" xfId="1173"/>
    <cellStyle name="Euro 5 6 2" xfId="1614"/>
    <cellStyle name="Euro 5 7" xfId="1394"/>
    <cellStyle name="Euro 6" xfId="521"/>
    <cellStyle name="Euro 6 2" xfId="522"/>
    <cellStyle name="Euro 6 2 2" xfId="523"/>
    <cellStyle name="Euro 6 2 2 2" xfId="1004"/>
    <cellStyle name="Euro 6 2 2 2 2" xfId="1232"/>
    <cellStyle name="Euro 6 2 2 2 2 2" xfId="1673"/>
    <cellStyle name="Euro 6 2 2 2 3" xfId="1453"/>
    <cellStyle name="Euro 6 2 2 3" xfId="1059"/>
    <cellStyle name="Euro 6 2 2 3 2" xfId="1287"/>
    <cellStyle name="Euro 6 2 2 3 2 2" xfId="1728"/>
    <cellStyle name="Euro 6 2 2 3 3" xfId="1508"/>
    <cellStyle name="Euro 6 2 2 4" xfId="1122"/>
    <cellStyle name="Euro 6 2 2 4 2" xfId="1342"/>
    <cellStyle name="Euro 6 2 2 4 2 2" xfId="1783"/>
    <cellStyle name="Euro 6 2 2 4 3" xfId="1563"/>
    <cellStyle name="Euro 6 2 2 5" xfId="1177"/>
    <cellStyle name="Euro 6 2 2 5 2" xfId="1618"/>
    <cellStyle name="Euro 6 2 2 6" xfId="1398"/>
    <cellStyle name="Euro 6 2 3" xfId="1003"/>
    <cellStyle name="Euro 6 2 3 2" xfId="1231"/>
    <cellStyle name="Euro 6 2 3 2 2" xfId="1672"/>
    <cellStyle name="Euro 6 2 3 3" xfId="1452"/>
    <cellStyle name="Euro 6 2 4" xfId="1058"/>
    <cellStyle name="Euro 6 2 4 2" xfId="1286"/>
    <cellStyle name="Euro 6 2 4 2 2" xfId="1727"/>
    <cellStyle name="Euro 6 2 4 3" xfId="1507"/>
    <cellStyle name="Euro 6 2 5" xfId="1121"/>
    <cellStyle name="Euro 6 2 5 2" xfId="1341"/>
    <cellStyle name="Euro 6 2 5 2 2" xfId="1782"/>
    <cellStyle name="Euro 6 2 5 3" xfId="1562"/>
    <cellStyle name="Euro 6 2 6" xfId="1176"/>
    <cellStyle name="Euro 6 2 6 2" xfId="1617"/>
    <cellStyle name="Euro 6 2 7" xfId="1397"/>
    <cellStyle name="Euro 6 3" xfId="1002"/>
    <cellStyle name="Euro 6 3 2" xfId="1230"/>
    <cellStyle name="Euro 6 3 2 2" xfId="1671"/>
    <cellStyle name="Euro 6 3 3" xfId="1451"/>
    <cellStyle name="Euro 6 4" xfId="1057"/>
    <cellStyle name="Euro 6 4 2" xfId="1285"/>
    <cellStyle name="Euro 6 4 2 2" xfId="1726"/>
    <cellStyle name="Euro 6 4 3" xfId="1506"/>
    <cellStyle name="Euro 6 5" xfId="1120"/>
    <cellStyle name="Euro 6 5 2" xfId="1340"/>
    <cellStyle name="Euro 6 5 2 2" xfId="1781"/>
    <cellStyle name="Euro 6 5 3" xfId="1561"/>
    <cellStyle name="Euro 6 6" xfId="1175"/>
    <cellStyle name="Euro 6 6 2" xfId="1616"/>
    <cellStyle name="Euro 6 7" xfId="1396"/>
    <cellStyle name="Euro 7" xfId="524"/>
    <cellStyle name="Euro 7 2" xfId="525"/>
    <cellStyle name="Euro 7 2 2" xfId="526"/>
    <cellStyle name="Euro 7 2 2 2" xfId="1007"/>
    <cellStyle name="Euro 7 2 2 2 2" xfId="1235"/>
    <cellStyle name="Euro 7 2 2 2 2 2" xfId="1676"/>
    <cellStyle name="Euro 7 2 2 2 3" xfId="1456"/>
    <cellStyle name="Euro 7 2 2 3" xfId="1062"/>
    <cellStyle name="Euro 7 2 2 3 2" xfId="1290"/>
    <cellStyle name="Euro 7 2 2 3 2 2" xfId="1731"/>
    <cellStyle name="Euro 7 2 2 3 3" xfId="1511"/>
    <cellStyle name="Euro 7 2 2 4" xfId="1125"/>
    <cellStyle name="Euro 7 2 2 4 2" xfId="1345"/>
    <cellStyle name="Euro 7 2 2 4 2 2" xfId="1786"/>
    <cellStyle name="Euro 7 2 2 4 3" xfId="1566"/>
    <cellStyle name="Euro 7 2 2 5" xfId="1180"/>
    <cellStyle name="Euro 7 2 2 5 2" xfId="1621"/>
    <cellStyle name="Euro 7 2 2 6" xfId="1401"/>
    <cellStyle name="Euro 7 2 3" xfId="1006"/>
    <cellStyle name="Euro 7 2 3 2" xfId="1234"/>
    <cellStyle name="Euro 7 2 3 2 2" xfId="1675"/>
    <cellStyle name="Euro 7 2 3 3" xfId="1455"/>
    <cellStyle name="Euro 7 2 4" xfId="1061"/>
    <cellStyle name="Euro 7 2 4 2" xfId="1289"/>
    <cellStyle name="Euro 7 2 4 2 2" xfId="1730"/>
    <cellStyle name="Euro 7 2 4 3" xfId="1510"/>
    <cellStyle name="Euro 7 2 5" xfId="1124"/>
    <cellStyle name="Euro 7 2 5 2" xfId="1344"/>
    <cellStyle name="Euro 7 2 5 2 2" xfId="1785"/>
    <cellStyle name="Euro 7 2 5 3" xfId="1565"/>
    <cellStyle name="Euro 7 2 6" xfId="1179"/>
    <cellStyle name="Euro 7 2 6 2" xfId="1620"/>
    <cellStyle name="Euro 7 2 7" xfId="1400"/>
    <cellStyle name="Euro 7 3" xfId="1005"/>
    <cellStyle name="Euro 7 3 2" xfId="1233"/>
    <cellStyle name="Euro 7 3 2 2" xfId="1674"/>
    <cellStyle name="Euro 7 3 3" xfId="1454"/>
    <cellStyle name="Euro 7 4" xfId="1060"/>
    <cellStyle name="Euro 7 4 2" xfId="1288"/>
    <cellStyle name="Euro 7 4 2 2" xfId="1729"/>
    <cellStyle name="Euro 7 4 3" xfId="1509"/>
    <cellStyle name="Euro 7 5" xfId="1123"/>
    <cellStyle name="Euro 7 5 2" xfId="1343"/>
    <cellStyle name="Euro 7 5 2 2" xfId="1784"/>
    <cellStyle name="Euro 7 5 3" xfId="1564"/>
    <cellStyle name="Euro 7 6" xfId="1178"/>
    <cellStyle name="Euro 7 6 2" xfId="1619"/>
    <cellStyle name="Euro 7 7" xfId="1399"/>
    <cellStyle name="Euro 8" xfId="527"/>
    <cellStyle name="Euro 8 2" xfId="528"/>
    <cellStyle name="Euro 8 2 2" xfId="1009"/>
    <cellStyle name="Euro 8 2 2 2" xfId="1237"/>
    <cellStyle name="Euro 8 2 2 2 2" xfId="1678"/>
    <cellStyle name="Euro 8 2 2 3" xfId="1458"/>
    <cellStyle name="Euro 8 2 3" xfId="1064"/>
    <cellStyle name="Euro 8 2 3 2" xfId="1292"/>
    <cellStyle name="Euro 8 2 3 2 2" xfId="1733"/>
    <cellStyle name="Euro 8 2 3 3" xfId="1513"/>
    <cellStyle name="Euro 8 2 4" xfId="1127"/>
    <cellStyle name="Euro 8 2 4 2" xfId="1347"/>
    <cellStyle name="Euro 8 2 4 2 2" xfId="1788"/>
    <cellStyle name="Euro 8 2 4 3" xfId="1568"/>
    <cellStyle name="Euro 8 2 5" xfId="1182"/>
    <cellStyle name="Euro 8 2 5 2" xfId="1623"/>
    <cellStyle name="Euro 8 2 6" xfId="1403"/>
    <cellStyle name="Euro 8 3" xfId="529"/>
    <cellStyle name="Euro 8 3 2" xfId="1010"/>
    <cellStyle name="Euro 8 3 2 2" xfId="1238"/>
    <cellStyle name="Euro 8 3 2 2 2" xfId="1679"/>
    <cellStyle name="Euro 8 3 2 3" xfId="1459"/>
    <cellStyle name="Euro 8 3 3" xfId="1065"/>
    <cellStyle name="Euro 8 3 3 2" xfId="1293"/>
    <cellStyle name="Euro 8 3 3 2 2" xfId="1734"/>
    <cellStyle name="Euro 8 3 3 3" xfId="1514"/>
    <cellStyle name="Euro 8 3 4" xfId="1128"/>
    <cellStyle name="Euro 8 3 4 2" xfId="1348"/>
    <cellStyle name="Euro 8 3 4 2 2" xfId="1789"/>
    <cellStyle name="Euro 8 3 4 3" xfId="1569"/>
    <cellStyle name="Euro 8 3 5" xfId="1183"/>
    <cellStyle name="Euro 8 3 5 2" xfId="1624"/>
    <cellStyle name="Euro 8 3 6" xfId="1404"/>
    <cellStyle name="Euro 8 4" xfId="530"/>
    <cellStyle name="Euro 8 4 2" xfId="1011"/>
    <cellStyle name="Euro 8 4 2 2" xfId="1239"/>
    <cellStyle name="Euro 8 4 2 2 2" xfId="1680"/>
    <cellStyle name="Euro 8 4 2 3" xfId="1460"/>
    <cellStyle name="Euro 8 4 3" xfId="1066"/>
    <cellStyle name="Euro 8 4 3 2" xfId="1294"/>
    <cellStyle name="Euro 8 4 3 2 2" xfId="1735"/>
    <cellStyle name="Euro 8 4 3 3" xfId="1515"/>
    <cellStyle name="Euro 8 4 4" xfId="1129"/>
    <cellStyle name="Euro 8 4 4 2" xfId="1349"/>
    <cellStyle name="Euro 8 4 4 2 2" xfId="1790"/>
    <cellStyle name="Euro 8 4 4 3" xfId="1570"/>
    <cellStyle name="Euro 8 4 5" xfId="1184"/>
    <cellStyle name="Euro 8 4 5 2" xfId="1625"/>
    <cellStyle name="Euro 8 4 6" xfId="1405"/>
    <cellStyle name="Euro 8 5" xfId="1008"/>
    <cellStyle name="Euro 8 5 2" xfId="1236"/>
    <cellStyle name="Euro 8 5 2 2" xfId="1677"/>
    <cellStyle name="Euro 8 5 3" xfId="1457"/>
    <cellStyle name="Euro 8 6" xfId="1063"/>
    <cellStyle name="Euro 8 6 2" xfId="1291"/>
    <cellStyle name="Euro 8 6 2 2" xfId="1732"/>
    <cellStyle name="Euro 8 6 3" xfId="1512"/>
    <cellStyle name="Euro 8 7" xfId="1126"/>
    <cellStyle name="Euro 8 7 2" xfId="1346"/>
    <cellStyle name="Euro 8 7 2 2" xfId="1787"/>
    <cellStyle name="Euro 8 7 3" xfId="1567"/>
    <cellStyle name="Euro 8 8" xfId="1181"/>
    <cellStyle name="Euro 8 8 2" xfId="1622"/>
    <cellStyle name="Euro 8 9" xfId="1402"/>
    <cellStyle name="Euro 9" xfId="900"/>
    <cellStyle name="Euro_fiche thématique 6.3 20081807" xfId="531"/>
    <cellStyle name="FILET_HAUT" xfId="865"/>
    <cellStyle name="Financier" xfId="532"/>
    <cellStyle name="Financier 2" xfId="533"/>
    <cellStyle name="Financier 2 2" xfId="534"/>
    <cellStyle name="Financier0" xfId="535"/>
    <cellStyle name="Financier0 2" xfId="536"/>
    <cellStyle name="Financier0 2 2" xfId="537"/>
    <cellStyle name="Insatisfaisant" xfId="948" builtinId="27" customBuiltin="1"/>
    <cellStyle name="Insatisfaisant 2" xfId="538"/>
    <cellStyle name="Insatisfaisant 2 2" xfId="539"/>
    <cellStyle name="Insatisfaisant 2 3" xfId="540"/>
    <cellStyle name="Insatisfaisant 2 4" xfId="541"/>
    <cellStyle name="Insatisfaisant 2 5" xfId="542"/>
    <cellStyle name="Insatisfaisant 3" xfId="543"/>
    <cellStyle name="Insatisfaisant 4" xfId="544"/>
    <cellStyle name="Insatisfaisant 5" xfId="932"/>
    <cellStyle name="Lien hypertexte" xfId="1378" builtinId="8"/>
    <cellStyle name="Lien hypertexte 2" xfId="545"/>
    <cellStyle name="Lien hypertexte 2 2" xfId="546"/>
    <cellStyle name="Lien hypertexte 3" xfId="547"/>
    <cellStyle name="Lien hypertexte 3 2" xfId="548"/>
    <cellStyle name="Lien hypertexte visité 2" xfId="549"/>
    <cellStyle name="Lien hypertexte visité 2 2" xfId="550"/>
    <cellStyle name="Lien hypertexte visité 3" xfId="551"/>
    <cellStyle name="Lien hypertexte visité 3 2" xfId="552"/>
    <cellStyle name="Milliers 10" xfId="933"/>
    <cellStyle name="Milliers 2" xfId="553"/>
    <cellStyle name="Milliers 2 2" xfId="554"/>
    <cellStyle name="Milliers 2 2 2" xfId="1013"/>
    <cellStyle name="Milliers 2 2 2 2" xfId="1241"/>
    <cellStyle name="Milliers 2 2 2 2 2" xfId="1682"/>
    <cellStyle name="Milliers 2 2 2 3" xfId="1462"/>
    <cellStyle name="Milliers 2 2 2 4" xfId="984"/>
    <cellStyle name="Milliers 2 2 2 4 2" xfId="1039"/>
    <cellStyle name="Milliers 2 2 2 4 2 2" xfId="1267"/>
    <cellStyle name="Milliers 2 2 2 4 2 2 2" xfId="1708"/>
    <cellStyle name="Milliers 2 2 2 4 2 3" xfId="1488"/>
    <cellStyle name="Milliers 2 2 2 4 3" xfId="1094"/>
    <cellStyle name="Milliers 2 2 2 4 3 2" xfId="1322"/>
    <cellStyle name="Milliers 2 2 2 4 3 2 2" xfId="1763"/>
    <cellStyle name="Milliers 2 2 2 4 3 3" xfId="1543"/>
    <cellStyle name="Milliers 2 2 2 4 4" xfId="1157"/>
    <cellStyle name="Milliers 2 2 2 4 4 2" xfId="1377"/>
    <cellStyle name="Milliers 2 2 2 4 4 2 2" xfId="1818"/>
    <cellStyle name="Milliers 2 2 2 4 4 3" xfId="1598"/>
    <cellStyle name="Milliers 2 2 2 4 5" xfId="1212"/>
    <cellStyle name="Milliers 2 2 2 4 5 2" xfId="1653"/>
    <cellStyle name="Milliers 2 2 2 4 6" xfId="1433"/>
    <cellStyle name="Milliers 2 2 3" xfId="1068"/>
    <cellStyle name="Milliers 2 2 3 2" xfId="1296"/>
    <cellStyle name="Milliers 2 2 3 2 2" xfId="1737"/>
    <cellStyle name="Milliers 2 2 3 3" xfId="1517"/>
    <cellStyle name="Milliers 2 2 4" xfId="1131"/>
    <cellStyle name="Milliers 2 2 4 2" xfId="1351"/>
    <cellStyle name="Milliers 2 2 4 2 2" xfId="1792"/>
    <cellStyle name="Milliers 2 2 4 3" xfId="1572"/>
    <cellStyle name="Milliers 2 2 5" xfId="1186"/>
    <cellStyle name="Milliers 2 2 5 2" xfId="1627"/>
    <cellStyle name="Milliers 2 2 6" xfId="1407"/>
    <cellStyle name="Milliers 2 3" xfId="1012"/>
    <cellStyle name="Milliers 2 3 2" xfId="1240"/>
    <cellStyle name="Milliers 2 3 2 2" xfId="1681"/>
    <cellStyle name="Milliers 2 3 3" xfId="1461"/>
    <cellStyle name="Milliers 2 4" xfId="1067"/>
    <cellStyle name="Milliers 2 4 2" xfId="1295"/>
    <cellStyle name="Milliers 2 4 2 2" xfId="1736"/>
    <cellStyle name="Milliers 2 4 3" xfId="1516"/>
    <cellStyle name="Milliers 2 5" xfId="1130"/>
    <cellStyle name="Milliers 2 5 2" xfId="1350"/>
    <cellStyle name="Milliers 2 5 2 2" xfId="1791"/>
    <cellStyle name="Milliers 2 5 3" xfId="1571"/>
    <cellStyle name="Milliers 2 6" xfId="1185"/>
    <cellStyle name="Milliers 2 6 2" xfId="1626"/>
    <cellStyle name="Milliers 2 7" xfId="1406"/>
    <cellStyle name="Milliers 3" xfId="555"/>
    <cellStyle name="Milliers 3 2" xfId="556"/>
    <cellStyle name="Milliers 3 2 2" xfId="557"/>
    <cellStyle name="Milliers 3 2 2 2" xfId="1016"/>
    <cellStyle name="Milliers 3 2 2 2 2" xfId="1244"/>
    <cellStyle name="Milliers 3 2 2 2 2 2" xfId="1685"/>
    <cellStyle name="Milliers 3 2 2 2 3" xfId="1465"/>
    <cellStyle name="Milliers 3 2 2 3" xfId="1071"/>
    <cellStyle name="Milliers 3 2 2 3 2" xfId="1299"/>
    <cellStyle name="Milliers 3 2 2 3 2 2" xfId="1740"/>
    <cellStyle name="Milliers 3 2 2 3 3" xfId="1520"/>
    <cellStyle name="Milliers 3 2 2 4" xfId="1134"/>
    <cellStyle name="Milliers 3 2 2 4 2" xfId="1354"/>
    <cellStyle name="Milliers 3 2 2 4 2 2" xfId="1795"/>
    <cellStyle name="Milliers 3 2 2 4 3" xfId="1575"/>
    <cellStyle name="Milliers 3 2 2 5" xfId="1189"/>
    <cellStyle name="Milliers 3 2 2 5 2" xfId="1630"/>
    <cellStyle name="Milliers 3 2 2 6" xfId="1410"/>
    <cellStyle name="Milliers 3 2 3" xfId="1015"/>
    <cellStyle name="Milliers 3 2 3 2" xfId="1243"/>
    <cellStyle name="Milliers 3 2 3 2 2" xfId="1684"/>
    <cellStyle name="Milliers 3 2 3 3" xfId="1464"/>
    <cellStyle name="Milliers 3 2 4" xfId="1070"/>
    <cellStyle name="Milliers 3 2 4 2" xfId="1298"/>
    <cellStyle name="Milliers 3 2 4 2 2" xfId="1739"/>
    <cellStyle name="Milliers 3 2 4 3" xfId="1519"/>
    <cellStyle name="Milliers 3 2 5" xfId="1133"/>
    <cellStyle name="Milliers 3 2 5 2" xfId="1353"/>
    <cellStyle name="Milliers 3 2 5 2 2" xfId="1794"/>
    <cellStyle name="Milliers 3 2 5 3" xfId="1574"/>
    <cellStyle name="Milliers 3 2 6" xfId="1188"/>
    <cellStyle name="Milliers 3 2 6 2" xfId="1629"/>
    <cellStyle name="Milliers 3 2 7" xfId="1409"/>
    <cellStyle name="Milliers 3 3" xfId="558"/>
    <cellStyle name="Milliers 3 3 2" xfId="559"/>
    <cellStyle name="Milliers 3 3 2 2" xfId="1018"/>
    <cellStyle name="Milliers 3 3 2 2 2" xfId="1246"/>
    <cellStyle name="Milliers 3 3 2 2 2 2" xfId="1687"/>
    <cellStyle name="Milliers 3 3 2 2 3" xfId="1467"/>
    <cellStyle name="Milliers 3 3 2 3" xfId="1073"/>
    <cellStyle name="Milliers 3 3 2 3 2" xfId="1301"/>
    <cellStyle name="Milliers 3 3 2 3 2 2" xfId="1742"/>
    <cellStyle name="Milliers 3 3 2 3 3" xfId="1522"/>
    <cellStyle name="Milliers 3 3 2 4" xfId="1136"/>
    <cellStyle name="Milliers 3 3 2 4 2" xfId="1356"/>
    <cellStyle name="Milliers 3 3 2 4 2 2" xfId="1797"/>
    <cellStyle name="Milliers 3 3 2 4 3" xfId="1577"/>
    <cellStyle name="Milliers 3 3 2 5" xfId="1191"/>
    <cellStyle name="Milliers 3 3 2 5 2" xfId="1632"/>
    <cellStyle name="Milliers 3 3 2 6" xfId="1412"/>
    <cellStyle name="Milliers 3 3 3" xfId="1017"/>
    <cellStyle name="Milliers 3 3 3 2" xfId="1245"/>
    <cellStyle name="Milliers 3 3 3 2 2" xfId="1686"/>
    <cellStyle name="Milliers 3 3 3 3" xfId="1466"/>
    <cellStyle name="Milliers 3 3 4" xfId="1072"/>
    <cellStyle name="Milliers 3 3 4 2" xfId="1300"/>
    <cellStyle name="Milliers 3 3 4 2 2" xfId="1741"/>
    <cellStyle name="Milliers 3 3 4 3" xfId="1521"/>
    <cellStyle name="Milliers 3 3 5" xfId="1135"/>
    <cellStyle name="Milliers 3 3 5 2" xfId="1355"/>
    <cellStyle name="Milliers 3 3 5 2 2" xfId="1796"/>
    <cellStyle name="Milliers 3 3 5 3" xfId="1576"/>
    <cellStyle name="Milliers 3 3 6" xfId="1190"/>
    <cellStyle name="Milliers 3 3 6 2" xfId="1631"/>
    <cellStyle name="Milliers 3 3 7" xfId="1411"/>
    <cellStyle name="Milliers 3 4" xfId="560"/>
    <cellStyle name="Milliers 3 4 2" xfId="1019"/>
    <cellStyle name="Milliers 3 4 2 2" xfId="1247"/>
    <cellStyle name="Milliers 3 4 2 2 2" xfId="1688"/>
    <cellStyle name="Milliers 3 4 2 3" xfId="1468"/>
    <cellStyle name="Milliers 3 4 3" xfId="1074"/>
    <cellStyle name="Milliers 3 4 3 2" xfId="1302"/>
    <cellStyle name="Milliers 3 4 3 2 2" xfId="1743"/>
    <cellStyle name="Milliers 3 4 3 3" xfId="1523"/>
    <cellStyle name="Milliers 3 4 4" xfId="1137"/>
    <cellStyle name="Milliers 3 4 4 2" xfId="1357"/>
    <cellStyle name="Milliers 3 4 4 2 2" xfId="1798"/>
    <cellStyle name="Milliers 3 4 4 3" xfId="1578"/>
    <cellStyle name="Milliers 3 4 5" xfId="1192"/>
    <cellStyle name="Milliers 3 4 5 2" xfId="1633"/>
    <cellStyle name="Milliers 3 4 6" xfId="1413"/>
    <cellStyle name="Milliers 3 5" xfId="1014"/>
    <cellStyle name="Milliers 3 5 2" xfId="1242"/>
    <cellStyle name="Milliers 3 5 2 2" xfId="1683"/>
    <cellStyle name="Milliers 3 5 3" xfId="1463"/>
    <cellStyle name="Milliers 3 6" xfId="1069"/>
    <cellStyle name="Milliers 3 6 2" xfId="1297"/>
    <cellStyle name="Milliers 3 6 2 2" xfId="1738"/>
    <cellStyle name="Milliers 3 6 3" xfId="1518"/>
    <cellStyle name="Milliers 3 7" xfId="1132"/>
    <cellStyle name="Milliers 3 7 2" xfId="1352"/>
    <cellStyle name="Milliers 3 7 2 2" xfId="1793"/>
    <cellStyle name="Milliers 3 7 3" xfId="1573"/>
    <cellStyle name="Milliers 3 8" xfId="1187"/>
    <cellStyle name="Milliers 3 8 2" xfId="1628"/>
    <cellStyle name="Milliers 3 9" xfId="1408"/>
    <cellStyle name="Milliers 4" xfId="561"/>
    <cellStyle name="Milliers 4 2" xfId="562"/>
    <cellStyle name="Milliers 4 2 2" xfId="1021"/>
    <cellStyle name="Milliers 4 2 2 2" xfId="1249"/>
    <cellStyle name="Milliers 4 2 2 2 2" xfId="1690"/>
    <cellStyle name="Milliers 4 2 2 3" xfId="1470"/>
    <cellStyle name="Milliers 4 2 3" xfId="1076"/>
    <cellStyle name="Milliers 4 2 3 2" xfId="1304"/>
    <cellStyle name="Milliers 4 2 3 2 2" xfId="1745"/>
    <cellStyle name="Milliers 4 2 3 3" xfId="1525"/>
    <cellStyle name="Milliers 4 2 4" xfId="1139"/>
    <cellStyle name="Milliers 4 2 4 2" xfId="1359"/>
    <cellStyle name="Milliers 4 2 4 2 2" xfId="1800"/>
    <cellStyle name="Milliers 4 2 4 3" xfId="1580"/>
    <cellStyle name="Milliers 4 2 5" xfId="1194"/>
    <cellStyle name="Milliers 4 2 5 2" xfId="1635"/>
    <cellStyle name="Milliers 4 2 6" xfId="1415"/>
    <cellStyle name="Milliers 4 3" xfId="1020"/>
    <cellStyle name="Milliers 4 3 2" xfId="1248"/>
    <cellStyle name="Milliers 4 3 2 2" xfId="1689"/>
    <cellStyle name="Milliers 4 3 3" xfId="1469"/>
    <cellStyle name="Milliers 4 4" xfId="1075"/>
    <cellStyle name="Milliers 4 4 2" xfId="1303"/>
    <cellStyle name="Milliers 4 4 2 2" xfId="1744"/>
    <cellStyle name="Milliers 4 4 3" xfId="1524"/>
    <cellStyle name="Milliers 4 5" xfId="1138"/>
    <cellStyle name="Milliers 4 5 2" xfId="1358"/>
    <cellStyle name="Milliers 4 5 2 2" xfId="1799"/>
    <cellStyle name="Milliers 4 5 3" xfId="1579"/>
    <cellStyle name="Milliers 4 6" xfId="1193"/>
    <cellStyle name="Milliers 4 6 2" xfId="1634"/>
    <cellStyle name="Milliers 4 7" xfId="1414"/>
    <cellStyle name="Milliers 5" xfId="563"/>
    <cellStyle name="Milliers 5 2" xfId="564"/>
    <cellStyle name="Milliers 5 2 2" xfId="565"/>
    <cellStyle name="Milliers 5 2 2 2" xfId="1024"/>
    <cellStyle name="Milliers 5 2 2 2 2" xfId="1252"/>
    <cellStyle name="Milliers 5 2 2 2 2 2" xfId="1693"/>
    <cellStyle name="Milliers 5 2 2 2 3" xfId="1473"/>
    <cellStyle name="Milliers 5 2 2 3" xfId="1079"/>
    <cellStyle name="Milliers 5 2 2 3 2" xfId="1307"/>
    <cellStyle name="Milliers 5 2 2 3 2 2" xfId="1748"/>
    <cellStyle name="Milliers 5 2 2 3 3" xfId="1528"/>
    <cellStyle name="Milliers 5 2 2 4" xfId="1142"/>
    <cellStyle name="Milliers 5 2 2 4 2" xfId="1362"/>
    <cellStyle name="Milliers 5 2 2 4 2 2" xfId="1803"/>
    <cellStyle name="Milliers 5 2 2 4 3" xfId="1583"/>
    <cellStyle name="Milliers 5 2 2 5" xfId="1197"/>
    <cellStyle name="Milliers 5 2 2 5 2" xfId="1638"/>
    <cellStyle name="Milliers 5 2 2 6" xfId="1418"/>
    <cellStyle name="Milliers 5 2 3" xfId="1023"/>
    <cellStyle name="Milliers 5 2 3 2" xfId="1251"/>
    <cellStyle name="Milliers 5 2 3 2 2" xfId="1692"/>
    <cellStyle name="Milliers 5 2 3 3" xfId="1472"/>
    <cellStyle name="Milliers 5 2 4" xfId="1078"/>
    <cellStyle name="Milliers 5 2 4 2" xfId="1306"/>
    <cellStyle name="Milliers 5 2 4 2 2" xfId="1747"/>
    <cellStyle name="Milliers 5 2 4 3" xfId="1527"/>
    <cellStyle name="Milliers 5 2 5" xfId="1141"/>
    <cellStyle name="Milliers 5 2 5 2" xfId="1361"/>
    <cellStyle name="Milliers 5 2 5 2 2" xfId="1802"/>
    <cellStyle name="Milliers 5 2 5 3" xfId="1582"/>
    <cellStyle name="Milliers 5 2 6" xfId="1196"/>
    <cellStyle name="Milliers 5 2 6 2" xfId="1637"/>
    <cellStyle name="Milliers 5 2 7" xfId="1417"/>
    <cellStyle name="Milliers 5 3" xfId="1022"/>
    <cellStyle name="Milliers 5 3 2" xfId="1250"/>
    <cellStyle name="Milliers 5 3 2 2" xfId="1691"/>
    <cellStyle name="Milliers 5 3 3" xfId="1471"/>
    <cellStyle name="Milliers 5 4" xfId="1077"/>
    <cellStyle name="Milliers 5 4 2" xfId="1305"/>
    <cellStyle name="Milliers 5 4 2 2" xfId="1746"/>
    <cellStyle name="Milliers 5 4 3" xfId="1526"/>
    <cellStyle name="Milliers 5 5" xfId="1140"/>
    <cellStyle name="Milliers 5 5 2" xfId="1360"/>
    <cellStyle name="Milliers 5 5 2 2" xfId="1801"/>
    <cellStyle name="Milliers 5 5 3" xfId="1581"/>
    <cellStyle name="Milliers 5 6" xfId="1195"/>
    <cellStyle name="Milliers 5 6 2" xfId="1636"/>
    <cellStyle name="Milliers 5 7" xfId="1416"/>
    <cellStyle name="Milliers 6" xfId="566"/>
    <cellStyle name="Milliers 6 2" xfId="567"/>
    <cellStyle name="Milliers 6 2 2" xfId="1026"/>
    <cellStyle name="Milliers 6 2 2 2" xfId="1254"/>
    <cellStyle name="Milliers 6 2 2 2 2" xfId="1695"/>
    <cellStyle name="Milliers 6 2 2 3" xfId="1475"/>
    <cellStyle name="Milliers 6 2 3" xfId="1081"/>
    <cellStyle name="Milliers 6 2 3 2" xfId="1309"/>
    <cellStyle name="Milliers 6 2 3 2 2" xfId="1750"/>
    <cellStyle name="Milliers 6 2 3 3" xfId="1530"/>
    <cellStyle name="Milliers 6 2 4" xfId="1144"/>
    <cellStyle name="Milliers 6 2 4 2" xfId="1364"/>
    <cellStyle name="Milliers 6 2 4 2 2" xfId="1805"/>
    <cellStyle name="Milliers 6 2 4 3" xfId="1585"/>
    <cellStyle name="Milliers 6 2 5" xfId="1199"/>
    <cellStyle name="Milliers 6 2 5 2" xfId="1640"/>
    <cellStyle name="Milliers 6 2 6" xfId="1420"/>
    <cellStyle name="Milliers 6 3" xfId="1025"/>
    <cellStyle name="Milliers 6 3 2" xfId="1253"/>
    <cellStyle name="Milliers 6 3 2 2" xfId="1694"/>
    <cellStyle name="Milliers 6 3 3" xfId="1474"/>
    <cellStyle name="Milliers 6 4" xfId="1080"/>
    <cellStyle name="Milliers 6 4 2" xfId="1308"/>
    <cellStyle name="Milliers 6 4 2 2" xfId="1749"/>
    <cellStyle name="Milliers 6 4 3" xfId="1529"/>
    <cellStyle name="Milliers 6 5" xfId="1143"/>
    <cellStyle name="Milliers 6 5 2" xfId="1363"/>
    <cellStyle name="Milliers 6 5 2 2" xfId="1804"/>
    <cellStyle name="Milliers 6 5 3" xfId="1584"/>
    <cellStyle name="Milliers 6 6" xfId="1198"/>
    <cellStyle name="Milliers 6 6 2" xfId="1639"/>
    <cellStyle name="Milliers 6 7" xfId="1419"/>
    <cellStyle name="Milliers 7" xfId="568"/>
    <cellStyle name="Milliers 7 2" xfId="569"/>
    <cellStyle name="Milliers 7 3" xfId="570"/>
    <cellStyle name="Milliers 7 4" xfId="571"/>
    <cellStyle name="Milliers 8" xfId="572"/>
    <cellStyle name="Milliers 8 2" xfId="1027"/>
    <cellStyle name="Milliers 8 2 2" xfId="1255"/>
    <cellStyle name="Milliers 8 2 2 2" xfId="1696"/>
    <cellStyle name="Milliers 8 2 3" xfId="1476"/>
    <cellStyle name="Milliers 8 3" xfId="1082"/>
    <cellStyle name="Milliers 8 3 2" xfId="1310"/>
    <cellStyle name="Milliers 8 3 2 2" xfId="1751"/>
    <cellStyle name="Milliers 8 3 3" xfId="1531"/>
    <cellStyle name="Milliers 8 4" xfId="1145"/>
    <cellStyle name="Milliers 8 4 2" xfId="1365"/>
    <cellStyle name="Milliers 8 4 2 2" xfId="1806"/>
    <cellStyle name="Milliers 8 4 3" xfId="1586"/>
    <cellStyle name="Milliers 8 5" xfId="1200"/>
    <cellStyle name="Milliers 8 5 2" xfId="1641"/>
    <cellStyle name="Milliers 8 6" xfId="1421"/>
    <cellStyle name="Milliers 9" xfId="573"/>
    <cellStyle name="Milliers 9 2" xfId="1028"/>
    <cellStyle name="Milliers 9 2 2" xfId="1256"/>
    <cellStyle name="Milliers 9 2 2 2" xfId="1697"/>
    <cellStyle name="Milliers 9 2 3" xfId="1477"/>
    <cellStyle name="Milliers 9 3" xfId="1083"/>
    <cellStyle name="Milliers 9 3 2" xfId="1311"/>
    <cellStyle name="Milliers 9 3 2 2" xfId="1752"/>
    <cellStyle name="Milliers 9 3 3" xfId="1532"/>
    <cellStyle name="Milliers 9 4" xfId="1146"/>
    <cellStyle name="Milliers 9 4 2" xfId="1366"/>
    <cellStyle name="Milliers 9 4 2 2" xfId="1807"/>
    <cellStyle name="Milliers 9 4 3" xfId="1587"/>
    <cellStyle name="Milliers 9 5" xfId="1201"/>
    <cellStyle name="Milliers 9 5 2" xfId="1642"/>
    <cellStyle name="Milliers 9 6" xfId="1422"/>
    <cellStyle name="Monétaire 2" xfId="574"/>
    <cellStyle name="Monétaire 2 2" xfId="575"/>
    <cellStyle name="Monétaire 2 2 2" xfId="1030"/>
    <cellStyle name="Monétaire 2 2 2 2" xfId="1258"/>
    <cellStyle name="Monétaire 2 2 2 2 2" xfId="1699"/>
    <cellStyle name="Monétaire 2 2 2 3" xfId="1479"/>
    <cellStyle name="Monétaire 2 2 3" xfId="1085"/>
    <cellStyle name="Monétaire 2 2 3 2" xfId="1313"/>
    <cellStyle name="Monétaire 2 2 3 2 2" xfId="1754"/>
    <cellStyle name="Monétaire 2 2 3 3" xfId="1534"/>
    <cellStyle name="Monétaire 2 2 4" xfId="1148"/>
    <cellStyle name="Monétaire 2 2 4 2" xfId="1368"/>
    <cellStyle name="Monétaire 2 2 4 2 2" xfId="1809"/>
    <cellStyle name="Monétaire 2 2 4 3" xfId="1589"/>
    <cellStyle name="Monétaire 2 2 5" xfId="1203"/>
    <cellStyle name="Monétaire 2 2 5 2" xfId="1644"/>
    <cellStyle name="Monétaire 2 2 6" xfId="1424"/>
    <cellStyle name="Monétaire 2 3" xfId="1029"/>
    <cellStyle name="Monétaire 2 3 2" xfId="1257"/>
    <cellStyle name="Monétaire 2 3 2 2" xfId="1698"/>
    <cellStyle name="Monétaire 2 3 3" xfId="1478"/>
    <cellStyle name="Monétaire 2 4" xfId="1084"/>
    <cellStyle name="Monétaire 2 4 2" xfId="1312"/>
    <cellStyle name="Monétaire 2 4 2 2" xfId="1753"/>
    <cellStyle name="Monétaire 2 4 3" xfId="1533"/>
    <cellStyle name="Monétaire 2 5" xfId="1147"/>
    <cellStyle name="Monétaire 2 5 2" xfId="1367"/>
    <cellStyle name="Monétaire 2 5 2 2" xfId="1808"/>
    <cellStyle name="Monétaire 2 5 3" xfId="1588"/>
    <cellStyle name="Monétaire 2 6" xfId="1202"/>
    <cellStyle name="Monétaire 2 6 2" xfId="1643"/>
    <cellStyle name="Monétaire 2 7" xfId="1423"/>
    <cellStyle name="Monétaire 3" xfId="576"/>
    <cellStyle name="Monétaire 3 2" xfId="577"/>
    <cellStyle name="Monétaire 3 2 2" xfId="578"/>
    <cellStyle name="Monétaire 3 2 2 2" xfId="1033"/>
    <cellStyle name="Monétaire 3 2 2 2 2" xfId="1261"/>
    <cellStyle name="Monétaire 3 2 2 2 2 2" xfId="1702"/>
    <cellStyle name="Monétaire 3 2 2 2 3" xfId="1482"/>
    <cellStyle name="Monétaire 3 2 2 3" xfId="1088"/>
    <cellStyle name="Monétaire 3 2 2 3 2" xfId="1316"/>
    <cellStyle name="Monétaire 3 2 2 3 2 2" xfId="1757"/>
    <cellStyle name="Monétaire 3 2 2 3 3" xfId="1537"/>
    <cellStyle name="Monétaire 3 2 2 4" xfId="1151"/>
    <cellStyle name="Monétaire 3 2 2 4 2" xfId="1371"/>
    <cellStyle name="Monétaire 3 2 2 4 2 2" xfId="1812"/>
    <cellStyle name="Monétaire 3 2 2 4 3" xfId="1592"/>
    <cellStyle name="Monétaire 3 2 2 5" xfId="1206"/>
    <cellStyle name="Monétaire 3 2 2 5 2" xfId="1647"/>
    <cellStyle name="Monétaire 3 2 2 6" xfId="1427"/>
    <cellStyle name="Monétaire 3 2 3" xfId="1032"/>
    <cellStyle name="Monétaire 3 2 3 2" xfId="1260"/>
    <cellStyle name="Monétaire 3 2 3 2 2" xfId="1701"/>
    <cellStyle name="Monétaire 3 2 3 3" xfId="1481"/>
    <cellStyle name="Monétaire 3 2 4" xfId="1087"/>
    <cellStyle name="Monétaire 3 2 4 2" xfId="1315"/>
    <cellStyle name="Monétaire 3 2 4 2 2" xfId="1756"/>
    <cellStyle name="Monétaire 3 2 4 3" xfId="1536"/>
    <cellStyle name="Monétaire 3 2 5" xfId="1150"/>
    <cellStyle name="Monétaire 3 2 5 2" xfId="1370"/>
    <cellStyle name="Monétaire 3 2 5 2 2" xfId="1811"/>
    <cellStyle name="Monétaire 3 2 5 3" xfId="1591"/>
    <cellStyle name="Monétaire 3 2 6" xfId="1205"/>
    <cellStyle name="Monétaire 3 2 6 2" xfId="1646"/>
    <cellStyle name="Monétaire 3 2 7" xfId="1426"/>
    <cellStyle name="Monétaire 3 3" xfId="579"/>
    <cellStyle name="Monétaire 3 3 2" xfId="1034"/>
    <cellStyle name="Monétaire 3 3 2 2" xfId="1262"/>
    <cellStyle name="Monétaire 3 3 2 2 2" xfId="1703"/>
    <cellStyle name="Monétaire 3 3 2 3" xfId="1483"/>
    <cellStyle name="Monétaire 3 3 3" xfId="1089"/>
    <cellStyle name="Monétaire 3 3 3 2" xfId="1317"/>
    <cellStyle name="Monétaire 3 3 3 2 2" xfId="1758"/>
    <cellStyle name="Monétaire 3 3 3 3" xfId="1538"/>
    <cellStyle name="Monétaire 3 3 4" xfId="1152"/>
    <cellStyle name="Monétaire 3 3 4 2" xfId="1372"/>
    <cellStyle name="Monétaire 3 3 4 2 2" xfId="1813"/>
    <cellStyle name="Monétaire 3 3 4 3" xfId="1593"/>
    <cellStyle name="Monétaire 3 3 5" xfId="1207"/>
    <cellStyle name="Monétaire 3 3 5 2" xfId="1648"/>
    <cellStyle name="Monétaire 3 3 6" xfId="1428"/>
    <cellStyle name="Monétaire 3 4" xfId="1031"/>
    <cellStyle name="Monétaire 3 4 2" xfId="1259"/>
    <cellStyle name="Monétaire 3 4 2 2" xfId="1700"/>
    <cellStyle name="Monétaire 3 4 3" xfId="1480"/>
    <cellStyle name="Monétaire 3 5" xfId="1086"/>
    <cellStyle name="Monétaire 3 5 2" xfId="1314"/>
    <cellStyle name="Monétaire 3 5 2 2" xfId="1755"/>
    <cellStyle name="Monétaire 3 5 3" xfId="1535"/>
    <cellStyle name="Monétaire 3 6" xfId="1149"/>
    <cellStyle name="Monétaire 3 6 2" xfId="1369"/>
    <cellStyle name="Monétaire 3 6 2 2" xfId="1810"/>
    <cellStyle name="Monétaire 3 6 3" xfId="1590"/>
    <cellStyle name="Monétaire 3 7" xfId="1204"/>
    <cellStyle name="Monétaire 3 7 2" xfId="1645"/>
    <cellStyle name="Monétaire 3 8" xfId="1425"/>
    <cellStyle name="Monétaire 4" xfId="580"/>
    <cellStyle name="Monétaire 4 2" xfId="581"/>
    <cellStyle name="Monétaire 4 2 2" xfId="1036"/>
    <cellStyle name="Monétaire 4 2 2 2" xfId="1264"/>
    <cellStyle name="Monétaire 4 2 2 2 2" xfId="1705"/>
    <cellStyle name="Monétaire 4 2 2 3" xfId="1485"/>
    <cellStyle name="Monétaire 4 2 3" xfId="1091"/>
    <cellStyle name="Monétaire 4 2 3 2" xfId="1319"/>
    <cellStyle name="Monétaire 4 2 3 2 2" xfId="1760"/>
    <cellStyle name="Monétaire 4 2 3 3" xfId="1540"/>
    <cellStyle name="Monétaire 4 2 4" xfId="1154"/>
    <cellStyle name="Monétaire 4 2 4 2" xfId="1374"/>
    <cellStyle name="Monétaire 4 2 4 2 2" xfId="1815"/>
    <cellStyle name="Monétaire 4 2 4 3" xfId="1595"/>
    <cellStyle name="Monétaire 4 2 5" xfId="1209"/>
    <cellStyle name="Monétaire 4 2 5 2" xfId="1650"/>
    <cellStyle name="Monétaire 4 2 6" xfId="1430"/>
    <cellStyle name="Monétaire 4 3" xfId="1035"/>
    <cellStyle name="Monétaire 4 3 2" xfId="1263"/>
    <cellStyle name="Monétaire 4 3 2 2" xfId="1704"/>
    <cellStyle name="Monétaire 4 3 3" xfId="1484"/>
    <cellStyle name="Monétaire 4 4" xfId="1090"/>
    <cellStyle name="Monétaire 4 4 2" xfId="1318"/>
    <cellStyle name="Monétaire 4 4 2 2" xfId="1759"/>
    <cellStyle name="Monétaire 4 4 3" xfId="1539"/>
    <cellStyle name="Monétaire 4 5" xfId="1153"/>
    <cellStyle name="Monétaire 4 5 2" xfId="1373"/>
    <cellStyle name="Monétaire 4 5 2 2" xfId="1814"/>
    <cellStyle name="Monétaire 4 5 3" xfId="1594"/>
    <cellStyle name="Monétaire 4 6" xfId="1208"/>
    <cellStyle name="Monétaire 4 6 2" xfId="1649"/>
    <cellStyle name="Monétaire 4 7" xfId="1429"/>
    <cellStyle name="Monétaire 5" xfId="582"/>
    <cellStyle name="Monétaire 5 2" xfId="1037"/>
    <cellStyle name="Monétaire 5 2 2" xfId="1265"/>
    <cellStyle name="Monétaire 5 2 2 2" xfId="1706"/>
    <cellStyle name="Monétaire 5 2 3" xfId="1486"/>
    <cellStyle name="Monétaire 5 3" xfId="1092"/>
    <cellStyle name="Monétaire 5 3 2" xfId="1320"/>
    <cellStyle name="Monétaire 5 3 2 2" xfId="1761"/>
    <cellStyle name="Monétaire 5 3 3" xfId="1541"/>
    <cellStyle name="Monétaire 5 4" xfId="1155"/>
    <cellStyle name="Monétaire 5 4 2" xfId="1375"/>
    <cellStyle name="Monétaire 5 4 2 2" xfId="1816"/>
    <cellStyle name="Monétaire 5 4 3" xfId="1596"/>
    <cellStyle name="Monétaire 5 5" xfId="1210"/>
    <cellStyle name="Monétaire 5 5 2" xfId="1651"/>
    <cellStyle name="Monétaire 5 6" xfId="1431"/>
    <cellStyle name="Monétaire 6" xfId="583"/>
    <cellStyle name="Monétaire 6 2" xfId="1038"/>
    <cellStyle name="Monétaire 6 2 2" xfId="1266"/>
    <cellStyle name="Monétaire 6 2 2 2" xfId="1707"/>
    <cellStyle name="Monétaire 6 2 3" xfId="1487"/>
    <cellStyle name="Monétaire 6 3" xfId="1093"/>
    <cellStyle name="Monétaire 6 3 2" xfId="1321"/>
    <cellStyle name="Monétaire 6 3 2 2" xfId="1762"/>
    <cellStyle name="Monétaire 6 3 3" xfId="1542"/>
    <cellStyle name="Monétaire 6 4" xfId="1156"/>
    <cellStyle name="Monétaire 6 4 2" xfId="1376"/>
    <cellStyle name="Monétaire 6 4 2 2" xfId="1817"/>
    <cellStyle name="Monétaire 6 4 3" xfId="1597"/>
    <cellStyle name="Monétaire 6 5" xfId="1211"/>
    <cellStyle name="Monétaire 6 5 2" xfId="1652"/>
    <cellStyle name="Monétaire 6 6" xfId="1432"/>
    <cellStyle name="Monétaire0" xfId="584"/>
    <cellStyle name="Monétaire0 2" xfId="585"/>
    <cellStyle name="Monétaire0 2 2" xfId="586"/>
    <cellStyle name="Motif" xfId="587"/>
    <cellStyle name="Motif 10" xfId="5"/>
    <cellStyle name="Motif 10 2" xfId="588"/>
    <cellStyle name="Motif 10 2 2" xfId="589"/>
    <cellStyle name="Motif 10 2 3" xfId="590"/>
    <cellStyle name="Motif 11" xfId="591"/>
    <cellStyle name="Motif 11 2" xfId="592"/>
    <cellStyle name="Motif 11 3" xfId="593"/>
    <cellStyle name="Motif 11 4" xfId="594"/>
    <cellStyle name="Motif 12" xfId="856"/>
    <cellStyle name="Motif 12 2" xfId="857"/>
    <cellStyle name="Motif 2" xfId="595"/>
    <cellStyle name="Motif 2 2" xfId="596"/>
    <cellStyle name="Motif 2 2 2 4" xfId="983"/>
    <cellStyle name="Motif 2 3" xfId="597"/>
    <cellStyle name="Motif 2 3 2" xfId="598"/>
    <cellStyle name="Motif 2 6" xfId="941"/>
    <cellStyle name="Motif 3" xfId="3"/>
    <cellStyle name="Motif 3 2" xfId="599"/>
    <cellStyle name="Motif 3 2 2" xfId="4"/>
    <cellStyle name="Motif 3 3" xfId="600"/>
    <cellStyle name="Motif 3 3 2" xfId="601"/>
    <cellStyle name="Motif 3 4" xfId="602"/>
    <cellStyle name="Motif 4" xfId="603"/>
    <cellStyle name="Motif 4 2" xfId="6"/>
    <cellStyle name="Motif 4 2 2" xfId="604"/>
    <cellStyle name="Motif 4 2 2 2" xfId="605"/>
    <cellStyle name="Motif 4 2 3" xfId="606"/>
    <cellStyle name="Motif 4 3" xfId="607"/>
    <cellStyle name="Motif 4 4" xfId="608"/>
    <cellStyle name="Motif 4 4 2" xfId="609"/>
    <cellStyle name="Motif 4 5" xfId="610"/>
    <cellStyle name="Motif 4 5 2" xfId="611"/>
    <cellStyle name="Motif 4 6" xfId="612"/>
    <cellStyle name="Motif 4 6 2" xfId="613"/>
    <cellStyle name="Motif 4 6 2 2" xfId="614"/>
    <cellStyle name="Motif 4 6 2 3" xfId="615"/>
    <cellStyle name="Motif 5" xfId="616"/>
    <cellStyle name="Motif 5 2" xfId="617"/>
    <cellStyle name="Motif 5 2 2" xfId="618"/>
    <cellStyle name="Motif 5 3" xfId="619"/>
    <cellStyle name="Motif 5 4" xfId="620"/>
    <cellStyle name="Motif 6" xfId="621"/>
    <cellStyle name="Motif 6 2" xfId="622"/>
    <cellStyle name="Motif 6 2 2" xfId="623"/>
    <cellStyle name="Motif 6 3" xfId="624"/>
    <cellStyle name="Motif 7" xfId="625"/>
    <cellStyle name="Motif 7 2" xfId="626"/>
    <cellStyle name="Motif 8" xfId="627"/>
    <cellStyle name="Motif 8 2" xfId="628"/>
    <cellStyle name="Motif 9" xfId="629"/>
    <cellStyle name="Motif 9 2" xfId="630"/>
    <cellStyle name="Motif 9 2 2" xfId="631"/>
    <cellStyle name="Motif 9 2 3" xfId="632"/>
    <cellStyle name="Motif 9 3" xfId="633"/>
    <cellStyle name="Motif 9 3 2" xfId="634"/>
    <cellStyle name="Motif 9 3 3" xfId="635"/>
    <cellStyle name="Neutre" xfId="949" builtinId="28" customBuiltin="1"/>
    <cellStyle name="Neutre 2" xfId="636"/>
    <cellStyle name="Neutre 2 2" xfId="637"/>
    <cellStyle name="Neutre 2 3" xfId="638"/>
    <cellStyle name="Neutre 2 4" xfId="639"/>
    <cellStyle name="Neutre 2 5" xfId="640"/>
    <cellStyle name="Neutre 3" xfId="641"/>
    <cellStyle name="Neutre 4" xfId="642"/>
    <cellStyle name="Neutre 5" xfId="934"/>
    <cellStyle name="Neutre 6" xfId="1095"/>
    <cellStyle name="Normal" xfId="0" builtinId="0"/>
    <cellStyle name="Normal 10" xfId="643"/>
    <cellStyle name="Normal 10 2" xfId="644"/>
    <cellStyle name="Normal 10 2 2" xfId="645"/>
    <cellStyle name="Normal 11" xfId="646"/>
    <cellStyle name="Normal 11 2" xfId="647"/>
    <cellStyle name="Normal 11 2 2" xfId="648"/>
    <cellStyle name="Normal 118" xfId="902"/>
    <cellStyle name="Normal 119" xfId="1819"/>
    <cellStyle name="Normal 12" xfId="649"/>
    <cellStyle name="Normal 12 2" xfId="650"/>
    <cellStyle name="Normal 12 2 2" xfId="651"/>
    <cellStyle name="Normal 13" xfId="652"/>
    <cellStyle name="Normal 13 2" xfId="653"/>
    <cellStyle name="Normal 13 2 2" xfId="654"/>
    <cellStyle name="Normal 132" xfId="1820"/>
    <cellStyle name="Normal 14" xfId="655"/>
    <cellStyle name="Normal 14 2" xfId="656"/>
    <cellStyle name="Normal 14 2 2" xfId="657"/>
    <cellStyle name="Normal 15" xfId="658"/>
    <cellStyle name="Normal 15 2" xfId="659"/>
    <cellStyle name="Normal 15 2 2" xfId="660"/>
    <cellStyle name="Normal 16" xfId="661"/>
    <cellStyle name="Normal 16 2" xfId="662"/>
    <cellStyle name="Normal 16 2 2" xfId="663"/>
    <cellStyle name="Normal 17" xfId="664"/>
    <cellStyle name="Normal 17 2" xfId="866"/>
    <cellStyle name="Normal 17 3" xfId="867"/>
    <cellStyle name="Normal 18" xfId="665"/>
    <cellStyle name="Normal 18 2" xfId="666"/>
    <cellStyle name="Normal 18 3" xfId="667"/>
    <cellStyle name="Normal 18 4" xfId="668"/>
    <cellStyle name="Normal 18 5" xfId="669"/>
    <cellStyle name="Normal 19" xfId="670"/>
    <cellStyle name="Normal 19 2" xfId="671"/>
    <cellStyle name="Normal 19 2 2" xfId="868"/>
    <cellStyle name="Normal 19 3" xfId="869"/>
    <cellStyle name="Normal 2" xfId="2"/>
    <cellStyle name="Normal 2 2" xfId="672"/>
    <cellStyle name="Normal 2 2 2" xfId="673"/>
    <cellStyle name="Normal 2 2 2 2" xfId="674"/>
    <cellStyle name="Normal 2 2 2 2 2" xfId="675"/>
    <cellStyle name="Normal 2 2 2 2 3" xfId="676"/>
    <cellStyle name="Normal 2 2 2 3" xfId="677"/>
    <cellStyle name="Normal 2 2 2 3 2" xfId="678"/>
    <cellStyle name="Normal 2 2 2 3 3" xfId="679"/>
    <cellStyle name="Normal 2 2 2 4" xfId="680"/>
    <cellStyle name="Normal 2 2 2 5" xfId="681"/>
    <cellStyle name="Normal 2 2 3" xfId="682"/>
    <cellStyle name="Normal 2 3" xfId="683"/>
    <cellStyle name="Normal 2 3 2" xfId="684"/>
    <cellStyle name="Normal 2 3 2 2" xfId="685"/>
    <cellStyle name="Normal 2 3 2 2 2" xfId="686"/>
    <cellStyle name="Normal 2 3 2 2 3" xfId="687"/>
    <cellStyle name="Normal 2 3 2 3" xfId="688"/>
    <cellStyle name="Normal 2 3 2 4" xfId="689"/>
    <cellStyle name="Normal 2 3 3" xfId="690"/>
    <cellStyle name="Normal 2 3 3 2" xfId="691"/>
    <cellStyle name="Normal 2 3 3 3" xfId="692"/>
    <cellStyle name="Normal 2 3 4" xfId="693"/>
    <cellStyle name="Normal 2 3 4 2" xfId="694"/>
    <cellStyle name="Normal 2 3 4 3" xfId="695"/>
    <cellStyle name="Normal 2 3 5" xfId="696"/>
    <cellStyle name="Normal 2 3 6" xfId="697"/>
    <cellStyle name="Normal 2 4" xfId="1"/>
    <cellStyle name="Normal 2 4 2" xfId="698"/>
    <cellStyle name="Normal 2 5" xfId="699"/>
    <cellStyle name="Normal 2 5 2" xfId="700"/>
    <cellStyle name="Normal 2 5 2 2" xfId="701"/>
    <cellStyle name="Normal 2 5 2 3" xfId="702"/>
    <cellStyle name="Normal 2 5 3" xfId="703"/>
    <cellStyle name="Normal 2 5 3 2" xfId="704"/>
    <cellStyle name="Normal 2 5 3 3" xfId="705"/>
    <cellStyle name="Normal 2 5 4" xfId="706"/>
    <cellStyle name="Normal 2 5 5" xfId="707"/>
    <cellStyle name="Normal 2 6" xfId="708"/>
    <cellStyle name="Normal 2 6 2" xfId="709"/>
    <cellStyle name="Normal 2 6 3" xfId="710"/>
    <cellStyle name="Normal 2 7" xfId="711"/>
    <cellStyle name="Normal 2 7 2" xfId="712"/>
    <cellStyle name="Normal 2 7 3" xfId="713"/>
    <cellStyle name="Normal 2 8" xfId="714"/>
    <cellStyle name="Normal 2 9" xfId="715"/>
    <cellStyle name="Normal 20" xfId="716"/>
    <cellStyle name="Normal 20 2" xfId="870"/>
    <cellStyle name="Normal 20 3" xfId="871"/>
    <cellStyle name="Normal 21" xfId="872"/>
    <cellStyle name="Normal 21 2" xfId="873"/>
    <cellStyle name="Normal 21 3" xfId="874"/>
    <cellStyle name="Normal 22" xfId="875"/>
    <cellStyle name="Normal 22 2" xfId="876"/>
    <cellStyle name="Normal 22 3" xfId="877"/>
    <cellStyle name="Normal 23" xfId="878"/>
    <cellStyle name="Normal 23 2" xfId="879"/>
    <cellStyle name="Normal 24" xfId="880"/>
    <cellStyle name="Normal 24 2" xfId="881"/>
    <cellStyle name="Normal 25" xfId="882"/>
    <cellStyle name="Normal 25 2" xfId="883"/>
    <cellStyle name="Normal 26" xfId="884"/>
    <cellStyle name="Normal 27" xfId="885"/>
    <cellStyle name="Normal 3" xfId="717"/>
    <cellStyle name="Normal 3 2" xfId="718"/>
    <cellStyle name="Normal 3 2 2" xfId="719"/>
    <cellStyle name="Normal 3 3" xfId="720"/>
    <cellStyle name="Normal 3 3 2" xfId="721"/>
    <cellStyle name="Normal 3 4" xfId="722"/>
    <cellStyle name="Normal 3 4 2" xfId="886"/>
    <cellStyle name="Normal 4" xfId="723"/>
    <cellStyle name="Normal 4 2" xfId="724"/>
    <cellStyle name="Normal 4 2 2" xfId="725"/>
    <cellStyle name="Normal 4 3" xfId="726"/>
    <cellStyle name="Normal 4 3 2" xfId="727"/>
    <cellStyle name="Normal 4 4" xfId="728"/>
    <cellStyle name="Normal 4 4 2" xfId="729"/>
    <cellStyle name="Normal 4 5" xfId="730"/>
    <cellStyle name="Normal 4 5 2" xfId="731"/>
    <cellStyle name="Normal 4 6" xfId="732"/>
    <cellStyle name="Normal 5" xfId="733"/>
    <cellStyle name="Normal 5 2" xfId="734"/>
    <cellStyle name="Normal 6" xfId="735"/>
    <cellStyle name="Normal 6 2" xfId="736"/>
    <cellStyle name="Normal 6 2 2" xfId="737"/>
    <cellStyle name="Normal 6 3" xfId="738"/>
    <cellStyle name="Normal 6 3 2" xfId="739"/>
    <cellStyle name="Normal 7" xfId="740"/>
    <cellStyle name="Normal 7 2" xfId="741"/>
    <cellStyle name="Normal 8" xfId="742"/>
    <cellStyle name="Normal 8 2" xfId="743"/>
    <cellStyle name="Normal 9" xfId="744"/>
    <cellStyle name="Normal 9 2" xfId="745"/>
    <cellStyle name="Normal 9 2 2" xfId="746"/>
    <cellStyle name="Normal 9 2 2 2" xfId="747"/>
    <cellStyle name="Normal 9 2 2 3" xfId="748"/>
    <cellStyle name="Normal 9 3" xfId="749"/>
    <cellStyle name="Normal 9 3 2" xfId="750"/>
    <cellStyle name="Normal 9 4" xfId="751"/>
    <cellStyle name="Normal 9 4 2" xfId="752"/>
    <cellStyle name="Normal 9 4 3" xfId="753"/>
    <cellStyle name="Normal_sashtml99 2" xfId="901"/>
    <cellStyle name="Normal_Vue3-1-Remunerations_SRA" xfId="855"/>
    <cellStyle name="Normal_Vue3-2-Remunerations-FPH_Drees" xfId="854"/>
    <cellStyle name="NOTE01" xfId="887"/>
    <cellStyle name="Pourcentage" xfId="1102" builtinId="5"/>
    <cellStyle name="Pourcentage 10" xfId="754"/>
    <cellStyle name="Pourcentage 11" xfId="755"/>
    <cellStyle name="Pourcentage 12" xfId="858"/>
    <cellStyle name="Pourcentage 12 2" xfId="903"/>
    <cellStyle name="Pourcentage 13" xfId="899"/>
    <cellStyle name="Pourcentage 14" xfId="935"/>
    <cellStyle name="Pourcentage 2" xfId="756"/>
    <cellStyle name="Pourcentage 2 2" xfId="757"/>
    <cellStyle name="Pourcentage 3" xfId="758"/>
    <cellStyle name="Pourcentage 3 2" xfId="759"/>
    <cellStyle name="Pourcentage 3 2 2" xfId="760"/>
    <cellStyle name="Pourcentage 3 3" xfId="761"/>
    <cellStyle name="Pourcentage 3 3 2" xfId="762"/>
    <cellStyle name="Pourcentage 3 4" xfId="763"/>
    <cellStyle name="Pourcentage 4" xfId="764"/>
    <cellStyle name="Pourcentage 4 2" xfId="765"/>
    <cellStyle name="Pourcentage 4 2 2" xfId="766"/>
    <cellStyle name="Pourcentage 4 3" xfId="767"/>
    <cellStyle name="Pourcentage 4 3 2" xfId="768"/>
    <cellStyle name="Pourcentage 4 4" xfId="769"/>
    <cellStyle name="Pourcentage 5" xfId="770"/>
    <cellStyle name="Pourcentage 5 2" xfId="771"/>
    <cellStyle name="Pourcentage 6" xfId="772"/>
    <cellStyle name="Pourcentage 6 2" xfId="773"/>
    <cellStyle name="Pourcentage 7" xfId="774"/>
    <cellStyle name="Pourcentage 7 2" xfId="775"/>
    <cellStyle name="Pourcentage 7 2 2" xfId="776"/>
    <cellStyle name="Pourcentage 8" xfId="777"/>
    <cellStyle name="Pourcentage 8 2" xfId="778"/>
    <cellStyle name="Pourcentage 9" xfId="779"/>
    <cellStyle name="Pourcentage 9 2" xfId="780"/>
    <cellStyle name="Pourcentage 9 2 2" xfId="781"/>
    <cellStyle name="REMARQ01" xfId="888"/>
    <cellStyle name="Satisfaisant" xfId="947" builtinId="26" customBuiltin="1"/>
    <cellStyle name="Satisfaisant 2" xfId="782"/>
    <cellStyle name="Satisfaisant 2 2" xfId="783"/>
    <cellStyle name="Satisfaisant 2 3" xfId="784"/>
    <cellStyle name="Satisfaisant 2 4" xfId="785"/>
    <cellStyle name="Satisfaisant 2 5" xfId="786"/>
    <cellStyle name="Satisfaisant 3" xfId="787"/>
    <cellStyle name="Satisfaisant 4" xfId="788"/>
    <cellStyle name="Satisfaisant 5" xfId="936"/>
    <cellStyle name="Sortie" xfId="951" builtinId="21" customBuiltin="1"/>
    <cellStyle name="Sortie 2" xfId="789"/>
    <cellStyle name="Sortie 2 2" xfId="790"/>
    <cellStyle name="Sortie 2 3" xfId="791"/>
    <cellStyle name="Sortie 2 4" xfId="792"/>
    <cellStyle name="Sortie 2 5" xfId="793"/>
    <cellStyle name="Sortie 3" xfId="794"/>
    <cellStyle name="Sortie 4" xfId="795"/>
    <cellStyle name="Sortie 5" xfId="937"/>
    <cellStyle name="SOURSITU" xfId="889"/>
    <cellStyle name="SOUS TOT" xfId="890"/>
    <cellStyle name="Style 1" xfId="796"/>
    <cellStyle name="Style 1 2" xfId="797"/>
    <cellStyle name="Style 1 2 2" xfId="798"/>
    <cellStyle name="TABL01" xfId="891"/>
    <cellStyle name="Texte explicatif" xfId="957" builtinId="53" customBuiltin="1"/>
    <cellStyle name="Texte explicatif 2" xfId="799"/>
    <cellStyle name="Texte explicatif 2 2" xfId="800"/>
    <cellStyle name="Texte explicatif 3" xfId="801"/>
    <cellStyle name="TITCOL01" xfId="892"/>
    <cellStyle name="TITCOLG1" xfId="893"/>
    <cellStyle name="TITLIG01" xfId="894"/>
    <cellStyle name="Titre" xfId="942" builtinId="15" customBuiltin="1"/>
    <cellStyle name="Titre 1" xfId="938"/>
    <cellStyle name="Titre 2" xfId="802"/>
    <cellStyle name="Titre 2 2" xfId="803"/>
    <cellStyle name="Titre 2 3" xfId="804"/>
    <cellStyle name="Titre 2 4" xfId="805"/>
    <cellStyle name="Titre 2 5" xfId="806"/>
    <cellStyle name="Titre 3" xfId="807"/>
    <cellStyle name="Titre 4" xfId="808"/>
    <cellStyle name="Titre 1" xfId="943" builtinId="16" customBuiltin="1"/>
    <cellStyle name="Titre 1 2" xfId="809"/>
    <cellStyle name="Titre 1 2 2" xfId="810"/>
    <cellStyle name="Titre 1 2 3" xfId="811"/>
    <cellStyle name="Titre 1 2 4" xfId="812"/>
    <cellStyle name="Titre 1 2 5" xfId="813"/>
    <cellStyle name="Titre 1 3" xfId="814"/>
    <cellStyle name="Titre 1 4" xfId="815"/>
    <cellStyle name="Titre 2" xfId="944" builtinId="17" customBuiltin="1"/>
    <cellStyle name="Titre 2 2" xfId="816"/>
    <cellStyle name="Titre 2 2 2" xfId="817"/>
    <cellStyle name="Titre 2 2 3" xfId="818"/>
    <cellStyle name="Titre 2 2 4" xfId="819"/>
    <cellStyle name="Titre 2 2 5" xfId="820"/>
    <cellStyle name="Titre 2 3" xfId="821"/>
    <cellStyle name="Titre 2 4" xfId="822"/>
    <cellStyle name="Titre 3" xfId="945" builtinId="18" customBuiltin="1"/>
    <cellStyle name="Titre 3 2" xfId="823"/>
    <cellStyle name="Titre 3 2 2" xfId="824"/>
    <cellStyle name="Titre 3 2 3" xfId="825"/>
    <cellStyle name="Titre 3 2 4" xfId="826"/>
    <cellStyle name="Titre 3 2 5" xfId="827"/>
    <cellStyle name="Titre 3 3" xfId="828"/>
    <cellStyle name="Titre 3 4" xfId="829"/>
    <cellStyle name="Titre 4" xfId="946" builtinId="19" customBuiltin="1"/>
    <cellStyle name="Titre 4 2" xfId="830"/>
    <cellStyle name="Titre 4 2 2" xfId="831"/>
    <cellStyle name="Titre 4 2 3" xfId="832"/>
    <cellStyle name="Titre 4 2 4" xfId="833"/>
    <cellStyle name="Titre 4 2 5" xfId="834"/>
    <cellStyle name="Titre 4 3" xfId="835"/>
    <cellStyle name="Titre 4 4" xfId="836"/>
    <cellStyle name="TITRE01" xfId="895"/>
    <cellStyle name="Total" xfId="958" builtinId="25" customBuiltin="1"/>
    <cellStyle name="Total 2" xfId="837"/>
    <cellStyle name="Total 2 2" xfId="838"/>
    <cellStyle name="Total 2 2 2" xfId="839"/>
    <cellStyle name="Total 2 2 3" xfId="840"/>
    <cellStyle name="Total 2 3" xfId="841"/>
    <cellStyle name="Total 2 4" xfId="842"/>
    <cellStyle name="Total 2 5" xfId="843"/>
    <cellStyle name="Total 3" xfId="844"/>
    <cellStyle name="Total 3 2" xfId="845"/>
    <cellStyle name="Total 4" xfId="846"/>
    <cellStyle name="Total 5" xfId="847"/>
    <cellStyle name="Total 6" xfId="939"/>
    <cellStyle name="TOTAL01" xfId="896"/>
    <cellStyle name="TOTALG1" xfId="897"/>
    <cellStyle name="UNITE" xfId="898"/>
    <cellStyle name="Vérification" xfId="954" builtinId="23" customBuiltin="1"/>
    <cellStyle name="Vérification 2" xfId="848"/>
    <cellStyle name="Vérification 2 2" xfId="849"/>
    <cellStyle name="Vérification 3" xfId="850"/>
    <cellStyle name="Vérification 4" xfId="940"/>
    <cellStyle name="Virgule fixe" xfId="851"/>
    <cellStyle name="Virgule fixe 2" xfId="852"/>
    <cellStyle name="Virgule fixe 2 2" xfId="85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'Source 6.3-1 distrib sn PCS'!$L$4</c:f>
              <c:strCache>
                <c:ptCount val="1"/>
                <c:pt idx="0">
                  <c:v>D1</c:v>
                </c:pt>
              </c:strCache>
            </c:strRef>
          </c:tx>
          <c:spPr>
            <a:noFill/>
            <a:ln>
              <a:noFill/>
            </a:ln>
            <a:effectLst/>
          </c:spPr>
          <c:invertIfNegative val="0"/>
          <c:dPt>
            <c:idx val="5"/>
            <c:invertIfNegative val="0"/>
            <c:bubble3D val="0"/>
            <c:spPr>
              <a:noFill/>
              <a:ln>
                <a:noFill/>
              </a:ln>
              <a:effectLst/>
            </c:spPr>
          </c:dPt>
          <c:dPt>
            <c:idx val="11"/>
            <c:invertIfNegative val="0"/>
            <c:bubble3D val="0"/>
            <c:spPr>
              <a:noFill/>
              <a:ln>
                <a:noFill/>
              </a:ln>
              <a:effectLst/>
            </c:spPr>
          </c:dPt>
          <c:dPt>
            <c:idx val="17"/>
            <c:invertIfNegative val="0"/>
            <c:bubble3D val="0"/>
            <c:spPr>
              <a:noFill/>
              <a:ln>
                <a:noFill/>
              </a:ln>
              <a:effectLst/>
            </c:spPr>
          </c:dPt>
          <c:dPt>
            <c:idx val="23"/>
            <c:invertIfNegative val="0"/>
            <c:bubble3D val="0"/>
            <c:spPr>
              <a:noFill/>
              <a:ln>
                <a:noFill/>
              </a:ln>
              <a:effectLst/>
            </c:spPr>
          </c:dPt>
          <c:cat>
            <c:multiLvlStrRef>
              <c:f>'Source 6.3-1 distrib sn PCS'!$J$5:$K$28</c:f>
              <c:multiLvlStrCache>
                <c:ptCount val="24"/>
                <c:lvl>
                  <c:pt idx="0">
                    <c:v>FPE</c:v>
                  </c:pt>
                  <c:pt idx="1">
                    <c:v>FPT</c:v>
                  </c:pt>
                  <c:pt idx="2">
                    <c:v>FPH</c:v>
                  </c:pt>
                  <c:pt idx="3">
                    <c:v>Hôpitaux publics</c:v>
                  </c:pt>
                  <c:pt idx="4">
                    <c:v>ETMS</c:v>
                  </c:pt>
                  <c:pt idx="5">
                    <c:v>Privé </c:v>
                  </c:pt>
                  <c:pt idx="6">
                    <c:v>FPE</c:v>
                  </c:pt>
                  <c:pt idx="7">
                    <c:v>FPT</c:v>
                  </c:pt>
                  <c:pt idx="8">
                    <c:v>FPH</c:v>
                  </c:pt>
                  <c:pt idx="9">
                    <c:v>Hôpitaux publics</c:v>
                  </c:pt>
                  <c:pt idx="10">
                    <c:v>ETMS</c:v>
                  </c:pt>
                  <c:pt idx="11">
                    <c:v>Privé </c:v>
                  </c:pt>
                  <c:pt idx="12">
                    <c:v>FPE</c:v>
                  </c:pt>
                  <c:pt idx="13">
                    <c:v>FPT</c:v>
                  </c:pt>
                  <c:pt idx="14">
                    <c:v>FPH</c:v>
                  </c:pt>
                  <c:pt idx="15">
                    <c:v>Hôpitaux publics</c:v>
                  </c:pt>
                  <c:pt idx="16">
                    <c:v>ETMS</c:v>
                  </c:pt>
                  <c:pt idx="17">
                    <c:v>Privé </c:v>
                  </c:pt>
                  <c:pt idx="18">
                    <c:v>FPE</c:v>
                  </c:pt>
                  <c:pt idx="19">
                    <c:v>FPT</c:v>
                  </c:pt>
                  <c:pt idx="20">
                    <c:v>FPH</c:v>
                  </c:pt>
                  <c:pt idx="21">
                    <c:v>Hôpitaux publics</c:v>
                  </c:pt>
                  <c:pt idx="22">
                    <c:v>ETMS</c:v>
                  </c:pt>
                  <c:pt idx="23">
                    <c:v>Privé </c:v>
                  </c:pt>
                </c:lvl>
                <c:lvl>
                  <c:pt idx="0">
                    <c:v>Cadres</c:v>
                  </c:pt>
                  <c:pt idx="6">
                    <c:v>Professions intermédiaires</c:v>
                  </c:pt>
                  <c:pt idx="12">
                    <c:v>Employés et ouvriers</c:v>
                  </c:pt>
                  <c:pt idx="18">
                    <c:v>Ensemble</c:v>
                  </c:pt>
                </c:lvl>
              </c:multiLvlStrCache>
            </c:multiLvlStrRef>
          </c:cat>
          <c:val>
            <c:numRef>
              <c:f>'Source 6.3-1 distrib sn PCS'!$L$5:$L$28</c:f>
              <c:numCache>
                <c:formatCode>#,##0</c:formatCode>
                <c:ptCount val="24"/>
                <c:pt idx="0">
                  <c:v>1958</c:v>
                </c:pt>
                <c:pt idx="1">
                  <c:v>2176</c:v>
                </c:pt>
                <c:pt idx="2">
                  <c:v>2163</c:v>
                </c:pt>
                <c:pt idx="3">
                  <c:v>2201</c:v>
                </c:pt>
                <c:pt idx="4">
                  <c:v>1719</c:v>
                </c:pt>
                <c:pt idx="5">
                  <c:v>2119</c:v>
                </c:pt>
                <c:pt idx="6">
                  <c:v>1372</c:v>
                </c:pt>
                <c:pt idx="7">
                  <c:v>1686</c:v>
                </c:pt>
                <c:pt idx="8">
                  <c:v>1709</c:v>
                </c:pt>
                <c:pt idx="9">
                  <c:v>1722</c:v>
                </c:pt>
                <c:pt idx="10">
                  <c:v>1586</c:v>
                </c:pt>
                <c:pt idx="11">
                  <c:v>1509</c:v>
                </c:pt>
                <c:pt idx="12">
                  <c:v>1443</c:v>
                </c:pt>
                <c:pt idx="13">
                  <c:v>1356</c:v>
                </c:pt>
                <c:pt idx="14">
                  <c:v>1409</c:v>
                </c:pt>
                <c:pt idx="15">
                  <c:v>1414</c:v>
                </c:pt>
                <c:pt idx="16">
                  <c:v>1395</c:v>
                </c:pt>
                <c:pt idx="17">
                  <c:v>1263</c:v>
                </c:pt>
                <c:pt idx="18">
                  <c:v>1548</c:v>
                </c:pt>
                <c:pt idx="19">
                  <c:v>1387</c:v>
                </c:pt>
                <c:pt idx="20">
                  <c:v>1479</c:v>
                </c:pt>
                <c:pt idx="21">
                  <c:v>1497</c:v>
                </c:pt>
                <c:pt idx="22">
                  <c:v>1414</c:v>
                </c:pt>
                <c:pt idx="23">
                  <c:v>1319</c:v>
                </c:pt>
              </c:numCache>
            </c:numRef>
          </c:val>
        </c:ser>
        <c:ser>
          <c:idx val="1"/>
          <c:order val="1"/>
          <c:tx>
            <c:strRef>
              <c:f>'Source 6.3-1 distrib sn PCS'!$M$4</c:f>
              <c:strCache>
                <c:ptCount val="1"/>
                <c:pt idx="0">
                  <c:v>Diff Q1-D1</c:v>
                </c:pt>
              </c:strCache>
            </c:strRef>
          </c:tx>
          <c:spPr>
            <a:noFill/>
            <a:ln>
              <a:noFill/>
            </a:ln>
            <a:effectLst/>
          </c:spPr>
          <c:invertIfNegative val="0"/>
          <c:errBars>
            <c:errBarType val="minus"/>
            <c:errValType val="percentage"/>
            <c:noEndCap val="1"/>
            <c:val val="100"/>
            <c:spPr>
              <a:noFill/>
              <a:ln w="12700" cap="flat" cmpd="sng" algn="ctr">
                <a:solidFill>
                  <a:schemeClr val="accent1"/>
                </a:solidFill>
                <a:round/>
              </a:ln>
              <a:effectLst/>
            </c:spPr>
          </c:errBars>
          <c:cat>
            <c:multiLvlStrRef>
              <c:f>'Source 6.3-1 distrib sn PCS'!$J$5:$K$28</c:f>
              <c:multiLvlStrCache>
                <c:ptCount val="24"/>
                <c:lvl>
                  <c:pt idx="0">
                    <c:v>FPE</c:v>
                  </c:pt>
                  <c:pt idx="1">
                    <c:v>FPT</c:v>
                  </c:pt>
                  <c:pt idx="2">
                    <c:v>FPH</c:v>
                  </c:pt>
                  <c:pt idx="3">
                    <c:v>Hôpitaux publics</c:v>
                  </c:pt>
                  <c:pt idx="4">
                    <c:v>ETMS</c:v>
                  </c:pt>
                  <c:pt idx="5">
                    <c:v>Privé </c:v>
                  </c:pt>
                  <c:pt idx="6">
                    <c:v>FPE</c:v>
                  </c:pt>
                  <c:pt idx="7">
                    <c:v>FPT</c:v>
                  </c:pt>
                  <c:pt idx="8">
                    <c:v>FPH</c:v>
                  </c:pt>
                  <c:pt idx="9">
                    <c:v>Hôpitaux publics</c:v>
                  </c:pt>
                  <c:pt idx="10">
                    <c:v>ETMS</c:v>
                  </c:pt>
                  <c:pt idx="11">
                    <c:v>Privé </c:v>
                  </c:pt>
                  <c:pt idx="12">
                    <c:v>FPE</c:v>
                  </c:pt>
                  <c:pt idx="13">
                    <c:v>FPT</c:v>
                  </c:pt>
                  <c:pt idx="14">
                    <c:v>FPH</c:v>
                  </c:pt>
                  <c:pt idx="15">
                    <c:v>Hôpitaux publics</c:v>
                  </c:pt>
                  <c:pt idx="16">
                    <c:v>ETMS</c:v>
                  </c:pt>
                  <c:pt idx="17">
                    <c:v>Privé </c:v>
                  </c:pt>
                  <c:pt idx="18">
                    <c:v>FPE</c:v>
                  </c:pt>
                  <c:pt idx="19">
                    <c:v>FPT</c:v>
                  </c:pt>
                  <c:pt idx="20">
                    <c:v>FPH</c:v>
                  </c:pt>
                  <c:pt idx="21">
                    <c:v>Hôpitaux publics</c:v>
                  </c:pt>
                  <c:pt idx="22">
                    <c:v>ETMS</c:v>
                  </c:pt>
                  <c:pt idx="23">
                    <c:v>Privé </c:v>
                  </c:pt>
                </c:lvl>
                <c:lvl>
                  <c:pt idx="0">
                    <c:v>Cadres</c:v>
                  </c:pt>
                  <c:pt idx="6">
                    <c:v>Professions intermédiaires</c:v>
                  </c:pt>
                  <c:pt idx="12">
                    <c:v>Employés et ouvriers</c:v>
                  </c:pt>
                  <c:pt idx="18">
                    <c:v>Ensemble</c:v>
                  </c:pt>
                </c:lvl>
              </c:multiLvlStrCache>
            </c:multiLvlStrRef>
          </c:cat>
          <c:val>
            <c:numRef>
              <c:f>'Source 6.3-1 distrib sn PCS'!$M$5:$M$28</c:f>
              <c:numCache>
                <c:formatCode>#,##0</c:formatCode>
                <c:ptCount val="24"/>
                <c:pt idx="0">
                  <c:v>425</c:v>
                </c:pt>
                <c:pt idx="1">
                  <c:v>454</c:v>
                </c:pt>
                <c:pt idx="2">
                  <c:v>958</c:v>
                </c:pt>
                <c:pt idx="3">
                  <c:v>979</c:v>
                </c:pt>
                <c:pt idx="4">
                  <c:v>497</c:v>
                </c:pt>
                <c:pt idx="5">
                  <c:v>556</c:v>
                </c:pt>
                <c:pt idx="6">
                  <c:v>536</c:v>
                </c:pt>
                <c:pt idx="7">
                  <c:v>260</c:v>
                </c:pt>
                <c:pt idx="8">
                  <c:v>239</c:v>
                </c:pt>
                <c:pt idx="9">
                  <c:v>236</c:v>
                </c:pt>
                <c:pt idx="10">
                  <c:v>214</c:v>
                </c:pt>
                <c:pt idx="11">
                  <c:v>309</c:v>
                </c:pt>
                <c:pt idx="12">
                  <c:v>251</c:v>
                </c:pt>
                <c:pt idx="13">
                  <c:v>145</c:v>
                </c:pt>
                <c:pt idx="14">
                  <c:v>126</c:v>
                </c:pt>
                <c:pt idx="15">
                  <c:v>130</c:v>
                </c:pt>
                <c:pt idx="16">
                  <c:v>107</c:v>
                </c:pt>
                <c:pt idx="17">
                  <c:v>161</c:v>
                </c:pt>
                <c:pt idx="18">
                  <c:v>410</c:v>
                </c:pt>
                <c:pt idx="19">
                  <c:v>169</c:v>
                </c:pt>
                <c:pt idx="20">
                  <c:v>178</c:v>
                </c:pt>
                <c:pt idx="21">
                  <c:v>193</c:v>
                </c:pt>
                <c:pt idx="22">
                  <c:v>128</c:v>
                </c:pt>
                <c:pt idx="23">
                  <c:v>218</c:v>
                </c:pt>
              </c:numCache>
            </c:numRef>
          </c:val>
        </c:ser>
        <c:ser>
          <c:idx val="2"/>
          <c:order val="2"/>
          <c:tx>
            <c:strRef>
              <c:f>'Source 6.3-1 distrib sn PCS'!$N$4</c:f>
              <c:strCache>
                <c:ptCount val="1"/>
                <c:pt idx="0">
                  <c:v>Diff Med-Q1</c:v>
                </c:pt>
              </c:strCache>
            </c:strRef>
          </c:tx>
          <c:spPr>
            <a:solidFill>
              <a:schemeClr val="accent3"/>
            </a:solidFill>
            <a:ln>
              <a:solidFill>
                <a:schemeClr val="accent1"/>
              </a:solidFill>
            </a:ln>
            <a:effectLst/>
          </c:spPr>
          <c:invertIfNegative val="0"/>
          <c:dPt>
            <c:idx val="0"/>
            <c:invertIfNegative val="0"/>
            <c:bubble3D val="0"/>
            <c:spPr>
              <a:solidFill>
                <a:schemeClr val="tx2">
                  <a:lumMod val="40000"/>
                  <a:lumOff val="60000"/>
                </a:schemeClr>
              </a:solidFill>
              <a:ln>
                <a:solidFill>
                  <a:schemeClr val="accent1"/>
                </a:solidFill>
              </a:ln>
              <a:effectLst/>
            </c:spPr>
          </c:dPt>
          <c:dPt>
            <c:idx val="1"/>
            <c:invertIfNegative val="0"/>
            <c:bubble3D val="0"/>
            <c:spPr>
              <a:solidFill>
                <a:schemeClr val="accent2">
                  <a:lumMod val="40000"/>
                  <a:lumOff val="60000"/>
                </a:schemeClr>
              </a:solidFill>
              <a:ln>
                <a:solidFill>
                  <a:schemeClr val="accent1"/>
                </a:solidFill>
              </a:ln>
              <a:effectLst/>
            </c:spPr>
          </c:dPt>
          <c:dPt>
            <c:idx val="2"/>
            <c:invertIfNegative val="0"/>
            <c:bubble3D val="0"/>
            <c:spPr>
              <a:solidFill>
                <a:schemeClr val="accent3">
                  <a:lumMod val="60000"/>
                  <a:lumOff val="40000"/>
                </a:schemeClr>
              </a:solidFill>
              <a:ln>
                <a:solidFill>
                  <a:schemeClr val="accent1"/>
                </a:solidFill>
              </a:ln>
              <a:effectLst/>
            </c:spPr>
          </c:dPt>
          <c:dPt>
            <c:idx val="3"/>
            <c:invertIfNegative val="0"/>
            <c:bubble3D val="0"/>
            <c:spPr>
              <a:solidFill>
                <a:schemeClr val="accent4">
                  <a:lumMod val="60000"/>
                  <a:lumOff val="40000"/>
                </a:schemeClr>
              </a:solidFill>
              <a:ln>
                <a:solidFill>
                  <a:schemeClr val="accent1"/>
                </a:solidFill>
              </a:ln>
              <a:effectLst/>
            </c:spPr>
          </c:dPt>
          <c:dPt>
            <c:idx val="4"/>
            <c:invertIfNegative val="0"/>
            <c:bubble3D val="0"/>
            <c:spPr>
              <a:solidFill>
                <a:schemeClr val="accent6">
                  <a:lumMod val="60000"/>
                  <a:lumOff val="40000"/>
                </a:schemeClr>
              </a:solidFill>
              <a:ln>
                <a:solidFill>
                  <a:schemeClr val="accent1"/>
                </a:solidFill>
              </a:ln>
              <a:effectLst/>
            </c:spPr>
          </c:dPt>
          <c:dPt>
            <c:idx val="5"/>
            <c:invertIfNegative val="0"/>
            <c:bubble3D val="0"/>
            <c:spPr>
              <a:solidFill>
                <a:srgbClr val="FFFF00"/>
              </a:solidFill>
              <a:ln>
                <a:solidFill>
                  <a:schemeClr val="accent1"/>
                </a:solidFill>
              </a:ln>
              <a:effectLst/>
            </c:spPr>
          </c:dPt>
          <c:dPt>
            <c:idx val="6"/>
            <c:invertIfNegative val="0"/>
            <c:bubble3D val="0"/>
            <c:spPr>
              <a:solidFill>
                <a:schemeClr val="tx2">
                  <a:lumMod val="40000"/>
                  <a:lumOff val="60000"/>
                </a:schemeClr>
              </a:solidFill>
              <a:ln>
                <a:solidFill>
                  <a:schemeClr val="accent1"/>
                </a:solidFill>
              </a:ln>
              <a:effectLst/>
            </c:spPr>
          </c:dPt>
          <c:dPt>
            <c:idx val="7"/>
            <c:invertIfNegative val="0"/>
            <c:bubble3D val="0"/>
            <c:spPr>
              <a:solidFill>
                <a:schemeClr val="accent2">
                  <a:lumMod val="40000"/>
                  <a:lumOff val="60000"/>
                </a:schemeClr>
              </a:solidFill>
              <a:ln>
                <a:solidFill>
                  <a:schemeClr val="accent1"/>
                </a:solidFill>
              </a:ln>
              <a:effectLst/>
            </c:spPr>
          </c:dPt>
          <c:dPt>
            <c:idx val="8"/>
            <c:invertIfNegative val="0"/>
            <c:bubble3D val="0"/>
            <c:spPr>
              <a:solidFill>
                <a:schemeClr val="accent3">
                  <a:lumMod val="60000"/>
                  <a:lumOff val="40000"/>
                </a:schemeClr>
              </a:solidFill>
              <a:ln>
                <a:solidFill>
                  <a:schemeClr val="accent1"/>
                </a:solidFill>
              </a:ln>
              <a:effectLst/>
            </c:spPr>
          </c:dPt>
          <c:dPt>
            <c:idx val="9"/>
            <c:invertIfNegative val="0"/>
            <c:bubble3D val="0"/>
            <c:spPr>
              <a:solidFill>
                <a:schemeClr val="accent4">
                  <a:lumMod val="60000"/>
                  <a:lumOff val="40000"/>
                </a:schemeClr>
              </a:solidFill>
              <a:ln>
                <a:solidFill>
                  <a:schemeClr val="accent1"/>
                </a:solidFill>
              </a:ln>
              <a:effectLst/>
            </c:spPr>
          </c:dPt>
          <c:dPt>
            <c:idx val="10"/>
            <c:invertIfNegative val="0"/>
            <c:bubble3D val="0"/>
            <c:spPr>
              <a:solidFill>
                <a:schemeClr val="accent6">
                  <a:lumMod val="60000"/>
                  <a:lumOff val="40000"/>
                </a:schemeClr>
              </a:solidFill>
              <a:ln>
                <a:solidFill>
                  <a:schemeClr val="accent1"/>
                </a:solidFill>
              </a:ln>
              <a:effectLst/>
            </c:spPr>
          </c:dPt>
          <c:dPt>
            <c:idx val="11"/>
            <c:invertIfNegative val="0"/>
            <c:bubble3D val="0"/>
            <c:spPr>
              <a:solidFill>
                <a:srgbClr val="FFFF00"/>
              </a:solidFill>
              <a:ln>
                <a:solidFill>
                  <a:schemeClr val="accent1"/>
                </a:solidFill>
              </a:ln>
              <a:effectLst/>
            </c:spPr>
          </c:dPt>
          <c:dPt>
            <c:idx val="12"/>
            <c:invertIfNegative val="0"/>
            <c:bubble3D val="0"/>
            <c:spPr>
              <a:solidFill>
                <a:schemeClr val="tx2">
                  <a:lumMod val="40000"/>
                  <a:lumOff val="60000"/>
                </a:schemeClr>
              </a:solidFill>
              <a:ln>
                <a:solidFill>
                  <a:schemeClr val="accent1"/>
                </a:solidFill>
              </a:ln>
              <a:effectLst/>
            </c:spPr>
          </c:dPt>
          <c:dPt>
            <c:idx val="13"/>
            <c:invertIfNegative val="0"/>
            <c:bubble3D val="0"/>
            <c:spPr>
              <a:solidFill>
                <a:schemeClr val="accent2">
                  <a:lumMod val="40000"/>
                  <a:lumOff val="60000"/>
                </a:schemeClr>
              </a:solidFill>
              <a:ln>
                <a:solidFill>
                  <a:schemeClr val="accent1"/>
                </a:solidFill>
              </a:ln>
              <a:effectLst/>
            </c:spPr>
          </c:dPt>
          <c:dPt>
            <c:idx val="14"/>
            <c:invertIfNegative val="0"/>
            <c:bubble3D val="0"/>
            <c:spPr>
              <a:solidFill>
                <a:schemeClr val="accent3">
                  <a:lumMod val="60000"/>
                  <a:lumOff val="40000"/>
                </a:schemeClr>
              </a:solidFill>
              <a:ln>
                <a:solidFill>
                  <a:schemeClr val="accent1"/>
                </a:solidFill>
              </a:ln>
              <a:effectLst/>
            </c:spPr>
          </c:dPt>
          <c:dPt>
            <c:idx val="15"/>
            <c:invertIfNegative val="0"/>
            <c:bubble3D val="0"/>
            <c:spPr>
              <a:solidFill>
                <a:schemeClr val="accent4">
                  <a:lumMod val="60000"/>
                  <a:lumOff val="40000"/>
                </a:schemeClr>
              </a:solidFill>
              <a:ln>
                <a:solidFill>
                  <a:schemeClr val="accent1"/>
                </a:solidFill>
              </a:ln>
              <a:effectLst/>
            </c:spPr>
          </c:dPt>
          <c:dPt>
            <c:idx val="16"/>
            <c:invertIfNegative val="0"/>
            <c:bubble3D val="0"/>
            <c:spPr>
              <a:solidFill>
                <a:schemeClr val="accent6">
                  <a:lumMod val="60000"/>
                  <a:lumOff val="40000"/>
                </a:schemeClr>
              </a:solidFill>
              <a:ln>
                <a:solidFill>
                  <a:schemeClr val="accent1"/>
                </a:solidFill>
              </a:ln>
              <a:effectLst/>
            </c:spPr>
          </c:dPt>
          <c:dPt>
            <c:idx val="17"/>
            <c:invertIfNegative val="0"/>
            <c:bubble3D val="0"/>
            <c:spPr>
              <a:solidFill>
                <a:srgbClr val="FFFF00"/>
              </a:solidFill>
              <a:ln>
                <a:solidFill>
                  <a:schemeClr val="accent1"/>
                </a:solidFill>
              </a:ln>
              <a:effectLst/>
            </c:spPr>
          </c:dPt>
          <c:dPt>
            <c:idx val="18"/>
            <c:invertIfNegative val="0"/>
            <c:bubble3D val="0"/>
            <c:spPr>
              <a:solidFill>
                <a:schemeClr val="tx2">
                  <a:lumMod val="40000"/>
                  <a:lumOff val="60000"/>
                </a:schemeClr>
              </a:solidFill>
              <a:ln>
                <a:solidFill>
                  <a:schemeClr val="accent1"/>
                </a:solidFill>
              </a:ln>
              <a:effectLst/>
            </c:spPr>
          </c:dPt>
          <c:dPt>
            <c:idx val="19"/>
            <c:invertIfNegative val="0"/>
            <c:bubble3D val="0"/>
            <c:spPr>
              <a:solidFill>
                <a:schemeClr val="accent2">
                  <a:lumMod val="40000"/>
                  <a:lumOff val="60000"/>
                </a:schemeClr>
              </a:solidFill>
              <a:ln>
                <a:solidFill>
                  <a:schemeClr val="accent1"/>
                </a:solidFill>
              </a:ln>
              <a:effectLst/>
            </c:spPr>
          </c:dPt>
          <c:dPt>
            <c:idx val="20"/>
            <c:invertIfNegative val="0"/>
            <c:bubble3D val="0"/>
            <c:spPr>
              <a:solidFill>
                <a:schemeClr val="accent3">
                  <a:lumMod val="60000"/>
                  <a:lumOff val="40000"/>
                </a:schemeClr>
              </a:solidFill>
              <a:ln>
                <a:solidFill>
                  <a:schemeClr val="accent1"/>
                </a:solidFill>
              </a:ln>
              <a:effectLst/>
            </c:spPr>
          </c:dPt>
          <c:dPt>
            <c:idx val="21"/>
            <c:invertIfNegative val="0"/>
            <c:bubble3D val="0"/>
            <c:spPr>
              <a:solidFill>
                <a:schemeClr val="accent4">
                  <a:lumMod val="60000"/>
                  <a:lumOff val="40000"/>
                </a:schemeClr>
              </a:solidFill>
              <a:ln>
                <a:solidFill>
                  <a:schemeClr val="accent1"/>
                </a:solidFill>
              </a:ln>
              <a:effectLst/>
            </c:spPr>
          </c:dPt>
          <c:dPt>
            <c:idx val="22"/>
            <c:invertIfNegative val="0"/>
            <c:bubble3D val="0"/>
            <c:spPr>
              <a:solidFill>
                <a:schemeClr val="accent6">
                  <a:lumMod val="60000"/>
                  <a:lumOff val="40000"/>
                </a:schemeClr>
              </a:solidFill>
              <a:ln>
                <a:solidFill>
                  <a:schemeClr val="accent1"/>
                </a:solidFill>
              </a:ln>
              <a:effectLst/>
            </c:spPr>
          </c:dPt>
          <c:dPt>
            <c:idx val="23"/>
            <c:invertIfNegative val="0"/>
            <c:bubble3D val="0"/>
            <c:spPr>
              <a:solidFill>
                <a:srgbClr val="FFFF00"/>
              </a:solidFill>
              <a:ln>
                <a:solidFill>
                  <a:schemeClr val="accent1"/>
                </a:solidFill>
              </a:ln>
              <a:effectLst/>
            </c:spPr>
          </c:dPt>
          <c:cat>
            <c:multiLvlStrRef>
              <c:f>'Source 6.3-1 distrib sn PCS'!$J$5:$K$28</c:f>
              <c:multiLvlStrCache>
                <c:ptCount val="24"/>
                <c:lvl>
                  <c:pt idx="0">
                    <c:v>FPE</c:v>
                  </c:pt>
                  <c:pt idx="1">
                    <c:v>FPT</c:v>
                  </c:pt>
                  <c:pt idx="2">
                    <c:v>FPH</c:v>
                  </c:pt>
                  <c:pt idx="3">
                    <c:v>Hôpitaux publics</c:v>
                  </c:pt>
                  <c:pt idx="4">
                    <c:v>ETMS</c:v>
                  </c:pt>
                  <c:pt idx="5">
                    <c:v>Privé </c:v>
                  </c:pt>
                  <c:pt idx="6">
                    <c:v>FPE</c:v>
                  </c:pt>
                  <c:pt idx="7">
                    <c:v>FPT</c:v>
                  </c:pt>
                  <c:pt idx="8">
                    <c:v>FPH</c:v>
                  </c:pt>
                  <c:pt idx="9">
                    <c:v>Hôpitaux publics</c:v>
                  </c:pt>
                  <c:pt idx="10">
                    <c:v>ETMS</c:v>
                  </c:pt>
                  <c:pt idx="11">
                    <c:v>Privé </c:v>
                  </c:pt>
                  <c:pt idx="12">
                    <c:v>FPE</c:v>
                  </c:pt>
                  <c:pt idx="13">
                    <c:v>FPT</c:v>
                  </c:pt>
                  <c:pt idx="14">
                    <c:v>FPH</c:v>
                  </c:pt>
                  <c:pt idx="15">
                    <c:v>Hôpitaux publics</c:v>
                  </c:pt>
                  <c:pt idx="16">
                    <c:v>ETMS</c:v>
                  </c:pt>
                  <c:pt idx="17">
                    <c:v>Privé </c:v>
                  </c:pt>
                  <c:pt idx="18">
                    <c:v>FPE</c:v>
                  </c:pt>
                  <c:pt idx="19">
                    <c:v>FPT</c:v>
                  </c:pt>
                  <c:pt idx="20">
                    <c:v>FPH</c:v>
                  </c:pt>
                  <c:pt idx="21">
                    <c:v>Hôpitaux publics</c:v>
                  </c:pt>
                  <c:pt idx="22">
                    <c:v>ETMS</c:v>
                  </c:pt>
                  <c:pt idx="23">
                    <c:v>Privé </c:v>
                  </c:pt>
                </c:lvl>
                <c:lvl>
                  <c:pt idx="0">
                    <c:v>Cadres</c:v>
                  </c:pt>
                  <c:pt idx="6">
                    <c:v>Professions intermédiaires</c:v>
                  </c:pt>
                  <c:pt idx="12">
                    <c:v>Employés et ouvriers</c:v>
                  </c:pt>
                  <c:pt idx="18">
                    <c:v>Ensemble</c:v>
                  </c:pt>
                </c:lvl>
              </c:multiLvlStrCache>
            </c:multiLvlStrRef>
          </c:cat>
          <c:val>
            <c:numRef>
              <c:f>'Source 6.3-1 distrib sn PCS'!$N$5:$N$28</c:f>
              <c:numCache>
                <c:formatCode>#,##0</c:formatCode>
                <c:ptCount val="24"/>
                <c:pt idx="0">
                  <c:v>614</c:v>
                </c:pt>
                <c:pt idx="1">
                  <c:v>580</c:v>
                </c:pt>
                <c:pt idx="2">
                  <c:v>1601</c:v>
                </c:pt>
                <c:pt idx="3">
                  <c:v>1606</c:v>
                </c:pt>
                <c:pt idx="4">
                  <c:v>1282</c:v>
                </c:pt>
                <c:pt idx="5">
                  <c:v>765</c:v>
                </c:pt>
                <c:pt idx="6">
                  <c:v>384</c:v>
                </c:pt>
                <c:pt idx="7">
                  <c:v>332</c:v>
                </c:pt>
                <c:pt idx="8">
                  <c:v>314</c:v>
                </c:pt>
                <c:pt idx="9">
                  <c:v>317</c:v>
                </c:pt>
                <c:pt idx="10">
                  <c:v>292</c:v>
                </c:pt>
                <c:pt idx="11">
                  <c:v>402</c:v>
                </c:pt>
                <c:pt idx="12">
                  <c:v>345</c:v>
                </c:pt>
                <c:pt idx="13">
                  <c:v>195</c:v>
                </c:pt>
                <c:pt idx="14">
                  <c:v>176</c:v>
                </c:pt>
                <c:pt idx="15">
                  <c:v>181</c:v>
                </c:pt>
                <c:pt idx="16">
                  <c:v>151</c:v>
                </c:pt>
                <c:pt idx="17">
                  <c:v>237</c:v>
                </c:pt>
                <c:pt idx="18">
                  <c:v>448</c:v>
                </c:pt>
                <c:pt idx="19">
                  <c:v>251</c:v>
                </c:pt>
                <c:pt idx="20">
                  <c:v>300</c:v>
                </c:pt>
                <c:pt idx="21">
                  <c:v>309</c:v>
                </c:pt>
                <c:pt idx="22">
                  <c:v>185</c:v>
                </c:pt>
                <c:pt idx="23">
                  <c:v>403</c:v>
                </c:pt>
              </c:numCache>
            </c:numRef>
          </c:val>
        </c:ser>
        <c:ser>
          <c:idx val="3"/>
          <c:order val="3"/>
          <c:tx>
            <c:strRef>
              <c:f>'Source 6.3-1 distrib sn PCS'!$O$4</c:f>
              <c:strCache>
                <c:ptCount val="1"/>
                <c:pt idx="0">
                  <c:v>Diff Q3-Med</c:v>
                </c:pt>
              </c:strCache>
            </c:strRef>
          </c:tx>
          <c:spPr>
            <a:solidFill>
              <a:schemeClr val="accent4"/>
            </a:solidFill>
            <a:ln>
              <a:solidFill>
                <a:schemeClr val="accent1"/>
              </a:solidFill>
            </a:ln>
            <a:effectLst/>
          </c:spPr>
          <c:invertIfNegative val="0"/>
          <c:dPt>
            <c:idx val="0"/>
            <c:invertIfNegative val="0"/>
            <c:bubble3D val="0"/>
            <c:spPr>
              <a:solidFill>
                <a:schemeClr val="tx2">
                  <a:lumMod val="40000"/>
                  <a:lumOff val="60000"/>
                </a:schemeClr>
              </a:solidFill>
              <a:ln>
                <a:solidFill>
                  <a:schemeClr val="accent1"/>
                </a:solidFill>
              </a:ln>
              <a:effectLst/>
            </c:spPr>
          </c:dPt>
          <c:dPt>
            <c:idx val="1"/>
            <c:invertIfNegative val="0"/>
            <c:bubble3D val="0"/>
            <c:spPr>
              <a:solidFill>
                <a:schemeClr val="accent2">
                  <a:lumMod val="40000"/>
                  <a:lumOff val="60000"/>
                </a:schemeClr>
              </a:solidFill>
              <a:ln>
                <a:solidFill>
                  <a:schemeClr val="accent1"/>
                </a:solidFill>
              </a:ln>
              <a:effectLst/>
            </c:spPr>
          </c:dPt>
          <c:dPt>
            <c:idx val="2"/>
            <c:invertIfNegative val="0"/>
            <c:bubble3D val="0"/>
            <c:spPr>
              <a:solidFill>
                <a:schemeClr val="accent3">
                  <a:lumMod val="60000"/>
                  <a:lumOff val="40000"/>
                </a:schemeClr>
              </a:solidFill>
              <a:ln>
                <a:solidFill>
                  <a:schemeClr val="accent1"/>
                </a:solidFill>
              </a:ln>
              <a:effectLst/>
            </c:spPr>
          </c:dPt>
          <c:dPt>
            <c:idx val="3"/>
            <c:invertIfNegative val="0"/>
            <c:bubble3D val="0"/>
            <c:spPr>
              <a:solidFill>
                <a:schemeClr val="accent4">
                  <a:lumMod val="60000"/>
                  <a:lumOff val="40000"/>
                </a:schemeClr>
              </a:solidFill>
              <a:ln>
                <a:solidFill>
                  <a:schemeClr val="accent1"/>
                </a:solidFill>
              </a:ln>
              <a:effectLst/>
            </c:spPr>
          </c:dPt>
          <c:dPt>
            <c:idx val="4"/>
            <c:invertIfNegative val="0"/>
            <c:bubble3D val="0"/>
            <c:spPr>
              <a:solidFill>
                <a:schemeClr val="accent6">
                  <a:lumMod val="60000"/>
                  <a:lumOff val="40000"/>
                </a:schemeClr>
              </a:solidFill>
              <a:ln>
                <a:solidFill>
                  <a:schemeClr val="accent1"/>
                </a:solidFill>
              </a:ln>
              <a:effectLst/>
            </c:spPr>
          </c:dPt>
          <c:dPt>
            <c:idx val="5"/>
            <c:invertIfNegative val="0"/>
            <c:bubble3D val="0"/>
            <c:spPr>
              <a:solidFill>
                <a:srgbClr val="FFFF00"/>
              </a:solidFill>
              <a:ln>
                <a:solidFill>
                  <a:schemeClr val="accent1"/>
                </a:solidFill>
              </a:ln>
              <a:effectLst/>
            </c:spPr>
          </c:dPt>
          <c:dPt>
            <c:idx val="6"/>
            <c:invertIfNegative val="0"/>
            <c:bubble3D val="0"/>
            <c:spPr>
              <a:solidFill>
                <a:schemeClr val="tx2">
                  <a:lumMod val="40000"/>
                  <a:lumOff val="60000"/>
                </a:schemeClr>
              </a:solidFill>
              <a:ln>
                <a:solidFill>
                  <a:schemeClr val="accent1"/>
                </a:solidFill>
              </a:ln>
              <a:effectLst/>
            </c:spPr>
          </c:dPt>
          <c:dPt>
            <c:idx val="7"/>
            <c:invertIfNegative val="0"/>
            <c:bubble3D val="0"/>
            <c:spPr>
              <a:solidFill>
                <a:schemeClr val="accent2">
                  <a:lumMod val="40000"/>
                  <a:lumOff val="60000"/>
                </a:schemeClr>
              </a:solidFill>
              <a:ln>
                <a:solidFill>
                  <a:schemeClr val="accent1"/>
                </a:solidFill>
              </a:ln>
              <a:effectLst/>
            </c:spPr>
          </c:dPt>
          <c:dPt>
            <c:idx val="8"/>
            <c:invertIfNegative val="0"/>
            <c:bubble3D val="0"/>
            <c:spPr>
              <a:solidFill>
                <a:schemeClr val="accent3">
                  <a:lumMod val="60000"/>
                  <a:lumOff val="40000"/>
                </a:schemeClr>
              </a:solidFill>
              <a:ln>
                <a:solidFill>
                  <a:schemeClr val="accent1"/>
                </a:solidFill>
              </a:ln>
              <a:effectLst/>
            </c:spPr>
          </c:dPt>
          <c:dPt>
            <c:idx val="9"/>
            <c:invertIfNegative val="0"/>
            <c:bubble3D val="0"/>
            <c:spPr>
              <a:solidFill>
                <a:schemeClr val="accent4">
                  <a:lumMod val="60000"/>
                  <a:lumOff val="40000"/>
                </a:schemeClr>
              </a:solidFill>
              <a:ln>
                <a:solidFill>
                  <a:schemeClr val="accent1"/>
                </a:solidFill>
              </a:ln>
              <a:effectLst/>
            </c:spPr>
          </c:dPt>
          <c:dPt>
            <c:idx val="10"/>
            <c:invertIfNegative val="0"/>
            <c:bubble3D val="0"/>
            <c:spPr>
              <a:solidFill>
                <a:schemeClr val="accent6">
                  <a:lumMod val="60000"/>
                  <a:lumOff val="40000"/>
                </a:schemeClr>
              </a:solidFill>
              <a:ln>
                <a:solidFill>
                  <a:schemeClr val="accent1"/>
                </a:solidFill>
              </a:ln>
              <a:effectLst/>
            </c:spPr>
          </c:dPt>
          <c:dPt>
            <c:idx val="11"/>
            <c:invertIfNegative val="0"/>
            <c:bubble3D val="0"/>
            <c:spPr>
              <a:solidFill>
                <a:srgbClr val="FFFF00"/>
              </a:solidFill>
              <a:ln>
                <a:solidFill>
                  <a:schemeClr val="accent1"/>
                </a:solidFill>
              </a:ln>
              <a:effectLst/>
            </c:spPr>
          </c:dPt>
          <c:dPt>
            <c:idx val="12"/>
            <c:invertIfNegative val="0"/>
            <c:bubble3D val="0"/>
            <c:spPr>
              <a:solidFill>
                <a:schemeClr val="tx2">
                  <a:lumMod val="40000"/>
                  <a:lumOff val="60000"/>
                </a:schemeClr>
              </a:solidFill>
              <a:ln>
                <a:solidFill>
                  <a:schemeClr val="accent1"/>
                </a:solidFill>
              </a:ln>
              <a:effectLst/>
            </c:spPr>
          </c:dPt>
          <c:dPt>
            <c:idx val="13"/>
            <c:invertIfNegative val="0"/>
            <c:bubble3D val="0"/>
            <c:spPr>
              <a:solidFill>
                <a:schemeClr val="accent2">
                  <a:lumMod val="40000"/>
                  <a:lumOff val="60000"/>
                </a:schemeClr>
              </a:solidFill>
              <a:ln>
                <a:solidFill>
                  <a:schemeClr val="accent1"/>
                </a:solidFill>
              </a:ln>
              <a:effectLst/>
            </c:spPr>
          </c:dPt>
          <c:dPt>
            <c:idx val="14"/>
            <c:invertIfNegative val="0"/>
            <c:bubble3D val="0"/>
            <c:spPr>
              <a:solidFill>
                <a:schemeClr val="accent3">
                  <a:lumMod val="60000"/>
                  <a:lumOff val="40000"/>
                </a:schemeClr>
              </a:solidFill>
              <a:ln>
                <a:solidFill>
                  <a:schemeClr val="accent1"/>
                </a:solidFill>
              </a:ln>
              <a:effectLst/>
            </c:spPr>
          </c:dPt>
          <c:dPt>
            <c:idx val="15"/>
            <c:invertIfNegative val="0"/>
            <c:bubble3D val="0"/>
            <c:spPr>
              <a:solidFill>
                <a:schemeClr val="accent4">
                  <a:lumMod val="60000"/>
                  <a:lumOff val="40000"/>
                </a:schemeClr>
              </a:solidFill>
              <a:ln>
                <a:solidFill>
                  <a:schemeClr val="accent1"/>
                </a:solidFill>
              </a:ln>
              <a:effectLst/>
            </c:spPr>
          </c:dPt>
          <c:dPt>
            <c:idx val="16"/>
            <c:invertIfNegative val="0"/>
            <c:bubble3D val="0"/>
            <c:spPr>
              <a:solidFill>
                <a:schemeClr val="accent6">
                  <a:lumMod val="60000"/>
                  <a:lumOff val="40000"/>
                </a:schemeClr>
              </a:solidFill>
              <a:ln>
                <a:solidFill>
                  <a:schemeClr val="accent1"/>
                </a:solidFill>
              </a:ln>
              <a:effectLst/>
            </c:spPr>
          </c:dPt>
          <c:dPt>
            <c:idx val="17"/>
            <c:invertIfNegative val="0"/>
            <c:bubble3D val="0"/>
            <c:spPr>
              <a:solidFill>
                <a:srgbClr val="FFFF00"/>
              </a:solidFill>
              <a:ln>
                <a:solidFill>
                  <a:schemeClr val="accent1"/>
                </a:solidFill>
              </a:ln>
              <a:effectLst/>
            </c:spPr>
          </c:dPt>
          <c:dPt>
            <c:idx val="18"/>
            <c:invertIfNegative val="0"/>
            <c:bubble3D val="0"/>
            <c:spPr>
              <a:solidFill>
                <a:schemeClr val="tx2">
                  <a:lumMod val="40000"/>
                  <a:lumOff val="60000"/>
                </a:schemeClr>
              </a:solidFill>
              <a:ln>
                <a:solidFill>
                  <a:schemeClr val="accent1"/>
                </a:solidFill>
              </a:ln>
              <a:effectLst/>
            </c:spPr>
          </c:dPt>
          <c:dPt>
            <c:idx val="19"/>
            <c:invertIfNegative val="0"/>
            <c:bubble3D val="0"/>
            <c:spPr>
              <a:solidFill>
                <a:schemeClr val="accent2">
                  <a:lumMod val="40000"/>
                  <a:lumOff val="60000"/>
                </a:schemeClr>
              </a:solidFill>
              <a:ln>
                <a:solidFill>
                  <a:schemeClr val="accent1"/>
                </a:solidFill>
              </a:ln>
              <a:effectLst/>
            </c:spPr>
          </c:dPt>
          <c:dPt>
            <c:idx val="20"/>
            <c:invertIfNegative val="0"/>
            <c:bubble3D val="0"/>
            <c:spPr>
              <a:solidFill>
                <a:schemeClr val="accent3">
                  <a:lumMod val="60000"/>
                  <a:lumOff val="40000"/>
                </a:schemeClr>
              </a:solidFill>
              <a:ln>
                <a:solidFill>
                  <a:schemeClr val="accent1"/>
                </a:solidFill>
              </a:ln>
              <a:effectLst/>
            </c:spPr>
          </c:dPt>
          <c:dPt>
            <c:idx val="21"/>
            <c:invertIfNegative val="0"/>
            <c:bubble3D val="0"/>
            <c:spPr>
              <a:solidFill>
                <a:schemeClr val="accent4">
                  <a:lumMod val="60000"/>
                  <a:lumOff val="40000"/>
                </a:schemeClr>
              </a:solidFill>
              <a:ln>
                <a:solidFill>
                  <a:schemeClr val="accent1"/>
                </a:solidFill>
              </a:ln>
              <a:effectLst/>
            </c:spPr>
          </c:dPt>
          <c:dPt>
            <c:idx val="22"/>
            <c:invertIfNegative val="0"/>
            <c:bubble3D val="0"/>
            <c:spPr>
              <a:solidFill>
                <a:schemeClr val="accent6">
                  <a:lumMod val="60000"/>
                  <a:lumOff val="40000"/>
                </a:schemeClr>
              </a:solidFill>
              <a:ln>
                <a:solidFill>
                  <a:schemeClr val="accent1"/>
                </a:solidFill>
              </a:ln>
              <a:effectLst/>
            </c:spPr>
          </c:dPt>
          <c:dPt>
            <c:idx val="23"/>
            <c:invertIfNegative val="0"/>
            <c:bubble3D val="0"/>
            <c:spPr>
              <a:solidFill>
                <a:srgbClr val="FFFF00"/>
              </a:solidFill>
              <a:ln>
                <a:solidFill>
                  <a:schemeClr val="accent1"/>
                </a:solidFill>
              </a:ln>
              <a:effectLst/>
            </c:spPr>
          </c:dPt>
          <c:cat>
            <c:multiLvlStrRef>
              <c:f>'Source 6.3-1 distrib sn PCS'!$J$5:$K$28</c:f>
              <c:multiLvlStrCache>
                <c:ptCount val="24"/>
                <c:lvl>
                  <c:pt idx="0">
                    <c:v>FPE</c:v>
                  </c:pt>
                  <c:pt idx="1">
                    <c:v>FPT</c:v>
                  </c:pt>
                  <c:pt idx="2">
                    <c:v>FPH</c:v>
                  </c:pt>
                  <c:pt idx="3">
                    <c:v>Hôpitaux publics</c:v>
                  </c:pt>
                  <c:pt idx="4">
                    <c:v>ETMS</c:v>
                  </c:pt>
                  <c:pt idx="5">
                    <c:v>Privé </c:v>
                  </c:pt>
                  <c:pt idx="6">
                    <c:v>FPE</c:v>
                  </c:pt>
                  <c:pt idx="7">
                    <c:v>FPT</c:v>
                  </c:pt>
                  <c:pt idx="8">
                    <c:v>FPH</c:v>
                  </c:pt>
                  <c:pt idx="9">
                    <c:v>Hôpitaux publics</c:v>
                  </c:pt>
                  <c:pt idx="10">
                    <c:v>ETMS</c:v>
                  </c:pt>
                  <c:pt idx="11">
                    <c:v>Privé </c:v>
                  </c:pt>
                  <c:pt idx="12">
                    <c:v>FPE</c:v>
                  </c:pt>
                  <c:pt idx="13">
                    <c:v>FPT</c:v>
                  </c:pt>
                  <c:pt idx="14">
                    <c:v>FPH</c:v>
                  </c:pt>
                  <c:pt idx="15">
                    <c:v>Hôpitaux publics</c:v>
                  </c:pt>
                  <c:pt idx="16">
                    <c:v>ETMS</c:v>
                  </c:pt>
                  <c:pt idx="17">
                    <c:v>Privé </c:v>
                  </c:pt>
                  <c:pt idx="18">
                    <c:v>FPE</c:v>
                  </c:pt>
                  <c:pt idx="19">
                    <c:v>FPT</c:v>
                  </c:pt>
                  <c:pt idx="20">
                    <c:v>FPH</c:v>
                  </c:pt>
                  <c:pt idx="21">
                    <c:v>Hôpitaux publics</c:v>
                  </c:pt>
                  <c:pt idx="22">
                    <c:v>ETMS</c:v>
                  </c:pt>
                  <c:pt idx="23">
                    <c:v>Privé </c:v>
                  </c:pt>
                </c:lvl>
                <c:lvl>
                  <c:pt idx="0">
                    <c:v>Cadres</c:v>
                  </c:pt>
                  <c:pt idx="6">
                    <c:v>Professions intermédiaires</c:v>
                  </c:pt>
                  <c:pt idx="12">
                    <c:v>Employés et ouvriers</c:v>
                  </c:pt>
                  <c:pt idx="18">
                    <c:v>Ensemble</c:v>
                  </c:pt>
                </c:lvl>
              </c:multiLvlStrCache>
            </c:multiLvlStrRef>
          </c:cat>
          <c:val>
            <c:numRef>
              <c:f>'Source 6.3-1 distrib sn PCS'!$O$5:$O$28</c:f>
              <c:numCache>
                <c:formatCode>#,##0</c:formatCode>
                <c:ptCount val="24"/>
                <c:pt idx="0">
                  <c:v>696</c:v>
                </c:pt>
                <c:pt idx="1">
                  <c:v>749</c:v>
                </c:pt>
                <c:pt idx="2">
                  <c:v>1859</c:v>
                </c:pt>
                <c:pt idx="3">
                  <c:v>1848</c:v>
                </c:pt>
                <c:pt idx="4">
                  <c:v>1648</c:v>
                </c:pt>
                <c:pt idx="5">
                  <c:v>1234</c:v>
                </c:pt>
                <c:pt idx="6">
                  <c:v>373</c:v>
                </c:pt>
                <c:pt idx="7">
                  <c:v>356</c:v>
                </c:pt>
                <c:pt idx="8">
                  <c:v>418</c:v>
                </c:pt>
                <c:pt idx="9">
                  <c:v>414</c:v>
                </c:pt>
                <c:pt idx="10">
                  <c:v>400</c:v>
                </c:pt>
                <c:pt idx="11">
                  <c:v>510</c:v>
                </c:pt>
                <c:pt idx="12">
                  <c:v>425</c:v>
                </c:pt>
                <c:pt idx="13">
                  <c:v>244</c:v>
                </c:pt>
                <c:pt idx="14">
                  <c:v>212</c:v>
                </c:pt>
                <c:pt idx="15">
                  <c:v>215</c:v>
                </c:pt>
                <c:pt idx="16">
                  <c:v>201</c:v>
                </c:pt>
                <c:pt idx="17">
                  <c:v>347</c:v>
                </c:pt>
                <c:pt idx="18">
                  <c:v>591</c:v>
                </c:pt>
                <c:pt idx="19">
                  <c:v>393</c:v>
                </c:pt>
                <c:pt idx="20">
                  <c:v>503</c:v>
                </c:pt>
                <c:pt idx="21">
                  <c:v>540</c:v>
                </c:pt>
                <c:pt idx="22">
                  <c:v>265</c:v>
                </c:pt>
                <c:pt idx="23">
                  <c:v>729</c:v>
                </c:pt>
              </c:numCache>
            </c:numRef>
          </c:val>
        </c:ser>
        <c:ser>
          <c:idx val="4"/>
          <c:order val="4"/>
          <c:tx>
            <c:strRef>
              <c:f>'Source 6.3-1 distrib sn PCS'!$P$4</c:f>
              <c:strCache>
                <c:ptCount val="1"/>
                <c:pt idx="0">
                  <c:v>Diff D9-Q3</c:v>
                </c:pt>
              </c:strCache>
            </c:strRef>
          </c:tx>
          <c:spPr>
            <a:noFill/>
            <a:ln>
              <a:noFill/>
            </a:ln>
            <a:effectLst/>
          </c:spPr>
          <c:invertIfNegative val="0"/>
          <c:errBars>
            <c:errBarType val="minus"/>
            <c:errValType val="percentage"/>
            <c:noEndCap val="1"/>
            <c:val val="100"/>
            <c:spPr>
              <a:noFill/>
              <a:ln w="12700" cap="flat" cmpd="sng" algn="ctr">
                <a:solidFill>
                  <a:schemeClr val="accent1"/>
                </a:solidFill>
                <a:round/>
              </a:ln>
              <a:effectLst/>
            </c:spPr>
          </c:errBars>
          <c:cat>
            <c:multiLvlStrRef>
              <c:f>'Source 6.3-1 distrib sn PCS'!$J$5:$K$28</c:f>
              <c:multiLvlStrCache>
                <c:ptCount val="24"/>
                <c:lvl>
                  <c:pt idx="0">
                    <c:v>FPE</c:v>
                  </c:pt>
                  <c:pt idx="1">
                    <c:v>FPT</c:v>
                  </c:pt>
                  <c:pt idx="2">
                    <c:v>FPH</c:v>
                  </c:pt>
                  <c:pt idx="3">
                    <c:v>Hôpitaux publics</c:v>
                  </c:pt>
                  <c:pt idx="4">
                    <c:v>ETMS</c:v>
                  </c:pt>
                  <c:pt idx="5">
                    <c:v>Privé </c:v>
                  </c:pt>
                  <c:pt idx="6">
                    <c:v>FPE</c:v>
                  </c:pt>
                  <c:pt idx="7">
                    <c:v>FPT</c:v>
                  </c:pt>
                  <c:pt idx="8">
                    <c:v>FPH</c:v>
                  </c:pt>
                  <c:pt idx="9">
                    <c:v>Hôpitaux publics</c:v>
                  </c:pt>
                  <c:pt idx="10">
                    <c:v>ETMS</c:v>
                  </c:pt>
                  <c:pt idx="11">
                    <c:v>Privé </c:v>
                  </c:pt>
                  <c:pt idx="12">
                    <c:v>FPE</c:v>
                  </c:pt>
                  <c:pt idx="13">
                    <c:v>FPT</c:v>
                  </c:pt>
                  <c:pt idx="14">
                    <c:v>FPH</c:v>
                  </c:pt>
                  <c:pt idx="15">
                    <c:v>Hôpitaux publics</c:v>
                  </c:pt>
                  <c:pt idx="16">
                    <c:v>ETMS</c:v>
                  </c:pt>
                  <c:pt idx="17">
                    <c:v>Privé </c:v>
                  </c:pt>
                  <c:pt idx="18">
                    <c:v>FPE</c:v>
                  </c:pt>
                  <c:pt idx="19">
                    <c:v>FPT</c:v>
                  </c:pt>
                  <c:pt idx="20">
                    <c:v>FPH</c:v>
                  </c:pt>
                  <c:pt idx="21">
                    <c:v>Hôpitaux publics</c:v>
                  </c:pt>
                  <c:pt idx="22">
                    <c:v>ETMS</c:v>
                  </c:pt>
                  <c:pt idx="23">
                    <c:v>Privé </c:v>
                  </c:pt>
                </c:lvl>
                <c:lvl>
                  <c:pt idx="0">
                    <c:v>Cadres</c:v>
                  </c:pt>
                  <c:pt idx="6">
                    <c:v>Professions intermédiaires</c:v>
                  </c:pt>
                  <c:pt idx="12">
                    <c:v>Employés et ouvriers</c:v>
                  </c:pt>
                  <c:pt idx="18">
                    <c:v>Ensemble</c:v>
                  </c:pt>
                </c:lvl>
              </c:multiLvlStrCache>
            </c:multiLvlStrRef>
          </c:cat>
          <c:val>
            <c:numRef>
              <c:f>'Source 6.3-1 distrib sn PCS'!$P$5:$P$28</c:f>
              <c:numCache>
                <c:formatCode>#,##0</c:formatCode>
                <c:ptCount val="24"/>
                <c:pt idx="0">
                  <c:v>968</c:v>
                </c:pt>
                <c:pt idx="1">
                  <c:v>893</c:v>
                </c:pt>
                <c:pt idx="2">
                  <c:v>1283</c:v>
                </c:pt>
                <c:pt idx="3">
                  <c:v>1270</c:v>
                </c:pt>
                <c:pt idx="4">
                  <c:v>1230</c:v>
                </c:pt>
                <c:pt idx="5">
                  <c:v>2004</c:v>
                </c:pt>
                <c:pt idx="6">
                  <c:v>435</c:v>
                </c:pt>
                <c:pt idx="7">
                  <c:v>359</c:v>
                </c:pt>
                <c:pt idx="8">
                  <c:v>349</c:v>
                </c:pt>
                <c:pt idx="9">
                  <c:v>349</c:v>
                </c:pt>
                <c:pt idx="10">
                  <c:v>366</c:v>
                </c:pt>
                <c:pt idx="11">
                  <c:v>662</c:v>
                </c:pt>
                <c:pt idx="12">
                  <c:v>463</c:v>
                </c:pt>
                <c:pt idx="13">
                  <c:v>280</c:v>
                </c:pt>
                <c:pt idx="14">
                  <c:v>215</c:v>
                </c:pt>
                <c:pt idx="15">
                  <c:v>215</c:v>
                </c:pt>
                <c:pt idx="16">
                  <c:v>201</c:v>
                </c:pt>
                <c:pt idx="17">
                  <c:v>436</c:v>
                </c:pt>
                <c:pt idx="18">
                  <c:v>747</c:v>
                </c:pt>
                <c:pt idx="19">
                  <c:v>585</c:v>
                </c:pt>
                <c:pt idx="20">
                  <c:v>767</c:v>
                </c:pt>
                <c:pt idx="21">
                  <c:v>830</c:v>
                </c:pt>
                <c:pt idx="22">
                  <c:v>396</c:v>
                </c:pt>
                <c:pt idx="23">
                  <c:v>1175</c:v>
                </c:pt>
              </c:numCache>
            </c:numRef>
          </c:val>
        </c:ser>
        <c:dLbls>
          <c:showLegendKey val="0"/>
          <c:showVal val="0"/>
          <c:showCatName val="0"/>
          <c:showSerName val="0"/>
          <c:showPercent val="0"/>
          <c:showBubbleSize val="0"/>
        </c:dLbls>
        <c:gapWidth val="150"/>
        <c:overlap val="100"/>
        <c:axId val="87138448"/>
        <c:axId val="87568408"/>
      </c:barChart>
      <c:catAx>
        <c:axId val="8713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568408"/>
        <c:crosses val="autoZero"/>
        <c:auto val="1"/>
        <c:lblAlgn val="ctr"/>
        <c:lblOffset val="100"/>
        <c:noMultiLvlLbl val="0"/>
      </c:catAx>
      <c:valAx>
        <c:axId val="87568408"/>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138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146600</xdr:colOff>
      <xdr:row>2</xdr:row>
      <xdr:rowOff>138907</xdr:rowOff>
    </xdr:from>
    <xdr:to>
      <xdr:col>11</xdr:col>
      <xdr:colOff>674687</xdr:colOff>
      <xdr:row>27</xdr:row>
      <xdr:rowOff>9922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3:A18"/>
  <sheetViews>
    <sheetView showGridLines="0" tabSelected="1" workbookViewId="0">
      <selection activeCell="A18" sqref="A18"/>
    </sheetView>
  </sheetViews>
  <sheetFormatPr baseColWidth="10" defaultRowHeight="15"/>
  <sheetData>
    <row r="3" spans="1:1">
      <c r="A3" s="825" t="s">
        <v>202</v>
      </c>
    </row>
    <row r="4" spans="1:1">
      <c r="A4" s="825" t="s">
        <v>205</v>
      </c>
    </row>
    <row r="5" spans="1:1">
      <c r="A5" s="825" t="s">
        <v>200</v>
      </c>
    </row>
    <row r="6" spans="1:1">
      <c r="A6" s="825" t="s">
        <v>201</v>
      </c>
    </row>
    <row r="7" spans="1:1">
      <c r="A7" s="825" t="s">
        <v>94</v>
      </c>
    </row>
    <row r="8" spans="1:1">
      <c r="A8" s="825" t="s">
        <v>154</v>
      </c>
    </row>
    <row r="9" spans="1:1">
      <c r="A9" s="825" t="s">
        <v>155</v>
      </c>
    </row>
    <row r="10" spans="1:1">
      <c r="A10" s="825" t="s">
        <v>156</v>
      </c>
    </row>
    <row r="11" spans="1:1">
      <c r="A11" s="825" t="s">
        <v>99</v>
      </c>
    </row>
    <row r="12" spans="1:1">
      <c r="A12" s="825" t="s">
        <v>107</v>
      </c>
    </row>
    <row r="13" spans="1:1">
      <c r="A13" s="825" t="s">
        <v>211</v>
      </c>
    </row>
    <row r="14" spans="1:1">
      <c r="A14" s="825" t="s">
        <v>212</v>
      </c>
    </row>
    <row r="15" spans="1:1">
      <c r="A15" s="825" t="s">
        <v>157</v>
      </c>
    </row>
    <row r="16" spans="1:1">
      <c r="A16" s="825" t="s">
        <v>218</v>
      </c>
    </row>
    <row r="17" spans="1:1">
      <c r="A17" s="825" t="s">
        <v>198</v>
      </c>
    </row>
    <row r="18" spans="1:1">
      <c r="A18" s="825" t="s">
        <v>227</v>
      </c>
    </row>
  </sheetData>
  <hyperlinks>
    <hyperlink ref="A3" location="'6.3-1 distrib sn PCS'!A1" display="Figure 6.3-1 : Distribution des salaires nets mensuels dans la fonction publique par versant et catégorie socioprofessionnelle (PCS-Insee) en 2019"/>
    <hyperlink ref="A4" location="'Source 6.3-1 distrib sn PCS'!A1" display="Source figure 6.3-1 : Distribution des salaires nets mensuels dans la fonction publique par versant et catégorie socioprofessionnelle (PCS-Insee) en 2019 et dans les secteurs privé et semi-public par catégorie socioprofessionnelle (PCS-Insee) en 2017"/>
    <hyperlink ref="A5" location="'6.3-1 bis sal b 3vFP'!A1" display="Figure 6.3-1 bis : Distribution des salaires bruts moyens dans les trois versants de la fonction publique en 2019"/>
    <hyperlink ref="A6" location="'6.3-1 ter sal n 3vFP'!A1" display="Figure 6.3-1 ter : Distribution des salaires nets moyens dans les trois versants de la fonction publique en 2019"/>
    <hyperlink ref="A7" location="'6.3-2 D9_D1 sn PCS'!A1" display="Figure 6.3-2 : Rapports interdéciles (D9/D1) de salaires nets mensuels dans la fonction publique par versant et catégorie socioprofessionnelle (PCS-Insee) à partir de 2012"/>
    <hyperlink ref="A8" location="'6.3-3 Sn moy EQTP et tps cplt'!A1" display="Figure 6.3-3 : Comparaison des salaires nets mensuels moyens en équivalent temps plein mensualisé et à temps complet dans les trois versants de la fonction publique en 2019"/>
    <hyperlink ref="A9" location="'6.3-4 sn moy sexe'!A1" display="Figure 6.3-4 : Salaires nets mensuels moyens par catégorie socioprofessionnelle (PCS-Insee) dans les trois versants de la fonction publique en 2019"/>
    <hyperlink ref="A10" location="'6.3-5 sn moy sexe age'!A2" display="Figure 6.3-5 : Salaires nets mensuels moyens des fonctionnaires par catégorie hiérarchique, sexe et tranche d'âge en 2019"/>
    <hyperlink ref="A11" location="' 6.3-6&amp;7 ev sal moy'!A1" display="Figure 6.3-6 et 6.3-7 : Évolution annuelle du salaire moyen par équivalent temps plein dans les trois versants de la fonction publique"/>
    <hyperlink ref="A12" location="' 6.3-8&amp;9 ev RMPP'!A1" display="Figure 6.3-8 et 6.3-9 : Évolution annuelle de la rémunération moyenne des personnes en place(*) (RMPP) dans les trois versants de la fonction publique"/>
    <hyperlink ref="A13" location="'6.3-10 Sal moy détaillé'!A1" display="Figure 6.3-10 : Salaires bruts et nets moyens (en euros) en 2019 et évolutions annuelles en euros constants (en %) dans les trois versants de la fonction publique entre 2018 et 2019"/>
    <hyperlink ref="A14" location="'6.3-10 bis ventil ev sal n 3vFP'!A1" display="Figure 6.3-10 bis : Évolution du salaire net mensuel en euros constants en 2019 dans les trois versants de la fonction publique selon le statut ou la situation d'emploi "/>
    <hyperlink ref="A15" location="'6.3-11 RMPP détaillée'!A1" display="Figure 6.3-11 : Évolution en euros constants de la rémunération moyenne des personnes en place (RMPP) dans les trois versants de la fonction publique et proportion d'agents pris en compte dans le calcul de la RMPP en 2019 (en %)"/>
    <hyperlink ref="A16" location="'6.3-11 bis ventil ev RMPP n '!A1" display="Figure 6.3-11 bis : Évolutions en 2019 en euros constants du salaire net des agents en place en 2018 et 2019(1) dans les trois versants de la fonction publique selon le statut ou la situation d'emploi (en %)"/>
    <hyperlink ref="A17" location="'6.3-12 salaires A+-ESL'!A1" display="Figure 6.3-12 : Salaires mensuels moyens des fonctionnaires des corps et emplois de direction et d’encadrement supérieur dans la fonction publique en 2019 (en euros)"/>
    <hyperlink ref="A18" location="'6.3-13 CET FPT 2017'!A1" display="Figure 6.3-13 : Nombre de jours indemnisés au RAFP dans la FP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sheetPr>
  <dimension ref="A2:R68"/>
  <sheetViews>
    <sheetView showGridLines="0" zoomScale="90" zoomScaleNormal="90" workbookViewId="0">
      <pane ySplit="5" topLeftCell="A42" activePane="bottomLeft" state="frozen"/>
      <selection pane="bottomLeft" activeCell="A63" sqref="A63:J63"/>
    </sheetView>
  </sheetViews>
  <sheetFormatPr baseColWidth="10" defaultColWidth="10.7109375" defaultRowHeight="11.25"/>
  <cols>
    <col min="1" max="1" width="11.42578125" style="10" customWidth="1"/>
    <col min="2" max="2" width="15.85546875" style="10" customWidth="1"/>
    <col min="3" max="3" width="8.28515625" style="12" customWidth="1"/>
    <col min="4" max="4" width="10.5703125" style="18" customWidth="1"/>
    <col min="5" max="5" width="7.85546875" style="10" customWidth="1"/>
    <col min="6" max="6" width="11.7109375" style="18" customWidth="1"/>
    <col min="7" max="7" width="7.85546875" style="14" customWidth="1"/>
    <col min="8" max="8" width="11.7109375" style="14" customWidth="1"/>
    <col min="9" max="9" width="9" style="15" customWidth="1"/>
    <col min="10" max="10" width="11.42578125" style="15" customWidth="1"/>
    <col min="11" max="11" width="7.85546875" style="10" customWidth="1"/>
    <col min="12" max="12" width="12.85546875" style="10" customWidth="1"/>
    <col min="13" max="223" width="10.7109375" style="10"/>
    <col min="224" max="224" width="11.42578125" style="10" customWidth="1"/>
    <col min="225" max="225" width="10.7109375" style="10"/>
    <col min="226" max="231" width="10.7109375" style="10" customWidth="1"/>
    <col min="232" max="479" width="10.7109375" style="10"/>
    <col min="480" max="480" width="11.42578125" style="10" customWidth="1"/>
    <col min="481" max="481" width="10.7109375" style="10"/>
    <col min="482" max="487" width="10.7109375" style="10" customWidth="1"/>
    <col min="488" max="735" width="10.7109375" style="10"/>
    <col min="736" max="736" width="11.42578125" style="10" customWidth="1"/>
    <col min="737" max="737" width="10.7109375" style="10"/>
    <col min="738" max="743" width="10.7109375" style="10" customWidth="1"/>
    <col min="744" max="991" width="10.7109375" style="10"/>
    <col min="992" max="992" width="11.42578125" style="10" customWidth="1"/>
    <col min="993" max="993" width="10.7109375" style="10"/>
    <col min="994" max="999" width="10.7109375" style="10" customWidth="1"/>
    <col min="1000" max="1247" width="10.7109375" style="10"/>
    <col min="1248" max="1248" width="11.42578125" style="10" customWidth="1"/>
    <col min="1249" max="1249" width="10.7109375" style="10"/>
    <col min="1250" max="1255" width="10.7109375" style="10" customWidth="1"/>
    <col min="1256" max="1503" width="10.7109375" style="10"/>
    <col min="1504" max="1504" width="11.42578125" style="10" customWidth="1"/>
    <col min="1505" max="1505" width="10.7109375" style="10"/>
    <col min="1506" max="1511" width="10.7109375" style="10" customWidth="1"/>
    <col min="1512" max="1759" width="10.7109375" style="10"/>
    <col min="1760" max="1760" width="11.42578125" style="10" customWidth="1"/>
    <col min="1761" max="1761" width="10.7109375" style="10"/>
    <col min="1762" max="1767" width="10.7109375" style="10" customWidth="1"/>
    <col min="1768" max="2015" width="10.7109375" style="10"/>
    <col min="2016" max="2016" width="11.42578125" style="10" customWidth="1"/>
    <col min="2017" max="2017" width="10.7109375" style="10"/>
    <col min="2018" max="2023" width="10.7109375" style="10" customWidth="1"/>
    <col min="2024" max="2271" width="10.7109375" style="10"/>
    <col min="2272" max="2272" width="11.42578125" style="10" customWidth="1"/>
    <col min="2273" max="2273" width="10.7109375" style="10"/>
    <col min="2274" max="2279" width="10.7109375" style="10" customWidth="1"/>
    <col min="2280" max="2527" width="10.7109375" style="10"/>
    <col min="2528" max="2528" width="11.42578125" style="10" customWidth="1"/>
    <col min="2529" max="2529" width="10.7109375" style="10"/>
    <col min="2530" max="2535" width="10.7109375" style="10" customWidth="1"/>
    <col min="2536" max="2783" width="10.7109375" style="10"/>
    <col min="2784" max="2784" width="11.42578125" style="10" customWidth="1"/>
    <col min="2785" max="2785" width="10.7109375" style="10"/>
    <col min="2786" max="2791" width="10.7109375" style="10" customWidth="1"/>
    <col min="2792" max="3039" width="10.7109375" style="10"/>
    <col min="3040" max="3040" width="11.42578125" style="10" customWidth="1"/>
    <col min="3041" max="3041" width="10.7109375" style="10"/>
    <col min="3042" max="3047" width="10.7109375" style="10" customWidth="1"/>
    <col min="3048" max="3295" width="10.7109375" style="10"/>
    <col min="3296" max="3296" width="11.42578125" style="10" customWidth="1"/>
    <col min="3297" max="3297" width="10.7109375" style="10"/>
    <col min="3298" max="3303" width="10.7109375" style="10" customWidth="1"/>
    <col min="3304" max="3551" width="10.7109375" style="10"/>
    <col min="3552" max="3552" width="11.42578125" style="10" customWidth="1"/>
    <col min="3553" max="3553" width="10.7109375" style="10"/>
    <col min="3554" max="3559" width="10.7109375" style="10" customWidth="1"/>
    <col min="3560" max="3807" width="10.7109375" style="10"/>
    <col min="3808" max="3808" width="11.42578125" style="10" customWidth="1"/>
    <col min="3809" max="3809" width="10.7109375" style="10"/>
    <col min="3810" max="3815" width="10.7109375" style="10" customWidth="1"/>
    <col min="3816" max="4063" width="10.7109375" style="10"/>
    <col min="4064" max="4064" width="11.42578125" style="10" customWidth="1"/>
    <col min="4065" max="4065" width="10.7109375" style="10"/>
    <col min="4066" max="4071" width="10.7109375" style="10" customWidth="1"/>
    <col min="4072" max="4319" width="10.7109375" style="10"/>
    <col min="4320" max="4320" width="11.42578125" style="10" customWidth="1"/>
    <col min="4321" max="4321" width="10.7109375" style="10"/>
    <col min="4322" max="4327" width="10.7109375" style="10" customWidth="1"/>
    <col min="4328" max="4575" width="10.7109375" style="10"/>
    <col min="4576" max="4576" width="11.42578125" style="10" customWidth="1"/>
    <col min="4577" max="4577" width="10.7109375" style="10"/>
    <col min="4578" max="4583" width="10.7109375" style="10" customWidth="1"/>
    <col min="4584" max="4831" width="10.7109375" style="10"/>
    <col min="4832" max="4832" width="11.42578125" style="10" customWidth="1"/>
    <col min="4833" max="4833" width="10.7109375" style="10"/>
    <col min="4834" max="4839" width="10.7109375" style="10" customWidth="1"/>
    <col min="4840" max="5087" width="10.7109375" style="10"/>
    <col min="5088" max="5088" width="11.42578125" style="10" customWidth="1"/>
    <col min="5089" max="5089" width="10.7109375" style="10"/>
    <col min="5090" max="5095" width="10.7109375" style="10" customWidth="1"/>
    <col min="5096" max="5343" width="10.7109375" style="10"/>
    <col min="5344" max="5344" width="11.42578125" style="10" customWidth="1"/>
    <col min="5345" max="5345" width="10.7109375" style="10"/>
    <col min="5346" max="5351" width="10.7109375" style="10" customWidth="1"/>
    <col min="5352" max="5599" width="10.7109375" style="10"/>
    <col min="5600" max="5600" width="11.42578125" style="10" customWidth="1"/>
    <col min="5601" max="5601" width="10.7109375" style="10"/>
    <col min="5602" max="5607" width="10.7109375" style="10" customWidth="1"/>
    <col min="5608" max="5855" width="10.7109375" style="10"/>
    <col min="5856" max="5856" width="11.42578125" style="10" customWidth="1"/>
    <col min="5857" max="5857" width="10.7109375" style="10"/>
    <col min="5858" max="5863" width="10.7109375" style="10" customWidth="1"/>
    <col min="5864" max="6111" width="10.7109375" style="10"/>
    <col min="6112" max="6112" width="11.42578125" style="10" customWidth="1"/>
    <col min="6113" max="6113" width="10.7109375" style="10"/>
    <col min="6114" max="6119" width="10.7109375" style="10" customWidth="1"/>
    <col min="6120" max="6367" width="10.7109375" style="10"/>
    <col min="6368" max="6368" width="11.42578125" style="10" customWidth="1"/>
    <col min="6369" max="6369" width="10.7109375" style="10"/>
    <col min="6370" max="6375" width="10.7109375" style="10" customWidth="1"/>
    <col min="6376" max="6623" width="10.7109375" style="10"/>
    <col min="6624" max="6624" width="11.42578125" style="10" customWidth="1"/>
    <col min="6625" max="6625" width="10.7109375" style="10"/>
    <col min="6626" max="6631" width="10.7109375" style="10" customWidth="1"/>
    <col min="6632" max="6879" width="10.7109375" style="10"/>
    <col min="6880" max="6880" width="11.42578125" style="10" customWidth="1"/>
    <col min="6881" max="6881" width="10.7109375" style="10"/>
    <col min="6882" max="6887" width="10.7109375" style="10" customWidth="1"/>
    <col min="6888" max="7135" width="10.7109375" style="10"/>
    <col min="7136" max="7136" width="11.42578125" style="10" customWidth="1"/>
    <col min="7137" max="7137" width="10.7109375" style="10"/>
    <col min="7138" max="7143" width="10.7109375" style="10" customWidth="1"/>
    <col min="7144" max="7391" width="10.7109375" style="10"/>
    <col min="7392" max="7392" width="11.42578125" style="10" customWidth="1"/>
    <col min="7393" max="7393" width="10.7109375" style="10"/>
    <col min="7394" max="7399" width="10.7109375" style="10" customWidth="1"/>
    <col min="7400" max="7647" width="10.7109375" style="10"/>
    <col min="7648" max="7648" width="11.42578125" style="10" customWidth="1"/>
    <col min="7649" max="7649" width="10.7109375" style="10"/>
    <col min="7650" max="7655" width="10.7109375" style="10" customWidth="1"/>
    <col min="7656" max="7903" width="10.7109375" style="10"/>
    <col min="7904" max="7904" width="11.42578125" style="10" customWidth="1"/>
    <col min="7905" max="7905" width="10.7109375" style="10"/>
    <col min="7906" max="7911" width="10.7109375" style="10" customWidth="1"/>
    <col min="7912" max="8159" width="10.7109375" style="10"/>
    <col min="8160" max="8160" width="11.42578125" style="10" customWidth="1"/>
    <col min="8161" max="8161" width="10.7109375" style="10"/>
    <col min="8162" max="8167" width="10.7109375" style="10" customWidth="1"/>
    <col min="8168" max="8415" width="10.7109375" style="10"/>
    <col min="8416" max="8416" width="11.42578125" style="10" customWidth="1"/>
    <col min="8417" max="8417" width="10.7109375" style="10"/>
    <col min="8418" max="8423" width="10.7109375" style="10" customWidth="1"/>
    <col min="8424" max="8671" width="10.7109375" style="10"/>
    <col min="8672" max="8672" width="11.42578125" style="10" customWidth="1"/>
    <col min="8673" max="8673" width="10.7109375" style="10"/>
    <col min="8674" max="8679" width="10.7109375" style="10" customWidth="1"/>
    <col min="8680" max="8927" width="10.7109375" style="10"/>
    <col min="8928" max="8928" width="11.42578125" style="10" customWidth="1"/>
    <col min="8929" max="8929" width="10.7109375" style="10"/>
    <col min="8930" max="8935" width="10.7109375" style="10" customWidth="1"/>
    <col min="8936" max="9183" width="10.7109375" style="10"/>
    <col min="9184" max="9184" width="11.42578125" style="10" customWidth="1"/>
    <col min="9185" max="9185" width="10.7109375" style="10"/>
    <col min="9186" max="9191" width="10.7109375" style="10" customWidth="1"/>
    <col min="9192" max="9439" width="10.7109375" style="10"/>
    <col min="9440" max="9440" width="11.42578125" style="10" customWidth="1"/>
    <col min="9441" max="9441" width="10.7109375" style="10"/>
    <col min="9442" max="9447" width="10.7109375" style="10" customWidth="1"/>
    <col min="9448" max="9695" width="10.7109375" style="10"/>
    <col min="9696" max="9696" width="11.42578125" style="10" customWidth="1"/>
    <col min="9697" max="9697" width="10.7109375" style="10"/>
    <col min="9698" max="9703" width="10.7109375" style="10" customWidth="1"/>
    <col min="9704" max="9951" width="10.7109375" style="10"/>
    <col min="9952" max="9952" width="11.42578125" style="10" customWidth="1"/>
    <col min="9953" max="9953" width="10.7109375" style="10"/>
    <col min="9954" max="9959" width="10.7109375" style="10" customWidth="1"/>
    <col min="9960" max="10207" width="10.7109375" style="10"/>
    <col min="10208" max="10208" width="11.42578125" style="10" customWidth="1"/>
    <col min="10209" max="10209" width="10.7109375" style="10"/>
    <col min="10210" max="10215" width="10.7109375" style="10" customWidth="1"/>
    <col min="10216" max="10463" width="10.7109375" style="10"/>
    <col min="10464" max="10464" width="11.42578125" style="10" customWidth="1"/>
    <col min="10465" max="10465" width="10.7109375" style="10"/>
    <col min="10466" max="10471" width="10.7109375" style="10" customWidth="1"/>
    <col min="10472" max="10719" width="10.7109375" style="10"/>
    <col min="10720" max="10720" width="11.42578125" style="10" customWidth="1"/>
    <col min="10721" max="10721" width="10.7109375" style="10"/>
    <col min="10722" max="10727" width="10.7109375" style="10" customWidth="1"/>
    <col min="10728" max="10975" width="10.7109375" style="10"/>
    <col min="10976" max="10976" width="11.42578125" style="10" customWidth="1"/>
    <col min="10977" max="10977" width="10.7109375" style="10"/>
    <col min="10978" max="10983" width="10.7109375" style="10" customWidth="1"/>
    <col min="10984" max="11231" width="10.7109375" style="10"/>
    <col min="11232" max="11232" width="11.42578125" style="10" customWidth="1"/>
    <col min="11233" max="11233" width="10.7109375" style="10"/>
    <col min="11234" max="11239" width="10.7109375" style="10" customWidth="1"/>
    <col min="11240" max="11487" width="10.7109375" style="10"/>
    <col min="11488" max="11488" width="11.42578125" style="10" customWidth="1"/>
    <col min="11489" max="11489" width="10.7109375" style="10"/>
    <col min="11490" max="11495" width="10.7109375" style="10" customWidth="1"/>
    <col min="11496" max="11743" width="10.7109375" style="10"/>
    <col min="11744" max="11744" width="11.42578125" style="10" customWidth="1"/>
    <col min="11745" max="11745" width="10.7109375" style="10"/>
    <col min="11746" max="11751" width="10.7109375" style="10" customWidth="1"/>
    <col min="11752" max="11999" width="10.7109375" style="10"/>
    <col min="12000" max="12000" width="11.42578125" style="10" customWidth="1"/>
    <col min="12001" max="12001" width="10.7109375" style="10"/>
    <col min="12002" max="12007" width="10.7109375" style="10" customWidth="1"/>
    <col min="12008" max="12255" width="10.7109375" style="10"/>
    <col min="12256" max="12256" width="11.42578125" style="10" customWidth="1"/>
    <col min="12257" max="12257" width="10.7109375" style="10"/>
    <col min="12258" max="12263" width="10.7109375" style="10" customWidth="1"/>
    <col min="12264" max="12511" width="10.7109375" style="10"/>
    <col min="12512" max="12512" width="11.42578125" style="10" customWidth="1"/>
    <col min="12513" max="12513" width="10.7109375" style="10"/>
    <col min="12514" max="12519" width="10.7109375" style="10" customWidth="1"/>
    <col min="12520" max="12767" width="10.7109375" style="10"/>
    <col min="12768" max="12768" width="11.42578125" style="10" customWidth="1"/>
    <col min="12769" max="12769" width="10.7109375" style="10"/>
    <col min="12770" max="12775" width="10.7109375" style="10" customWidth="1"/>
    <col min="12776" max="13023" width="10.7109375" style="10"/>
    <col min="13024" max="13024" width="11.42578125" style="10" customWidth="1"/>
    <col min="13025" max="13025" width="10.7109375" style="10"/>
    <col min="13026" max="13031" width="10.7109375" style="10" customWidth="1"/>
    <col min="13032" max="13279" width="10.7109375" style="10"/>
    <col min="13280" max="13280" width="11.42578125" style="10" customWidth="1"/>
    <col min="13281" max="13281" width="10.7109375" style="10"/>
    <col min="13282" max="13287" width="10.7109375" style="10" customWidth="1"/>
    <col min="13288" max="13535" width="10.7109375" style="10"/>
    <col min="13536" max="13536" width="11.42578125" style="10" customWidth="1"/>
    <col min="13537" max="13537" width="10.7109375" style="10"/>
    <col min="13538" max="13543" width="10.7109375" style="10" customWidth="1"/>
    <col min="13544" max="13791" width="10.7109375" style="10"/>
    <col min="13792" max="13792" width="11.42578125" style="10" customWidth="1"/>
    <col min="13793" max="13793" width="10.7109375" style="10"/>
    <col min="13794" max="13799" width="10.7109375" style="10" customWidth="1"/>
    <col min="13800" max="14047" width="10.7109375" style="10"/>
    <col min="14048" max="14048" width="11.42578125" style="10" customWidth="1"/>
    <col min="14049" max="14049" width="10.7109375" style="10"/>
    <col min="14050" max="14055" width="10.7109375" style="10" customWidth="1"/>
    <col min="14056" max="14303" width="10.7109375" style="10"/>
    <col min="14304" max="14304" width="11.42578125" style="10" customWidth="1"/>
    <col min="14305" max="14305" width="10.7109375" style="10"/>
    <col min="14306" max="14311" width="10.7109375" style="10" customWidth="1"/>
    <col min="14312" max="14559" width="10.7109375" style="10"/>
    <col min="14560" max="14560" width="11.42578125" style="10" customWidth="1"/>
    <col min="14561" max="14561" width="10.7109375" style="10"/>
    <col min="14562" max="14567" width="10.7109375" style="10" customWidth="1"/>
    <col min="14568" max="14815" width="10.7109375" style="10"/>
    <col min="14816" max="14816" width="11.42578125" style="10" customWidth="1"/>
    <col min="14817" max="14817" width="10.7109375" style="10"/>
    <col min="14818" max="14823" width="10.7109375" style="10" customWidth="1"/>
    <col min="14824" max="15071" width="10.7109375" style="10"/>
    <col min="15072" max="15072" width="11.42578125" style="10" customWidth="1"/>
    <col min="15073" max="15073" width="10.7109375" style="10"/>
    <col min="15074" max="15079" width="10.7109375" style="10" customWidth="1"/>
    <col min="15080" max="15327" width="10.7109375" style="10"/>
    <col min="15328" max="15328" width="11.42578125" style="10" customWidth="1"/>
    <col min="15329" max="15329" width="10.7109375" style="10"/>
    <col min="15330" max="15335" width="10.7109375" style="10" customWidth="1"/>
    <col min="15336" max="15583" width="10.7109375" style="10"/>
    <col min="15584" max="15584" width="11.42578125" style="10" customWidth="1"/>
    <col min="15585" max="15585" width="10.7109375" style="10"/>
    <col min="15586" max="15591" width="10.7109375" style="10" customWidth="1"/>
    <col min="15592" max="15839" width="10.7109375" style="10"/>
    <col min="15840" max="15840" width="11.42578125" style="10" customWidth="1"/>
    <col min="15841" max="15841" width="10.7109375" style="10"/>
    <col min="15842" max="15847" width="10.7109375" style="10" customWidth="1"/>
    <col min="15848" max="16095" width="10.7109375" style="10"/>
    <col min="16096" max="16096" width="11.42578125" style="10" customWidth="1"/>
    <col min="16097" max="16097" width="10.7109375" style="10"/>
    <col min="16098" max="16103" width="10.7109375" style="10" customWidth="1"/>
    <col min="16104" max="16384" width="10.7109375" style="10"/>
  </cols>
  <sheetData>
    <row r="2" spans="1:13" s="78" customFormat="1" ht="15">
      <c r="A2" s="77" t="s">
        <v>156</v>
      </c>
      <c r="C2" s="79"/>
      <c r="D2" s="80"/>
      <c r="F2" s="80"/>
      <c r="G2" s="81"/>
      <c r="H2" s="81"/>
      <c r="I2" s="82"/>
      <c r="J2" s="82"/>
    </row>
    <row r="3" spans="1:13" s="7" customFormat="1" ht="13.5" thickBot="1">
      <c r="A3" s="11"/>
      <c r="C3" s="12"/>
      <c r="D3" s="13"/>
      <c r="F3" s="13"/>
      <c r="G3" s="14"/>
      <c r="H3" s="14"/>
      <c r="I3" s="15"/>
      <c r="J3" s="15"/>
    </row>
    <row r="4" spans="1:13" s="17" customFormat="1" ht="35.25" customHeight="1">
      <c r="A4" s="319"/>
      <c r="B4" s="320"/>
      <c r="C4" s="904" t="s">
        <v>1</v>
      </c>
      <c r="D4" s="905"/>
      <c r="E4" s="904" t="s">
        <v>2</v>
      </c>
      <c r="F4" s="905"/>
      <c r="G4" s="904" t="s">
        <v>29</v>
      </c>
      <c r="H4" s="905"/>
      <c r="I4" s="904" t="s">
        <v>59</v>
      </c>
      <c r="J4" s="905"/>
      <c r="K4" s="902" t="s">
        <v>60</v>
      </c>
      <c r="L4" s="903"/>
    </row>
    <row r="5" spans="1:13" s="16" customFormat="1" ht="36.75" thickBot="1">
      <c r="A5" s="321"/>
      <c r="B5" s="83"/>
      <c r="C5" s="305" t="s">
        <v>52</v>
      </c>
      <c r="D5" s="90" t="s">
        <v>89</v>
      </c>
      <c r="E5" s="89" t="s">
        <v>52</v>
      </c>
      <c r="F5" s="458" t="s">
        <v>89</v>
      </c>
      <c r="G5" s="305" t="s">
        <v>52</v>
      </c>
      <c r="H5" s="458" t="s">
        <v>89</v>
      </c>
      <c r="I5" s="305" t="s">
        <v>52</v>
      </c>
      <c r="J5" s="458" t="s">
        <v>89</v>
      </c>
      <c r="K5" s="305" t="s">
        <v>52</v>
      </c>
      <c r="L5" s="459" t="s">
        <v>89</v>
      </c>
    </row>
    <row r="6" spans="1:13" s="17" customFormat="1" ht="12">
      <c r="A6" s="906" t="s">
        <v>44</v>
      </c>
      <c r="B6" s="907"/>
      <c r="C6" s="804">
        <v>100</v>
      </c>
      <c r="D6" s="805">
        <v>2776</v>
      </c>
      <c r="E6" s="806">
        <v>100</v>
      </c>
      <c r="F6" s="807">
        <v>2071</v>
      </c>
      <c r="G6" s="806">
        <v>100</v>
      </c>
      <c r="H6" s="807">
        <v>2165</v>
      </c>
      <c r="I6" s="808">
        <v>100</v>
      </c>
      <c r="J6" s="809">
        <v>2189</v>
      </c>
      <c r="K6" s="806">
        <v>100</v>
      </c>
      <c r="L6" s="810">
        <v>1982</v>
      </c>
      <c r="M6" s="650"/>
    </row>
    <row r="7" spans="1:13" ht="12">
      <c r="A7" s="639" t="s">
        <v>21</v>
      </c>
      <c r="B7" s="91" t="s">
        <v>9</v>
      </c>
      <c r="C7" s="248">
        <v>67.5</v>
      </c>
      <c r="D7" s="249">
        <v>3005</v>
      </c>
      <c r="E7" s="368">
        <v>12.5</v>
      </c>
      <c r="F7" s="460">
        <v>3202</v>
      </c>
      <c r="G7" s="461">
        <v>31.3</v>
      </c>
      <c r="H7" s="460">
        <v>2575</v>
      </c>
      <c r="I7" s="461">
        <v>33.299999999999997</v>
      </c>
      <c r="J7" s="250">
        <v>2571</v>
      </c>
      <c r="K7" s="461">
        <v>16.399999999999999</v>
      </c>
      <c r="L7" s="462">
        <v>2636</v>
      </c>
      <c r="M7" s="650"/>
    </row>
    <row r="8" spans="1:13" ht="12">
      <c r="A8" s="322"/>
      <c r="B8" s="92" t="s">
        <v>22</v>
      </c>
      <c r="C8" s="251">
        <v>5</v>
      </c>
      <c r="D8" s="252">
        <v>1991</v>
      </c>
      <c r="E8" s="369">
        <v>0.3</v>
      </c>
      <c r="F8" s="254">
        <v>2047</v>
      </c>
      <c r="G8" s="253">
        <v>4.5</v>
      </c>
      <c r="H8" s="254">
        <v>2019</v>
      </c>
      <c r="I8" s="253">
        <v>4.9000000000000004</v>
      </c>
      <c r="J8" s="256">
        <v>2021</v>
      </c>
      <c r="K8" s="253">
        <v>1.4</v>
      </c>
      <c r="L8" s="323">
        <v>1973</v>
      </c>
      <c r="M8" s="650"/>
    </row>
    <row r="9" spans="1:13" ht="12">
      <c r="A9" s="322"/>
      <c r="B9" s="93" t="s">
        <v>23</v>
      </c>
      <c r="C9" s="251">
        <v>14.1</v>
      </c>
      <c r="D9" s="252">
        <v>2465</v>
      </c>
      <c r="E9" s="369">
        <v>2.2999999999999998</v>
      </c>
      <c r="F9" s="254">
        <v>2573</v>
      </c>
      <c r="G9" s="253">
        <v>10.3</v>
      </c>
      <c r="H9" s="254">
        <v>2270</v>
      </c>
      <c r="I9" s="253">
        <v>11.1</v>
      </c>
      <c r="J9" s="256">
        <v>2270</v>
      </c>
      <c r="K9" s="253">
        <v>4.3</v>
      </c>
      <c r="L9" s="323">
        <v>2256</v>
      </c>
      <c r="M9" s="650"/>
    </row>
    <row r="10" spans="1:13" ht="12">
      <c r="A10" s="322"/>
      <c r="B10" s="93" t="s">
        <v>24</v>
      </c>
      <c r="C10" s="251">
        <v>23.4</v>
      </c>
      <c r="D10" s="252">
        <v>2937</v>
      </c>
      <c r="E10" s="369">
        <v>4.3</v>
      </c>
      <c r="F10" s="254">
        <v>3165</v>
      </c>
      <c r="G10" s="253">
        <v>8.9</v>
      </c>
      <c r="H10" s="254">
        <v>2686</v>
      </c>
      <c r="I10" s="253">
        <v>9.3000000000000007</v>
      </c>
      <c r="J10" s="256">
        <v>2690</v>
      </c>
      <c r="K10" s="253">
        <v>5.2</v>
      </c>
      <c r="L10" s="323">
        <v>2624</v>
      </c>
      <c r="M10" s="650"/>
    </row>
    <row r="11" spans="1:13" ht="12">
      <c r="A11" s="322"/>
      <c r="B11" s="93" t="s">
        <v>25</v>
      </c>
      <c r="C11" s="251">
        <v>19.3</v>
      </c>
      <c r="D11" s="252">
        <v>3446</v>
      </c>
      <c r="E11" s="369">
        <v>4</v>
      </c>
      <c r="F11" s="254">
        <v>3465</v>
      </c>
      <c r="G11" s="253">
        <v>6.2</v>
      </c>
      <c r="H11" s="254">
        <v>3093</v>
      </c>
      <c r="I11" s="253">
        <v>6.4</v>
      </c>
      <c r="J11" s="256">
        <v>3103</v>
      </c>
      <c r="K11" s="253">
        <v>4.3</v>
      </c>
      <c r="L11" s="323">
        <v>2981</v>
      </c>
      <c r="M11" s="650"/>
    </row>
    <row r="12" spans="1:13" ht="12">
      <c r="A12" s="324"/>
      <c r="B12" s="94" t="s">
        <v>26</v>
      </c>
      <c r="C12" s="257">
        <v>5.6</v>
      </c>
      <c r="D12" s="258">
        <v>4038</v>
      </c>
      <c r="E12" s="369">
        <v>1.5</v>
      </c>
      <c r="F12" s="463">
        <v>3794</v>
      </c>
      <c r="G12" s="253">
        <v>1.4</v>
      </c>
      <c r="H12" s="463">
        <v>3603</v>
      </c>
      <c r="I12" s="253">
        <v>1.5</v>
      </c>
      <c r="J12" s="464">
        <v>3602</v>
      </c>
      <c r="K12" s="253">
        <v>1.2</v>
      </c>
      <c r="L12" s="465">
        <v>3613</v>
      </c>
      <c r="M12" s="650"/>
    </row>
    <row r="13" spans="1:13" ht="12">
      <c r="A13" s="325" t="s">
        <v>27</v>
      </c>
      <c r="B13" s="84" t="s">
        <v>9</v>
      </c>
      <c r="C13" s="248">
        <v>18.399999999999999</v>
      </c>
      <c r="D13" s="249">
        <v>2517</v>
      </c>
      <c r="E13" s="370">
        <v>12.2</v>
      </c>
      <c r="F13" s="260">
        <v>2410</v>
      </c>
      <c r="G13" s="259">
        <v>17.600000000000001</v>
      </c>
      <c r="H13" s="260">
        <v>2392</v>
      </c>
      <c r="I13" s="259">
        <v>18.7</v>
      </c>
      <c r="J13" s="466">
        <v>2402</v>
      </c>
      <c r="K13" s="259">
        <v>8.8000000000000007</v>
      </c>
      <c r="L13" s="326">
        <v>2231</v>
      </c>
      <c r="M13" s="650"/>
    </row>
    <row r="14" spans="1:13" ht="12">
      <c r="A14" s="327"/>
      <c r="B14" s="86" t="s">
        <v>22</v>
      </c>
      <c r="C14" s="251">
        <v>1.3</v>
      </c>
      <c r="D14" s="252">
        <v>2020</v>
      </c>
      <c r="E14" s="369">
        <v>0.2</v>
      </c>
      <c r="F14" s="254">
        <v>1884</v>
      </c>
      <c r="G14" s="253">
        <v>0.8</v>
      </c>
      <c r="H14" s="254">
        <v>1899</v>
      </c>
      <c r="I14" s="253">
        <v>0.9</v>
      </c>
      <c r="J14" s="256">
        <v>1904</v>
      </c>
      <c r="K14" s="253">
        <v>0.3</v>
      </c>
      <c r="L14" s="323">
        <v>1737</v>
      </c>
      <c r="M14" s="650"/>
    </row>
    <row r="15" spans="1:13" ht="12">
      <c r="A15" s="327"/>
      <c r="B15" s="85" t="s">
        <v>23</v>
      </c>
      <c r="C15" s="251">
        <v>3.5</v>
      </c>
      <c r="D15" s="252">
        <v>2260</v>
      </c>
      <c r="E15" s="369">
        <v>2</v>
      </c>
      <c r="F15" s="254">
        <v>2099</v>
      </c>
      <c r="G15" s="253">
        <v>3.4</v>
      </c>
      <c r="H15" s="254">
        <v>2075</v>
      </c>
      <c r="I15" s="253">
        <v>3.7</v>
      </c>
      <c r="J15" s="256">
        <v>2084</v>
      </c>
      <c r="K15" s="253">
        <v>1.5</v>
      </c>
      <c r="L15" s="323">
        <v>1908</v>
      </c>
      <c r="M15" s="650"/>
    </row>
    <row r="16" spans="1:13" ht="12">
      <c r="A16" s="327"/>
      <c r="B16" s="85" t="s">
        <v>24</v>
      </c>
      <c r="C16" s="251">
        <v>6.6</v>
      </c>
      <c r="D16" s="252">
        <v>2559</v>
      </c>
      <c r="E16" s="369">
        <v>4.2</v>
      </c>
      <c r="F16" s="254">
        <v>2350</v>
      </c>
      <c r="G16" s="253">
        <v>5.3</v>
      </c>
      <c r="H16" s="254">
        <v>2355</v>
      </c>
      <c r="I16" s="253">
        <v>5.7</v>
      </c>
      <c r="J16" s="256">
        <v>2368</v>
      </c>
      <c r="K16" s="253">
        <v>2.8</v>
      </c>
      <c r="L16" s="323">
        <v>2165</v>
      </c>
      <c r="M16" s="650"/>
    </row>
    <row r="17" spans="1:18" ht="12">
      <c r="A17" s="327"/>
      <c r="B17" s="85" t="s">
        <v>25</v>
      </c>
      <c r="C17" s="251">
        <v>5.3</v>
      </c>
      <c r="D17" s="252">
        <v>2671</v>
      </c>
      <c r="E17" s="369">
        <v>4.7</v>
      </c>
      <c r="F17" s="254">
        <v>2552</v>
      </c>
      <c r="G17" s="253">
        <v>6.7</v>
      </c>
      <c r="H17" s="254">
        <v>2587</v>
      </c>
      <c r="I17" s="253">
        <v>7.1</v>
      </c>
      <c r="J17" s="256">
        <v>2598</v>
      </c>
      <c r="K17" s="253">
        <v>3.5</v>
      </c>
      <c r="L17" s="323">
        <v>2406</v>
      </c>
      <c r="M17" s="650"/>
    </row>
    <row r="18" spans="1:18" ht="14.25" customHeight="1">
      <c r="A18" s="328"/>
      <c r="B18" s="87" t="s">
        <v>26</v>
      </c>
      <c r="C18" s="257">
        <v>1.6</v>
      </c>
      <c r="D18" s="258">
        <v>2775</v>
      </c>
      <c r="E18" s="369">
        <v>1.3</v>
      </c>
      <c r="F18" s="467">
        <v>2650</v>
      </c>
      <c r="G18" s="253">
        <v>1.3</v>
      </c>
      <c r="H18" s="467">
        <v>2715</v>
      </c>
      <c r="I18" s="468">
        <v>1.3</v>
      </c>
      <c r="J18" s="256">
        <v>2730</v>
      </c>
      <c r="K18" s="253">
        <v>0.7</v>
      </c>
      <c r="L18" s="469">
        <v>2501</v>
      </c>
      <c r="M18" s="650"/>
    </row>
    <row r="19" spans="1:18" ht="12">
      <c r="A19" s="329" t="s">
        <v>28</v>
      </c>
      <c r="B19" s="88" t="s">
        <v>9</v>
      </c>
      <c r="C19" s="248">
        <v>14</v>
      </c>
      <c r="D19" s="262">
        <v>2018</v>
      </c>
      <c r="E19" s="370">
        <v>75.2</v>
      </c>
      <c r="F19" s="260">
        <v>1828</v>
      </c>
      <c r="G19" s="259">
        <v>51.1</v>
      </c>
      <c r="H19" s="260">
        <v>1836</v>
      </c>
      <c r="I19" s="470">
        <v>48</v>
      </c>
      <c r="J19" s="250">
        <v>1842</v>
      </c>
      <c r="K19" s="259">
        <v>74.900000000000006</v>
      </c>
      <c r="L19" s="326">
        <v>1810</v>
      </c>
      <c r="M19" s="650"/>
    </row>
    <row r="20" spans="1:18" ht="12">
      <c r="A20" s="327"/>
      <c r="B20" s="86" t="s">
        <v>22</v>
      </c>
      <c r="C20" s="251">
        <v>0.8</v>
      </c>
      <c r="D20" s="252">
        <v>1824</v>
      </c>
      <c r="E20" s="369">
        <v>3.9</v>
      </c>
      <c r="F20" s="254">
        <v>1599</v>
      </c>
      <c r="G20" s="253">
        <v>3.1</v>
      </c>
      <c r="H20" s="254">
        <v>1644</v>
      </c>
      <c r="I20" s="255">
        <v>2.9</v>
      </c>
      <c r="J20" s="256">
        <v>1647</v>
      </c>
      <c r="K20" s="253">
        <v>4.3</v>
      </c>
      <c r="L20" s="323">
        <v>1627</v>
      </c>
      <c r="M20" s="650"/>
    </row>
    <row r="21" spans="1:18" ht="12">
      <c r="A21" s="327"/>
      <c r="B21" s="85" t="s">
        <v>23</v>
      </c>
      <c r="C21" s="251">
        <v>2.6</v>
      </c>
      <c r="D21" s="252">
        <v>1904</v>
      </c>
      <c r="E21" s="369">
        <v>13.4</v>
      </c>
      <c r="F21" s="254">
        <v>1759</v>
      </c>
      <c r="G21" s="253">
        <v>11.6</v>
      </c>
      <c r="H21" s="254">
        <v>1751</v>
      </c>
      <c r="I21" s="253">
        <v>11.2</v>
      </c>
      <c r="J21" s="256">
        <v>1751</v>
      </c>
      <c r="K21" s="253">
        <v>15.1</v>
      </c>
      <c r="L21" s="323">
        <v>1750</v>
      </c>
      <c r="M21" s="650"/>
    </row>
    <row r="22" spans="1:18" ht="12">
      <c r="A22" s="327"/>
      <c r="B22" s="85" t="s">
        <v>24</v>
      </c>
      <c r="C22" s="251">
        <v>4</v>
      </c>
      <c r="D22" s="252">
        <v>2026</v>
      </c>
      <c r="E22" s="369">
        <v>22.3</v>
      </c>
      <c r="F22" s="254">
        <v>1847</v>
      </c>
      <c r="G22" s="253">
        <v>15.4</v>
      </c>
      <c r="H22" s="254">
        <v>1828</v>
      </c>
      <c r="I22" s="255">
        <v>14.4</v>
      </c>
      <c r="J22" s="256">
        <v>1832</v>
      </c>
      <c r="K22" s="253">
        <v>22.7</v>
      </c>
      <c r="L22" s="323">
        <v>1812</v>
      </c>
      <c r="M22" s="650"/>
    </row>
    <row r="23" spans="1:18" ht="12">
      <c r="A23" s="327"/>
      <c r="B23" s="85" t="s">
        <v>25</v>
      </c>
      <c r="C23" s="251">
        <v>4.9000000000000004</v>
      </c>
      <c r="D23" s="252">
        <v>2067</v>
      </c>
      <c r="E23" s="369">
        <v>28.8</v>
      </c>
      <c r="F23" s="254">
        <v>1859</v>
      </c>
      <c r="G23" s="253">
        <v>18.399999999999999</v>
      </c>
      <c r="H23" s="254">
        <v>1911</v>
      </c>
      <c r="I23" s="255">
        <v>17</v>
      </c>
      <c r="J23" s="669">
        <v>1922</v>
      </c>
      <c r="K23" s="253">
        <v>28.8</v>
      </c>
      <c r="L23" s="323">
        <v>1862</v>
      </c>
      <c r="M23" s="650"/>
    </row>
    <row r="24" spans="1:18" ht="12.75" thickBot="1">
      <c r="A24" s="327"/>
      <c r="B24" s="85" t="s">
        <v>26</v>
      </c>
      <c r="C24" s="265">
        <v>1.6</v>
      </c>
      <c r="D24" s="266">
        <v>2129</v>
      </c>
      <c r="E24" s="371">
        <v>6.9</v>
      </c>
      <c r="F24" s="268">
        <v>1897</v>
      </c>
      <c r="G24" s="267">
        <v>2.7</v>
      </c>
      <c r="H24" s="268">
        <v>1965</v>
      </c>
      <c r="I24" s="255">
        <v>2.5</v>
      </c>
      <c r="J24" s="670">
        <v>1988</v>
      </c>
      <c r="K24" s="267">
        <v>3.9</v>
      </c>
      <c r="L24" s="330">
        <v>1849</v>
      </c>
      <c r="M24" s="650"/>
    </row>
    <row r="25" spans="1:18" ht="12">
      <c r="A25" s="906" t="s">
        <v>46</v>
      </c>
      <c r="B25" s="907"/>
      <c r="C25" s="811">
        <v>100</v>
      </c>
      <c r="D25" s="812">
        <v>2618</v>
      </c>
      <c r="E25" s="813">
        <v>100</v>
      </c>
      <c r="F25" s="814">
        <v>1998</v>
      </c>
      <c r="G25" s="813">
        <v>100</v>
      </c>
      <c r="H25" s="814">
        <v>2157</v>
      </c>
      <c r="I25" s="815">
        <v>100</v>
      </c>
      <c r="J25" s="812">
        <v>2184</v>
      </c>
      <c r="K25" s="813">
        <v>100</v>
      </c>
      <c r="L25" s="816">
        <v>1962</v>
      </c>
      <c r="M25" s="650"/>
    </row>
    <row r="26" spans="1:18" ht="12">
      <c r="A26" s="325" t="s">
        <v>21</v>
      </c>
      <c r="B26" s="84" t="s">
        <v>9</v>
      </c>
      <c r="C26" s="248">
        <v>71.900000000000006</v>
      </c>
      <c r="D26" s="249">
        <v>2794</v>
      </c>
      <c r="E26" s="368">
        <v>15.2</v>
      </c>
      <c r="F26" s="460">
        <v>2965</v>
      </c>
      <c r="G26" s="461">
        <v>32.5</v>
      </c>
      <c r="H26" s="460">
        <v>2527</v>
      </c>
      <c r="I26" s="471">
        <v>34.700000000000003</v>
      </c>
      <c r="J26" s="671">
        <v>2524</v>
      </c>
      <c r="K26" s="461">
        <v>15.8</v>
      </c>
      <c r="L26" s="462">
        <v>2568</v>
      </c>
      <c r="M26" s="650"/>
      <c r="N26" s="824"/>
      <c r="O26" s="7"/>
      <c r="P26" s="824"/>
      <c r="Q26" s="7"/>
      <c r="R26" s="824"/>
    </row>
    <row r="27" spans="1:18" ht="12">
      <c r="A27" s="327"/>
      <c r="B27" s="86" t="s">
        <v>22</v>
      </c>
      <c r="C27" s="251">
        <v>6</v>
      </c>
      <c r="D27" s="252">
        <v>1964</v>
      </c>
      <c r="E27" s="369">
        <v>0.4</v>
      </c>
      <c r="F27" s="254">
        <v>1990</v>
      </c>
      <c r="G27" s="253">
        <v>4.9000000000000004</v>
      </c>
      <c r="H27" s="254">
        <v>2013</v>
      </c>
      <c r="I27" s="255">
        <v>5.3</v>
      </c>
      <c r="J27" s="669">
        <v>2015</v>
      </c>
      <c r="K27" s="253">
        <v>1.5</v>
      </c>
      <c r="L27" s="323">
        <v>1961</v>
      </c>
      <c r="M27" s="650"/>
      <c r="N27" s="13"/>
      <c r="O27" s="7"/>
      <c r="P27" s="13"/>
      <c r="Q27" s="7"/>
      <c r="R27" s="13"/>
    </row>
    <row r="28" spans="1:18" ht="12">
      <c r="A28" s="327"/>
      <c r="B28" s="85" t="s">
        <v>23</v>
      </c>
      <c r="C28" s="251">
        <v>16.5</v>
      </c>
      <c r="D28" s="252">
        <v>2365</v>
      </c>
      <c r="E28" s="369">
        <v>3.2</v>
      </c>
      <c r="F28" s="254">
        <v>2463</v>
      </c>
      <c r="G28" s="253">
        <v>11</v>
      </c>
      <c r="H28" s="254">
        <v>2260</v>
      </c>
      <c r="I28" s="255">
        <v>11.9</v>
      </c>
      <c r="J28" s="669">
        <v>2261</v>
      </c>
      <c r="K28" s="253">
        <v>4.5</v>
      </c>
      <c r="L28" s="323">
        <v>2241</v>
      </c>
      <c r="M28" s="650"/>
      <c r="N28" s="13"/>
      <c r="O28" s="7"/>
      <c r="P28" s="13"/>
      <c r="Q28" s="7"/>
      <c r="R28" s="13"/>
    </row>
    <row r="29" spans="1:18" ht="12">
      <c r="A29" s="327"/>
      <c r="B29" s="85" t="s">
        <v>24</v>
      </c>
      <c r="C29" s="251">
        <v>25.4</v>
      </c>
      <c r="D29" s="252">
        <v>2777</v>
      </c>
      <c r="E29" s="369">
        <v>5.0999999999999996</v>
      </c>
      <c r="F29" s="254">
        <v>2966</v>
      </c>
      <c r="G29" s="253">
        <v>9.1</v>
      </c>
      <c r="H29" s="254">
        <v>2656</v>
      </c>
      <c r="I29" s="255">
        <v>9.6999999999999993</v>
      </c>
      <c r="J29" s="669">
        <v>2660</v>
      </c>
      <c r="K29" s="253">
        <v>5</v>
      </c>
      <c r="L29" s="323">
        <v>2595</v>
      </c>
      <c r="M29" s="650"/>
      <c r="N29" s="13"/>
      <c r="O29" s="7"/>
      <c r="P29" s="13"/>
      <c r="Q29" s="7"/>
      <c r="R29" s="13"/>
    </row>
    <row r="30" spans="1:18" ht="11.25" customHeight="1">
      <c r="A30" s="327"/>
      <c r="B30" s="85" t="s">
        <v>25</v>
      </c>
      <c r="C30" s="251">
        <v>19.2</v>
      </c>
      <c r="D30" s="252">
        <v>3217</v>
      </c>
      <c r="E30" s="369">
        <v>4.7</v>
      </c>
      <c r="F30" s="254">
        <v>3213</v>
      </c>
      <c r="G30" s="253">
        <v>6.2</v>
      </c>
      <c r="H30" s="254">
        <v>3023</v>
      </c>
      <c r="I30" s="255">
        <v>6.5</v>
      </c>
      <c r="J30" s="669">
        <v>3030</v>
      </c>
      <c r="K30" s="253">
        <v>3.9</v>
      </c>
      <c r="L30" s="323">
        <v>2930</v>
      </c>
      <c r="M30" s="650"/>
      <c r="N30" s="13"/>
      <c r="O30" s="7"/>
      <c r="P30" s="13"/>
      <c r="Q30" s="7"/>
      <c r="R30" s="13"/>
    </row>
    <row r="31" spans="1:18" ht="12">
      <c r="A31" s="328"/>
      <c r="B31" s="87" t="s">
        <v>26</v>
      </c>
      <c r="C31" s="257">
        <v>4.7</v>
      </c>
      <c r="D31" s="258">
        <v>3719</v>
      </c>
      <c r="E31" s="369">
        <v>1.7</v>
      </c>
      <c r="F31" s="467">
        <v>3476</v>
      </c>
      <c r="G31" s="253">
        <v>1.3</v>
      </c>
      <c r="H31" s="467">
        <v>3421</v>
      </c>
      <c r="I31" s="255">
        <v>1.4</v>
      </c>
      <c r="J31" s="672">
        <v>3420</v>
      </c>
      <c r="K31" s="253">
        <v>0.9</v>
      </c>
      <c r="L31" s="469">
        <v>3434</v>
      </c>
      <c r="M31" s="650"/>
      <c r="N31" s="13"/>
      <c r="O31" s="7"/>
      <c r="P31" s="13"/>
      <c r="Q31" s="7"/>
      <c r="R31" s="13"/>
    </row>
    <row r="32" spans="1:18" ht="12">
      <c r="A32" s="325" t="s">
        <v>27</v>
      </c>
      <c r="B32" s="84" t="s">
        <v>9</v>
      </c>
      <c r="C32" s="248">
        <v>13.9</v>
      </c>
      <c r="D32" s="249">
        <v>2408</v>
      </c>
      <c r="E32" s="368">
        <v>12.2</v>
      </c>
      <c r="F32" s="460">
        <v>2325</v>
      </c>
      <c r="G32" s="461">
        <v>18.100000000000001</v>
      </c>
      <c r="H32" s="460">
        <v>2379</v>
      </c>
      <c r="I32" s="471">
        <v>19.399999999999999</v>
      </c>
      <c r="J32" s="671">
        <v>2388</v>
      </c>
      <c r="K32" s="461">
        <v>8.3000000000000007</v>
      </c>
      <c r="L32" s="462">
        <v>2239</v>
      </c>
      <c r="M32" s="650"/>
      <c r="N32" s="824"/>
      <c r="O32" s="7"/>
      <c r="P32" s="824"/>
      <c r="Q32" s="7"/>
      <c r="R32" s="824"/>
    </row>
    <row r="33" spans="1:18" ht="12">
      <c r="A33" s="327"/>
      <c r="B33" s="86" t="s">
        <v>22</v>
      </c>
      <c r="C33" s="251">
        <v>0.8</v>
      </c>
      <c r="D33" s="252">
        <v>1955</v>
      </c>
      <c r="E33" s="369">
        <v>0.2</v>
      </c>
      <c r="F33" s="254">
        <v>1835</v>
      </c>
      <c r="G33" s="253">
        <v>0.9</v>
      </c>
      <c r="H33" s="254">
        <v>1895</v>
      </c>
      <c r="I33" s="255">
        <v>1</v>
      </c>
      <c r="J33" s="669">
        <v>1901</v>
      </c>
      <c r="K33" s="253">
        <v>0.2</v>
      </c>
      <c r="L33" s="323">
        <v>1733</v>
      </c>
      <c r="M33" s="650"/>
      <c r="N33" s="13"/>
      <c r="O33" s="7"/>
      <c r="P33" s="13"/>
      <c r="Q33" s="7"/>
      <c r="R33" s="13"/>
    </row>
    <row r="34" spans="1:18" ht="12">
      <c r="A34" s="327"/>
      <c r="B34" s="85" t="s">
        <v>23</v>
      </c>
      <c r="C34" s="251">
        <v>2.5</v>
      </c>
      <c r="D34" s="252">
        <v>2156</v>
      </c>
      <c r="E34" s="369">
        <v>2</v>
      </c>
      <c r="F34" s="254">
        <v>2051</v>
      </c>
      <c r="G34" s="253">
        <v>3.6</v>
      </c>
      <c r="H34" s="254">
        <v>2070</v>
      </c>
      <c r="I34" s="255">
        <v>3.8</v>
      </c>
      <c r="J34" s="669">
        <v>2078</v>
      </c>
      <c r="K34" s="253">
        <v>1.5</v>
      </c>
      <c r="L34" s="323">
        <v>1910</v>
      </c>
      <c r="M34" s="650"/>
      <c r="N34" s="13"/>
      <c r="O34" s="7"/>
      <c r="P34" s="13"/>
      <c r="Q34" s="7"/>
      <c r="R34" s="13"/>
    </row>
    <row r="35" spans="1:18" ht="12">
      <c r="A35" s="327"/>
      <c r="B35" s="85" t="s">
        <v>24</v>
      </c>
      <c r="C35" s="251">
        <v>4.3</v>
      </c>
      <c r="D35" s="252">
        <v>2399</v>
      </c>
      <c r="E35" s="369">
        <v>4</v>
      </c>
      <c r="F35" s="254">
        <v>2275</v>
      </c>
      <c r="G35" s="253">
        <v>5.5</v>
      </c>
      <c r="H35" s="254">
        <v>2345</v>
      </c>
      <c r="I35" s="255">
        <v>5.9</v>
      </c>
      <c r="J35" s="669">
        <v>2355</v>
      </c>
      <c r="K35" s="253">
        <v>2.6</v>
      </c>
      <c r="L35" s="323">
        <v>2176</v>
      </c>
      <c r="M35" s="650"/>
      <c r="N35" s="13"/>
      <c r="O35" s="7"/>
      <c r="P35" s="13"/>
      <c r="Q35" s="7"/>
      <c r="R35" s="13"/>
    </row>
    <row r="36" spans="1:18" ht="12">
      <c r="A36" s="327"/>
      <c r="B36" s="85" t="s">
        <v>25</v>
      </c>
      <c r="C36" s="251">
        <v>4.5999999999999996</v>
      </c>
      <c r="D36" s="252">
        <v>2534</v>
      </c>
      <c r="E36" s="369">
        <v>4.7</v>
      </c>
      <c r="F36" s="254">
        <v>2447</v>
      </c>
      <c r="G36" s="253">
        <v>6.9</v>
      </c>
      <c r="H36" s="254">
        <v>2572</v>
      </c>
      <c r="I36" s="255">
        <v>7.4</v>
      </c>
      <c r="J36" s="669">
        <v>2582</v>
      </c>
      <c r="K36" s="253">
        <v>3.4</v>
      </c>
      <c r="L36" s="323">
        <v>2415</v>
      </c>
      <c r="M36" s="650"/>
      <c r="N36" s="13"/>
      <c r="O36" s="7"/>
      <c r="P36" s="13"/>
      <c r="Q36" s="7"/>
      <c r="R36" s="13"/>
    </row>
    <row r="37" spans="1:18" ht="12">
      <c r="A37" s="328"/>
      <c r="B37" s="87" t="s">
        <v>26</v>
      </c>
      <c r="C37" s="257">
        <v>1.7</v>
      </c>
      <c r="D37" s="258">
        <v>2689</v>
      </c>
      <c r="E37" s="369">
        <v>1.3</v>
      </c>
      <c r="F37" s="467">
        <v>2542</v>
      </c>
      <c r="G37" s="253">
        <v>1.2</v>
      </c>
      <c r="H37" s="467">
        <v>2679</v>
      </c>
      <c r="I37" s="255">
        <v>1.3</v>
      </c>
      <c r="J37" s="672">
        <v>2692</v>
      </c>
      <c r="K37" s="253">
        <v>0.7</v>
      </c>
      <c r="L37" s="469">
        <v>2494</v>
      </c>
      <c r="M37" s="650"/>
      <c r="N37" s="13"/>
      <c r="O37" s="7"/>
      <c r="P37" s="13"/>
      <c r="Q37" s="7"/>
      <c r="R37" s="13"/>
    </row>
    <row r="38" spans="1:18" ht="12">
      <c r="A38" s="329" t="s">
        <v>28</v>
      </c>
      <c r="B38" s="88" t="s">
        <v>9</v>
      </c>
      <c r="C38" s="248">
        <v>14.1</v>
      </c>
      <c r="D38" s="262">
        <v>1939</v>
      </c>
      <c r="E38" s="370">
        <v>72.599999999999994</v>
      </c>
      <c r="F38" s="260">
        <v>1740</v>
      </c>
      <c r="G38" s="259">
        <v>49.5</v>
      </c>
      <c r="H38" s="260">
        <v>1833</v>
      </c>
      <c r="I38" s="261">
        <v>45.9</v>
      </c>
      <c r="J38" s="270">
        <v>1839</v>
      </c>
      <c r="K38" s="259">
        <v>75.900000000000006</v>
      </c>
      <c r="L38" s="326">
        <v>1806</v>
      </c>
      <c r="M38" s="650"/>
      <c r="N38" s="824"/>
      <c r="O38" s="7"/>
      <c r="P38" s="824"/>
      <c r="Q38" s="7"/>
      <c r="R38" s="824"/>
    </row>
    <row r="39" spans="1:18" ht="12">
      <c r="A39" s="327"/>
      <c r="B39" s="86" t="s">
        <v>22</v>
      </c>
      <c r="C39" s="251">
        <v>0.7</v>
      </c>
      <c r="D39" s="252">
        <v>1768</v>
      </c>
      <c r="E39" s="369">
        <v>3.3</v>
      </c>
      <c r="F39" s="254">
        <v>1550</v>
      </c>
      <c r="G39" s="253">
        <v>3.2</v>
      </c>
      <c r="H39" s="254">
        <v>1650</v>
      </c>
      <c r="I39" s="255">
        <v>3</v>
      </c>
      <c r="J39" s="669">
        <v>1654</v>
      </c>
      <c r="K39" s="253">
        <v>4.5999999999999996</v>
      </c>
      <c r="L39" s="323">
        <v>1629</v>
      </c>
      <c r="M39" s="650"/>
      <c r="N39" s="13"/>
      <c r="O39" s="7"/>
      <c r="P39" s="13"/>
      <c r="Q39" s="7"/>
      <c r="R39" s="13"/>
    </row>
    <row r="40" spans="1:18" ht="12">
      <c r="A40" s="327"/>
      <c r="B40" s="85" t="s">
        <v>23</v>
      </c>
      <c r="C40" s="251">
        <v>2.4</v>
      </c>
      <c r="D40" s="252">
        <v>1825</v>
      </c>
      <c r="E40" s="369">
        <v>12.1</v>
      </c>
      <c r="F40" s="254">
        <v>1677</v>
      </c>
      <c r="G40" s="253">
        <v>11.5</v>
      </c>
      <c r="H40" s="254">
        <v>1760</v>
      </c>
      <c r="I40" s="255">
        <v>11</v>
      </c>
      <c r="J40" s="669">
        <v>1761</v>
      </c>
      <c r="K40" s="253">
        <v>15.6</v>
      </c>
      <c r="L40" s="323">
        <v>1754</v>
      </c>
      <c r="M40" s="650"/>
      <c r="N40" s="13"/>
      <c r="O40" s="7"/>
      <c r="P40" s="13"/>
      <c r="Q40" s="7"/>
      <c r="R40" s="13"/>
    </row>
    <row r="41" spans="1:18" ht="12">
      <c r="A41" s="327"/>
      <c r="B41" s="85" t="s">
        <v>24</v>
      </c>
      <c r="C41" s="251">
        <v>3.7</v>
      </c>
      <c r="D41" s="252">
        <v>1907</v>
      </c>
      <c r="E41" s="369">
        <v>21.1</v>
      </c>
      <c r="F41" s="264">
        <v>1744</v>
      </c>
      <c r="G41" s="253">
        <v>14.9</v>
      </c>
      <c r="H41" s="669">
        <v>1830</v>
      </c>
      <c r="I41" s="253">
        <v>13.8</v>
      </c>
      <c r="J41" s="669">
        <v>1834</v>
      </c>
      <c r="K41" s="253">
        <v>23</v>
      </c>
      <c r="L41" s="323">
        <v>1812</v>
      </c>
      <c r="M41" s="650"/>
      <c r="N41" s="13"/>
      <c r="O41" s="7"/>
      <c r="P41" s="13"/>
      <c r="Q41" s="7"/>
      <c r="R41" s="13"/>
    </row>
    <row r="42" spans="1:18" ht="12">
      <c r="A42" s="327"/>
      <c r="B42" s="85" t="s">
        <v>25</v>
      </c>
      <c r="C42" s="251">
        <v>5.4</v>
      </c>
      <c r="D42" s="252">
        <v>1981</v>
      </c>
      <c r="E42" s="369">
        <v>28.5</v>
      </c>
      <c r="F42" s="264">
        <v>1767</v>
      </c>
      <c r="G42" s="253">
        <v>17.5</v>
      </c>
      <c r="H42" s="669">
        <v>1904</v>
      </c>
      <c r="I42" s="253">
        <v>15.9</v>
      </c>
      <c r="J42" s="669">
        <v>1916</v>
      </c>
      <c r="K42" s="253">
        <v>28.7</v>
      </c>
      <c r="L42" s="323">
        <v>1853</v>
      </c>
      <c r="M42" s="650"/>
      <c r="N42" s="13"/>
      <c r="O42" s="7"/>
      <c r="P42" s="13"/>
      <c r="Q42" s="7"/>
      <c r="R42" s="13"/>
    </row>
    <row r="43" spans="1:18" ht="12.75" thickBot="1">
      <c r="A43" s="331"/>
      <c r="B43" s="87" t="s">
        <v>26</v>
      </c>
      <c r="C43" s="265">
        <v>2</v>
      </c>
      <c r="D43" s="266">
        <v>2082</v>
      </c>
      <c r="E43" s="369">
        <v>7.6</v>
      </c>
      <c r="F43" s="269">
        <v>1814</v>
      </c>
      <c r="G43" s="253">
        <v>2.4</v>
      </c>
      <c r="H43" s="670">
        <v>1932</v>
      </c>
      <c r="I43" s="253">
        <v>2.2000000000000002</v>
      </c>
      <c r="J43" s="670">
        <v>1958</v>
      </c>
      <c r="K43" s="253">
        <v>4</v>
      </c>
      <c r="L43" s="330">
        <v>1829</v>
      </c>
      <c r="M43" s="650"/>
      <c r="N43" s="13"/>
      <c r="O43" s="7"/>
      <c r="P43" s="13"/>
      <c r="Q43" s="7"/>
      <c r="R43" s="13"/>
    </row>
    <row r="44" spans="1:18" ht="12">
      <c r="A44" s="906" t="s">
        <v>45</v>
      </c>
      <c r="B44" s="907"/>
      <c r="C44" s="811">
        <v>100</v>
      </c>
      <c r="D44" s="817">
        <v>3014</v>
      </c>
      <c r="E44" s="818">
        <v>100</v>
      </c>
      <c r="F44" s="819">
        <v>2171</v>
      </c>
      <c r="G44" s="818">
        <v>100</v>
      </c>
      <c r="H44" s="819">
        <v>2199</v>
      </c>
      <c r="I44" s="818">
        <v>100</v>
      </c>
      <c r="J44" s="819">
        <v>2211</v>
      </c>
      <c r="K44" s="818">
        <v>100</v>
      </c>
      <c r="L44" s="820">
        <v>2085</v>
      </c>
      <c r="M44" s="650"/>
    </row>
    <row r="45" spans="1:18" ht="12">
      <c r="A45" s="325" t="s">
        <v>21</v>
      </c>
      <c r="B45" s="84" t="s">
        <v>9</v>
      </c>
      <c r="C45" s="248">
        <v>60.8</v>
      </c>
      <c r="D45" s="249">
        <v>3384</v>
      </c>
      <c r="E45" s="368">
        <v>8.8000000000000007</v>
      </c>
      <c r="F45" s="472">
        <v>3761</v>
      </c>
      <c r="G45" s="461">
        <v>26.5</v>
      </c>
      <c r="H45" s="671">
        <v>2820</v>
      </c>
      <c r="I45" s="461">
        <v>27.2</v>
      </c>
      <c r="J45" s="671">
        <v>2812</v>
      </c>
      <c r="K45" s="461">
        <v>19.100000000000001</v>
      </c>
      <c r="L45" s="462">
        <v>2934</v>
      </c>
      <c r="M45" s="650"/>
    </row>
    <row r="46" spans="1:18" ht="12">
      <c r="A46" s="327"/>
      <c r="B46" s="86" t="s">
        <v>22</v>
      </c>
      <c r="C46" s="251">
        <v>3.5</v>
      </c>
      <c r="D46" s="252">
        <v>2060</v>
      </c>
      <c r="E46" s="369">
        <v>0.1</v>
      </c>
      <c r="F46" s="264">
        <v>2370</v>
      </c>
      <c r="G46" s="253">
        <v>3.1</v>
      </c>
      <c r="H46" s="669">
        <v>2059</v>
      </c>
      <c r="I46" s="253">
        <v>3.3</v>
      </c>
      <c r="J46" s="669">
        <v>2058</v>
      </c>
      <c r="K46" s="253">
        <v>0.8</v>
      </c>
      <c r="L46" s="323">
        <v>2095</v>
      </c>
      <c r="M46" s="650"/>
    </row>
    <row r="47" spans="1:18" ht="12">
      <c r="A47" s="327"/>
      <c r="B47" s="85" t="s">
        <v>23</v>
      </c>
      <c r="C47" s="251">
        <v>10.5</v>
      </c>
      <c r="D47" s="252">
        <v>2704</v>
      </c>
      <c r="E47" s="369">
        <v>1.1000000000000001</v>
      </c>
      <c r="F47" s="264">
        <v>2996</v>
      </c>
      <c r="G47" s="253">
        <v>7.6</v>
      </c>
      <c r="H47" s="669">
        <v>2328</v>
      </c>
      <c r="I47" s="253">
        <v>8</v>
      </c>
      <c r="J47" s="669">
        <v>2326</v>
      </c>
      <c r="K47" s="253">
        <v>3.6</v>
      </c>
      <c r="L47" s="323">
        <v>2361</v>
      </c>
      <c r="M47" s="650"/>
    </row>
    <row r="48" spans="1:18" ht="12">
      <c r="A48" s="327"/>
      <c r="B48" s="85" t="s">
        <v>24</v>
      </c>
      <c r="C48" s="251">
        <v>20.399999999999999</v>
      </c>
      <c r="D48" s="252">
        <v>3239</v>
      </c>
      <c r="E48" s="369">
        <v>3.2</v>
      </c>
      <c r="F48" s="264">
        <v>3606</v>
      </c>
      <c r="G48" s="253">
        <v>7.9</v>
      </c>
      <c r="H48" s="669">
        <v>2831</v>
      </c>
      <c r="I48" s="253">
        <v>8</v>
      </c>
      <c r="J48" s="669">
        <v>2837</v>
      </c>
      <c r="K48" s="253">
        <v>6.2</v>
      </c>
      <c r="L48" s="323">
        <v>2748</v>
      </c>
      <c r="M48" s="650"/>
    </row>
    <row r="49" spans="1:13" ht="12">
      <c r="A49" s="327"/>
      <c r="B49" s="85" t="s">
        <v>25</v>
      </c>
      <c r="C49" s="251">
        <v>19.399999999999999</v>
      </c>
      <c r="D49" s="252">
        <v>3788</v>
      </c>
      <c r="E49" s="369">
        <v>3</v>
      </c>
      <c r="F49" s="264">
        <v>4002</v>
      </c>
      <c r="G49" s="253">
        <v>6</v>
      </c>
      <c r="H49" s="669">
        <v>3402</v>
      </c>
      <c r="I49" s="253">
        <v>6</v>
      </c>
      <c r="J49" s="669">
        <v>3430</v>
      </c>
      <c r="K49" s="253">
        <v>6.3</v>
      </c>
      <c r="L49" s="323">
        <v>3149</v>
      </c>
      <c r="M49" s="650"/>
    </row>
    <row r="50" spans="1:13" ht="12">
      <c r="A50" s="328"/>
      <c r="B50" s="87" t="s">
        <v>26</v>
      </c>
      <c r="C50" s="257">
        <v>7</v>
      </c>
      <c r="D50" s="258">
        <v>4358</v>
      </c>
      <c r="E50" s="369">
        <v>1.3</v>
      </c>
      <c r="F50" s="473">
        <v>4339</v>
      </c>
      <c r="G50" s="253">
        <v>1.9</v>
      </c>
      <c r="H50" s="672">
        <v>4118</v>
      </c>
      <c r="I50" s="253">
        <v>1.9</v>
      </c>
      <c r="J50" s="672">
        <v>4132</v>
      </c>
      <c r="K50" s="253">
        <v>2.2999999999999998</v>
      </c>
      <c r="L50" s="469">
        <v>4004</v>
      </c>
      <c r="M50" s="650"/>
    </row>
    <row r="51" spans="1:13" ht="12">
      <c r="A51" s="325" t="s">
        <v>27</v>
      </c>
      <c r="B51" s="84" t="s">
        <v>9</v>
      </c>
      <c r="C51" s="248">
        <v>25.1</v>
      </c>
      <c r="D51" s="249">
        <v>2608</v>
      </c>
      <c r="E51" s="700">
        <v>12.3</v>
      </c>
      <c r="F51" s="249">
        <v>2525</v>
      </c>
      <c r="G51" s="248">
        <v>15.5</v>
      </c>
      <c r="H51" s="249">
        <v>2455</v>
      </c>
      <c r="I51" s="248">
        <v>15.9</v>
      </c>
      <c r="J51" s="249">
        <v>2474</v>
      </c>
      <c r="K51" s="248">
        <v>11.3</v>
      </c>
      <c r="L51" s="474">
        <v>2202</v>
      </c>
      <c r="M51" s="650"/>
    </row>
    <row r="52" spans="1:13" ht="12">
      <c r="A52" s="327"/>
      <c r="B52" s="86" t="s">
        <v>22</v>
      </c>
      <c r="C52" s="251">
        <v>1.9</v>
      </c>
      <c r="D52" s="252">
        <v>2063</v>
      </c>
      <c r="E52" s="372">
        <v>0.2</v>
      </c>
      <c r="F52" s="252">
        <v>1962</v>
      </c>
      <c r="G52" s="251">
        <v>0.8</v>
      </c>
      <c r="H52" s="252">
        <v>1916</v>
      </c>
      <c r="I52" s="251">
        <v>0.8</v>
      </c>
      <c r="J52" s="252">
        <v>1923</v>
      </c>
      <c r="K52" s="251">
        <v>0.3</v>
      </c>
      <c r="L52" s="475">
        <v>1752</v>
      </c>
      <c r="M52" s="650"/>
    </row>
    <row r="53" spans="1:13" ht="12">
      <c r="A53" s="327"/>
      <c r="B53" s="85" t="s">
        <v>23</v>
      </c>
      <c r="C53" s="251">
        <v>5</v>
      </c>
      <c r="D53" s="252">
        <v>2340</v>
      </c>
      <c r="E53" s="372">
        <v>1.9</v>
      </c>
      <c r="F53" s="252">
        <v>2169</v>
      </c>
      <c r="G53" s="251">
        <v>3</v>
      </c>
      <c r="H53" s="252">
        <v>2099</v>
      </c>
      <c r="I53" s="251">
        <v>3.1</v>
      </c>
      <c r="J53" s="252">
        <v>2112</v>
      </c>
      <c r="K53" s="251">
        <v>2</v>
      </c>
      <c r="L53" s="475">
        <v>1902</v>
      </c>
      <c r="M53" s="650"/>
    </row>
    <row r="54" spans="1:13" ht="12">
      <c r="A54" s="327"/>
      <c r="B54" s="85" t="s">
        <v>24</v>
      </c>
      <c r="C54" s="251">
        <v>10.199999999999999</v>
      </c>
      <c r="D54" s="252">
        <v>2660</v>
      </c>
      <c r="E54" s="372">
        <v>4.3</v>
      </c>
      <c r="F54" s="252">
        <v>2444</v>
      </c>
      <c r="G54" s="251">
        <v>4.8</v>
      </c>
      <c r="H54" s="252">
        <v>2407</v>
      </c>
      <c r="I54" s="251">
        <v>4.9000000000000004</v>
      </c>
      <c r="J54" s="252">
        <v>2430</v>
      </c>
      <c r="K54" s="251">
        <v>3.8</v>
      </c>
      <c r="L54" s="475">
        <v>2122</v>
      </c>
      <c r="M54" s="650"/>
    </row>
    <row r="55" spans="1:13" ht="12">
      <c r="A55" s="327"/>
      <c r="B55" s="85" t="s">
        <v>25</v>
      </c>
      <c r="C55" s="251">
        <v>6.5</v>
      </c>
      <c r="D55" s="252">
        <v>2817</v>
      </c>
      <c r="E55" s="372">
        <v>4.5999999999999996</v>
      </c>
      <c r="F55" s="252">
        <v>2695</v>
      </c>
      <c r="G55" s="251">
        <v>5.6</v>
      </c>
      <c r="H55" s="252">
        <v>2664</v>
      </c>
      <c r="I55" s="251">
        <v>5.8</v>
      </c>
      <c r="J55" s="252">
        <v>2687</v>
      </c>
      <c r="K55" s="251">
        <v>4.3</v>
      </c>
      <c r="L55" s="475">
        <v>2372</v>
      </c>
      <c r="M55" s="650"/>
    </row>
    <row r="56" spans="1:13" ht="12">
      <c r="A56" s="328"/>
      <c r="B56" s="87" t="s">
        <v>26</v>
      </c>
      <c r="C56" s="257">
        <v>1.5</v>
      </c>
      <c r="D56" s="258">
        <v>2922</v>
      </c>
      <c r="E56" s="373">
        <v>1.3</v>
      </c>
      <c r="F56" s="258">
        <v>2800</v>
      </c>
      <c r="G56" s="257">
        <v>1.3</v>
      </c>
      <c r="H56" s="258">
        <v>2856</v>
      </c>
      <c r="I56" s="257">
        <v>1.4</v>
      </c>
      <c r="J56" s="258">
        <v>2880</v>
      </c>
      <c r="K56" s="257">
        <v>1</v>
      </c>
      <c r="L56" s="476">
        <v>2529</v>
      </c>
      <c r="M56" s="650"/>
    </row>
    <row r="57" spans="1:13" ht="12">
      <c r="A57" s="329" t="s">
        <v>28</v>
      </c>
      <c r="B57" s="88" t="s">
        <v>9</v>
      </c>
      <c r="C57" s="248">
        <v>13.8</v>
      </c>
      <c r="D57" s="262">
        <v>2139</v>
      </c>
      <c r="E57" s="374">
        <v>78.8</v>
      </c>
      <c r="F57" s="262">
        <v>1938</v>
      </c>
      <c r="G57" s="263">
        <v>58</v>
      </c>
      <c r="H57" s="271">
        <v>1847</v>
      </c>
      <c r="I57" s="263">
        <v>56.8</v>
      </c>
      <c r="J57" s="262">
        <v>1849</v>
      </c>
      <c r="K57" s="263">
        <v>69.599999999999994</v>
      </c>
      <c r="L57" s="332">
        <v>1832</v>
      </c>
      <c r="M57" s="650"/>
    </row>
    <row r="58" spans="1:13" ht="12">
      <c r="A58" s="327"/>
      <c r="B58" s="86" t="s">
        <v>22</v>
      </c>
      <c r="C58" s="251">
        <v>1</v>
      </c>
      <c r="D58" s="252">
        <v>1882</v>
      </c>
      <c r="E58" s="372">
        <v>4.7</v>
      </c>
      <c r="F58" s="252">
        <v>1645</v>
      </c>
      <c r="G58" s="251">
        <v>2.8</v>
      </c>
      <c r="H58" s="272">
        <v>1614</v>
      </c>
      <c r="I58" s="251">
        <v>2.7</v>
      </c>
      <c r="J58" s="252">
        <v>1614</v>
      </c>
      <c r="K58" s="251">
        <v>3.1</v>
      </c>
      <c r="L58" s="333">
        <v>1612</v>
      </c>
      <c r="M58" s="650"/>
    </row>
    <row r="59" spans="1:13" ht="12">
      <c r="A59" s="327"/>
      <c r="B59" s="85" t="s">
        <v>23</v>
      </c>
      <c r="C59" s="251">
        <v>2.9</v>
      </c>
      <c r="D59" s="252">
        <v>2002</v>
      </c>
      <c r="E59" s="372">
        <v>15.1</v>
      </c>
      <c r="F59" s="252">
        <v>1848</v>
      </c>
      <c r="G59" s="251">
        <v>11.9</v>
      </c>
      <c r="H59" s="272">
        <v>1714</v>
      </c>
      <c r="I59" s="251">
        <v>11.9</v>
      </c>
      <c r="J59" s="252">
        <v>1713</v>
      </c>
      <c r="K59" s="251">
        <v>12.6</v>
      </c>
      <c r="L59" s="333">
        <v>1723</v>
      </c>
      <c r="M59" s="650"/>
    </row>
    <row r="60" spans="1:13" ht="12">
      <c r="A60" s="327"/>
      <c r="B60" s="85" t="s">
        <v>24</v>
      </c>
      <c r="C60" s="251">
        <v>4.5</v>
      </c>
      <c r="D60" s="252">
        <v>2174</v>
      </c>
      <c r="E60" s="372">
        <v>23.9</v>
      </c>
      <c r="F60" s="252">
        <v>1973</v>
      </c>
      <c r="G60" s="251">
        <v>17.3</v>
      </c>
      <c r="H60" s="272">
        <v>1822</v>
      </c>
      <c r="I60" s="251">
        <v>16.899999999999999</v>
      </c>
      <c r="J60" s="252">
        <v>1824</v>
      </c>
      <c r="K60" s="251">
        <v>21.2</v>
      </c>
      <c r="L60" s="333">
        <v>1808</v>
      </c>
      <c r="M60" s="650"/>
    </row>
    <row r="61" spans="1:13" ht="12">
      <c r="A61" s="327"/>
      <c r="B61" s="85" t="s">
        <v>25</v>
      </c>
      <c r="C61" s="251">
        <v>4.3</v>
      </c>
      <c r="D61" s="252">
        <v>2226</v>
      </c>
      <c r="E61" s="372">
        <v>29.3</v>
      </c>
      <c r="F61" s="252">
        <v>1983</v>
      </c>
      <c r="G61" s="251">
        <v>22.3</v>
      </c>
      <c r="H61" s="272">
        <v>1933</v>
      </c>
      <c r="I61" s="251">
        <v>21.6</v>
      </c>
      <c r="J61" s="252">
        <v>1937</v>
      </c>
      <c r="K61" s="251">
        <v>28.8</v>
      </c>
      <c r="L61" s="333">
        <v>1905</v>
      </c>
      <c r="M61" s="650"/>
    </row>
    <row r="62" spans="1:13" ht="12.75" thickBot="1">
      <c r="A62" s="334"/>
      <c r="B62" s="335" t="s">
        <v>26</v>
      </c>
      <c r="C62" s="336">
        <v>1.1000000000000001</v>
      </c>
      <c r="D62" s="337">
        <v>2256</v>
      </c>
      <c r="E62" s="336">
        <v>5.9</v>
      </c>
      <c r="F62" s="338">
        <v>2043</v>
      </c>
      <c r="G62" s="336">
        <v>3.7</v>
      </c>
      <c r="H62" s="338">
        <v>2052</v>
      </c>
      <c r="I62" s="336">
        <v>3.7</v>
      </c>
      <c r="J62" s="337">
        <v>2062</v>
      </c>
      <c r="K62" s="336">
        <v>3.8</v>
      </c>
      <c r="L62" s="339">
        <v>1959</v>
      </c>
      <c r="M62" s="650"/>
    </row>
    <row r="63" spans="1:13" ht="15" customHeight="1">
      <c r="A63" s="853" t="s">
        <v>144</v>
      </c>
      <c r="B63" s="854"/>
      <c r="C63" s="854"/>
      <c r="D63" s="854"/>
      <c r="E63" s="854"/>
      <c r="F63" s="854"/>
      <c r="G63" s="854"/>
      <c r="H63" s="854"/>
      <c r="I63" s="854"/>
      <c r="J63" s="854"/>
      <c r="M63" s="650"/>
    </row>
    <row r="64" spans="1:13" ht="24" customHeight="1">
      <c r="A64" s="857" t="s">
        <v>192</v>
      </c>
      <c r="B64" s="858"/>
      <c r="C64" s="858"/>
      <c r="D64" s="858"/>
      <c r="E64" s="858"/>
      <c r="F64" s="858"/>
      <c r="G64" s="858"/>
      <c r="H64" s="858"/>
      <c r="I64" s="858"/>
      <c r="J64" s="858"/>
      <c r="M64" s="650"/>
    </row>
    <row r="65" spans="1:12" ht="11.25" customHeight="1">
      <c r="A65" s="857"/>
      <c r="B65" s="858"/>
      <c r="C65" s="858"/>
      <c r="D65" s="858"/>
      <c r="E65" s="858"/>
      <c r="F65" s="858"/>
      <c r="G65" s="858"/>
      <c r="H65" s="858"/>
      <c r="I65" s="858"/>
      <c r="J65" s="858"/>
    </row>
    <row r="66" spans="1:12" ht="11.25" customHeight="1">
      <c r="A66" s="857"/>
      <c r="B66" s="858"/>
      <c r="C66" s="858"/>
      <c r="D66" s="858"/>
      <c r="E66" s="858"/>
      <c r="F66" s="858"/>
      <c r="G66" s="858"/>
      <c r="H66" s="858"/>
      <c r="I66" s="858"/>
      <c r="J66" s="858"/>
    </row>
    <row r="67" spans="1:12" ht="10.5" customHeight="1">
      <c r="A67" s="855"/>
      <c r="B67" s="855"/>
      <c r="C67" s="855"/>
      <c r="D67" s="855"/>
      <c r="E67" s="855"/>
      <c r="F67" s="855"/>
      <c r="G67" s="855"/>
      <c r="H67" s="855"/>
      <c r="I67" s="855"/>
      <c r="J67" s="855"/>
    </row>
    <row r="68" spans="1:12" ht="36" customHeight="1">
      <c r="A68" s="901"/>
      <c r="B68" s="901"/>
      <c r="C68" s="901"/>
      <c r="D68" s="901"/>
      <c r="E68" s="901"/>
      <c r="F68" s="901"/>
      <c r="G68" s="901"/>
      <c r="H68" s="901"/>
      <c r="I68" s="854"/>
      <c r="J68" s="854"/>
      <c r="K68" s="854"/>
      <c r="L68" s="854"/>
    </row>
  </sheetData>
  <mergeCells count="14">
    <mergeCell ref="A68:L68"/>
    <mergeCell ref="K4:L4"/>
    <mergeCell ref="I4:J4"/>
    <mergeCell ref="G4:H4"/>
    <mergeCell ref="C4:D4"/>
    <mergeCell ref="E4:F4"/>
    <mergeCell ref="A44:B44"/>
    <mergeCell ref="A6:B6"/>
    <mergeCell ref="A64:J64"/>
    <mergeCell ref="A65:J65"/>
    <mergeCell ref="A67:J67"/>
    <mergeCell ref="A66:J66"/>
    <mergeCell ref="A25:B25"/>
    <mergeCell ref="A63:J63"/>
  </mergeCell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sheetPr>
  <dimension ref="A1:N58"/>
  <sheetViews>
    <sheetView showGridLines="0" workbookViewId="0">
      <pane xSplit="1" ySplit="4" topLeftCell="B5" activePane="bottomRight" state="frozen"/>
      <selection pane="topRight" activeCell="B1" sqref="B1"/>
      <selection pane="bottomLeft" activeCell="A5" sqref="A5"/>
      <selection pane="bottomRight"/>
    </sheetView>
  </sheetViews>
  <sheetFormatPr baseColWidth="10" defaultRowHeight="12.75"/>
  <cols>
    <col min="1" max="1" width="35" style="1" customWidth="1"/>
    <col min="2" max="6" width="6.7109375" style="1" customWidth="1"/>
    <col min="7" max="8" width="6.7109375" style="1" bestFit="1" customWidth="1"/>
    <col min="9" max="9" width="6.7109375" style="1" customWidth="1"/>
    <col min="10" max="11" width="6.7109375" style="1" bestFit="1" customWidth="1"/>
    <col min="12" max="12" width="5.140625" style="1" customWidth="1"/>
    <col min="13" max="13" width="5.85546875" style="1" bestFit="1" customWidth="1"/>
    <col min="14" max="14" width="5.85546875" style="1" customWidth="1"/>
    <col min="15" max="237" width="11.42578125" style="1"/>
    <col min="238" max="238" width="36.5703125" style="1" customWidth="1"/>
    <col min="239" max="239" width="8.140625" style="1" customWidth="1"/>
    <col min="240" max="240" width="8.5703125" style="1" customWidth="1"/>
    <col min="241" max="249" width="6.7109375" style="1" bestFit="1" customWidth="1"/>
    <col min="250" max="251" width="5.85546875" style="1" bestFit="1" customWidth="1"/>
    <col min="252" max="252" width="5.85546875" style="1" customWidth="1"/>
    <col min="253" max="493" width="11.42578125" style="1"/>
    <col min="494" max="494" width="36.5703125" style="1" customWidth="1"/>
    <col min="495" max="495" width="8.140625" style="1" customWidth="1"/>
    <col min="496" max="496" width="8.5703125" style="1" customWidth="1"/>
    <col min="497" max="505" width="6.7109375" style="1" bestFit="1" customWidth="1"/>
    <col min="506" max="507" width="5.85546875" style="1" bestFit="1" customWidth="1"/>
    <col min="508" max="508" width="5.85546875" style="1" customWidth="1"/>
    <col min="509" max="749" width="11.42578125" style="1"/>
    <col min="750" max="750" width="36.5703125" style="1" customWidth="1"/>
    <col min="751" max="751" width="8.140625" style="1" customWidth="1"/>
    <col min="752" max="752" width="8.5703125" style="1" customWidth="1"/>
    <col min="753" max="761" width="6.7109375" style="1" bestFit="1" customWidth="1"/>
    <col min="762" max="763" width="5.85546875" style="1" bestFit="1" customWidth="1"/>
    <col min="764" max="764" width="5.85546875" style="1" customWidth="1"/>
    <col min="765" max="1005" width="11.42578125" style="1"/>
    <col min="1006" max="1006" width="36.5703125" style="1" customWidth="1"/>
    <col min="1007" max="1007" width="8.140625" style="1" customWidth="1"/>
    <col min="1008" max="1008" width="8.5703125" style="1" customWidth="1"/>
    <col min="1009" max="1017" width="6.7109375" style="1" bestFit="1" customWidth="1"/>
    <col min="1018" max="1019" width="5.85546875" style="1" bestFit="1" customWidth="1"/>
    <col min="1020" max="1020" width="5.85546875" style="1" customWidth="1"/>
    <col min="1021" max="1261" width="11.42578125" style="1"/>
    <col min="1262" max="1262" width="36.5703125" style="1" customWidth="1"/>
    <col min="1263" max="1263" width="8.140625" style="1" customWidth="1"/>
    <col min="1264" max="1264" width="8.5703125" style="1" customWidth="1"/>
    <col min="1265" max="1273" width="6.7109375" style="1" bestFit="1" customWidth="1"/>
    <col min="1274" max="1275" width="5.85546875" style="1" bestFit="1" customWidth="1"/>
    <col min="1276" max="1276" width="5.85546875" style="1" customWidth="1"/>
    <col min="1277" max="1517" width="11.42578125" style="1"/>
    <col min="1518" max="1518" width="36.5703125" style="1" customWidth="1"/>
    <col min="1519" max="1519" width="8.140625" style="1" customWidth="1"/>
    <col min="1520" max="1520" width="8.5703125" style="1" customWidth="1"/>
    <col min="1521" max="1529" width="6.7109375" style="1" bestFit="1" customWidth="1"/>
    <col min="1530" max="1531" width="5.85546875" style="1" bestFit="1" customWidth="1"/>
    <col min="1532" max="1532" width="5.85546875" style="1" customWidth="1"/>
    <col min="1533" max="1773" width="11.42578125" style="1"/>
    <col min="1774" max="1774" width="36.5703125" style="1" customWidth="1"/>
    <col min="1775" max="1775" width="8.140625" style="1" customWidth="1"/>
    <col min="1776" max="1776" width="8.5703125" style="1" customWidth="1"/>
    <col min="1777" max="1785" width="6.7109375" style="1" bestFit="1" customWidth="1"/>
    <col min="1786" max="1787" width="5.85546875" style="1" bestFit="1" customWidth="1"/>
    <col min="1788" max="1788" width="5.85546875" style="1" customWidth="1"/>
    <col min="1789" max="2029" width="11.42578125" style="1"/>
    <col min="2030" max="2030" width="36.5703125" style="1" customWidth="1"/>
    <col min="2031" max="2031" width="8.140625" style="1" customWidth="1"/>
    <col min="2032" max="2032" width="8.5703125" style="1" customWidth="1"/>
    <col min="2033" max="2041" width="6.7109375" style="1" bestFit="1" customWidth="1"/>
    <col min="2042" max="2043" width="5.85546875" style="1" bestFit="1" customWidth="1"/>
    <col min="2044" max="2044" width="5.85546875" style="1" customWidth="1"/>
    <col min="2045" max="2285" width="11.42578125" style="1"/>
    <col min="2286" max="2286" width="36.5703125" style="1" customWidth="1"/>
    <col min="2287" max="2287" width="8.140625" style="1" customWidth="1"/>
    <col min="2288" max="2288" width="8.5703125" style="1" customWidth="1"/>
    <col min="2289" max="2297" width="6.7109375" style="1" bestFit="1" customWidth="1"/>
    <col min="2298" max="2299" width="5.85546875" style="1" bestFit="1" customWidth="1"/>
    <col min="2300" max="2300" width="5.85546875" style="1" customWidth="1"/>
    <col min="2301" max="2541" width="11.42578125" style="1"/>
    <col min="2542" max="2542" width="36.5703125" style="1" customWidth="1"/>
    <col min="2543" max="2543" width="8.140625" style="1" customWidth="1"/>
    <col min="2544" max="2544" width="8.5703125" style="1" customWidth="1"/>
    <col min="2545" max="2553" width="6.7109375" style="1" bestFit="1" customWidth="1"/>
    <col min="2554" max="2555" width="5.85546875" style="1" bestFit="1" customWidth="1"/>
    <col min="2556" max="2556" width="5.85546875" style="1" customWidth="1"/>
    <col min="2557" max="2797" width="11.42578125" style="1"/>
    <col min="2798" max="2798" width="36.5703125" style="1" customWidth="1"/>
    <col min="2799" max="2799" width="8.140625" style="1" customWidth="1"/>
    <col min="2800" max="2800" width="8.5703125" style="1" customWidth="1"/>
    <col min="2801" max="2809" width="6.7109375" style="1" bestFit="1" customWidth="1"/>
    <col min="2810" max="2811" width="5.85546875" style="1" bestFit="1" customWidth="1"/>
    <col min="2812" max="2812" width="5.85546875" style="1" customWidth="1"/>
    <col min="2813" max="3053" width="11.42578125" style="1"/>
    <col min="3054" max="3054" width="36.5703125" style="1" customWidth="1"/>
    <col min="3055" max="3055" width="8.140625" style="1" customWidth="1"/>
    <col min="3056" max="3056" width="8.5703125" style="1" customWidth="1"/>
    <col min="3057" max="3065" width="6.7109375" style="1" bestFit="1" customWidth="1"/>
    <col min="3066" max="3067" width="5.85546875" style="1" bestFit="1" customWidth="1"/>
    <col min="3068" max="3068" width="5.85546875" style="1" customWidth="1"/>
    <col min="3069" max="3309" width="11.42578125" style="1"/>
    <col min="3310" max="3310" width="36.5703125" style="1" customWidth="1"/>
    <col min="3311" max="3311" width="8.140625" style="1" customWidth="1"/>
    <col min="3312" max="3312" width="8.5703125" style="1" customWidth="1"/>
    <col min="3313" max="3321" width="6.7109375" style="1" bestFit="1" customWidth="1"/>
    <col min="3322" max="3323" width="5.85546875" style="1" bestFit="1" customWidth="1"/>
    <col min="3324" max="3324" width="5.85546875" style="1" customWidth="1"/>
    <col min="3325" max="3565" width="11.42578125" style="1"/>
    <col min="3566" max="3566" width="36.5703125" style="1" customWidth="1"/>
    <col min="3567" max="3567" width="8.140625" style="1" customWidth="1"/>
    <col min="3568" max="3568" width="8.5703125" style="1" customWidth="1"/>
    <col min="3569" max="3577" width="6.7109375" style="1" bestFit="1" customWidth="1"/>
    <col min="3578" max="3579" width="5.85546875" style="1" bestFit="1" customWidth="1"/>
    <col min="3580" max="3580" width="5.85546875" style="1" customWidth="1"/>
    <col min="3581" max="3821" width="11.42578125" style="1"/>
    <col min="3822" max="3822" width="36.5703125" style="1" customWidth="1"/>
    <col min="3823" max="3823" width="8.140625" style="1" customWidth="1"/>
    <col min="3824" max="3824" width="8.5703125" style="1" customWidth="1"/>
    <col min="3825" max="3833" width="6.7109375" style="1" bestFit="1" customWidth="1"/>
    <col min="3834" max="3835" width="5.85546875" style="1" bestFit="1" customWidth="1"/>
    <col min="3836" max="3836" width="5.85546875" style="1" customWidth="1"/>
    <col min="3837" max="4077" width="11.42578125" style="1"/>
    <col min="4078" max="4078" width="36.5703125" style="1" customWidth="1"/>
    <col min="4079" max="4079" width="8.140625" style="1" customWidth="1"/>
    <col min="4080" max="4080" width="8.5703125" style="1" customWidth="1"/>
    <col min="4081" max="4089" width="6.7109375" style="1" bestFit="1" customWidth="1"/>
    <col min="4090" max="4091" width="5.85546875" style="1" bestFit="1" customWidth="1"/>
    <col min="4092" max="4092" width="5.85546875" style="1" customWidth="1"/>
    <col min="4093" max="4333" width="11.42578125" style="1"/>
    <col min="4334" max="4334" width="36.5703125" style="1" customWidth="1"/>
    <col min="4335" max="4335" width="8.140625" style="1" customWidth="1"/>
    <col min="4336" max="4336" width="8.5703125" style="1" customWidth="1"/>
    <col min="4337" max="4345" width="6.7109375" style="1" bestFit="1" customWidth="1"/>
    <col min="4346" max="4347" width="5.85546875" style="1" bestFit="1" customWidth="1"/>
    <col min="4348" max="4348" width="5.85546875" style="1" customWidth="1"/>
    <col min="4349" max="4589" width="11.42578125" style="1"/>
    <col min="4590" max="4590" width="36.5703125" style="1" customWidth="1"/>
    <col min="4591" max="4591" width="8.140625" style="1" customWidth="1"/>
    <col min="4592" max="4592" width="8.5703125" style="1" customWidth="1"/>
    <col min="4593" max="4601" width="6.7109375" style="1" bestFit="1" customWidth="1"/>
    <col min="4602" max="4603" width="5.85546875" style="1" bestFit="1" customWidth="1"/>
    <col min="4604" max="4604" width="5.85546875" style="1" customWidth="1"/>
    <col min="4605" max="4845" width="11.42578125" style="1"/>
    <col min="4846" max="4846" width="36.5703125" style="1" customWidth="1"/>
    <col min="4847" max="4847" width="8.140625" style="1" customWidth="1"/>
    <col min="4848" max="4848" width="8.5703125" style="1" customWidth="1"/>
    <col min="4849" max="4857" width="6.7109375" style="1" bestFit="1" customWidth="1"/>
    <col min="4858" max="4859" width="5.85546875" style="1" bestFit="1" customWidth="1"/>
    <col min="4860" max="4860" width="5.85546875" style="1" customWidth="1"/>
    <col min="4861" max="5101" width="11.42578125" style="1"/>
    <col min="5102" max="5102" width="36.5703125" style="1" customWidth="1"/>
    <col min="5103" max="5103" width="8.140625" style="1" customWidth="1"/>
    <col min="5104" max="5104" width="8.5703125" style="1" customWidth="1"/>
    <col min="5105" max="5113" width="6.7109375" style="1" bestFit="1" customWidth="1"/>
    <col min="5114" max="5115" width="5.85546875" style="1" bestFit="1" customWidth="1"/>
    <col min="5116" max="5116" width="5.85546875" style="1" customWidth="1"/>
    <col min="5117" max="5357" width="11.42578125" style="1"/>
    <col min="5358" max="5358" width="36.5703125" style="1" customWidth="1"/>
    <col min="5359" max="5359" width="8.140625" style="1" customWidth="1"/>
    <col min="5360" max="5360" width="8.5703125" style="1" customWidth="1"/>
    <col min="5361" max="5369" width="6.7109375" style="1" bestFit="1" customWidth="1"/>
    <col min="5370" max="5371" width="5.85546875" style="1" bestFit="1" customWidth="1"/>
    <col min="5372" max="5372" width="5.85546875" style="1" customWidth="1"/>
    <col min="5373" max="5613" width="11.42578125" style="1"/>
    <col min="5614" max="5614" width="36.5703125" style="1" customWidth="1"/>
    <col min="5615" max="5615" width="8.140625" style="1" customWidth="1"/>
    <col min="5616" max="5616" width="8.5703125" style="1" customWidth="1"/>
    <col min="5617" max="5625" width="6.7109375" style="1" bestFit="1" customWidth="1"/>
    <col min="5626" max="5627" width="5.85546875" style="1" bestFit="1" customWidth="1"/>
    <col min="5628" max="5628" width="5.85546875" style="1" customWidth="1"/>
    <col min="5629" max="5869" width="11.42578125" style="1"/>
    <col min="5870" max="5870" width="36.5703125" style="1" customWidth="1"/>
    <col min="5871" max="5871" width="8.140625" style="1" customWidth="1"/>
    <col min="5872" max="5872" width="8.5703125" style="1" customWidth="1"/>
    <col min="5873" max="5881" width="6.7109375" style="1" bestFit="1" customWidth="1"/>
    <col min="5882" max="5883" width="5.85546875" style="1" bestFit="1" customWidth="1"/>
    <col min="5884" max="5884" width="5.85546875" style="1" customWidth="1"/>
    <col min="5885" max="6125" width="11.42578125" style="1"/>
    <col min="6126" max="6126" width="36.5703125" style="1" customWidth="1"/>
    <col min="6127" max="6127" width="8.140625" style="1" customWidth="1"/>
    <col min="6128" max="6128" width="8.5703125" style="1" customWidth="1"/>
    <col min="6129" max="6137" width="6.7109375" style="1" bestFit="1" customWidth="1"/>
    <col min="6138" max="6139" width="5.85546875" style="1" bestFit="1" customWidth="1"/>
    <col min="6140" max="6140" width="5.85546875" style="1" customWidth="1"/>
    <col min="6141" max="6381" width="11.42578125" style="1"/>
    <col min="6382" max="6382" width="36.5703125" style="1" customWidth="1"/>
    <col min="6383" max="6383" width="8.140625" style="1" customWidth="1"/>
    <col min="6384" max="6384" width="8.5703125" style="1" customWidth="1"/>
    <col min="6385" max="6393" width="6.7109375" style="1" bestFit="1" customWidth="1"/>
    <col min="6394" max="6395" width="5.85546875" style="1" bestFit="1" customWidth="1"/>
    <col min="6396" max="6396" width="5.85546875" style="1" customWidth="1"/>
    <col min="6397" max="6637" width="11.42578125" style="1"/>
    <col min="6638" max="6638" width="36.5703125" style="1" customWidth="1"/>
    <col min="6639" max="6639" width="8.140625" style="1" customWidth="1"/>
    <col min="6640" max="6640" width="8.5703125" style="1" customWidth="1"/>
    <col min="6641" max="6649" width="6.7109375" style="1" bestFit="1" customWidth="1"/>
    <col min="6650" max="6651" width="5.85546875" style="1" bestFit="1" customWidth="1"/>
    <col min="6652" max="6652" width="5.85546875" style="1" customWidth="1"/>
    <col min="6653" max="6893" width="11.42578125" style="1"/>
    <col min="6894" max="6894" width="36.5703125" style="1" customWidth="1"/>
    <col min="6895" max="6895" width="8.140625" style="1" customWidth="1"/>
    <col min="6896" max="6896" width="8.5703125" style="1" customWidth="1"/>
    <col min="6897" max="6905" width="6.7109375" style="1" bestFit="1" customWidth="1"/>
    <col min="6906" max="6907" width="5.85546875" style="1" bestFit="1" customWidth="1"/>
    <col min="6908" max="6908" width="5.85546875" style="1" customWidth="1"/>
    <col min="6909" max="7149" width="11.42578125" style="1"/>
    <col min="7150" max="7150" width="36.5703125" style="1" customWidth="1"/>
    <col min="7151" max="7151" width="8.140625" style="1" customWidth="1"/>
    <col min="7152" max="7152" width="8.5703125" style="1" customWidth="1"/>
    <col min="7153" max="7161" width="6.7109375" style="1" bestFit="1" customWidth="1"/>
    <col min="7162" max="7163" width="5.85546875" style="1" bestFit="1" customWidth="1"/>
    <col min="7164" max="7164" width="5.85546875" style="1" customWidth="1"/>
    <col min="7165" max="7405" width="11.42578125" style="1"/>
    <col min="7406" max="7406" width="36.5703125" style="1" customWidth="1"/>
    <col min="7407" max="7407" width="8.140625" style="1" customWidth="1"/>
    <col min="7408" max="7408" width="8.5703125" style="1" customWidth="1"/>
    <col min="7409" max="7417" width="6.7109375" style="1" bestFit="1" customWidth="1"/>
    <col min="7418" max="7419" width="5.85546875" style="1" bestFit="1" customWidth="1"/>
    <col min="7420" max="7420" width="5.85546875" style="1" customWidth="1"/>
    <col min="7421" max="7661" width="11.42578125" style="1"/>
    <col min="7662" max="7662" width="36.5703125" style="1" customWidth="1"/>
    <col min="7663" max="7663" width="8.140625" style="1" customWidth="1"/>
    <col min="7664" max="7664" width="8.5703125" style="1" customWidth="1"/>
    <col min="7665" max="7673" width="6.7109375" style="1" bestFit="1" customWidth="1"/>
    <col min="7674" max="7675" width="5.85546875" style="1" bestFit="1" customWidth="1"/>
    <col min="7676" max="7676" width="5.85546875" style="1" customWidth="1"/>
    <col min="7677" max="7917" width="11.42578125" style="1"/>
    <col min="7918" max="7918" width="36.5703125" style="1" customWidth="1"/>
    <col min="7919" max="7919" width="8.140625" style="1" customWidth="1"/>
    <col min="7920" max="7920" width="8.5703125" style="1" customWidth="1"/>
    <col min="7921" max="7929" width="6.7109375" style="1" bestFit="1" customWidth="1"/>
    <col min="7930" max="7931" width="5.85546875" style="1" bestFit="1" customWidth="1"/>
    <col min="7932" max="7932" width="5.85546875" style="1" customWidth="1"/>
    <col min="7933" max="8173" width="11.42578125" style="1"/>
    <col min="8174" max="8174" width="36.5703125" style="1" customWidth="1"/>
    <col min="8175" max="8175" width="8.140625" style="1" customWidth="1"/>
    <col min="8176" max="8176" width="8.5703125" style="1" customWidth="1"/>
    <col min="8177" max="8185" width="6.7109375" style="1" bestFit="1" customWidth="1"/>
    <col min="8186" max="8187" width="5.85546875" style="1" bestFit="1" customWidth="1"/>
    <col min="8188" max="8188" width="5.85546875" style="1" customWidth="1"/>
    <col min="8189" max="8429" width="11.42578125" style="1"/>
    <col min="8430" max="8430" width="36.5703125" style="1" customWidth="1"/>
    <col min="8431" max="8431" width="8.140625" style="1" customWidth="1"/>
    <col min="8432" max="8432" width="8.5703125" style="1" customWidth="1"/>
    <col min="8433" max="8441" width="6.7109375" style="1" bestFit="1" customWidth="1"/>
    <col min="8442" max="8443" width="5.85546875" style="1" bestFit="1" customWidth="1"/>
    <col min="8444" max="8444" width="5.85546875" style="1" customWidth="1"/>
    <col min="8445" max="8685" width="11.42578125" style="1"/>
    <col min="8686" max="8686" width="36.5703125" style="1" customWidth="1"/>
    <col min="8687" max="8687" width="8.140625" style="1" customWidth="1"/>
    <col min="8688" max="8688" width="8.5703125" style="1" customWidth="1"/>
    <col min="8689" max="8697" width="6.7109375" style="1" bestFit="1" customWidth="1"/>
    <col min="8698" max="8699" width="5.85546875" style="1" bestFit="1" customWidth="1"/>
    <col min="8700" max="8700" width="5.85546875" style="1" customWidth="1"/>
    <col min="8701" max="8941" width="11.42578125" style="1"/>
    <col min="8942" max="8942" width="36.5703125" style="1" customWidth="1"/>
    <col min="8943" max="8943" width="8.140625" style="1" customWidth="1"/>
    <col min="8944" max="8944" width="8.5703125" style="1" customWidth="1"/>
    <col min="8945" max="8953" width="6.7109375" style="1" bestFit="1" customWidth="1"/>
    <col min="8954" max="8955" width="5.85546875" style="1" bestFit="1" customWidth="1"/>
    <col min="8956" max="8956" width="5.85546875" style="1" customWidth="1"/>
    <col min="8957" max="9197" width="11.42578125" style="1"/>
    <col min="9198" max="9198" width="36.5703125" style="1" customWidth="1"/>
    <col min="9199" max="9199" width="8.140625" style="1" customWidth="1"/>
    <col min="9200" max="9200" width="8.5703125" style="1" customWidth="1"/>
    <col min="9201" max="9209" width="6.7109375" style="1" bestFit="1" customWidth="1"/>
    <col min="9210" max="9211" width="5.85546875" style="1" bestFit="1" customWidth="1"/>
    <col min="9212" max="9212" width="5.85546875" style="1" customWidth="1"/>
    <col min="9213" max="9453" width="11.42578125" style="1"/>
    <col min="9454" max="9454" width="36.5703125" style="1" customWidth="1"/>
    <col min="9455" max="9455" width="8.140625" style="1" customWidth="1"/>
    <col min="9456" max="9456" width="8.5703125" style="1" customWidth="1"/>
    <col min="9457" max="9465" width="6.7109375" style="1" bestFit="1" customWidth="1"/>
    <col min="9466" max="9467" width="5.85546875" style="1" bestFit="1" customWidth="1"/>
    <col min="9468" max="9468" width="5.85546875" style="1" customWidth="1"/>
    <col min="9469" max="9709" width="11.42578125" style="1"/>
    <col min="9710" max="9710" width="36.5703125" style="1" customWidth="1"/>
    <col min="9711" max="9711" width="8.140625" style="1" customWidth="1"/>
    <col min="9712" max="9712" width="8.5703125" style="1" customWidth="1"/>
    <col min="9713" max="9721" width="6.7109375" style="1" bestFit="1" customWidth="1"/>
    <col min="9722" max="9723" width="5.85546875" style="1" bestFit="1" customWidth="1"/>
    <col min="9724" max="9724" width="5.85546875" style="1" customWidth="1"/>
    <col min="9725" max="9965" width="11.42578125" style="1"/>
    <col min="9966" max="9966" width="36.5703125" style="1" customWidth="1"/>
    <col min="9967" max="9967" width="8.140625" style="1" customWidth="1"/>
    <col min="9968" max="9968" width="8.5703125" style="1" customWidth="1"/>
    <col min="9969" max="9977" width="6.7109375" style="1" bestFit="1" customWidth="1"/>
    <col min="9978" max="9979" width="5.85546875" style="1" bestFit="1" customWidth="1"/>
    <col min="9980" max="9980" width="5.85546875" style="1" customWidth="1"/>
    <col min="9981" max="10221" width="11.42578125" style="1"/>
    <col min="10222" max="10222" width="36.5703125" style="1" customWidth="1"/>
    <col min="10223" max="10223" width="8.140625" style="1" customWidth="1"/>
    <col min="10224" max="10224" width="8.5703125" style="1" customWidth="1"/>
    <col min="10225" max="10233" width="6.7109375" style="1" bestFit="1" customWidth="1"/>
    <col min="10234" max="10235" width="5.85546875" style="1" bestFit="1" customWidth="1"/>
    <col min="10236" max="10236" width="5.85546875" style="1" customWidth="1"/>
    <col min="10237" max="10477" width="11.42578125" style="1"/>
    <col min="10478" max="10478" width="36.5703125" style="1" customWidth="1"/>
    <col min="10479" max="10479" width="8.140625" style="1" customWidth="1"/>
    <col min="10480" max="10480" width="8.5703125" style="1" customWidth="1"/>
    <col min="10481" max="10489" width="6.7109375" style="1" bestFit="1" customWidth="1"/>
    <col min="10490" max="10491" width="5.85546875" style="1" bestFit="1" customWidth="1"/>
    <col min="10492" max="10492" width="5.85546875" style="1" customWidth="1"/>
    <col min="10493" max="10733" width="11.42578125" style="1"/>
    <col min="10734" max="10734" width="36.5703125" style="1" customWidth="1"/>
    <col min="10735" max="10735" width="8.140625" style="1" customWidth="1"/>
    <col min="10736" max="10736" width="8.5703125" style="1" customWidth="1"/>
    <col min="10737" max="10745" width="6.7109375" style="1" bestFit="1" customWidth="1"/>
    <col min="10746" max="10747" width="5.85546875" style="1" bestFit="1" customWidth="1"/>
    <col min="10748" max="10748" width="5.85546875" style="1" customWidth="1"/>
    <col min="10749" max="10989" width="11.42578125" style="1"/>
    <col min="10990" max="10990" width="36.5703125" style="1" customWidth="1"/>
    <col min="10991" max="10991" width="8.140625" style="1" customWidth="1"/>
    <col min="10992" max="10992" width="8.5703125" style="1" customWidth="1"/>
    <col min="10993" max="11001" width="6.7109375" style="1" bestFit="1" customWidth="1"/>
    <col min="11002" max="11003" width="5.85546875" style="1" bestFit="1" customWidth="1"/>
    <col min="11004" max="11004" width="5.85546875" style="1" customWidth="1"/>
    <col min="11005" max="11245" width="11.42578125" style="1"/>
    <col min="11246" max="11246" width="36.5703125" style="1" customWidth="1"/>
    <col min="11247" max="11247" width="8.140625" style="1" customWidth="1"/>
    <col min="11248" max="11248" width="8.5703125" style="1" customWidth="1"/>
    <col min="11249" max="11257" width="6.7109375" style="1" bestFit="1" customWidth="1"/>
    <col min="11258" max="11259" width="5.85546875" style="1" bestFit="1" customWidth="1"/>
    <col min="11260" max="11260" width="5.85546875" style="1" customWidth="1"/>
    <col min="11261" max="11501" width="11.42578125" style="1"/>
    <col min="11502" max="11502" width="36.5703125" style="1" customWidth="1"/>
    <col min="11503" max="11503" width="8.140625" style="1" customWidth="1"/>
    <col min="11504" max="11504" width="8.5703125" style="1" customWidth="1"/>
    <col min="11505" max="11513" width="6.7109375" style="1" bestFit="1" customWidth="1"/>
    <col min="11514" max="11515" width="5.85546875" style="1" bestFit="1" customWidth="1"/>
    <col min="11516" max="11516" width="5.85546875" style="1" customWidth="1"/>
    <col min="11517" max="11757" width="11.42578125" style="1"/>
    <col min="11758" max="11758" width="36.5703125" style="1" customWidth="1"/>
    <col min="11759" max="11759" width="8.140625" style="1" customWidth="1"/>
    <col min="11760" max="11760" width="8.5703125" style="1" customWidth="1"/>
    <col min="11761" max="11769" width="6.7109375" style="1" bestFit="1" customWidth="1"/>
    <col min="11770" max="11771" width="5.85546875" style="1" bestFit="1" customWidth="1"/>
    <col min="11772" max="11772" width="5.85546875" style="1" customWidth="1"/>
    <col min="11773" max="12013" width="11.42578125" style="1"/>
    <col min="12014" max="12014" width="36.5703125" style="1" customWidth="1"/>
    <col min="12015" max="12015" width="8.140625" style="1" customWidth="1"/>
    <col min="12016" max="12016" width="8.5703125" style="1" customWidth="1"/>
    <col min="12017" max="12025" width="6.7109375" style="1" bestFit="1" customWidth="1"/>
    <col min="12026" max="12027" width="5.85546875" style="1" bestFit="1" customWidth="1"/>
    <col min="12028" max="12028" width="5.85546875" style="1" customWidth="1"/>
    <col min="12029" max="12269" width="11.42578125" style="1"/>
    <col min="12270" max="12270" width="36.5703125" style="1" customWidth="1"/>
    <col min="12271" max="12271" width="8.140625" style="1" customWidth="1"/>
    <col min="12272" max="12272" width="8.5703125" style="1" customWidth="1"/>
    <col min="12273" max="12281" width="6.7109375" style="1" bestFit="1" customWidth="1"/>
    <col min="12282" max="12283" width="5.85546875" style="1" bestFit="1" customWidth="1"/>
    <col min="12284" max="12284" width="5.85546875" style="1" customWidth="1"/>
    <col min="12285" max="12525" width="11.42578125" style="1"/>
    <col min="12526" max="12526" width="36.5703125" style="1" customWidth="1"/>
    <col min="12527" max="12527" width="8.140625" style="1" customWidth="1"/>
    <col min="12528" max="12528" width="8.5703125" style="1" customWidth="1"/>
    <col min="12529" max="12537" width="6.7109375" style="1" bestFit="1" customWidth="1"/>
    <col min="12538" max="12539" width="5.85546875" style="1" bestFit="1" customWidth="1"/>
    <col min="12540" max="12540" width="5.85546875" style="1" customWidth="1"/>
    <col min="12541" max="12781" width="11.42578125" style="1"/>
    <col min="12782" max="12782" width="36.5703125" style="1" customWidth="1"/>
    <col min="12783" max="12783" width="8.140625" style="1" customWidth="1"/>
    <col min="12784" max="12784" width="8.5703125" style="1" customWidth="1"/>
    <col min="12785" max="12793" width="6.7109375" style="1" bestFit="1" customWidth="1"/>
    <col min="12794" max="12795" width="5.85546875" style="1" bestFit="1" customWidth="1"/>
    <col min="12796" max="12796" width="5.85546875" style="1" customWidth="1"/>
    <col min="12797" max="13037" width="11.42578125" style="1"/>
    <col min="13038" max="13038" width="36.5703125" style="1" customWidth="1"/>
    <col min="13039" max="13039" width="8.140625" style="1" customWidth="1"/>
    <col min="13040" max="13040" width="8.5703125" style="1" customWidth="1"/>
    <col min="13041" max="13049" width="6.7109375" style="1" bestFit="1" customWidth="1"/>
    <col min="13050" max="13051" width="5.85546875" style="1" bestFit="1" customWidth="1"/>
    <col min="13052" max="13052" width="5.85546875" style="1" customWidth="1"/>
    <col min="13053" max="13293" width="11.42578125" style="1"/>
    <col min="13294" max="13294" width="36.5703125" style="1" customWidth="1"/>
    <col min="13295" max="13295" width="8.140625" style="1" customWidth="1"/>
    <col min="13296" max="13296" width="8.5703125" style="1" customWidth="1"/>
    <col min="13297" max="13305" width="6.7109375" style="1" bestFit="1" customWidth="1"/>
    <col min="13306" max="13307" width="5.85546875" style="1" bestFit="1" customWidth="1"/>
    <col min="13308" max="13308" width="5.85546875" style="1" customWidth="1"/>
    <col min="13309" max="13549" width="11.42578125" style="1"/>
    <col min="13550" max="13550" width="36.5703125" style="1" customWidth="1"/>
    <col min="13551" max="13551" width="8.140625" style="1" customWidth="1"/>
    <col min="13552" max="13552" width="8.5703125" style="1" customWidth="1"/>
    <col min="13553" max="13561" width="6.7109375" style="1" bestFit="1" customWidth="1"/>
    <col min="13562" max="13563" width="5.85546875" style="1" bestFit="1" customWidth="1"/>
    <col min="13564" max="13564" width="5.85546875" style="1" customWidth="1"/>
    <col min="13565" max="13805" width="11.42578125" style="1"/>
    <col min="13806" max="13806" width="36.5703125" style="1" customWidth="1"/>
    <col min="13807" max="13807" width="8.140625" style="1" customWidth="1"/>
    <col min="13808" max="13808" width="8.5703125" style="1" customWidth="1"/>
    <col min="13809" max="13817" width="6.7109375" style="1" bestFit="1" customWidth="1"/>
    <col min="13818" max="13819" width="5.85546875" style="1" bestFit="1" customWidth="1"/>
    <col min="13820" max="13820" width="5.85546875" style="1" customWidth="1"/>
    <col min="13821" max="14061" width="11.42578125" style="1"/>
    <col min="14062" max="14062" width="36.5703125" style="1" customWidth="1"/>
    <col min="14063" max="14063" width="8.140625" style="1" customWidth="1"/>
    <col min="14064" max="14064" width="8.5703125" style="1" customWidth="1"/>
    <col min="14065" max="14073" width="6.7109375" style="1" bestFit="1" customWidth="1"/>
    <col min="14074" max="14075" width="5.85546875" style="1" bestFit="1" customWidth="1"/>
    <col min="14076" max="14076" width="5.85546875" style="1" customWidth="1"/>
    <col min="14077" max="14317" width="11.42578125" style="1"/>
    <col min="14318" max="14318" width="36.5703125" style="1" customWidth="1"/>
    <col min="14319" max="14319" width="8.140625" style="1" customWidth="1"/>
    <col min="14320" max="14320" width="8.5703125" style="1" customWidth="1"/>
    <col min="14321" max="14329" width="6.7109375" style="1" bestFit="1" customWidth="1"/>
    <col min="14330" max="14331" width="5.85546875" style="1" bestFit="1" customWidth="1"/>
    <col min="14332" max="14332" width="5.85546875" style="1" customWidth="1"/>
    <col min="14333" max="14573" width="11.42578125" style="1"/>
    <col min="14574" max="14574" width="36.5703125" style="1" customWidth="1"/>
    <col min="14575" max="14575" width="8.140625" style="1" customWidth="1"/>
    <col min="14576" max="14576" width="8.5703125" style="1" customWidth="1"/>
    <col min="14577" max="14585" width="6.7109375" style="1" bestFit="1" customWidth="1"/>
    <col min="14586" max="14587" width="5.85546875" style="1" bestFit="1" customWidth="1"/>
    <col min="14588" max="14588" width="5.85546875" style="1" customWidth="1"/>
    <col min="14589" max="14829" width="11.42578125" style="1"/>
    <col min="14830" max="14830" width="36.5703125" style="1" customWidth="1"/>
    <col min="14831" max="14831" width="8.140625" style="1" customWidth="1"/>
    <col min="14832" max="14832" width="8.5703125" style="1" customWidth="1"/>
    <col min="14833" max="14841" width="6.7109375" style="1" bestFit="1" customWidth="1"/>
    <col min="14842" max="14843" width="5.85546875" style="1" bestFit="1" customWidth="1"/>
    <col min="14844" max="14844" width="5.85546875" style="1" customWidth="1"/>
    <col min="14845" max="15085" width="11.42578125" style="1"/>
    <col min="15086" max="15086" width="36.5703125" style="1" customWidth="1"/>
    <col min="15087" max="15087" width="8.140625" style="1" customWidth="1"/>
    <col min="15088" max="15088" width="8.5703125" style="1" customWidth="1"/>
    <col min="15089" max="15097" width="6.7109375" style="1" bestFit="1" customWidth="1"/>
    <col min="15098" max="15099" width="5.85546875" style="1" bestFit="1" customWidth="1"/>
    <col min="15100" max="15100" width="5.85546875" style="1" customWidth="1"/>
    <col min="15101" max="15341" width="11.42578125" style="1"/>
    <col min="15342" max="15342" width="36.5703125" style="1" customWidth="1"/>
    <col min="15343" max="15343" width="8.140625" style="1" customWidth="1"/>
    <col min="15344" max="15344" width="8.5703125" style="1" customWidth="1"/>
    <col min="15345" max="15353" width="6.7109375" style="1" bestFit="1" customWidth="1"/>
    <col min="15354" max="15355" width="5.85546875" style="1" bestFit="1" customWidth="1"/>
    <col min="15356" max="15356" width="5.85546875" style="1" customWidth="1"/>
    <col min="15357" max="15597" width="11.42578125" style="1"/>
    <col min="15598" max="15598" width="36.5703125" style="1" customWidth="1"/>
    <col min="15599" max="15599" width="8.140625" style="1" customWidth="1"/>
    <col min="15600" max="15600" width="8.5703125" style="1" customWidth="1"/>
    <col min="15601" max="15609" width="6.7109375" style="1" bestFit="1" customWidth="1"/>
    <col min="15610" max="15611" width="5.85546875" style="1" bestFit="1" customWidth="1"/>
    <col min="15612" max="15612" width="5.85546875" style="1" customWidth="1"/>
    <col min="15613" max="15853" width="11.42578125" style="1"/>
    <col min="15854" max="15854" width="36.5703125" style="1" customWidth="1"/>
    <col min="15855" max="15855" width="8.140625" style="1" customWidth="1"/>
    <col min="15856" max="15856" width="8.5703125" style="1" customWidth="1"/>
    <col min="15857" max="15865" width="6.7109375" style="1" bestFit="1" customWidth="1"/>
    <col min="15866" max="15867" width="5.85546875" style="1" bestFit="1" customWidth="1"/>
    <col min="15868" max="15868" width="5.85546875" style="1" customWidth="1"/>
    <col min="15869" max="16109" width="11.42578125" style="1"/>
    <col min="16110" max="16110" width="36.5703125" style="1" customWidth="1"/>
    <col min="16111" max="16111" width="8.140625" style="1" customWidth="1"/>
    <col min="16112" max="16112" width="8.5703125" style="1" customWidth="1"/>
    <col min="16113" max="16121" width="6.7109375" style="1" bestFit="1" customWidth="1"/>
    <col min="16122" max="16123" width="5.85546875" style="1" bestFit="1" customWidth="1"/>
    <col min="16124" max="16124" width="5.85546875" style="1" customWidth="1"/>
    <col min="16125" max="16384" width="11.42578125" style="1"/>
  </cols>
  <sheetData>
    <row r="1" spans="1:12" s="35" customFormat="1" ht="15">
      <c r="A1" s="77" t="s">
        <v>99</v>
      </c>
    </row>
    <row r="2" spans="1:12">
      <c r="A2" s="19"/>
    </row>
    <row r="3" spans="1:12" ht="4.5" customHeight="1" thickBot="1">
      <c r="A3" s="6"/>
      <c r="B3" s="6"/>
      <c r="C3" s="6"/>
      <c r="D3" s="6"/>
      <c r="E3" s="6"/>
      <c r="F3" s="6"/>
      <c r="G3" s="6"/>
      <c r="H3" s="6"/>
      <c r="I3" s="6"/>
      <c r="J3" s="6"/>
      <c r="K3" s="6"/>
      <c r="L3" s="6"/>
    </row>
    <row r="4" spans="1:12" ht="26.25" customHeight="1" thickBot="1">
      <c r="A4" s="751" t="s">
        <v>93</v>
      </c>
      <c r="B4" s="750">
        <v>2010</v>
      </c>
      <c r="C4" s="310">
        <v>2011</v>
      </c>
      <c r="D4" s="310">
        <v>2012</v>
      </c>
      <c r="E4" s="310">
        <v>2013</v>
      </c>
      <c r="F4" s="310">
        <v>2014</v>
      </c>
      <c r="G4" s="310">
        <v>2015</v>
      </c>
      <c r="H4" s="340">
        <v>2016</v>
      </c>
      <c r="I4" s="340">
        <v>2017</v>
      </c>
      <c r="J4" s="719">
        <v>2018</v>
      </c>
      <c r="K4" s="311">
        <v>2019</v>
      </c>
    </row>
    <row r="5" spans="1:12" ht="15" customHeight="1" thickBot="1">
      <c r="A5" s="752" t="s">
        <v>100</v>
      </c>
      <c r="B5" s="312"/>
      <c r="C5" s="312"/>
      <c r="D5" s="312"/>
      <c r="E5" s="312"/>
      <c r="F5" s="312"/>
      <c r="G5" s="312"/>
      <c r="H5" s="341"/>
      <c r="I5" s="341"/>
      <c r="J5" s="341"/>
      <c r="K5" s="313"/>
    </row>
    <row r="6" spans="1:12" ht="12.75" customHeight="1">
      <c r="A6" s="753" t="s">
        <v>163</v>
      </c>
      <c r="B6" s="725"/>
      <c r="C6" s="725"/>
      <c r="D6" s="725"/>
      <c r="E6" s="725"/>
      <c r="F6" s="725"/>
      <c r="G6" s="725"/>
      <c r="H6" s="725"/>
      <c r="I6" s="725"/>
      <c r="J6" s="725"/>
      <c r="K6" s="152"/>
    </row>
    <row r="7" spans="1:12" ht="12.75" customHeight="1">
      <c r="A7" s="754" t="s">
        <v>63</v>
      </c>
      <c r="B7" s="97" t="s">
        <v>168</v>
      </c>
      <c r="C7" s="97" t="s">
        <v>168</v>
      </c>
      <c r="D7" s="97" t="s">
        <v>168</v>
      </c>
      <c r="E7" s="97" t="s">
        <v>168</v>
      </c>
      <c r="F7" s="97" t="s">
        <v>168</v>
      </c>
      <c r="G7" s="100">
        <v>0.9</v>
      </c>
      <c r="H7" s="97">
        <v>0.9</v>
      </c>
      <c r="I7" s="97">
        <v>2.2000000000000002</v>
      </c>
      <c r="J7" s="97">
        <v>2</v>
      </c>
      <c r="K7" s="273">
        <v>1.1000000000000001</v>
      </c>
    </row>
    <row r="8" spans="1:12" ht="12.75" customHeight="1" thickBot="1">
      <c r="A8" s="755" t="s">
        <v>64</v>
      </c>
      <c r="B8" s="102" t="s">
        <v>168</v>
      </c>
      <c r="C8" s="102" t="s">
        <v>168</v>
      </c>
      <c r="D8" s="102" t="s">
        <v>168</v>
      </c>
      <c r="E8" s="102" t="s">
        <v>168</v>
      </c>
      <c r="F8" s="102" t="s">
        <v>168</v>
      </c>
      <c r="G8" s="103">
        <v>0.6</v>
      </c>
      <c r="H8" s="102">
        <v>0.5</v>
      </c>
      <c r="I8" s="102">
        <v>1.9</v>
      </c>
      <c r="J8" s="102">
        <v>0.9</v>
      </c>
      <c r="K8" s="274">
        <v>1</v>
      </c>
    </row>
    <row r="9" spans="1:12" ht="12.75" customHeight="1">
      <c r="A9" s="753" t="s">
        <v>0</v>
      </c>
      <c r="B9" s="725"/>
      <c r="C9" s="101"/>
      <c r="D9" s="101"/>
      <c r="E9" s="101"/>
      <c r="F9" s="101"/>
      <c r="G9" s="101"/>
      <c r="H9" s="101"/>
      <c r="I9" s="101"/>
      <c r="J9" s="725"/>
      <c r="K9" s="152"/>
    </row>
    <row r="10" spans="1:12" ht="12.75" customHeight="1">
      <c r="A10" s="754" t="s">
        <v>63</v>
      </c>
      <c r="B10" s="97">
        <v>2.2000000000000002</v>
      </c>
      <c r="C10" s="97">
        <v>1.7</v>
      </c>
      <c r="D10" s="97">
        <v>1.4</v>
      </c>
      <c r="E10" s="97">
        <v>0.5</v>
      </c>
      <c r="F10" s="97">
        <v>0.9</v>
      </c>
      <c r="G10" s="100">
        <v>0.7</v>
      </c>
      <c r="H10" s="97">
        <v>0.7</v>
      </c>
      <c r="I10" s="97">
        <v>2.2999999999999998</v>
      </c>
      <c r="J10" s="97">
        <v>1.3</v>
      </c>
      <c r="K10" s="273">
        <v>1</v>
      </c>
    </row>
    <row r="11" spans="1:12" ht="12.75" customHeight="1" thickBot="1">
      <c r="A11" s="755" t="s">
        <v>64</v>
      </c>
      <c r="B11" s="102">
        <v>2.2000000000000002</v>
      </c>
      <c r="C11" s="102">
        <v>1.6</v>
      </c>
      <c r="D11" s="102">
        <v>1</v>
      </c>
      <c r="E11" s="102">
        <v>0.2</v>
      </c>
      <c r="F11" s="102">
        <v>0.6</v>
      </c>
      <c r="G11" s="103">
        <v>0.3</v>
      </c>
      <c r="H11" s="102">
        <v>0.3</v>
      </c>
      <c r="I11" s="102">
        <v>2</v>
      </c>
      <c r="J11" s="102">
        <v>0.2</v>
      </c>
      <c r="K11" s="274">
        <v>1</v>
      </c>
    </row>
    <row r="12" spans="1:12" ht="12.75" customHeight="1">
      <c r="A12" s="753" t="s">
        <v>1</v>
      </c>
      <c r="B12" s="105"/>
      <c r="C12" s="105"/>
      <c r="D12" s="105"/>
      <c r="E12" s="105"/>
      <c r="F12" s="105"/>
      <c r="G12" s="106"/>
      <c r="H12" s="105"/>
      <c r="I12" s="105"/>
      <c r="J12" s="105"/>
      <c r="K12" s="275"/>
    </row>
    <row r="13" spans="1:12" ht="12.75" customHeight="1">
      <c r="A13" s="754" t="s">
        <v>63</v>
      </c>
      <c r="B13" s="97">
        <v>2.9</v>
      </c>
      <c r="C13" s="97">
        <v>2.2000000000000002</v>
      </c>
      <c r="D13" s="97">
        <v>1.6</v>
      </c>
      <c r="E13" s="97">
        <v>0.5</v>
      </c>
      <c r="F13" s="97">
        <v>0.7</v>
      </c>
      <c r="G13" s="100">
        <v>0.8</v>
      </c>
      <c r="H13" s="97">
        <v>0.8</v>
      </c>
      <c r="I13" s="97">
        <v>2.4</v>
      </c>
      <c r="J13" s="97">
        <v>1.8</v>
      </c>
      <c r="K13" s="273">
        <v>1.1000000000000001</v>
      </c>
    </row>
    <row r="14" spans="1:12" ht="12.75" customHeight="1" thickBot="1">
      <c r="A14" s="755" t="s">
        <v>64</v>
      </c>
      <c r="B14" s="102">
        <v>2.9</v>
      </c>
      <c r="C14" s="102">
        <v>2</v>
      </c>
      <c r="D14" s="102">
        <v>1.2</v>
      </c>
      <c r="E14" s="102">
        <v>0.1</v>
      </c>
      <c r="F14" s="102">
        <v>0.3</v>
      </c>
      <c r="G14" s="103">
        <v>0.4</v>
      </c>
      <c r="H14" s="102">
        <v>0.4</v>
      </c>
      <c r="I14" s="102">
        <v>2.1</v>
      </c>
      <c r="J14" s="102">
        <v>0.6</v>
      </c>
      <c r="K14" s="274">
        <v>1</v>
      </c>
    </row>
    <row r="15" spans="1:12" ht="12.75" customHeight="1">
      <c r="A15" s="756" t="s">
        <v>2</v>
      </c>
      <c r="B15" s="104"/>
      <c r="C15" s="98"/>
      <c r="D15" s="98"/>
      <c r="E15" s="98"/>
      <c r="F15" s="98"/>
      <c r="G15" s="98"/>
      <c r="H15" s="98"/>
      <c r="I15" s="98"/>
      <c r="J15" s="98"/>
      <c r="K15" s="276"/>
    </row>
    <row r="16" spans="1:12" ht="12.75" customHeight="1">
      <c r="A16" s="754" t="s">
        <v>63</v>
      </c>
      <c r="B16" s="97">
        <v>1.3</v>
      </c>
      <c r="C16" s="97">
        <v>1.5</v>
      </c>
      <c r="D16" s="97">
        <v>1.7</v>
      </c>
      <c r="E16" s="97">
        <v>1.1000000000000001</v>
      </c>
      <c r="F16" s="97">
        <v>1.7</v>
      </c>
      <c r="G16" s="97">
        <v>1.2</v>
      </c>
      <c r="H16" s="97">
        <v>0.9</v>
      </c>
      <c r="I16" s="97">
        <v>2.4</v>
      </c>
      <c r="J16" s="97">
        <v>2.2999999999999998</v>
      </c>
      <c r="K16" s="273">
        <v>1.6</v>
      </c>
    </row>
    <row r="17" spans="1:14" ht="12.75" customHeight="1" thickBot="1">
      <c r="A17" s="754" t="s">
        <v>64</v>
      </c>
      <c r="B17" s="97">
        <v>1.4</v>
      </c>
      <c r="C17" s="97">
        <v>1.3</v>
      </c>
      <c r="D17" s="97">
        <v>1.4</v>
      </c>
      <c r="E17" s="97">
        <v>0.8</v>
      </c>
      <c r="F17" s="97">
        <v>1.4</v>
      </c>
      <c r="G17" s="97">
        <v>0.8</v>
      </c>
      <c r="H17" s="97">
        <v>0.6</v>
      </c>
      <c r="I17" s="97">
        <v>2.1</v>
      </c>
      <c r="J17" s="97">
        <v>1</v>
      </c>
      <c r="K17" s="273">
        <v>1.5</v>
      </c>
    </row>
    <row r="18" spans="1:14" ht="12.75" customHeight="1">
      <c r="A18" s="757" t="s">
        <v>29</v>
      </c>
      <c r="B18" s="107"/>
      <c r="C18" s="108"/>
      <c r="D18" s="108"/>
      <c r="E18" s="108"/>
      <c r="F18" s="108"/>
      <c r="G18" s="108"/>
      <c r="H18" s="108"/>
      <c r="I18" s="108"/>
      <c r="J18" s="108"/>
      <c r="K18" s="277"/>
    </row>
    <row r="19" spans="1:14" ht="12.75" customHeight="1">
      <c r="A19" s="754" t="s">
        <v>63</v>
      </c>
      <c r="B19" s="99">
        <v>2</v>
      </c>
      <c r="C19" s="99">
        <v>2.2000000000000002</v>
      </c>
      <c r="D19" s="99">
        <v>1.9</v>
      </c>
      <c r="E19" s="99">
        <v>0.7</v>
      </c>
      <c r="F19" s="99">
        <v>1.2</v>
      </c>
      <c r="G19" s="99">
        <v>1.2</v>
      </c>
      <c r="H19" s="99">
        <v>1</v>
      </c>
      <c r="I19" s="99">
        <v>1.7</v>
      </c>
      <c r="J19" s="724">
        <v>1.9</v>
      </c>
      <c r="K19" s="297">
        <v>0.3</v>
      </c>
    </row>
    <row r="20" spans="1:14" ht="12.75" customHeight="1" thickBot="1">
      <c r="A20" s="755" t="s">
        <v>64</v>
      </c>
      <c r="B20" s="109">
        <v>2.1</v>
      </c>
      <c r="C20" s="109">
        <v>0.4</v>
      </c>
      <c r="D20" s="109">
        <v>1.6</v>
      </c>
      <c r="E20" s="109">
        <v>0.4</v>
      </c>
      <c r="F20" s="109">
        <v>0.8</v>
      </c>
      <c r="G20" s="109">
        <v>0.9</v>
      </c>
      <c r="H20" s="109">
        <v>0.6</v>
      </c>
      <c r="I20" s="109">
        <v>1.3</v>
      </c>
      <c r="J20" s="726">
        <v>0.8</v>
      </c>
      <c r="K20" s="298">
        <v>0.3</v>
      </c>
    </row>
    <row r="21" spans="1:14" ht="12.75" customHeight="1">
      <c r="A21" s="758" t="s">
        <v>59</v>
      </c>
      <c r="B21" s="104"/>
      <c r="C21" s="98"/>
      <c r="D21" s="98"/>
      <c r="E21" s="98"/>
      <c r="F21" s="98"/>
      <c r="G21" s="98"/>
      <c r="H21" s="98"/>
      <c r="I21" s="98"/>
      <c r="J21" s="98"/>
      <c r="K21" s="276"/>
    </row>
    <row r="22" spans="1:14" ht="12.75" customHeight="1">
      <c r="A22" s="754" t="s">
        <v>63</v>
      </c>
      <c r="B22" s="299">
        <v>1.7</v>
      </c>
      <c r="C22" s="299">
        <v>2.2999999999999998</v>
      </c>
      <c r="D22" s="299">
        <v>2</v>
      </c>
      <c r="E22" s="299">
        <v>0.8</v>
      </c>
      <c r="F22" s="299">
        <v>1.3</v>
      </c>
      <c r="G22" s="99">
        <v>1.3</v>
      </c>
      <c r="H22" s="99">
        <v>1.1000000000000001</v>
      </c>
      <c r="I22" s="99">
        <v>1.8</v>
      </c>
      <c r="J22" s="724">
        <v>1.9</v>
      </c>
      <c r="K22" s="297">
        <v>0.2</v>
      </c>
    </row>
    <row r="23" spans="1:14" ht="12.75" customHeight="1" thickBot="1">
      <c r="A23" s="754" t="s">
        <v>64</v>
      </c>
      <c r="B23" s="299">
        <v>1.7</v>
      </c>
      <c r="C23" s="299">
        <v>0.4</v>
      </c>
      <c r="D23" s="299">
        <v>1.7</v>
      </c>
      <c r="E23" s="299">
        <v>0.4</v>
      </c>
      <c r="F23" s="299">
        <v>0.9</v>
      </c>
      <c r="G23" s="99">
        <v>0.9</v>
      </c>
      <c r="H23" s="99">
        <v>0.7</v>
      </c>
      <c r="I23" s="99">
        <v>1.4</v>
      </c>
      <c r="J23" s="724">
        <v>0.9</v>
      </c>
      <c r="K23" s="297">
        <v>0.3</v>
      </c>
    </row>
    <row r="24" spans="1:14" ht="12.75" customHeight="1">
      <c r="A24" s="757" t="s">
        <v>60</v>
      </c>
      <c r="B24" s="107"/>
      <c r="C24" s="108"/>
      <c r="D24" s="108"/>
      <c r="E24" s="108"/>
      <c r="F24" s="108"/>
      <c r="G24" s="108"/>
      <c r="H24" s="108"/>
      <c r="I24" s="108"/>
      <c r="J24" s="108"/>
      <c r="K24" s="277"/>
    </row>
    <row r="25" spans="1:14" ht="12.75" customHeight="1">
      <c r="A25" s="754" t="s">
        <v>63</v>
      </c>
      <c r="B25" s="99">
        <v>5.0999999999999996</v>
      </c>
      <c r="C25" s="99">
        <v>1.5</v>
      </c>
      <c r="D25" s="99">
        <v>0.6</v>
      </c>
      <c r="E25" s="99">
        <v>1</v>
      </c>
      <c r="F25" s="99">
        <v>1.4</v>
      </c>
      <c r="G25" s="99">
        <v>1.2</v>
      </c>
      <c r="H25" s="99">
        <v>0.7</v>
      </c>
      <c r="I25" s="99">
        <v>1.8</v>
      </c>
      <c r="J25" s="724">
        <v>1.9</v>
      </c>
      <c r="K25" s="297">
        <v>0.7</v>
      </c>
    </row>
    <row r="26" spans="1:14" ht="12.75" customHeight="1" thickBot="1">
      <c r="A26" s="759" t="s">
        <v>64</v>
      </c>
      <c r="B26" s="300">
        <v>5.5</v>
      </c>
      <c r="C26" s="300">
        <v>0.3</v>
      </c>
      <c r="D26" s="300">
        <v>0.2</v>
      </c>
      <c r="E26" s="300">
        <v>0.7</v>
      </c>
      <c r="F26" s="300">
        <v>0.9</v>
      </c>
      <c r="G26" s="300">
        <v>0.8</v>
      </c>
      <c r="H26" s="300">
        <v>0.3</v>
      </c>
      <c r="I26" s="300">
        <v>1.3</v>
      </c>
      <c r="J26" s="734">
        <v>0.6</v>
      </c>
      <c r="K26" s="301">
        <v>0.6</v>
      </c>
    </row>
    <row r="27" spans="1:14" ht="12.75" customHeight="1" thickBot="1">
      <c r="A27" s="752" t="s">
        <v>101</v>
      </c>
      <c r="B27" s="312"/>
      <c r="C27" s="312"/>
      <c r="D27" s="312"/>
      <c r="E27" s="312"/>
      <c r="F27" s="312"/>
      <c r="G27" s="312"/>
      <c r="H27" s="341"/>
      <c r="I27" s="341"/>
      <c r="J27" s="341"/>
      <c r="K27" s="313"/>
    </row>
    <row r="28" spans="1:14" ht="12.75" customHeight="1">
      <c r="A28" s="112" t="s">
        <v>163</v>
      </c>
      <c r="B28" s="119"/>
      <c r="C28" s="119"/>
      <c r="D28" s="119"/>
      <c r="E28" s="119"/>
      <c r="F28" s="119"/>
      <c r="G28" s="118"/>
      <c r="H28" s="105"/>
      <c r="I28" s="105"/>
      <c r="J28" s="105"/>
      <c r="K28" s="275"/>
    </row>
    <row r="29" spans="1:14" ht="12.75" customHeight="1">
      <c r="A29" s="113" t="s">
        <v>63</v>
      </c>
      <c r="B29" s="724" t="s">
        <v>168</v>
      </c>
      <c r="C29" s="724" t="s">
        <v>168</v>
      </c>
      <c r="D29" s="724" t="s">
        <v>168</v>
      </c>
      <c r="E29" s="724" t="s">
        <v>168</v>
      </c>
      <c r="F29" s="724" t="s">
        <v>168</v>
      </c>
      <c r="G29" s="724">
        <v>0.9</v>
      </c>
      <c r="H29" s="97">
        <v>0.7</v>
      </c>
      <c r="I29" s="97">
        <v>1.2</v>
      </c>
      <c r="J29" s="97">
        <v>0.2</v>
      </c>
      <c r="K29" s="273">
        <v>0</v>
      </c>
    </row>
    <row r="30" spans="1:14" ht="12.75" customHeight="1" thickBot="1">
      <c r="A30" s="114" t="s">
        <v>64</v>
      </c>
      <c r="B30" s="726" t="s">
        <v>168</v>
      </c>
      <c r="C30" s="726" t="s">
        <v>168</v>
      </c>
      <c r="D30" s="726" t="s">
        <v>168</v>
      </c>
      <c r="E30" s="726" t="s">
        <v>168</v>
      </c>
      <c r="F30" s="726" t="s">
        <v>168</v>
      </c>
      <c r="G30" s="726">
        <v>0.6</v>
      </c>
      <c r="H30" s="102">
        <v>0.3</v>
      </c>
      <c r="I30" s="102">
        <v>0.9</v>
      </c>
      <c r="J30" s="102">
        <v>-1</v>
      </c>
      <c r="K30" s="274">
        <v>-0.1</v>
      </c>
    </row>
    <row r="31" spans="1:14" s="22" customFormat="1" ht="12.75" customHeight="1">
      <c r="A31" s="112" t="s">
        <v>0</v>
      </c>
      <c r="B31" s="119"/>
      <c r="C31" s="119"/>
      <c r="D31" s="119"/>
      <c r="E31" s="119"/>
      <c r="F31" s="119"/>
      <c r="G31" s="118"/>
      <c r="H31" s="105"/>
      <c r="I31" s="105"/>
      <c r="J31" s="105"/>
      <c r="K31" s="275"/>
    </row>
    <row r="32" spans="1:14" s="22" customFormat="1" ht="12.75" customHeight="1">
      <c r="A32" s="113" t="s">
        <v>63</v>
      </c>
      <c r="B32" s="724">
        <v>0.7</v>
      </c>
      <c r="C32" s="99">
        <v>-0.4</v>
      </c>
      <c r="D32" s="99">
        <v>-0.6</v>
      </c>
      <c r="E32" s="99">
        <v>-0.3</v>
      </c>
      <c r="F32" s="99">
        <v>0.4</v>
      </c>
      <c r="G32" s="99">
        <v>0.6</v>
      </c>
      <c r="H32" s="97">
        <f>((0.7063/100+1)/(1+0.18/100)-1)*100</f>
        <v>0.5</v>
      </c>
      <c r="I32" s="97">
        <v>1.3</v>
      </c>
      <c r="J32" s="97">
        <v>-0.5</v>
      </c>
      <c r="K32" s="273">
        <v>-0.1</v>
      </c>
      <c r="L32" s="317"/>
      <c r="M32" s="317"/>
      <c r="N32" s="317"/>
    </row>
    <row r="33" spans="1:14" s="22" customFormat="1" ht="12.75" customHeight="1" thickBot="1">
      <c r="A33" s="114" t="s">
        <v>64</v>
      </c>
      <c r="B33" s="726">
        <v>0.7</v>
      </c>
      <c r="C33" s="109">
        <v>-0.5</v>
      </c>
      <c r="D33" s="109">
        <v>-0.9</v>
      </c>
      <c r="E33" s="109">
        <v>-0.7</v>
      </c>
      <c r="F33" s="109">
        <v>0.1</v>
      </c>
      <c r="G33" s="109">
        <v>0.3</v>
      </c>
      <c r="H33" s="102">
        <f>((0.34263/100+1)/(1+0.18/100)-1)*100</f>
        <v>0.2</v>
      </c>
      <c r="I33" s="102">
        <v>1</v>
      </c>
      <c r="J33" s="102">
        <v>-1.6</v>
      </c>
      <c r="K33" s="274">
        <v>-0.1</v>
      </c>
      <c r="L33" s="317"/>
      <c r="M33" s="317"/>
      <c r="N33" s="317"/>
    </row>
    <row r="34" spans="1:14" s="22" customFormat="1" ht="12.75" customHeight="1">
      <c r="A34" s="115" t="s">
        <v>1</v>
      </c>
      <c r="B34" s="99"/>
      <c r="C34" s="99"/>
      <c r="D34" s="99"/>
      <c r="E34" s="99"/>
      <c r="F34" s="99"/>
      <c r="G34" s="99"/>
      <c r="H34" s="105"/>
      <c r="I34" s="105"/>
      <c r="J34" s="105"/>
      <c r="K34" s="275"/>
    </row>
    <row r="35" spans="1:14" s="22" customFormat="1" ht="12.75" customHeight="1">
      <c r="A35" s="113" t="s">
        <v>63</v>
      </c>
      <c r="B35" s="99">
        <v>1.3</v>
      </c>
      <c r="C35" s="99">
        <v>0.1</v>
      </c>
      <c r="D35" s="99">
        <v>-0.4</v>
      </c>
      <c r="E35" s="99">
        <v>-0.4</v>
      </c>
      <c r="F35" s="99">
        <v>0.2</v>
      </c>
      <c r="G35" s="99">
        <v>0.8</v>
      </c>
      <c r="H35" s="97">
        <v>0.6</v>
      </c>
      <c r="I35" s="97">
        <v>1.3</v>
      </c>
      <c r="J35" s="97">
        <v>-0.1</v>
      </c>
      <c r="K35" s="273">
        <v>0</v>
      </c>
      <c r="L35" s="317"/>
      <c r="M35" s="317"/>
      <c r="N35" s="317"/>
    </row>
    <row r="36" spans="1:14" s="22" customFormat="1" ht="12.75" customHeight="1" thickBot="1">
      <c r="A36" s="113" t="s">
        <v>64</v>
      </c>
      <c r="B36" s="99">
        <v>1.3</v>
      </c>
      <c r="C36" s="99">
        <v>-0.1</v>
      </c>
      <c r="D36" s="99">
        <v>-0.7</v>
      </c>
      <c r="E36" s="99">
        <v>-0.7</v>
      </c>
      <c r="F36" s="99">
        <v>-0.2</v>
      </c>
      <c r="G36" s="99">
        <v>0.4</v>
      </c>
      <c r="H36" s="102">
        <v>0.2</v>
      </c>
      <c r="I36" s="102">
        <v>1</v>
      </c>
      <c r="J36" s="102">
        <v>-1.2</v>
      </c>
      <c r="K36" s="274">
        <v>-0.1</v>
      </c>
      <c r="L36" s="317"/>
      <c r="M36" s="317"/>
      <c r="N36" s="317"/>
    </row>
    <row r="37" spans="1:14" s="22" customFormat="1" ht="12.75" customHeight="1">
      <c r="A37" s="112" t="s">
        <v>2</v>
      </c>
      <c r="B37" s="120"/>
      <c r="C37" s="120"/>
      <c r="D37" s="120"/>
      <c r="E37" s="120"/>
      <c r="F37" s="120"/>
      <c r="G37" s="120"/>
      <c r="H37" s="98"/>
      <c r="I37" s="98"/>
      <c r="J37" s="98"/>
      <c r="K37" s="276"/>
    </row>
    <row r="38" spans="1:14" s="22" customFormat="1" ht="12.75" customHeight="1">
      <c r="A38" s="113" t="s">
        <v>63</v>
      </c>
      <c r="B38" s="724">
        <v>-0.2</v>
      </c>
      <c r="C38" s="99">
        <v>-0.6</v>
      </c>
      <c r="D38" s="99">
        <v>-0.3</v>
      </c>
      <c r="E38" s="99">
        <v>0.2</v>
      </c>
      <c r="F38" s="99">
        <v>1.2</v>
      </c>
      <c r="G38" s="99">
        <v>1.2</v>
      </c>
      <c r="H38" s="97">
        <v>0.8</v>
      </c>
      <c r="I38" s="97">
        <v>1.4</v>
      </c>
      <c r="J38" s="97">
        <v>0.4</v>
      </c>
      <c r="K38" s="273">
        <v>0.5</v>
      </c>
      <c r="L38" s="317"/>
      <c r="M38" s="317"/>
      <c r="N38" s="317"/>
    </row>
    <row r="39" spans="1:14" s="22" customFormat="1" ht="12.75" customHeight="1" thickBot="1">
      <c r="A39" s="114" t="s">
        <v>64</v>
      </c>
      <c r="B39" s="726">
        <v>-0.1</v>
      </c>
      <c r="C39" s="109">
        <v>-0.8</v>
      </c>
      <c r="D39" s="109">
        <v>-0.5</v>
      </c>
      <c r="E39" s="109">
        <v>-0.1</v>
      </c>
      <c r="F39" s="109">
        <v>0.9</v>
      </c>
      <c r="G39" s="109">
        <v>0.8</v>
      </c>
      <c r="H39" s="97">
        <v>0.4</v>
      </c>
      <c r="I39" s="97">
        <v>1</v>
      </c>
      <c r="J39" s="97">
        <v>-0.9</v>
      </c>
      <c r="K39" s="273">
        <v>0.4</v>
      </c>
      <c r="L39" s="317"/>
      <c r="M39" s="317"/>
      <c r="N39" s="317"/>
    </row>
    <row r="40" spans="1:14" s="22" customFormat="1" ht="12.75" customHeight="1">
      <c r="A40" s="116" t="s">
        <v>29</v>
      </c>
      <c r="B40" s="121"/>
      <c r="C40" s="121"/>
      <c r="D40" s="121"/>
      <c r="E40" s="121"/>
      <c r="F40" s="121"/>
      <c r="G40" s="121"/>
      <c r="H40" s="108"/>
      <c r="I40" s="108"/>
      <c r="J40" s="108"/>
      <c r="K40" s="277"/>
    </row>
    <row r="41" spans="1:14" s="22" customFormat="1" ht="12.75" customHeight="1">
      <c r="A41" s="113" t="s">
        <v>63</v>
      </c>
      <c r="B41" s="99">
        <v>0.5</v>
      </c>
      <c r="C41" s="99">
        <v>0.1</v>
      </c>
      <c r="D41" s="99">
        <v>0</v>
      </c>
      <c r="E41" s="99">
        <v>-0.1</v>
      </c>
      <c r="F41" s="99">
        <v>0.7</v>
      </c>
      <c r="G41" s="99">
        <v>1.2</v>
      </c>
      <c r="H41" s="99">
        <v>0.8</v>
      </c>
      <c r="I41" s="99">
        <v>0.7</v>
      </c>
      <c r="J41" s="724">
        <v>0</v>
      </c>
      <c r="K41" s="297">
        <v>-0.8</v>
      </c>
      <c r="L41" s="317"/>
      <c r="M41" s="317"/>
      <c r="N41" s="317"/>
    </row>
    <row r="42" spans="1:14" s="22" customFormat="1" ht="12.75" customHeight="1" thickBot="1">
      <c r="A42" s="113" t="s">
        <v>64</v>
      </c>
      <c r="B42" s="99">
        <v>0.6</v>
      </c>
      <c r="C42" s="99">
        <v>-1.7</v>
      </c>
      <c r="D42" s="99">
        <v>-0.3</v>
      </c>
      <c r="E42" s="99">
        <v>-0.5</v>
      </c>
      <c r="F42" s="99">
        <v>0.3</v>
      </c>
      <c r="G42" s="99">
        <v>0.8</v>
      </c>
      <c r="H42" s="109">
        <v>0.4</v>
      </c>
      <c r="I42" s="109">
        <v>0.3</v>
      </c>
      <c r="J42" s="726">
        <v>-1</v>
      </c>
      <c r="K42" s="298">
        <v>-0.8</v>
      </c>
      <c r="L42" s="317"/>
      <c r="M42" s="317"/>
      <c r="N42" s="317"/>
    </row>
    <row r="43" spans="1:14" s="22" customFormat="1" ht="12.75" customHeight="1">
      <c r="A43" s="117" t="s">
        <v>59</v>
      </c>
      <c r="B43" s="120"/>
      <c r="C43" s="120"/>
      <c r="D43" s="120"/>
      <c r="E43" s="120"/>
      <c r="F43" s="120"/>
      <c r="G43" s="120"/>
      <c r="H43" s="98"/>
      <c r="I43" s="98"/>
      <c r="J43" s="98"/>
      <c r="K43" s="276"/>
    </row>
    <row r="44" spans="1:14" s="22" customFormat="1" ht="12.75" customHeight="1">
      <c r="A44" s="113" t="s">
        <v>63</v>
      </c>
      <c r="B44" s="724">
        <v>0.1</v>
      </c>
      <c r="C44" s="99">
        <v>0.1</v>
      </c>
      <c r="D44" s="99">
        <v>0.1</v>
      </c>
      <c r="E44" s="99">
        <v>-0.1</v>
      </c>
      <c r="F44" s="99">
        <v>0.7</v>
      </c>
      <c r="G44" s="99">
        <v>1.2</v>
      </c>
      <c r="H44" s="99">
        <v>0.9</v>
      </c>
      <c r="I44" s="99">
        <v>0.7</v>
      </c>
      <c r="J44" s="724">
        <v>0</v>
      </c>
      <c r="K44" s="297">
        <v>-0.9</v>
      </c>
      <c r="L44" s="317"/>
      <c r="M44" s="317"/>
      <c r="N44" s="317"/>
    </row>
    <row r="45" spans="1:14" s="22" customFormat="1" ht="12.75" customHeight="1" thickBot="1">
      <c r="A45" s="114" t="s">
        <v>64</v>
      </c>
      <c r="B45" s="726">
        <v>0.2</v>
      </c>
      <c r="C45" s="109">
        <v>-1.7</v>
      </c>
      <c r="D45" s="109">
        <v>-0.2</v>
      </c>
      <c r="E45" s="109">
        <v>-0.4</v>
      </c>
      <c r="F45" s="109">
        <v>0.4</v>
      </c>
      <c r="G45" s="109">
        <v>0.9</v>
      </c>
      <c r="H45" s="99">
        <v>0.5</v>
      </c>
      <c r="I45" s="99">
        <v>0.4</v>
      </c>
      <c r="J45" s="724">
        <v>-0.9</v>
      </c>
      <c r="K45" s="297">
        <v>-0.8</v>
      </c>
      <c r="L45" s="317"/>
      <c r="M45" s="317"/>
      <c r="N45" s="317"/>
    </row>
    <row r="46" spans="1:14" s="22" customFormat="1" ht="12.75" customHeight="1">
      <c r="A46" s="116" t="s">
        <v>60</v>
      </c>
      <c r="B46" s="120"/>
      <c r="C46" s="120"/>
      <c r="D46" s="120"/>
      <c r="E46" s="120"/>
      <c r="F46" s="120"/>
      <c r="G46" s="120"/>
      <c r="H46" s="108"/>
      <c r="I46" s="108"/>
      <c r="J46" s="108"/>
      <c r="K46" s="277"/>
    </row>
    <row r="47" spans="1:14" s="22" customFormat="1" ht="12.75" customHeight="1">
      <c r="A47" s="113" t="s">
        <v>63</v>
      </c>
      <c r="B47" s="724">
        <v>3.5</v>
      </c>
      <c r="C47" s="99">
        <v>-0.7</v>
      </c>
      <c r="D47" s="99">
        <v>-1.3</v>
      </c>
      <c r="E47" s="99">
        <v>0.2</v>
      </c>
      <c r="F47" s="99">
        <v>0.9</v>
      </c>
      <c r="G47" s="99">
        <v>1.1000000000000001</v>
      </c>
      <c r="H47" s="99">
        <v>0.5</v>
      </c>
      <c r="I47" s="99">
        <v>0.7</v>
      </c>
      <c r="J47" s="724">
        <v>0</v>
      </c>
      <c r="K47" s="297">
        <v>-0.4</v>
      </c>
      <c r="L47" s="317"/>
      <c r="M47" s="317"/>
      <c r="N47" s="317"/>
    </row>
    <row r="48" spans="1:14" s="22" customFormat="1" ht="12.75" customHeight="1" thickBot="1">
      <c r="A48" s="114" t="s">
        <v>64</v>
      </c>
      <c r="B48" s="726">
        <v>3.9</v>
      </c>
      <c r="C48" s="109">
        <v>-1.8</v>
      </c>
      <c r="D48" s="109">
        <v>-1.7</v>
      </c>
      <c r="E48" s="109">
        <v>-0.2</v>
      </c>
      <c r="F48" s="109">
        <v>0.4</v>
      </c>
      <c r="G48" s="109">
        <v>0.8</v>
      </c>
      <c r="H48" s="109">
        <v>0.2</v>
      </c>
      <c r="I48" s="109">
        <v>0.3</v>
      </c>
      <c r="J48" s="726">
        <v>-1.2</v>
      </c>
      <c r="K48" s="298">
        <v>-0.5</v>
      </c>
      <c r="L48" s="317"/>
      <c r="M48" s="317"/>
      <c r="N48" s="317"/>
    </row>
    <row r="49" spans="1:12" ht="7.5" customHeight="1">
      <c r="A49" s="96"/>
      <c r="B49" s="95"/>
      <c r="C49" s="95"/>
      <c r="D49" s="95"/>
      <c r="E49" s="95"/>
      <c r="F49" s="95"/>
      <c r="G49" s="95"/>
      <c r="H49" s="85"/>
      <c r="I49" s="85"/>
    </row>
    <row r="50" spans="1:12" ht="10.5" customHeight="1">
      <c r="A50" s="909" t="s">
        <v>145</v>
      </c>
      <c r="B50" s="909"/>
      <c r="C50" s="909"/>
      <c r="D50" s="909"/>
      <c r="E50" s="909"/>
      <c r="F50" s="909"/>
      <c r="G50" s="909"/>
      <c r="H50" s="909"/>
      <c r="I50" s="909"/>
      <c r="J50" s="909"/>
      <c r="K50" s="909"/>
      <c r="L50" s="909"/>
    </row>
    <row r="51" spans="1:12" ht="15" customHeight="1">
      <c r="A51" s="910" t="s">
        <v>209</v>
      </c>
      <c r="B51" s="910"/>
      <c r="C51" s="910"/>
      <c r="D51" s="910"/>
      <c r="E51" s="910"/>
      <c r="F51" s="910"/>
      <c r="G51" s="910"/>
      <c r="H51" s="910"/>
      <c r="I51" s="910"/>
      <c r="J51" s="910"/>
      <c r="K51" s="910"/>
      <c r="L51" s="308"/>
    </row>
    <row r="52" spans="1:12" ht="12.75" customHeight="1">
      <c r="A52" s="910" t="s">
        <v>54</v>
      </c>
      <c r="B52" s="910"/>
      <c r="C52" s="910"/>
      <c r="D52" s="910"/>
      <c r="E52" s="910"/>
      <c r="F52" s="910"/>
      <c r="G52" s="910"/>
      <c r="H52" s="910"/>
      <c r="I52" s="910"/>
      <c r="J52" s="910"/>
      <c r="K52" s="910"/>
      <c r="L52" s="910"/>
    </row>
    <row r="53" spans="1:12" ht="13.5" customHeight="1">
      <c r="A53" s="910" t="s">
        <v>137</v>
      </c>
      <c r="B53" s="910"/>
      <c r="C53" s="910"/>
      <c r="D53" s="910"/>
      <c r="E53" s="910"/>
      <c r="F53" s="910"/>
      <c r="G53" s="910"/>
      <c r="H53" s="910"/>
      <c r="I53" s="910"/>
      <c r="J53" s="910"/>
      <c r="K53" s="910"/>
      <c r="L53" s="910"/>
    </row>
    <row r="54" spans="1:12" ht="13.5" customHeight="1">
      <c r="A54" s="855" t="s">
        <v>136</v>
      </c>
      <c r="B54" s="855"/>
      <c r="C54" s="855"/>
      <c r="D54" s="855"/>
      <c r="E54" s="855"/>
      <c r="F54" s="855"/>
      <c r="G54" s="855"/>
      <c r="H54" s="855"/>
      <c r="I54" s="457"/>
      <c r="J54" s="308"/>
      <c r="K54" s="308"/>
      <c r="L54" s="308"/>
    </row>
    <row r="55" spans="1:12" s="309" customFormat="1" ht="62.25" customHeight="1">
      <c r="A55" s="908" t="s">
        <v>173</v>
      </c>
      <c r="B55" s="908"/>
      <c r="C55" s="908"/>
      <c r="D55" s="908"/>
      <c r="E55" s="908"/>
      <c r="F55" s="908"/>
      <c r="G55" s="908"/>
      <c r="H55" s="908"/>
      <c r="I55" s="908"/>
      <c r="J55" s="908"/>
      <c r="K55" s="908"/>
      <c r="L55" s="908"/>
    </row>
    <row r="56" spans="1:12" ht="36" customHeight="1">
      <c r="A56" s="901" t="s">
        <v>102</v>
      </c>
      <c r="B56" s="901"/>
      <c r="C56" s="901"/>
      <c r="D56" s="901"/>
      <c r="E56" s="901"/>
      <c r="F56" s="901"/>
      <c r="G56" s="901"/>
      <c r="H56" s="901"/>
      <c r="I56" s="901"/>
      <c r="J56" s="901"/>
      <c r="K56" s="901"/>
      <c r="L56" s="10"/>
    </row>
    <row r="57" spans="1:12" ht="49.5" customHeight="1">
      <c r="A57" s="911" t="s">
        <v>113</v>
      </c>
      <c r="B57" s="911"/>
      <c r="C57" s="911"/>
      <c r="D57" s="911"/>
      <c r="E57" s="911"/>
      <c r="F57" s="911"/>
    </row>
    <row r="58" spans="1:12">
      <c r="A58" s="853"/>
      <c r="B58" s="853"/>
      <c r="C58" s="853"/>
      <c r="D58" s="853"/>
      <c r="E58" s="853"/>
      <c r="F58" s="853"/>
      <c r="G58" s="853"/>
      <c r="H58" s="853"/>
      <c r="I58" s="456"/>
    </row>
  </sheetData>
  <mergeCells count="9">
    <mergeCell ref="A58:H58"/>
    <mergeCell ref="A55:L55"/>
    <mergeCell ref="A50:L50"/>
    <mergeCell ref="A52:L52"/>
    <mergeCell ref="A53:L53"/>
    <mergeCell ref="A51:K51"/>
    <mergeCell ref="A54:H54"/>
    <mergeCell ref="A57:F57"/>
    <mergeCell ref="A56:K56"/>
  </mergeCells>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sheetPr>
  <dimension ref="A1:L56"/>
  <sheetViews>
    <sheetView showGridLines="0" workbookViewId="0">
      <pane ySplit="4" topLeftCell="A38" activePane="bottomLeft" state="frozen"/>
      <selection pane="bottomLeft" activeCell="A56" sqref="A56:K56"/>
    </sheetView>
  </sheetViews>
  <sheetFormatPr baseColWidth="10" defaultRowHeight="12.75"/>
  <cols>
    <col min="1" max="1" width="36.5703125" style="1" customWidth="1"/>
    <col min="2" max="4" width="7.5703125" style="1" customWidth="1"/>
    <col min="5" max="6" width="6.7109375" style="1" customWidth="1"/>
    <col min="7" max="8" width="6.7109375" style="1" bestFit="1" customWidth="1"/>
    <col min="9" max="11" width="6.7109375" style="1" customWidth="1"/>
    <col min="12" max="12" width="5.85546875" style="1" bestFit="1" customWidth="1"/>
    <col min="13" max="234" width="11.42578125" style="1"/>
    <col min="235" max="235" width="36.5703125" style="1" customWidth="1"/>
    <col min="236" max="236" width="8.28515625" style="1" customWidth="1"/>
    <col min="237" max="240" width="7.5703125" style="1" customWidth="1"/>
    <col min="241" max="246" width="6.7109375" style="1" bestFit="1" customWidth="1"/>
    <col min="247" max="248" width="5.85546875" style="1" bestFit="1" customWidth="1"/>
    <col min="249" max="249" width="5.85546875" style="1" customWidth="1"/>
    <col min="250" max="490" width="11.42578125" style="1"/>
    <col min="491" max="491" width="36.5703125" style="1" customWidth="1"/>
    <col min="492" max="492" width="8.28515625" style="1" customWidth="1"/>
    <col min="493" max="496" width="7.5703125" style="1" customWidth="1"/>
    <col min="497" max="502" width="6.7109375" style="1" bestFit="1" customWidth="1"/>
    <col min="503" max="504" width="5.85546875" style="1" bestFit="1" customWidth="1"/>
    <col min="505" max="505" width="5.85546875" style="1" customWidth="1"/>
    <col min="506" max="746" width="11.42578125" style="1"/>
    <col min="747" max="747" width="36.5703125" style="1" customWidth="1"/>
    <col min="748" max="748" width="8.28515625" style="1" customWidth="1"/>
    <col min="749" max="752" width="7.5703125" style="1" customWidth="1"/>
    <col min="753" max="758" width="6.7109375" style="1" bestFit="1" customWidth="1"/>
    <col min="759" max="760" width="5.85546875" style="1" bestFit="1" customWidth="1"/>
    <col min="761" max="761" width="5.85546875" style="1" customWidth="1"/>
    <col min="762" max="1002" width="11.42578125" style="1"/>
    <col min="1003" max="1003" width="36.5703125" style="1" customWidth="1"/>
    <col min="1004" max="1004" width="8.28515625" style="1" customWidth="1"/>
    <col min="1005" max="1008" width="7.5703125" style="1" customWidth="1"/>
    <col min="1009" max="1014" width="6.7109375" style="1" bestFit="1" customWidth="1"/>
    <col min="1015" max="1016" width="5.85546875" style="1" bestFit="1" customWidth="1"/>
    <col min="1017" max="1017" width="5.85546875" style="1" customWidth="1"/>
    <col min="1018" max="1258" width="11.42578125" style="1"/>
    <col min="1259" max="1259" width="36.5703125" style="1" customWidth="1"/>
    <col min="1260" max="1260" width="8.28515625" style="1" customWidth="1"/>
    <col min="1261" max="1264" width="7.5703125" style="1" customWidth="1"/>
    <col min="1265" max="1270" width="6.7109375" style="1" bestFit="1" customWidth="1"/>
    <col min="1271" max="1272" width="5.85546875" style="1" bestFit="1" customWidth="1"/>
    <col min="1273" max="1273" width="5.85546875" style="1" customWidth="1"/>
    <col min="1274" max="1514" width="11.42578125" style="1"/>
    <col min="1515" max="1515" width="36.5703125" style="1" customWidth="1"/>
    <col min="1516" max="1516" width="8.28515625" style="1" customWidth="1"/>
    <col min="1517" max="1520" width="7.5703125" style="1" customWidth="1"/>
    <col min="1521" max="1526" width="6.7109375" style="1" bestFit="1" customWidth="1"/>
    <col min="1527" max="1528" width="5.85546875" style="1" bestFit="1" customWidth="1"/>
    <col min="1529" max="1529" width="5.85546875" style="1" customWidth="1"/>
    <col min="1530" max="1770" width="11.42578125" style="1"/>
    <col min="1771" max="1771" width="36.5703125" style="1" customWidth="1"/>
    <col min="1772" max="1772" width="8.28515625" style="1" customWidth="1"/>
    <col min="1773" max="1776" width="7.5703125" style="1" customWidth="1"/>
    <col min="1777" max="1782" width="6.7109375" style="1" bestFit="1" customWidth="1"/>
    <col min="1783" max="1784" width="5.85546875" style="1" bestFit="1" customWidth="1"/>
    <col min="1785" max="1785" width="5.85546875" style="1" customWidth="1"/>
    <col min="1786" max="2026" width="11.42578125" style="1"/>
    <col min="2027" max="2027" width="36.5703125" style="1" customWidth="1"/>
    <col min="2028" max="2028" width="8.28515625" style="1" customWidth="1"/>
    <col min="2029" max="2032" width="7.5703125" style="1" customWidth="1"/>
    <col min="2033" max="2038" width="6.7109375" style="1" bestFit="1" customWidth="1"/>
    <col min="2039" max="2040" width="5.85546875" style="1" bestFit="1" customWidth="1"/>
    <col min="2041" max="2041" width="5.85546875" style="1" customWidth="1"/>
    <col min="2042" max="2282" width="11.42578125" style="1"/>
    <col min="2283" max="2283" width="36.5703125" style="1" customWidth="1"/>
    <col min="2284" max="2284" width="8.28515625" style="1" customWidth="1"/>
    <col min="2285" max="2288" width="7.5703125" style="1" customWidth="1"/>
    <col min="2289" max="2294" width="6.7109375" style="1" bestFit="1" customWidth="1"/>
    <col min="2295" max="2296" width="5.85546875" style="1" bestFit="1" customWidth="1"/>
    <col min="2297" max="2297" width="5.85546875" style="1" customWidth="1"/>
    <col min="2298" max="2538" width="11.42578125" style="1"/>
    <col min="2539" max="2539" width="36.5703125" style="1" customWidth="1"/>
    <col min="2540" max="2540" width="8.28515625" style="1" customWidth="1"/>
    <col min="2541" max="2544" width="7.5703125" style="1" customWidth="1"/>
    <col min="2545" max="2550" width="6.7109375" style="1" bestFit="1" customWidth="1"/>
    <col min="2551" max="2552" width="5.85546875" style="1" bestFit="1" customWidth="1"/>
    <col min="2553" max="2553" width="5.85546875" style="1" customWidth="1"/>
    <col min="2554" max="2794" width="11.42578125" style="1"/>
    <col min="2795" max="2795" width="36.5703125" style="1" customWidth="1"/>
    <col min="2796" max="2796" width="8.28515625" style="1" customWidth="1"/>
    <col min="2797" max="2800" width="7.5703125" style="1" customWidth="1"/>
    <col min="2801" max="2806" width="6.7109375" style="1" bestFit="1" customWidth="1"/>
    <col min="2807" max="2808" width="5.85546875" style="1" bestFit="1" customWidth="1"/>
    <col min="2809" max="2809" width="5.85546875" style="1" customWidth="1"/>
    <col min="2810" max="3050" width="11.42578125" style="1"/>
    <col min="3051" max="3051" width="36.5703125" style="1" customWidth="1"/>
    <col min="3052" max="3052" width="8.28515625" style="1" customWidth="1"/>
    <col min="3053" max="3056" width="7.5703125" style="1" customWidth="1"/>
    <col min="3057" max="3062" width="6.7109375" style="1" bestFit="1" customWidth="1"/>
    <col min="3063" max="3064" width="5.85546875" style="1" bestFit="1" customWidth="1"/>
    <col min="3065" max="3065" width="5.85546875" style="1" customWidth="1"/>
    <col min="3066" max="3306" width="11.42578125" style="1"/>
    <col min="3307" max="3307" width="36.5703125" style="1" customWidth="1"/>
    <col min="3308" max="3308" width="8.28515625" style="1" customWidth="1"/>
    <col min="3309" max="3312" width="7.5703125" style="1" customWidth="1"/>
    <col min="3313" max="3318" width="6.7109375" style="1" bestFit="1" customWidth="1"/>
    <col min="3319" max="3320" width="5.85546875" style="1" bestFit="1" customWidth="1"/>
    <col min="3321" max="3321" width="5.85546875" style="1" customWidth="1"/>
    <col min="3322" max="3562" width="11.42578125" style="1"/>
    <col min="3563" max="3563" width="36.5703125" style="1" customWidth="1"/>
    <col min="3564" max="3564" width="8.28515625" style="1" customWidth="1"/>
    <col min="3565" max="3568" width="7.5703125" style="1" customWidth="1"/>
    <col min="3569" max="3574" width="6.7109375" style="1" bestFit="1" customWidth="1"/>
    <col min="3575" max="3576" width="5.85546875" style="1" bestFit="1" customWidth="1"/>
    <col min="3577" max="3577" width="5.85546875" style="1" customWidth="1"/>
    <col min="3578" max="3818" width="11.42578125" style="1"/>
    <col min="3819" max="3819" width="36.5703125" style="1" customWidth="1"/>
    <col min="3820" max="3820" width="8.28515625" style="1" customWidth="1"/>
    <col min="3821" max="3824" width="7.5703125" style="1" customWidth="1"/>
    <col min="3825" max="3830" width="6.7109375" style="1" bestFit="1" customWidth="1"/>
    <col min="3831" max="3832" width="5.85546875" style="1" bestFit="1" customWidth="1"/>
    <col min="3833" max="3833" width="5.85546875" style="1" customWidth="1"/>
    <col min="3834" max="4074" width="11.42578125" style="1"/>
    <col min="4075" max="4075" width="36.5703125" style="1" customWidth="1"/>
    <col min="4076" max="4076" width="8.28515625" style="1" customWidth="1"/>
    <col min="4077" max="4080" width="7.5703125" style="1" customWidth="1"/>
    <col min="4081" max="4086" width="6.7109375" style="1" bestFit="1" customWidth="1"/>
    <col min="4087" max="4088" width="5.85546875" style="1" bestFit="1" customWidth="1"/>
    <col min="4089" max="4089" width="5.85546875" style="1" customWidth="1"/>
    <col min="4090" max="4330" width="11.42578125" style="1"/>
    <col min="4331" max="4331" width="36.5703125" style="1" customWidth="1"/>
    <col min="4332" max="4332" width="8.28515625" style="1" customWidth="1"/>
    <col min="4333" max="4336" width="7.5703125" style="1" customWidth="1"/>
    <col min="4337" max="4342" width="6.7109375" style="1" bestFit="1" customWidth="1"/>
    <col min="4343" max="4344" width="5.85546875" style="1" bestFit="1" customWidth="1"/>
    <col min="4345" max="4345" width="5.85546875" style="1" customWidth="1"/>
    <col min="4346" max="4586" width="11.42578125" style="1"/>
    <col min="4587" max="4587" width="36.5703125" style="1" customWidth="1"/>
    <col min="4588" max="4588" width="8.28515625" style="1" customWidth="1"/>
    <col min="4589" max="4592" width="7.5703125" style="1" customWidth="1"/>
    <col min="4593" max="4598" width="6.7109375" style="1" bestFit="1" customWidth="1"/>
    <col min="4599" max="4600" width="5.85546875" style="1" bestFit="1" customWidth="1"/>
    <col min="4601" max="4601" width="5.85546875" style="1" customWidth="1"/>
    <col min="4602" max="4842" width="11.42578125" style="1"/>
    <col min="4843" max="4843" width="36.5703125" style="1" customWidth="1"/>
    <col min="4844" max="4844" width="8.28515625" style="1" customWidth="1"/>
    <col min="4845" max="4848" width="7.5703125" style="1" customWidth="1"/>
    <col min="4849" max="4854" width="6.7109375" style="1" bestFit="1" customWidth="1"/>
    <col min="4855" max="4856" width="5.85546875" style="1" bestFit="1" customWidth="1"/>
    <col min="4857" max="4857" width="5.85546875" style="1" customWidth="1"/>
    <col min="4858" max="5098" width="11.42578125" style="1"/>
    <col min="5099" max="5099" width="36.5703125" style="1" customWidth="1"/>
    <col min="5100" max="5100" width="8.28515625" style="1" customWidth="1"/>
    <col min="5101" max="5104" width="7.5703125" style="1" customWidth="1"/>
    <col min="5105" max="5110" width="6.7109375" style="1" bestFit="1" customWidth="1"/>
    <col min="5111" max="5112" width="5.85546875" style="1" bestFit="1" customWidth="1"/>
    <col min="5113" max="5113" width="5.85546875" style="1" customWidth="1"/>
    <col min="5114" max="5354" width="11.42578125" style="1"/>
    <col min="5355" max="5355" width="36.5703125" style="1" customWidth="1"/>
    <col min="5356" max="5356" width="8.28515625" style="1" customWidth="1"/>
    <col min="5357" max="5360" width="7.5703125" style="1" customWidth="1"/>
    <col min="5361" max="5366" width="6.7109375" style="1" bestFit="1" customWidth="1"/>
    <col min="5367" max="5368" width="5.85546875" style="1" bestFit="1" customWidth="1"/>
    <col min="5369" max="5369" width="5.85546875" style="1" customWidth="1"/>
    <col min="5370" max="5610" width="11.42578125" style="1"/>
    <col min="5611" max="5611" width="36.5703125" style="1" customWidth="1"/>
    <col min="5612" max="5612" width="8.28515625" style="1" customWidth="1"/>
    <col min="5613" max="5616" width="7.5703125" style="1" customWidth="1"/>
    <col min="5617" max="5622" width="6.7109375" style="1" bestFit="1" customWidth="1"/>
    <col min="5623" max="5624" width="5.85546875" style="1" bestFit="1" customWidth="1"/>
    <col min="5625" max="5625" width="5.85546875" style="1" customWidth="1"/>
    <col min="5626" max="5866" width="11.42578125" style="1"/>
    <col min="5867" max="5867" width="36.5703125" style="1" customWidth="1"/>
    <col min="5868" max="5868" width="8.28515625" style="1" customWidth="1"/>
    <col min="5869" max="5872" width="7.5703125" style="1" customWidth="1"/>
    <col min="5873" max="5878" width="6.7109375" style="1" bestFit="1" customWidth="1"/>
    <col min="5879" max="5880" width="5.85546875" style="1" bestFit="1" customWidth="1"/>
    <col min="5881" max="5881" width="5.85546875" style="1" customWidth="1"/>
    <col min="5882" max="6122" width="11.42578125" style="1"/>
    <col min="6123" max="6123" width="36.5703125" style="1" customWidth="1"/>
    <col min="6124" max="6124" width="8.28515625" style="1" customWidth="1"/>
    <col min="6125" max="6128" width="7.5703125" style="1" customWidth="1"/>
    <col min="6129" max="6134" width="6.7109375" style="1" bestFit="1" customWidth="1"/>
    <col min="6135" max="6136" width="5.85546875" style="1" bestFit="1" customWidth="1"/>
    <col min="6137" max="6137" width="5.85546875" style="1" customWidth="1"/>
    <col min="6138" max="6378" width="11.42578125" style="1"/>
    <col min="6379" max="6379" width="36.5703125" style="1" customWidth="1"/>
    <col min="6380" max="6380" width="8.28515625" style="1" customWidth="1"/>
    <col min="6381" max="6384" width="7.5703125" style="1" customWidth="1"/>
    <col min="6385" max="6390" width="6.7109375" style="1" bestFit="1" customWidth="1"/>
    <col min="6391" max="6392" width="5.85546875" style="1" bestFit="1" customWidth="1"/>
    <col min="6393" max="6393" width="5.85546875" style="1" customWidth="1"/>
    <col min="6394" max="6634" width="11.42578125" style="1"/>
    <col min="6635" max="6635" width="36.5703125" style="1" customWidth="1"/>
    <col min="6636" max="6636" width="8.28515625" style="1" customWidth="1"/>
    <col min="6637" max="6640" width="7.5703125" style="1" customWidth="1"/>
    <col min="6641" max="6646" width="6.7109375" style="1" bestFit="1" customWidth="1"/>
    <col min="6647" max="6648" width="5.85546875" style="1" bestFit="1" customWidth="1"/>
    <col min="6649" max="6649" width="5.85546875" style="1" customWidth="1"/>
    <col min="6650" max="6890" width="11.42578125" style="1"/>
    <col min="6891" max="6891" width="36.5703125" style="1" customWidth="1"/>
    <col min="6892" max="6892" width="8.28515625" style="1" customWidth="1"/>
    <col min="6893" max="6896" width="7.5703125" style="1" customWidth="1"/>
    <col min="6897" max="6902" width="6.7109375" style="1" bestFit="1" customWidth="1"/>
    <col min="6903" max="6904" width="5.85546875" style="1" bestFit="1" customWidth="1"/>
    <col min="6905" max="6905" width="5.85546875" style="1" customWidth="1"/>
    <col min="6906" max="7146" width="11.42578125" style="1"/>
    <col min="7147" max="7147" width="36.5703125" style="1" customWidth="1"/>
    <col min="7148" max="7148" width="8.28515625" style="1" customWidth="1"/>
    <col min="7149" max="7152" width="7.5703125" style="1" customWidth="1"/>
    <col min="7153" max="7158" width="6.7109375" style="1" bestFit="1" customWidth="1"/>
    <col min="7159" max="7160" width="5.85546875" style="1" bestFit="1" customWidth="1"/>
    <col min="7161" max="7161" width="5.85546875" style="1" customWidth="1"/>
    <col min="7162" max="7402" width="11.42578125" style="1"/>
    <col min="7403" max="7403" width="36.5703125" style="1" customWidth="1"/>
    <col min="7404" max="7404" width="8.28515625" style="1" customWidth="1"/>
    <col min="7405" max="7408" width="7.5703125" style="1" customWidth="1"/>
    <col min="7409" max="7414" width="6.7109375" style="1" bestFit="1" customWidth="1"/>
    <col min="7415" max="7416" width="5.85546875" style="1" bestFit="1" customWidth="1"/>
    <col min="7417" max="7417" width="5.85546875" style="1" customWidth="1"/>
    <col min="7418" max="7658" width="11.42578125" style="1"/>
    <col min="7659" max="7659" width="36.5703125" style="1" customWidth="1"/>
    <col min="7660" max="7660" width="8.28515625" style="1" customWidth="1"/>
    <col min="7661" max="7664" width="7.5703125" style="1" customWidth="1"/>
    <col min="7665" max="7670" width="6.7109375" style="1" bestFit="1" customWidth="1"/>
    <col min="7671" max="7672" width="5.85546875" style="1" bestFit="1" customWidth="1"/>
    <col min="7673" max="7673" width="5.85546875" style="1" customWidth="1"/>
    <col min="7674" max="7914" width="11.42578125" style="1"/>
    <col min="7915" max="7915" width="36.5703125" style="1" customWidth="1"/>
    <col min="7916" max="7916" width="8.28515625" style="1" customWidth="1"/>
    <col min="7917" max="7920" width="7.5703125" style="1" customWidth="1"/>
    <col min="7921" max="7926" width="6.7109375" style="1" bestFit="1" customWidth="1"/>
    <col min="7927" max="7928" width="5.85546875" style="1" bestFit="1" customWidth="1"/>
    <col min="7929" max="7929" width="5.85546875" style="1" customWidth="1"/>
    <col min="7930" max="8170" width="11.42578125" style="1"/>
    <col min="8171" max="8171" width="36.5703125" style="1" customWidth="1"/>
    <col min="8172" max="8172" width="8.28515625" style="1" customWidth="1"/>
    <col min="8173" max="8176" width="7.5703125" style="1" customWidth="1"/>
    <col min="8177" max="8182" width="6.7109375" style="1" bestFit="1" customWidth="1"/>
    <col min="8183" max="8184" width="5.85546875" style="1" bestFit="1" customWidth="1"/>
    <col min="8185" max="8185" width="5.85546875" style="1" customWidth="1"/>
    <col min="8186" max="8426" width="11.42578125" style="1"/>
    <col min="8427" max="8427" width="36.5703125" style="1" customWidth="1"/>
    <col min="8428" max="8428" width="8.28515625" style="1" customWidth="1"/>
    <col min="8429" max="8432" width="7.5703125" style="1" customWidth="1"/>
    <col min="8433" max="8438" width="6.7109375" style="1" bestFit="1" customWidth="1"/>
    <col min="8439" max="8440" width="5.85546875" style="1" bestFit="1" customWidth="1"/>
    <col min="8441" max="8441" width="5.85546875" style="1" customWidth="1"/>
    <col min="8442" max="8682" width="11.42578125" style="1"/>
    <col min="8683" max="8683" width="36.5703125" style="1" customWidth="1"/>
    <col min="8684" max="8684" width="8.28515625" style="1" customWidth="1"/>
    <col min="8685" max="8688" width="7.5703125" style="1" customWidth="1"/>
    <col min="8689" max="8694" width="6.7109375" style="1" bestFit="1" customWidth="1"/>
    <col min="8695" max="8696" width="5.85546875" style="1" bestFit="1" customWidth="1"/>
    <col min="8697" max="8697" width="5.85546875" style="1" customWidth="1"/>
    <col min="8698" max="8938" width="11.42578125" style="1"/>
    <col min="8939" max="8939" width="36.5703125" style="1" customWidth="1"/>
    <col min="8940" max="8940" width="8.28515625" style="1" customWidth="1"/>
    <col min="8941" max="8944" width="7.5703125" style="1" customWidth="1"/>
    <col min="8945" max="8950" width="6.7109375" style="1" bestFit="1" customWidth="1"/>
    <col min="8951" max="8952" width="5.85546875" style="1" bestFit="1" customWidth="1"/>
    <col min="8953" max="8953" width="5.85546875" style="1" customWidth="1"/>
    <col min="8954" max="9194" width="11.42578125" style="1"/>
    <col min="9195" max="9195" width="36.5703125" style="1" customWidth="1"/>
    <col min="9196" max="9196" width="8.28515625" style="1" customWidth="1"/>
    <col min="9197" max="9200" width="7.5703125" style="1" customWidth="1"/>
    <col min="9201" max="9206" width="6.7109375" style="1" bestFit="1" customWidth="1"/>
    <col min="9207" max="9208" width="5.85546875" style="1" bestFit="1" customWidth="1"/>
    <col min="9209" max="9209" width="5.85546875" style="1" customWidth="1"/>
    <col min="9210" max="9450" width="11.42578125" style="1"/>
    <col min="9451" max="9451" width="36.5703125" style="1" customWidth="1"/>
    <col min="9452" max="9452" width="8.28515625" style="1" customWidth="1"/>
    <col min="9453" max="9456" width="7.5703125" style="1" customWidth="1"/>
    <col min="9457" max="9462" width="6.7109375" style="1" bestFit="1" customWidth="1"/>
    <col min="9463" max="9464" width="5.85546875" style="1" bestFit="1" customWidth="1"/>
    <col min="9465" max="9465" width="5.85546875" style="1" customWidth="1"/>
    <col min="9466" max="9706" width="11.42578125" style="1"/>
    <col min="9707" max="9707" width="36.5703125" style="1" customWidth="1"/>
    <col min="9708" max="9708" width="8.28515625" style="1" customWidth="1"/>
    <col min="9709" max="9712" width="7.5703125" style="1" customWidth="1"/>
    <col min="9713" max="9718" width="6.7109375" style="1" bestFit="1" customWidth="1"/>
    <col min="9719" max="9720" width="5.85546875" style="1" bestFit="1" customWidth="1"/>
    <col min="9721" max="9721" width="5.85546875" style="1" customWidth="1"/>
    <col min="9722" max="9962" width="11.42578125" style="1"/>
    <col min="9963" max="9963" width="36.5703125" style="1" customWidth="1"/>
    <col min="9964" max="9964" width="8.28515625" style="1" customWidth="1"/>
    <col min="9965" max="9968" width="7.5703125" style="1" customWidth="1"/>
    <col min="9969" max="9974" width="6.7109375" style="1" bestFit="1" customWidth="1"/>
    <col min="9975" max="9976" width="5.85546875" style="1" bestFit="1" customWidth="1"/>
    <col min="9977" max="9977" width="5.85546875" style="1" customWidth="1"/>
    <col min="9978" max="10218" width="11.42578125" style="1"/>
    <col min="10219" max="10219" width="36.5703125" style="1" customWidth="1"/>
    <col min="10220" max="10220" width="8.28515625" style="1" customWidth="1"/>
    <col min="10221" max="10224" width="7.5703125" style="1" customWidth="1"/>
    <col min="10225" max="10230" width="6.7109375" style="1" bestFit="1" customWidth="1"/>
    <col min="10231" max="10232" width="5.85546875" style="1" bestFit="1" customWidth="1"/>
    <col min="10233" max="10233" width="5.85546875" style="1" customWidth="1"/>
    <col min="10234" max="10474" width="11.42578125" style="1"/>
    <col min="10475" max="10475" width="36.5703125" style="1" customWidth="1"/>
    <col min="10476" max="10476" width="8.28515625" style="1" customWidth="1"/>
    <col min="10477" max="10480" width="7.5703125" style="1" customWidth="1"/>
    <col min="10481" max="10486" width="6.7109375" style="1" bestFit="1" customWidth="1"/>
    <col min="10487" max="10488" width="5.85546875" style="1" bestFit="1" customWidth="1"/>
    <col min="10489" max="10489" width="5.85546875" style="1" customWidth="1"/>
    <col min="10490" max="10730" width="11.42578125" style="1"/>
    <col min="10731" max="10731" width="36.5703125" style="1" customWidth="1"/>
    <col min="10732" max="10732" width="8.28515625" style="1" customWidth="1"/>
    <col min="10733" max="10736" width="7.5703125" style="1" customWidth="1"/>
    <col min="10737" max="10742" width="6.7109375" style="1" bestFit="1" customWidth="1"/>
    <col min="10743" max="10744" width="5.85546875" style="1" bestFit="1" customWidth="1"/>
    <col min="10745" max="10745" width="5.85546875" style="1" customWidth="1"/>
    <col min="10746" max="10986" width="11.42578125" style="1"/>
    <col min="10987" max="10987" width="36.5703125" style="1" customWidth="1"/>
    <col min="10988" max="10988" width="8.28515625" style="1" customWidth="1"/>
    <col min="10989" max="10992" width="7.5703125" style="1" customWidth="1"/>
    <col min="10993" max="10998" width="6.7109375" style="1" bestFit="1" customWidth="1"/>
    <col min="10999" max="11000" width="5.85546875" style="1" bestFit="1" customWidth="1"/>
    <col min="11001" max="11001" width="5.85546875" style="1" customWidth="1"/>
    <col min="11002" max="11242" width="11.42578125" style="1"/>
    <col min="11243" max="11243" width="36.5703125" style="1" customWidth="1"/>
    <col min="11244" max="11244" width="8.28515625" style="1" customWidth="1"/>
    <col min="11245" max="11248" width="7.5703125" style="1" customWidth="1"/>
    <col min="11249" max="11254" width="6.7109375" style="1" bestFit="1" customWidth="1"/>
    <col min="11255" max="11256" width="5.85546875" style="1" bestFit="1" customWidth="1"/>
    <col min="11257" max="11257" width="5.85546875" style="1" customWidth="1"/>
    <col min="11258" max="11498" width="11.42578125" style="1"/>
    <col min="11499" max="11499" width="36.5703125" style="1" customWidth="1"/>
    <col min="11500" max="11500" width="8.28515625" style="1" customWidth="1"/>
    <col min="11501" max="11504" width="7.5703125" style="1" customWidth="1"/>
    <col min="11505" max="11510" width="6.7109375" style="1" bestFit="1" customWidth="1"/>
    <col min="11511" max="11512" width="5.85546875" style="1" bestFit="1" customWidth="1"/>
    <col min="11513" max="11513" width="5.85546875" style="1" customWidth="1"/>
    <col min="11514" max="11754" width="11.42578125" style="1"/>
    <col min="11755" max="11755" width="36.5703125" style="1" customWidth="1"/>
    <col min="11756" max="11756" width="8.28515625" style="1" customWidth="1"/>
    <col min="11757" max="11760" width="7.5703125" style="1" customWidth="1"/>
    <col min="11761" max="11766" width="6.7109375" style="1" bestFit="1" customWidth="1"/>
    <col min="11767" max="11768" width="5.85546875" style="1" bestFit="1" customWidth="1"/>
    <col min="11769" max="11769" width="5.85546875" style="1" customWidth="1"/>
    <col min="11770" max="12010" width="11.42578125" style="1"/>
    <col min="12011" max="12011" width="36.5703125" style="1" customWidth="1"/>
    <col min="12012" max="12012" width="8.28515625" style="1" customWidth="1"/>
    <col min="12013" max="12016" width="7.5703125" style="1" customWidth="1"/>
    <col min="12017" max="12022" width="6.7109375" style="1" bestFit="1" customWidth="1"/>
    <col min="12023" max="12024" width="5.85546875" style="1" bestFit="1" customWidth="1"/>
    <col min="12025" max="12025" width="5.85546875" style="1" customWidth="1"/>
    <col min="12026" max="12266" width="11.42578125" style="1"/>
    <col min="12267" max="12267" width="36.5703125" style="1" customWidth="1"/>
    <col min="12268" max="12268" width="8.28515625" style="1" customWidth="1"/>
    <col min="12269" max="12272" width="7.5703125" style="1" customWidth="1"/>
    <col min="12273" max="12278" width="6.7109375" style="1" bestFit="1" customWidth="1"/>
    <col min="12279" max="12280" width="5.85546875" style="1" bestFit="1" customWidth="1"/>
    <col min="12281" max="12281" width="5.85546875" style="1" customWidth="1"/>
    <col min="12282" max="12522" width="11.42578125" style="1"/>
    <col min="12523" max="12523" width="36.5703125" style="1" customWidth="1"/>
    <col min="12524" max="12524" width="8.28515625" style="1" customWidth="1"/>
    <col min="12525" max="12528" width="7.5703125" style="1" customWidth="1"/>
    <col min="12529" max="12534" width="6.7109375" style="1" bestFit="1" customWidth="1"/>
    <col min="12535" max="12536" width="5.85546875" style="1" bestFit="1" customWidth="1"/>
    <col min="12537" max="12537" width="5.85546875" style="1" customWidth="1"/>
    <col min="12538" max="12778" width="11.42578125" style="1"/>
    <col min="12779" max="12779" width="36.5703125" style="1" customWidth="1"/>
    <col min="12780" max="12780" width="8.28515625" style="1" customWidth="1"/>
    <col min="12781" max="12784" width="7.5703125" style="1" customWidth="1"/>
    <col min="12785" max="12790" width="6.7109375" style="1" bestFit="1" customWidth="1"/>
    <col min="12791" max="12792" width="5.85546875" style="1" bestFit="1" customWidth="1"/>
    <col min="12793" max="12793" width="5.85546875" style="1" customWidth="1"/>
    <col min="12794" max="13034" width="11.42578125" style="1"/>
    <col min="13035" max="13035" width="36.5703125" style="1" customWidth="1"/>
    <col min="13036" max="13036" width="8.28515625" style="1" customWidth="1"/>
    <col min="13037" max="13040" width="7.5703125" style="1" customWidth="1"/>
    <col min="13041" max="13046" width="6.7109375" style="1" bestFit="1" customWidth="1"/>
    <col min="13047" max="13048" width="5.85546875" style="1" bestFit="1" customWidth="1"/>
    <col min="13049" max="13049" width="5.85546875" style="1" customWidth="1"/>
    <col min="13050" max="13290" width="11.42578125" style="1"/>
    <col min="13291" max="13291" width="36.5703125" style="1" customWidth="1"/>
    <col min="13292" max="13292" width="8.28515625" style="1" customWidth="1"/>
    <col min="13293" max="13296" width="7.5703125" style="1" customWidth="1"/>
    <col min="13297" max="13302" width="6.7109375" style="1" bestFit="1" customWidth="1"/>
    <col min="13303" max="13304" width="5.85546875" style="1" bestFit="1" customWidth="1"/>
    <col min="13305" max="13305" width="5.85546875" style="1" customWidth="1"/>
    <col min="13306" max="13546" width="11.42578125" style="1"/>
    <col min="13547" max="13547" width="36.5703125" style="1" customWidth="1"/>
    <col min="13548" max="13548" width="8.28515625" style="1" customWidth="1"/>
    <col min="13549" max="13552" width="7.5703125" style="1" customWidth="1"/>
    <col min="13553" max="13558" width="6.7109375" style="1" bestFit="1" customWidth="1"/>
    <col min="13559" max="13560" width="5.85546875" style="1" bestFit="1" customWidth="1"/>
    <col min="13561" max="13561" width="5.85546875" style="1" customWidth="1"/>
    <col min="13562" max="13802" width="11.42578125" style="1"/>
    <col min="13803" max="13803" width="36.5703125" style="1" customWidth="1"/>
    <col min="13804" max="13804" width="8.28515625" style="1" customWidth="1"/>
    <col min="13805" max="13808" width="7.5703125" style="1" customWidth="1"/>
    <col min="13809" max="13814" width="6.7109375" style="1" bestFit="1" customWidth="1"/>
    <col min="13815" max="13816" width="5.85546875" style="1" bestFit="1" customWidth="1"/>
    <col min="13817" max="13817" width="5.85546875" style="1" customWidth="1"/>
    <col min="13818" max="14058" width="11.42578125" style="1"/>
    <col min="14059" max="14059" width="36.5703125" style="1" customWidth="1"/>
    <col min="14060" max="14060" width="8.28515625" style="1" customWidth="1"/>
    <col min="14061" max="14064" width="7.5703125" style="1" customWidth="1"/>
    <col min="14065" max="14070" width="6.7109375" style="1" bestFit="1" customWidth="1"/>
    <col min="14071" max="14072" width="5.85546875" style="1" bestFit="1" customWidth="1"/>
    <col min="14073" max="14073" width="5.85546875" style="1" customWidth="1"/>
    <col min="14074" max="14314" width="11.42578125" style="1"/>
    <col min="14315" max="14315" width="36.5703125" style="1" customWidth="1"/>
    <col min="14316" max="14316" width="8.28515625" style="1" customWidth="1"/>
    <col min="14317" max="14320" width="7.5703125" style="1" customWidth="1"/>
    <col min="14321" max="14326" width="6.7109375" style="1" bestFit="1" customWidth="1"/>
    <col min="14327" max="14328" width="5.85546875" style="1" bestFit="1" customWidth="1"/>
    <col min="14329" max="14329" width="5.85546875" style="1" customWidth="1"/>
    <col min="14330" max="14570" width="11.42578125" style="1"/>
    <col min="14571" max="14571" width="36.5703125" style="1" customWidth="1"/>
    <col min="14572" max="14572" width="8.28515625" style="1" customWidth="1"/>
    <col min="14573" max="14576" width="7.5703125" style="1" customWidth="1"/>
    <col min="14577" max="14582" width="6.7109375" style="1" bestFit="1" customWidth="1"/>
    <col min="14583" max="14584" width="5.85546875" style="1" bestFit="1" customWidth="1"/>
    <col min="14585" max="14585" width="5.85546875" style="1" customWidth="1"/>
    <col min="14586" max="14826" width="11.42578125" style="1"/>
    <col min="14827" max="14827" width="36.5703125" style="1" customWidth="1"/>
    <col min="14828" max="14828" width="8.28515625" style="1" customWidth="1"/>
    <col min="14829" max="14832" width="7.5703125" style="1" customWidth="1"/>
    <col min="14833" max="14838" width="6.7109375" style="1" bestFit="1" customWidth="1"/>
    <col min="14839" max="14840" width="5.85546875" style="1" bestFit="1" customWidth="1"/>
    <col min="14841" max="14841" width="5.85546875" style="1" customWidth="1"/>
    <col min="14842" max="15082" width="11.42578125" style="1"/>
    <col min="15083" max="15083" width="36.5703125" style="1" customWidth="1"/>
    <col min="15084" max="15084" width="8.28515625" style="1" customWidth="1"/>
    <col min="15085" max="15088" width="7.5703125" style="1" customWidth="1"/>
    <col min="15089" max="15094" width="6.7109375" style="1" bestFit="1" customWidth="1"/>
    <col min="15095" max="15096" width="5.85546875" style="1" bestFit="1" customWidth="1"/>
    <col min="15097" max="15097" width="5.85546875" style="1" customWidth="1"/>
    <col min="15098" max="15338" width="11.42578125" style="1"/>
    <col min="15339" max="15339" width="36.5703125" style="1" customWidth="1"/>
    <col min="15340" max="15340" width="8.28515625" style="1" customWidth="1"/>
    <col min="15341" max="15344" width="7.5703125" style="1" customWidth="1"/>
    <col min="15345" max="15350" width="6.7109375" style="1" bestFit="1" customWidth="1"/>
    <col min="15351" max="15352" width="5.85546875" style="1" bestFit="1" customWidth="1"/>
    <col min="15353" max="15353" width="5.85546875" style="1" customWidth="1"/>
    <col min="15354" max="15594" width="11.42578125" style="1"/>
    <col min="15595" max="15595" width="36.5703125" style="1" customWidth="1"/>
    <col min="15596" max="15596" width="8.28515625" style="1" customWidth="1"/>
    <col min="15597" max="15600" width="7.5703125" style="1" customWidth="1"/>
    <col min="15601" max="15606" width="6.7109375" style="1" bestFit="1" customWidth="1"/>
    <col min="15607" max="15608" width="5.85546875" style="1" bestFit="1" customWidth="1"/>
    <col min="15609" max="15609" width="5.85546875" style="1" customWidth="1"/>
    <col min="15610" max="15850" width="11.42578125" style="1"/>
    <col min="15851" max="15851" width="36.5703125" style="1" customWidth="1"/>
    <col min="15852" max="15852" width="8.28515625" style="1" customWidth="1"/>
    <col min="15853" max="15856" width="7.5703125" style="1" customWidth="1"/>
    <col min="15857" max="15862" width="6.7109375" style="1" bestFit="1" customWidth="1"/>
    <col min="15863" max="15864" width="5.85546875" style="1" bestFit="1" customWidth="1"/>
    <col min="15865" max="15865" width="5.85546875" style="1" customWidth="1"/>
    <col min="15866" max="16106" width="11.42578125" style="1"/>
    <col min="16107" max="16107" width="36.5703125" style="1" customWidth="1"/>
    <col min="16108" max="16108" width="8.28515625" style="1" customWidth="1"/>
    <col min="16109" max="16112" width="7.5703125" style="1" customWidth="1"/>
    <col min="16113" max="16118" width="6.7109375" style="1" bestFit="1" customWidth="1"/>
    <col min="16119" max="16120" width="5.85546875" style="1" bestFit="1" customWidth="1"/>
    <col min="16121" max="16121" width="5.85546875" style="1" customWidth="1"/>
    <col min="16122" max="16384" width="11.42578125" style="1"/>
  </cols>
  <sheetData>
    <row r="1" spans="1:11" s="35" customFormat="1" ht="33.75" customHeight="1">
      <c r="A1" s="912" t="s">
        <v>210</v>
      </c>
      <c r="B1" s="912"/>
      <c r="C1" s="912"/>
      <c r="D1" s="912"/>
      <c r="E1" s="912"/>
      <c r="F1" s="912"/>
      <c r="G1" s="912"/>
      <c r="H1" s="912"/>
      <c r="I1" s="912"/>
      <c r="J1" s="912"/>
    </row>
    <row r="2" spans="1:11">
      <c r="A2" s="710" t="s">
        <v>55</v>
      </c>
      <c r="B2" s="29"/>
      <c r="C2" s="29"/>
      <c r="D2" s="29"/>
      <c r="E2" s="29"/>
      <c r="F2" s="29"/>
      <c r="G2" s="29"/>
      <c r="H2" s="29"/>
      <c r="I2" s="29"/>
      <c r="J2" s="29"/>
    </row>
    <row r="3" spans="1:11" ht="4.5" customHeight="1" thickBot="1"/>
    <row r="4" spans="1:11" ht="13.5" thickBot="1">
      <c r="A4" s="122" t="s">
        <v>91</v>
      </c>
      <c r="B4" s="123">
        <v>2010</v>
      </c>
      <c r="C4" s="124">
        <v>2011</v>
      </c>
      <c r="D4" s="124">
        <v>2012</v>
      </c>
      <c r="E4" s="124">
        <v>2013</v>
      </c>
      <c r="F4" s="124">
        <v>2014</v>
      </c>
      <c r="G4" s="124">
        <v>2015</v>
      </c>
      <c r="H4" s="342">
        <v>2016</v>
      </c>
      <c r="I4" s="342">
        <v>2017</v>
      </c>
      <c r="J4" s="719">
        <v>2018</v>
      </c>
      <c r="K4" s="311">
        <v>2019</v>
      </c>
    </row>
    <row r="5" spans="1:11" ht="12.75" customHeight="1" thickBot="1">
      <c r="A5" s="708" t="s">
        <v>100</v>
      </c>
      <c r="B5" s="312"/>
      <c r="C5" s="312"/>
      <c r="D5" s="312"/>
      <c r="E5" s="312"/>
      <c r="F5" s="312"/>
      <c r="G5" s="312"/>
      <c r="H5" s="341"/>
      <c r="I5" s="341"/>
      <c r="J5" s="341"/>
      <c r="K5" s="313"/>
    </row>
    <row r="6" spans="1:11" ht="12.75" customHeight="1">
      <c r="A6" s="110" t="s">
        <v>163</v>
      </c>
      <c r="B6" s="294"/>
      <c r="C6" s="295"/>
      <c r="D6" s="295"/>
      <c r="E6" s="295"/>
      <c r="F6" s="295"/>
      <c r="G6" s="295"/>
      <c r="H6" s="343"/>
      <c r="I6" s="343"/>
      <c r="J6" s="105"/>
      <c r="K6" s="275"/>
    </row>
    <row r="7" spans="1:11" ht="12.75" customHeight="1">
      <c r="A7" s="134" t="s">
        <v>3</v>
      </c>
      <c r="B7" s="153" t="s">
        <v>168</v>
      </c>
      <c r="C7" s="724" t="s">
        <v>168</v>
      </c>
      <c r="D7" s="724" t="s">
        <v>168</v>
      </c>
      <c r="E7" s="724" t="s">
        <v>168</v>
      </c>
      <c r="F7" s="724" t="s">
        <v>168</v>
      </c>
      <c r="G7" s="724">
        <v>2.2000000000000002</v>
      </c>
      <c r="H7" s="95">
        <v>2</v>
      </c>
      <c r="I7" s="97">
        <v>3.4</v>
      </c>
      <c r="J7" s="97">
        <v>2.9</v>
      </c>
      <c r="K7" s="273">
        <v>2.2999999999999998</v>
      </c>
    </row>
    <row r="8" spans="1:11" ht="12.75" customHeight="1" thickBot="1">
      <c r="A8" s="136" t="s">
        <v>4</v>
      </c>
      <c r="B8" s="154" t="s">
        <v>168</v>
      </c>
      <c r="C8" s="726" t="s">
        <v>168</v>
      </c>
      <c r="D8" s="726" t="s">
        <v>168</v>
      </c>
      <c r="E8" s="726" t="s">
        <v>168</v>
      </c>
      <c r="F8" s="726" t="s">
        <v>168</v>
      </c>
      <c r="G8" s="726">
        <v>1.8</v>
      </c>
      <c r="H8" s="690">
        <v>1.6</v>
      </c>
      <c r="I8" s="102">
        <v>3</v>
      </c>
      <c r="J8" s="102">
        <v>1.8</v>
      </c>
      <c r="K8" s="274">
        <v>2.2999999999999998</v>
      </c>
    </row>
    <row r="9" spans="1:11" ht="12.75" customHeight="1">
      <c r="A9" s="110" t="s">
        <v>0</v>
      </c>
      <c r="B9" s="294"/>
      <c r="C9" s="125"/>
      <c r="D9" s="125"/>
      <c r="E9" s="125"/>
      <c r="F9" s="125"/>
      <c r="G9" s="126"/>
      <c r="H9" s="126"/>
      <c r="I9" s="126"/>
      <c r="J9" s="725"/>
      <c r="K9" s="152"/>
    </row>
    <row r="10" spans="1:11" ht="12.75" customHeight="1">
      <c r="A10" s="134" t="s">
        <v>3</v>
      </c>
      <c r="B10" s="153">
        <v>3.2</v>
      </c>
      <c r="C10" s="127">
        <v>3.2</v>
      </c>
      <c r="D10" s="127">
        <v>2.2999999999999998</v>
      </c>
      <c r="E10" s="127">
        <v>1.8</v>
      </c>
      <c r="F10" s="127">
        <v>2.4</v>
      </c>
      <c r="G10" s="127">
        <v>2.2000000000000002</v>
      </c>
      <c r="H10" s="127">
        <v>2.2999999999999998</v>
      </c>
      <c r="I10" s="127">
        <v>4</v>
      </c>
      <c r="J10" s="97">
        <v>3.1</v>
      </c>
      <c r="K10" s="273">
        <v>2.7</v>
      </c>
    </row>
    <row r="11" spans="1:11" ht="12.75" customHeight="1" thickBot="1">
      <c r="A11" s="136" t="s">
        <v>4</v>
      </c>
      <c r="B11" s="154">
        <v>3.2</v>
      </c>
      <c r="C11" s="128">
        <v>3</v>
      </c>
      <c r="D11" s="128">
        <v>2</v>
      </c>
      <c r="E11" s="128">
        <v>1.4</v>
      </c>
      <c r="F11" s="128">
        <v>2.1</v>
      </c>
      <c r="G11" s="128">
        <v>1.8</v>
      </c>
      <c r="H11" s="128">
        <v>1.9</v>
      </c>
      <c r="I11" s="128">
        <v>3.6</v>
      </c>
      <c r="J11" s="102">
        <v>2</v>
      </c>
      <c r="K11" s="274">
        <v>2.6</v>
      </c>
    </row>
    <row r="12" spans="1:11" ht="12.75" customHeight="1">
      <c r="A12" s="135" t="s">
        <v>1</v>
      </c>
      <c r="B12" s="153"/>
      <c r="C12" s="127"/>
      <c r="D12" s="127"/>
      <c r="E12" s="127"/>
      <c r="F12" s="127"/>
      <c r="G12" s="129"/>
      <c r="H12" s="129"/>
      <c r="I12" s="129"/>
      <c r="J12" s="105"/>
      <c r="K12" s="275"/>
    </row>
    <row r="13" spans="1:11" ht="12.75" customHeight="1">
      <c r="A13" s="134" t="s">
        <v>3</v>
      </c>
      <c r="B13" s="153">
        <v>3.3</v>
      </c>
      <c r="C13" s="127">
        <v>3.2</v>
      </c>
      <c r="D13" s="127">
        <v>2.4</v>
      </c>
      <c r="E13" s="127">
        <v>1.8</v>
      </c>
      <c r="F13" s="127">
        <v>2.6</v>
      </c>
      <c r="G13" s="127">
        <v>2.2000000000000002</v>
      </c>
      <c r="H13" s="127">
        <v>2.2000000000000002</v>
      </c>
      <c r="I13" s="127">
        <v>3.8</v>
      </c>
      <c r="J13" s="97">
        <v>3.1</v>
      </c>
      <c r="K13" s="273">
        <v>2.6</v>
      </c>
    </row>
    <row r="14" spans="1:11" ht="12.75" customHeight="1" thickBot="1">
      <c r="A14" s="134" t="s">
        <v>4</v>
      </c>
      <c r="B14" s="153">
        <v>3.4</v>
      </c>
      <c r="C14" s="127">
        <v>3</v>
      </c>
      <c r="D14" s="127">
        <v>2</v>
      </c>
      <c r="E14" s="127">
        <v>1.4</v>
      </c>
      <c r="F14" s="127">
        <v>2.1</v>
      </c>
      <c r="G14" s="127">
        <v>1.9</v>
      </c>
      <c r="H14" s="127">
        <v>1.9</v>
      </c>
      <c r="I14" s="127">
        <v>3.5</v>
      </c>
      <c r="J14" s="102">
        <v>2</v>
      </c>
      <c r="K14" s="274">
        <v>2.6</v>
      </c>
    </row>
    <row r="15" spans="1:11" ht="12.75" customHeight="1">
      <c r="A15" s="110" t="s">
        <v>2</v>
      </c>
      <c r="B15" s="155"/>
      <c r="C15" s="126"/>
      <c r="D15" s="126"/>
      <c r="E15" s="126"/>
      <c r="F15" s="126"/>
      <c r="G15" s="126"/>
      <c r="H15" s="126"/>
      <c r="I15" s="126"/>
      <c r="J15" s="98"/>
      <c r="K15" s="276"/>
    </row>
    <row r="16" spans="1:11" ht="12.75" customHeight="1">
      <c r="A16" s="134" t="s">
        <v>3</v>
      </c>
      <c r="B16" s="153">
        <v>2.5</v>
      </c>
      <c r="C16" s="127">
        <v>2.5</v>
      </c>
      <c r="D16" s="127">
        <v>2.7</v>
      </c>
      <c r="E16" s="127">
        <v>1.9</v>
      </c>
      <c r="F16" s="127">
        <v>3</v>
      </c>
      <c r="G16" s="127">
        <v>2.1</v>
      </c>
      <c r="H16" s="127">
        <v>1.7</v>
      </c>
      <c r="I16" s="127">
        <v>3.2</v>
      </c>
      <c r="J16" s="97">
        <v>2.7</v>
      </c>
      <c r="K16" s="273">
        <v>2.4</v>
      </c>
    </row>
    <row r="17" spans="1:12" ht="12.75" customHeight="1" thickBot="1">
      <c r="A17" s="136" t="s">
        <v>4</v>
      </c>
      <c r="B17" s="154">
        <v>2.5</v>
      </c>
      <c r="C17" s="128">
        <v>2.2999999999999998</v>
      </c>
      <c r="D17" s="128">
        <v>2.4</v>
      </c>
      <c r="E17" s="128">
        <v>1.6</v>
      </c>
      <c r="F17" s="128">
        <v>2.7</v>
      </c>
      <c r="G17" s="128">
        <v>1.7</v>
      </c>
      <c r="H17" s="128">
        <v>1.3</v>
      </c>
      <c r="I17" s="128">
        <v>2.8</v>
      </c>
      <c r="J17" s="97">
        <v>1.5</v>
      </c>
      <c r="K17" s="273">
        <v>2.2999999999999998</v>
      </c>
      <c r="L17" s="6"/>
    </row>
    <row r="18" spans="1:12" ht="12.75" customHeight="1">
      <c r="A18" s="137" t="s">
        <v>29</v>
      </c>
      <c r="B18" s="156"/>
      <c r="C18" s="129"/>
      <c r="D18" s="129"/>
      <c r="E18" s="129"/>
      <c r="F18" s="129"/>
      <c r="G18" s="129"/>
      <c r="H18" s="129"/>
      <c r="I18" s="129"/>
      <c r="J18" s="108"/>
      <c r="K18" s="277"/>
      <c r="L18" s="6"/>
    </row>
    <row r="19" spans="1:12" ht="12.75" customHeight="1">
      <c r="A19" s="134" t="s">
        <v>3</v>
      </c>
      <c r="B19" s="153">
        <v>2.2999999999999998</v>
      </c>
      <c r="C19" s="130">
        <v>3.5</v>
      </c>
      <c r="D19" s="130">
        <v>2.5</v>
      </c>
      <c r="E19" s="130">
        <v>2.1</v>
      </c>
      <c r="F19" s="130">
        <v>2.4</v>
      </c>
      <c r="G19" s="130">
        <v>2.2999999999999998</v>
      </c>
      <c r="H19" s="130">
        <v>2</v>
      </c>
      <c r="I19" s="130">
        <v>2.7</v>
      </c>
      <c r="J19" s="724">
        <v>2.8</v>
      </c>
      <c r="K19" s="297">
        <v>1.4</v>
      </c>
      <c r="L19" s="6"/>
    </row>
    <row r="20" spans="1:12" ht="12.75" customHeight="1" thickBot="1">
      <c r="A20" s="134" t="s">
        <v>4</v>
      </c>
      <c r="B20" s="153">
        <v>2.6</v>
      </c>
      <c r="C20" s="130">
        <v>1.7</v>
      </c>
      <c r="D20" s="130">
        <v>2.2000000000000002</v>
      </c>
      <c r="E20" s="130">
        <v>1.8</v>
      </c>
      <c r="F20" s="130">
        <v>2</v>
      </c>
      <c r="G20" s="130">
        <v>1.9</v>
      </c>
      <c r="H20" s="130">
        <v>1.7</v>
      </c>
      <c r="I20" s="130">
        <v>2.2999999999999998</v>
      </c>
      <c r="J20" s="726">
        <v>1.9</v>
      </c>
      <c r="K20" s="298">
        <v>1.5</v>
      </c>
      <c r="L20" s="6"/>
    </row>
    <row r="21" spans="1:12" ht="12.75" customHeight="1">
      <c r="A21" s="111" t="s">
        <v>59</v>
      </c>
      <c r="B21" s="155"/>
      <c r="C21" s="126"/>
      <c r="D21" s="126"/>
      <c r="E21" s="126"/>
      <c r="F21" s="126"/>
      <c r="G21" s="126"/>
      <c r="H21" s="126"/>
      <c r="I21" s="126"/>
      <c r="J21" s="98"/>
      <c r="K21" s="276"/>
      <c r="L21" s="6"/>
    </row>
    <row r="22" spans="1:12" ht="12.75" customHeight="1">
      <c r="A22" s="134" t="s">
        <v>3</v>
      </c>
      <c r="B22" s="153">
        <v>2.2999999999999998</v>
      </c>
      <c r="C22" s="131">
        <v>3.6</v>
      </c>
      <c r="D22" s="131">
        <v>2.4</v>
      </c>
      <c r="E22" s="131">
        <v>2.1</v>
      </c>
      <c r="F22" s="131">
        <v>2.4</v>
      </c>
      <c r="G22" s="130">
        <v>2.2999999999999998</v>
      </c>
      <c r="H22" s="130">
        <v>2.1</v>
      </c>
      <c r="I22" s="130">
        <v>2.7</v>
      </c>
      <c r="J22" s="724">
        <v>2.9</v>
      </c>
      <c r="K22" s="297">
        <v>1.4</v>
      </c>
      <c r="L22" s="6"/>
    </row>
    <row r="23" spans="1:12" ht="12.75" customHeight="1" thickBot="1">
      <c r="A23" s="136" t="s">
        <v>4</v>
      </c>
      <c r="B23" s="154">
        <v>2.5</v>
      </c>
      <c r="C23" s="132">
        <v>1.7</v>
      </c>
      <c r="D23" s="132">
        <v>2.1</v>
      </c>
      <c r="E23" s="132">
        <v>1.8</v>
      </c>
      <c r="F23" s="132">
        <v>2</v>
      </c>
      <c r="G23" s="133">
        <v>1.9</v>
      </c>
      <c r="H23" s="133">
        <v>1.7</v>
      </c>
      <c r="I23" s="133">
        <v>2.4</v>
      </c>
      <c r="J23" s="724">
        <v>1.9</v>
      </c>
      <c r="K23" s="297">
        <v>1.5</v>
      </c>
      <c r="L23" s="6"/>
    </row>
    <row r="24" spans="1:12" ht="12.75" customHeight="1">
      <c r="A24" s="137" t="s">
        <v>60</v>
      </c>
      <c r="B24" s="156"/>
      <c r="C24" s="129"/>
      <c r="D24" s="129"/>
      <c r="E24" s="129"/>
      <c r="F24" s="129"/>
      <c r="G24" s="129"/>
      <c r="H24" s="129"/>
      <c r="I24" s="129"/>
      <c r="J24" s="108"/>
      <c r="K24" s="277"/>
    </row>
    <row r="25" spans="1:12" s="23" customFormat="1" ht="12.75" customHeight="1">
      <c r="A25" s="134" t="s">
        <v>3</v>
      </c>
      <c r="B25" s="153">
        <v>2.2999999999999998</v>
      </c>
      <c r="C25" s="130">
        <v>3</v>
      </c>
      <c r="D25" s="130">
        <v>2.9</v>
      </c>
      <c r="E25" s="130">
        <v>2.1</v>
      </c>
      <c r="F25" s="130">
        <v>2.4</v>
      </c>
      <c r="G25" s="130">
        <v>2.2000000000000002</v>
      </c>
      <c r="H25" s="130">
        <v>1.6</v>
      </c>
      <c r="I25" s="130">
        <v>2.4</v>
      </c>
      <c r="J25" s="724">
        <v>2.6</v>
      </c>
      <c r="K25" s="297">
        <v>1.6</v>
      </c>
    </row>
    <row r="26" spans="1:12" s="23" customFormat="1" ht="12.75" customHeight="1" thickBot="1">
      <c r="A26" s="136" t="s">
        <v>4</v>
      </c>
      <c r="B26" s="154">
        <v>2.8</v>
      </c>
      <c r="C26" s="133">
        <v>1.7</v>
      </c>
      <c r="D26" s="133">
        <v>2.6</v>
      </c>
      <c r="E26" s="133">
        <v>1.8</v>
      </c>
      <c r="F26" s="133">
        <v>2</v>
      </c>
      <c r="G26" s="133">
        <v>1.2</v>
      </c>
      <c r="H26" s="133">
        <v>1.2</v>
      </c>
      <c r="I26" s="133">
        <v>2</v>
      </c>
      <c r="J26" s="734">
        <v>1.3</v>
      </c>
      <c r="K26" s="301">
        <v>1.5</v>
      </c>
      <c r="L26" s="318"/>
    </row>
    <row r="27" spans="1:12" s="23" customFormat="1" ht="12.75" customHeight="1" thickBot="1">
      <c r="A27" s="709" t="s">
        <v>101</v>
      </c>
      <c r="B27" s="294"/>
      <c r="C27" s="312"/>
      <c r="D27" s="312"/>
      <c r="E27" s="312"/>
      <c r="F27" s="312"/>
      <c r="G27" s="312"/>
      <c r="H27" s="341"/>
      <c r="I27" s="341"/>
      <c r="J27" s="341"/>
      <c r="K27" s="313"/>
      <c r="L27" s="318"/>
    </row>
    <row r="28" spans="1:12" s="23" customFormat="1" ht="12.75" customHeight="1">
      <c r="A28" s="110" t="s">
        <v>163</v>
      </c>
      <c r="B28" s="294"/>
      <c r="C28" s="295"/>
      <c r="D28" s="295"/>
      <c r="E28" s="295"/>
      <c r="F28" s="295"/>
      <c r="G28" s="295"/>
      <c r="H28" s="343"/>
      <c r="I28" s="343"/>
      <c r="J28" s="105"/>
      <c r="K28" s="275"/>
      <c r="L28" s="318"/>
    </row>
    <row r="29" spans="1:12" s="23" customFormat="1" ht="12.75" customHeight="1">
      <c r="A29" s="134" t="s">
        <v>3</v>
      </c>
      <c r="B29" s="153" t="s">
        <v>168</v>
      </c>
      <c r="C29" s="724" t="s">
        <v>168</v>
      </c>
      <c r="D29" s="724" t="s">
        <v>168</v>
      </c>
      <c r="E29" s="724" t="s">
        <v>168</v>
      </c>
      <c r="F29" s="724" t="s">
        <v>168</v>
      </c>
      <c r="G29" s="724">
        <v>2.2000000000000002</v>
      </c>
      <c r="H29" s="95">
        <v>1.8</v>
      </c>
      <c r="I29" s="95">
        <v>2.2999999999999998</v>
      </c>
      <c r="J29" s="97">
        <v>1.1000000000000001</v>
      </c>
      <c r="K29" s="273">
        <v>1.2</v>
      </c>
      <c r="L29" s="318"/>
    </row>
    <row r="30" spans="1:12" s="23" customFormat="1" ht="12.75" customHeight="1" thickBot="1">
      <c r="A30" s="136" t="s">
        <v>4</v>
      </c>
      <c r="B30" s="154" t="s">
        <v>168</v>
      </c>
      <c r="C30" s="726" t="s">
        <v>168</v>
      </c>
      <c r="D30" s="726" t="s">
        <v>168</v>
      </c>
      <c r="E30" s="726" t="s">
        <v>168</v>
      </c>
      <c r="F30" s="726" t="s">
        <v>168</v>
      </c>
      <c r="G30" s="726">
        <v>1.8</v>
      </c>
      <c r="H30" s="690">
        <v>1.5</v>
      </c>
      <c r="I30" s="690">
        <v>2</v>
      </c>
      <c r="J30" s="102">
        <v>-0.1</v>
      </c>
      <c r="K30" s="274">
        <v>1.1000000000000001</v>
      </c>
      <c r="L30" s="318"/>
    </row>
    <row r="31" spans="1:12" s="23" customFormat="1" ht="12.75" customHeight="1">
      <c r="A31" s="110" t="s">
        <v>0</v>
      </c>
      <c r="B31" s="294"/>
      <c r="C31" s="295"/>
      <c r="D31" s="295"/>
      <c r="E31" s="295"/>
      <c r="F31" s="295"/>
      <c r="G31" s="295"/>
      <c r="H31" s="343"/>
      <c r="I31" s="343"/>
      <c r="J31" s="105"/>
      <c r="K31" s="275"/>
      <c r="L31" s="318"/>
    </row>
    <row r="32" spans="1:12" s="23" customFormat="1" ht="12.75" customHeight="1">
      <c r="A32" s="134" t="s">
        <v>3</v>
      </c>
      <c r="B32" s="153">
        <v>1.6</v>
      </c>
      <c r="C32" s="99">
        <v>1.1000000000000001</v>
      </c>
      <c r="D32" s="99">
        <v>0.4</v>
      </c>
      <c r="E32" s="99">
        <v>0.9</v>
      </c>
      <c r="F32" s="99">
        <v>1.9</v>
      </c>
      <c r="G32" s="99">
        <v>2.2000000000000002</v>
      </c>
      <c r="H32" s="95">
        <f>((2.27018/100+1)/(1+0.18/100)-1)*100</f>
        <v>2.1</v>
      </c>
      <c r="I32" s="95">
        <v>2.9</v>
      </c>
      <c r="J32" s="97">
        <v>1.3</v>
      </c>
      <c r="K32" s="273">
        <v>1.5</v>
      </c>
      <c r="L32" s="318"/>
    </row>
    <row r="33" spans="1:12" s="23" customFormat="1" ht="12.75" customHeight="1" thickBot="1">
      <c r="A33" s="136" t="s">
        <v>4</v>
      </c>
      <c r="B33" s="154">
        <v>1.6</v>
      </c>
      <c r="C33" s="109">
        <v>0.9</v>
      </c>
      <c r="D33" s="109">
        <v>0</v>
      </c>
      <c r="E33" s="109">
        <v>0.5</v>
      </c>
      <c r="F33" s="109">
        <v>1.6</v>
      </c>
      <c r="G33" s="109">
        <v>1.8</v>
      </c>
      <c r="H33" s="690">
        <f>((1.88511/100+1)/(1+0.18/100)-1)*100</f>
        <v>1.7</v>
      </c>
      <c r="I33" s="690">
        <v>2.6</v>
      </c>
      <c r="J33" s="102">
        <v>0.1</v>
      </c>
      <c r="K33" s="274">
        <v>1.5</v>
      </c>
      <c r="L33" s="318"/>
    </row>
    <row r="34" spans="1:12" s="23" customFormat="1" ht="12.75" customHeight="1">
      <c r="A34" s="135" t="s">
        <v>1</v>
      </c>
      <c r="B34" s="153"/>
      <c r="C34" s="99"/>
      <c r="D34" s="99"/>
      <c r="E34" s="99"/>
      <c r="F34" s="99"/>
      <c r="G34" s="99"/>
      <c r="H34" s="691"/>
      <c r="I34" s="691"/>
      <c r="J34" s="105"/>
      <c r="K34" s="275"/>
      <c r="L34" s="318"/>
    </row>
    <row r="35" spans="1:12" s="23" customFormat="1" ht="12.75" customHeight="1">
      <c r="A35" s="134" t="s">
        <v>3</v>
      </c>
      <c r="B35" s="153">
        <v>1.7</v>
      </c>
      <c r="C35" s="99">
        <v>1.1000000000000001</v>
      </c>
      <c r="D35" s="99">
        <v>0.4</v>
      </c>
      <c r="E35" s="99">
        <v>0.9</v>
      </c>
      <c r="F35" s="99">
        <v>2</v>
      </c>
      <c r="G35" s="99">
        <v>2.2000000000000002</v>
      </c>
      <c r="H35" s="95">
        <v>2.1</v>
      </c>
      <c r="I35" s="95">
        <v>2.8</v>
      </c>
      <c r="J35" s="97">
        <v>1.2</v>
      </c>
      <c r="K35" s="273">
        <v>1.5</v>
      </c>
      <c r="L35" s="318"/>
    </row>
    <row r="36" spans="1:12" s="23" customFormat="1" ht="12.75" customHeight="1" thickBot="1">
      <c r="A36" s="134" t="s">
        <v>4</v>
      </c>
      <c r="B36" s="153">
        <v>1.8</v>
      </c>
      <c r="C36" s="99">
        <v>0.9</v>
      </c>
      <c r="D36" s="99">
        <v>0</v>
      </c>
      <c r="E36" s="99">
        <v>0.5</v>
      </c>
      <c r="F36" s="99">
        <v>1.7</v>
      </c>
      <c r="G36" s="99">
        <v>1.8</v>
      </c>
      <c r="H36" s="692">
        <v>1.7</v>
      </c>
      <c r="I36" s="692">
        <v>2.4</v>
      </c>
      <c r="J36" s="102">
        <v>0.1</v>
      </c>
      <c r="K36" s="274">
        <v>1.5</v>
      </c>
      <c r="L36" s="318"/>
    </row>
    <row r="37" spans="1:12" s="23" customFormat="1" ht="12.75" customHeight="1">
      <c r="A37" s="110" t="s">
        <v>2</v>
      </c>
      <c r="B37" s="155"/>
      <c r="C37" s="120"/>
      <c r="D37" s="120"/>
      <c r="E37" s="120"/>
      <c r="F37" s="120"/>
      <c r="G37" s="120"/>
      <c r="H37" s="693"/>
      <c r="I37" s="693"/>
      <c r="J37" s="98"/>
      <c r="K37" s="276"/>
      <c r="L37" s="318"/>
    </row>
    <row r="38" spans="1:12" s="23" customFormat="1" ht="12.75" customHeight="1">
      <c r="A38" s="134" t="s">
        <v>3</v>
      </c>
      <c r="B38" s="153">
        <v>1</v>
      </c>
      <c r="C38" s="99">
        <v>0.4</v>
      </c>
      <c r="D38" s="99">
        <v>0.7</v>
      </c>
      <c r="E38" s="99">
        <v>1.1000000000000001</v>
      </c>
      <c r="F38" s="99">
        <v>2.5</v>
      </c>
      <c r="G38" s="99">
        <v>2.1</v>
      </c>
      <c r="H38" s="95">
        <v>1.5</v>
      </c>
      <c r="I38" s="95">
        <v>2.1</v>
      </c>
      <c r="J38" s="97">
        <v>0.9</v>
      </c>
      <c r="K38" s="273">
        <v>1.3</v>
      </c>
      <c r="L38" s="318"/>
    </row>
    <row r="39" spans="1:12" s="23" customFormat="1" ht="12.75" customHeight="1" thickBot="1">
      <c r="A39" s="136" t="s">
        <v>4</v>
      </c>
      <c r="B39" s="154">
        <v>1</v>
      </c>
      <c r="C39" s="109">
        <v>0.2</v>
      </c>
      <c r="D39" s="109">
        <v>0.4</v>
      </c>
      <c r="E39" s="109">
        <v>0.8</v>
      </c>
      <c r="F39" s="109">
        <v>2.1</v>
      </c>
      <c r="G39" s="109">
        <v>1.7</v>
      </c>
      <c r="H39" s="692">
        <v>1.1000000000000001</v>
      </c>
      <c r="I39" s="692">
        <v>1.8</v>
      </c>
      <c r="J39" s="97">
        <v>-0.4</v>
      </c>
      <c r="K39" s="273">
        <v>1.2</v>
      </c>
      <c r="L39" s="318"/>
    </row>
    <row r="40" spans="1:12" s="23" customFormat="1" ht="12.75" customHeight="1">
      <c r="A40" s="137" t="s">
        <v>29</v>
      </c>
      <c r="B40" s="156"/>
      <c r="C40" s="121"/>
      <c r="D40" s="121"/>
      <c r="E40" s="121"/>
      <c r="F40" s="121"/>
      <c r="G40" s="121"/>
      <c r="H40" s="691"/>
      <c r="I40" s="691"/>
      <c r="J40" s="108"/>
      <c r="K40" s="277"/>
      <c r="L40" s="318"/>
    </row>
    <row r="41" spans="1:12" s="23" customFormat="1" ht="12.75" customHeight="1">
      <c r="A41" s="134" t="s">
        <v>3</v>
      </c>
      <c r="B41" s="153">
        <v>0.8</v>
      </c>
      <c r="C41" s="99">
        <v>1.4</v>
      </c>
      <c r="D41" s="99">
        <v>0.5</v>
      </c>
      <c r="E41" s="99">
        <v>1.2</v>
      </c>
      <c r="F41" s="99">
        <v>1.9</v>
      </c>
      <c r="G41" s="99">
        <v>2.2999999999999998</v>
      </c>
      <c r="H41" s="694">
        <v>1.8</v>
      </c>
      <c r="I41" s="694">
        <v>1.6</v>
      </c>
      <c r="J41" s="724">
        <v>1</v>
      </c>
      <c r="K41" s="297">
        <v>0.3</v>
      </c>
      <c r="L41" s="318"/>
    </row>
    <row r="42" spans="1:12" s="23" customFormat="1" ht="12.75" customHeight="1" thickBot="1">
      <c r="A42" s="134" t="s">
        <v>4</v>
      </c>
      <c r="B42" s="153">
        <v>1</v>
      </c>
      <c r="C42" s="99">
        <v>-0.4</v>
      </c>
      <c r="D42" s="99">
        <v>0.2</v>
      </c>
      <c r="E42" s="99">
        <v>1</v>
      </c>
      <c r="F42" s="99">
        <v>1.5</v>
      </c>
      <c r="G42" s="99">
        <v>1.8</v>
      </c>
      <c r="H42" s="695">
        <v>1.5</v>
      </c>
      <c r="I42" s="695">
        <v>1.3</v>
      </c>
      <c r="J42" s="726">
        <v>0</v>
      </c>
      <c r="K42" s="298">
        <v>0.4</v>
      </c>
      <c r="L42" s="318"/>
    </row>
    <row r="43" spans="1:12" ht="15" customHeight="1">
      <c r="A43" s="111" t="s">
        <v>59</v>
      </c>
      <c r="B43" s="155"/>
      <c r="C43" s="120"/>
      <c r="D43" s="120"/>
      <c r="E43" s="120"/>
      <c r="F43" s="120"/>
      <c r="G43" s="120"/>
      <c r="H43" s="694"/>
      <c r="I43" s="694"/>
      <c r="J43" s="98"/>
      <c r="K43" s="276"/>
      <c r="L43" s="762"/>
    </row>
    <row r="44" spans="1:12" ht="15" customHeight="1">
      <c r="A44" s="134" t="s">
        <v>3</v>
      </c>
      <c r="B44" s="153">
        <v>0.8</v>
      </c>
      <c r="C44" s="99">
        <v>1.5</v>
      </c>
      <c r="D44" s="99">
        <v>0.4</v>
      </c>
      <c r="E44" s="99">
        <v>1.3</v>
      </c>
      <c r="F44" s="99">
        <v>1.9</v>
      </c>
      <c r="G44" s="99">
        <v>2.2999999999999998</v>
      </c>
      <c r="H44" s="694">
        <v>1.9</v>
      </c>
      <c r="I44" s="694">
        <v>1.6</v>
      </c>
      <c r="J44" s="724">
        <v>1</v>
      </c>
      <c r="K44" s="297">
        <v>0.3</v>
      </c>
      <c r="L44" s="391"/>
    </row>
    <row r="45" spans="1:12" ht="12.75" customHeight="1" thickBot="1">
      <c r="A45" s="136" t="s">
        <v>4</v>
      </c>
      <c r="B45" s="154">
        <v>1</v>
      </c>
      <c r="C45" s="109">
        <v>-0.4</v>
      </c>
      <c r="D45" s="109">
        <v>0.2</v>
      </c>
      <c r="E45" s="109">
        <v>1</v>
      </c>
      <c r="F45" s="109">
        <v>1.5</v>
      </c>
      <c r="G45" s="109">
        <v>1.9</v>
      </c>
      <c r="H45" s="695">
        <v>1.6</v>
      </c>
      <c r="I45" s="695">
        <v>1.3</v>
      </c>
      <c r="J45" s="724">
        <v>0.1</v>
      </c>
      <c r="K45" s="297">
        <v>0.3</v>
      </c>
      <c r="L45" s="765"/>
    </row>
    <row r="46" spans="1:12" ht="13.5" customHeight="1">
      <c r="A46" s="137" t="s">
        <v>60</v>
      </c>
      <c r="B46" s="156"/>
      <c r="C46" s="121"/>
      <c r="D46" s="121"/>
      <c r="E46" s="121"/>
      <c r="F46" s="121"/>
      <c r="G46" s="121"/>
      <c r="H46" s="694"/>
      <c r="I46" s="694"/>
      <c r="J46" s="108"/>
      <c r="K46" s="277"/>
      <c r="L46" s="765"/>
    </row>
    <row r="47" spans="1:12" ht="14.25" customHeight="1">
      <c r="A47" s="134" t="s">
        <v>3</v>
      </c>
      <c r="B47" s="153">
        <v>0.7</v>
      </c>
      <c r="C47" s="99">
        <v>0.8</v>
      </c>
      <c r="D47" s="99">
        <v>0.9</v>
      </c>
      <c r="E47" s="99">
        <v>1.2</v>
      </c>
      <c r="F47" s="99">
        <v>1.8</v>
      </c>
      <c r="G47" s="99">
        <v>2.1</v>
      </c>
      <c r="H47" s="694">
        <v>1.4</v>
      </c>
      <c r="I47" s="694">
        <v>1.4</v>
      </c>
      <c r="J47" s="724">
        <v>0.7</v>
      </c>
      <c r="K47" s="297">
        <v>0.5</v>
      </c>
      <c r="L47" s="767"/>
    </row>
    <row r="48" spans="1:12" ht="14.25" customHeight="1" thickBot="1">
      <c r="A48" s="136" t="s">
        <v>4</v>
      </c>
      <c r="B48" s="154">
        <v>1.3</v>
      </c>
      <c r="C48" s="109">
        <v>-0.4</v>
      </c>
      <c r="D48" s="109">
        <v>0.6</v>
      </c>
      <c r="E48" s="109">
        <v>0.9</v>
      </c>
      <c r="F48" s="109">
        <v>1.4</v>
      </c>
      <c r="G48" s="109">
        <v>1.2</v>
      </c>
      <c r="H48" s="695">
        <v>1</v>
      </c>
      <c r="I48" s="695">
        <v>1</v>
      </c>
      <c r="J48" s="726">
        <v>-0.5</v>
      </c>
      <c r="K48" s="298">
        <v>0.4</v>
      </c>
      <c r="L48" s="765"/>
    </row>
    <row r="49" spans="1:12" ht="23.25" customHeight="1">
      <c r="A49" s="762" t="s">
        <v>145</v>
      </c>
      <c r="B49" s="762"/>
      <c r="C49" s="762"/>
      <c r="D49" s="762"/>
      <c r="E49" s="762"/>
      <c r="F49" s="762"/>
      <c r="G49" s="762"/>
      <c r="H49" s="762"/>
      <c r="I49" s="762"/>
      <c r="J49" s="762"/>
      <c r="K49" s="762"/>
      <c r="L49" s="764"/>
    </row>
    <row r="50" spans="1:12" ht="15" customHeight="1">
      <c r="A50" s="910" t="s">
        <v>90</v>
      </c>
      <c r="B50" s="913"/>
      <c r="C50" s="913"/>
      <c r="D50" s="913"/>
      <c r="E50" s="913"/>
      <c r="F50" s="913"/>
      <c r="G50" s="913"/>
      <c r="H50" s="913"/>
      <c r="I50" s="913"/>
      <c r="J50" s="913"/>
      <c r="K50" s="913"/>
      <c r="L50" s="10"/>
    </row>
    <row r="51" spans="1:12">
      <c r="A51" s="763" t="s">
        <v>53</v>
      </c>
      <c r="B51" s="765"/>
      <c r="C51" s="765"/>
      <c r="D51" s="765"/>
      <c r="E51" s="765"/>
      <c r="F51" s="765"/>
      <c r="G51" s="765"/>
      <c r="H51" s="765"/>
      <c r="I51" s="765"/>
      <c r="J51" s="765"/>
      <c r="K51" s="765"/>
    </row>
    <row r="52" spans="1:12">
      <c r="A52" s="763" t="s">
        <v>137</v>
      </c>
      <c r="B52" s="765"/>
      <c r="C52" s="765"/>
      <c r="D52" s="765"/>
      <c r="E52" s="765"/>
      <c r="F52" s="765"/>
      <c r="G52" s="765"/>
      <c r="H52" s="765"/>
      <c r="I52" s="765"/>
      <c r="J52" s="765"/>
      <c r="K52" s="765"/>
    </row>
    <row r="53" spans="1:12" ht="22.5">
      <c r="A53" s="766" t="s">
        <v>136</v>
      </c>
      <c r="B53" s="767"/>
      <c r="C53" s="767"/>
      <c r="D53" s="767"/>
      <c r="E53" s="767"/>
      <c r="F53" s="767"/>
      <c r="G53" s="767"/>
      <c r="H53" s="767"/>
      <c r="I53" s="767"/>
      <c r="J53" s="767"/>
      <c r="K53" s="767"/>
    </row>
    <row r="54" spans="1:12" ht="28.5" customHeight="1">
      <c r="A54" s="910" t="s">
        <v>191</v>
      </c>
      <c r="B54" s="915"/>
      <c r="C54" s="915"/>
      <c r="D54" s="915"/>
      <c r="E54" s="915"/>
      <c r="F54" s="915"/>
      <c r="G54" s="915"/>
      <c r="H54" s="915"/>
      <c r="I54" s="915"/>
      <c r="J54" s="915"/>
      <c r="K54" s="915"/>
    </row>
    <row r="55" spans="1:12" ht="55.5" customHeight="1">
      <c r="A55" s="914" t="s">
        <v>62</v>
      </c>
      <c r="B55" s="914"/>
      <c r="C55" s="914"/>
      <c r="D55" s="914"/>
      <c r="E55" s="914"/>
      <c r="F55" s="914"/>
      <c r="G55" s="914"/>
      <c r="H55" s="914"/>
      <c r="I55" s="914"/>
      <c r="J55" s="914"/>
      <c r="K55" s="914"/>
    </row>
    <row r="56" spans="1:12" ht="37.5" customHeight="1">
      <c r="A56" s="901" t="s">
        <v>102</v>
      </c>
      <c r="B56" s="901"/>
      <c r="C56" s="901"/>
      <c r="D56" s="901"/>
      <c r="E56" s="901"/>
      <c r="F56" s="901"/>
      <c r="G56" s="854"/>
      <c r="H56" s="854"/>
      <c r="I56" s="854"/>
      <c r="J56" s="854"/>
      <c r="K56" s="854"/>
    </row>
  </sheetData>
  <mergeCells count="5">
    <mergeCell ref="A1:J1"/>
    <mergeCell ref="A56:K56"/>
    <mergeCell ref="A50:K50"/>
    <mergeCell ref="A55:K55"/>
    <mergeCell ref="A54:K54"/>
  </mergeCells>
  <pageMargins left="0.78740157499999996" right="0.78740157499999996" top="0.984251969" bottom="0.984251969"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92D050"/>
    <pageSetUpPr fitToPage="1"/>
  </sheetPr>
  <dimension ref="A1:AB32"/>
  <sheetViews>
    <sheetView showGridLines="0" workbookViewId="0">
      <pane xSplit="1" ySplit="5" topLeftCell="B6" activePane="bottomRight" state="frozen"/>
      <selection pane="topRight" activeCell="B1" sqref="B1"/>
      <selection pane="bottomLeft" activeCell="A6" sqref="A6"/>
      <selection pane="bottomRight" activeCell="D13" sqref="D13"/>
    </sheetView>
  </sheetViews>
  <sheetFormatPr baseColWidth="10" defaultRowHeight="15"/>
  <cols>
    <col min="1" max="1" width="29.28515625" customWidth="1"/>
    <col min="2" max="2" width="7.7109375" customWidth="1"/>
    <col min="3" max="3" width="8.85546875" customWidth="1"/>
    <col min="4" max="4" width="8.140625" style="21" customWidth="1"/>
    <col min="5" max="5" width="8.140625" customWidth="1"/>
    <col min="6" max="6" width="7.7109375" customWidth="1"/>
    <col min="7" max="7" width="8.28515625" customWidth="1"/>
    <col min="8" max="8" width="8" customWidth="1"/>
    <col min="9" max="9" width="8.28515625" customWidth="1"/>
    <col min="10" max="10" width="7.7109375" customWidth="1"/>
    <col min="11" max="11" width="8.140625" customWidth="1"/>
    <col min="12" max="12" width="8.7109375" customWidth="1"/>
    <col min="13" max="13" width="8.28515625" customWidth="1"/>
    <col min="14" max="14" width="7.7109375" customWidth="1"/>
    <col min="15" max="15" width="8.5703125" customWidth="1"/>
    <col min="16" max="16" width="8.7109375" customWidth="1"/>
    <col min="17" max="17" width="8" customWidth="1"/>
    <col min="18" max="18" width="7.7109375" customWidth="1"/>
    <col min="19" max="19" width="8.42578125" customWidth="1"/>
    <col min="20" max="20" width="9.5703125" customWidth="1"/>
    <col min="21" max="21" width="8.140625" customWidth="1"/>
    <col min="219" max="219" width="22.42578125" customWidth="1"/>
    <col min="220" max="249" width="7.7109375" customWidth="1"/>
    <col min="475" max="475" width="22.42578125" customWidth="1"/>
    <col min="476" max="505" width="7.7109375" customWidth="1"/>
    <col min="731" max="731" width="22.42578125" customWidth="1"/>
    <col min="732" max="761" width="7.7109375" customWidth="1"/>
    <col min="987" max="987" width="22.42578125" customWidth="1"/>
    <col min="988" max="1017" width="7.7109375" customWidth="1"/>
    <col min="1243" max="1243" width="22.42578125" customWidth="1"/>
    <col min="1244" max="1273" width="7.7109375" customWidth="1"/>
    <col min="1499" max="1499" width="22.42578125" customWidth="1"/>
    <col min="1500" max="1529" width="7.7109375" customWidth="1"/>
    <col min="1755" max="1755" width="22.42578125" customWidth="1"/>
    <col min="1756" max="1785" width="7.7109375" customWidth="1"/>
    <col min="2011" max="2011" width="22.42578125" customWidth="1"/>
    <col min="2012" max="2041" width="7.7109375" customWidth="1"/>
    <col min="2267" max="2267" width="22.42578125" customWidth="1"/>
    <col min="2268" max="2297" width="7.7109375" customWidth="1"/>
    <col min="2523" max="2523" width="22.42578125" customWidth="1"/>
    <col min="2524" max="2553" width="7.7109375" customWidth="1"/>
    <col min="2779" max="2779" width="22.42578125" customWidth="1"/>
    <col min="2780" max="2809" width="7.7109375" customWidth="1"/>
    <col min="3035" max="3035" width="22.42578125" customWidth="1"/>
    <col min="3036" max="3065" width="7.7109375" customWidth="1"/>
    <col min="3291" max="3291" width="22.42578125" customWidth="1"/>
    <col min="3292" max="3321" width="7.7109375" customWidth="1"/>
    <col min="3547" max="3547" width="22.42578125" customWidth="1"/>
    <col min="3548" max="3577" width="7.7109375" customWidth="1"/>
    <col min="3803" max="3803" width="22.42578125" customWidth="1"/>
    <col min="3804" max="3833" width="7.7109375" customWidth="1"/>
    <col min="4059" max="4059" width="22.42578125" customWidth="1"/>
    <col min="4060" max="4089" width="7.7109375" customWidth="1"/>
    <col min="4315" max="4315" width="22.42578125" customWidth="1"/>
    <col min="4316" max="4345" width="7.7109375" customWidth="1"/>
    <col min="4571" max="4571" width="22.42578125" customWidth="1"/>
    <col min="4572" max="4601" width="7.7109375" customWidth="1"/>
    <col min="4827" max="4827" width="22.42578125" customWidth="1"/>
    <col min="4828" max="4857" width="7.7109375" customWidth="1"/>
    <col min="5083" max="5083" width="22.42578125" customWidth="1"/>
    <col min="5084" max="5113" width="7.7109375" customWidth="1"/>
    <col min="5339" max="5339" width="22.42578125" customWidth="1"/>
    <col min="5340" max="5369" width="7.7109375" customWidth="1"/>
    <col min="5595" max="5595" width="22.42578125" customWidth="1"/>
    <col min="5596" max="5625" width="7.7109375" customWidth="1"/>
    <col min="5851" max="5851" width="22.42578125" customWidth="1"/>
    <col min="5852" max="5881" width="7.7109375" customWidth="1"/>
    <col min="6107" max="6107" width="22.42578125" customWidth="1"/>
    <col min="6108" max="6137" width="7.7109375" customWidth="1"/>
    <col min="6363" max="6363" width="22.42578125" customWidth="1"/>
    <col min="6364" max="6393" width="7.7109375" customWidth="1"/>
    <col min="6619" max="6619" width="22.42578125" customWidth="1"/>
    <col min="6620" max="6649" width="7.7109375" customWidth="1"/>
    <col min="6875" max="6875" width="22.42578125" customWidth="1"/>
    <col min="6876" max="6905" width="7.7109375" customWidth="1"/>
    <col min="7131" max="7131" width="22.42578125" customWidth="1"/>
    <col min="7132" max="7161" width="7.7109375" customWidth="1"/>
    <col min="7387" max="7387" width="22.42578125" customWidth="1"/>
    <col min="7388" max="7417" width="7.7109375" customWidth="1"/>
    <col min="7643" max="7643" width="22.42578125" customWidth="1"/>
    <col min="7644" max="7673" width="7.7109375" customWidth="1"/>
    <col min="7899" max="7899" width="22.42578125" customWidth="1"/>
    <col min="7900" max="7929" width="7.7109375" customWidth="1"/>
    <col min="8155" max="8155" width="22.42578125" customWidth="1"/>
    <col min="8156" max="8185" width="7.7109375" customWidth="1"/>
    <col min="8411" max="8411" width="22.42578125" customWidth="1"/>
    <col min="8412" max="8441" width="7.7109375" customWidth="1"/>
    <col min="8667" max="8667" width="22.42578125" customWidth="1"/>
    <col min="8668" max="8697" width="7.7109375" customWidth="1"/>
    <col min="8923" max="8923" width="22.42578125" customWidth="1"/>
    <col min="8924" max="8953" width="7.7109375" customWidth="1"/>
    <col min="9179" max="9179" width="22.42578125" customWidth="1"/>
    <col min="9180" max="9209" width="7.7109375" customWidth="1"/>
    <col min="9435" max="9435" width="22.42578125" customWidth="1"/>
    <col min="9436" max="9465" width="7.7109375" customWidth="1"/>
    <col min="9691" max="9691" width="22.42578125" customWidth="1"/>
    <col min="9692" max="9721" width="7.7109375" customWidth="1"/>
    <col min="9947" max="9947" width="22.42578125" customWidth="1"/>
    <col min="9948" max="9977" width="7.7109375" customWidth="1"/>
    <col min="10203" max="10203" width="22.42578125" customWidth="1"/>
    <col min="10204" max="10233" width="7.7109375" customWidth="1"/>
    <col min="10459" max="10459" width="22.42578125" customWidth="1"/>
    <col min="10460" max="10489" width="7.7109375" customWidth="1"/>
    <col min="10715" max="10715" width="22.42578125" customWidth="1"/>
    <col min="10716" max="10745" width="7.7109375" customWidth="1"/>
    <col min="10971" max="10971" width="22.42578125" customWidth="1"/>
    <col min="10972" max="11001" width="7.7109375" customWidth="1"/>
    <col min="11227" max="11227" width="22.42578125" customWidth="1"/>
    <col min="11228" max="11257" width="7.7109375" customWidth="1"/>
    <col min="11483" max="11483" width="22.42578125" customWidth="1"/>
    <col min="11484" max="11513" width="7.7109375" customWidth="1"/>
    <col min="11739" max="11739" width="22.42578125" customWidth="1"/>
    <col min="11740" max="11769" width="7.7109375" customWidth="1"/>
    <col min="11995" max="11995" width="22.42578125" customWidth="1"/>
    <col min="11996" max="12025" width="7.7109375" customWidth="1"/>
    <col min="12251" max="12251" width="22.42578125" customWidth="1"/>
    <col min="12252" max="12281" width="7.7109375" customWidth="1"/>
    <col min="12507" max="12507" width="22.42578125" customWidth="1"/>
    <col min="12508" max="12537" width="7.7109375" customWidth="1"/>
    <col min="12763" max="12763" width="22.42578125" customWidth="1"/>
    <col min="12764" max="12793" width="7.7109375" customWidth="1"/>
    <col min="13019" max="13019" width="22.42578125" customWidth="1"/>
    <col min="13020" max="13049" width="7.7109375" customWidth="1"/>
    <col min="13275" max="13275" width="22.42578125" customWidth="1"/>
    <col min="13276" max="13305" width="7.7109375" customWidth="1"/>
    <col min="13531" max="13531" width="22.42578125" customWidth="1"/>
    <col min="13532" max="13561" width="7.7109375" customWidth="1"/>
    <col min="13787" max="13787" width="22.42578125" customWidth="1"/>
    <col min="13788" max="13817" width="7.7109375" customWidth="1"/>
    <col min="14043" max="14043" width="22.42578125" customWidth="1"/>
    <col min="14044" max="14073" width="7.7109375" customWidth="1"/>
    <col min="14299" max="14299" width="22.42578125" customWidth="1"/>
    <col min="14300" max="14329" width="7.7109375" customWidth="1"/>
    <col min="14555" max="14555" width="22.42578125" customWidth="1"/>
    <col min="14556" max="14585" width="7.7109375" customWidth="1"/>
    <col min="14811" max="14811" width="22.42578125" customWidth="1"/>
    <col min="14812" max="14841" width="7.7109375" customWidth="1"/>
    <col min="15067" max="15067" width="22.42578125" customWidth="1"/>
    <col min="15068" max="15097" width="7.7109375" customWidth="1"/>
    <col min="15323" max="15323" width="22.42578125" customWidth="1"/>
    <col min="15324" max="15353" width="7.7109375" customWidth="1"/>
    <col min="15579" max="15579" width="22.42578125" customWidth="1"/>
    <col min="15580" max="15609" width="7.7109375" customWidth="1"/>
    <col min="15835" max="15835" width="22.42578125" customWidth="1"/>
    <col min="15836" max="15865" width="7.7109375" customWidth="1"/>
    <col min="16091" max="16091" width="22.42578125" customWidth="1"/>
    <col min="16092" max="16121" width="7.7109375" customWidth="1"/>
  </cols>
  <sheetData>
    <row r="1" spans="1:28" s="40" customFormat="1" ht="26.25" customHeight="1">
      <c r="A1" s="916" t="s">
        <v>211</v>
      </c>
      <c r="B1" s="917"/>
      <c r="C1" s="917"/>
      <c r="D1" s="917"/>
      <c r="E1" s="917"/>
      <c r="F1" s="917"/>
      <c r="G1" s="917"/>
      <c r="H1" s="917"/>
      <c r="I1" s="917"/>
      <c r="J1" s="917"/>
      <c r="K1" s="917"/>
      <c r="L1" s="917"/>
      <c r="M1" s="917"/>
      <c r="N1" s="917"/>
      <c r="O1" s="917"/>
      <c r="P1" s="917"/>
      <c r="Q1" s="917"/>
      <c r="R1" s="917"/>
      <c r="S1" s="917"/>
      <c r="T1" s="917"/>
      <c r="U1" s="917"/>
    </row>
    <row r="2" spans="1:28" ht="1.5" customHeight="1">
      <c r="A2" s="28"/>
      <c r="B2" s="28"/>
      <c r="C2" s="28"/>
      <c r="D2" s="28"/>
      <c r="E2" s="28"/>
      <c r="F2" s="32"/>
      <c r="G2" s="32"/>
      <c r="H2" s="32"/>
      <c r="I2" s="32"/>
    </row>
    <row r="3" spans="1:28" ht="15.75" thickBot="1">
      <c r="A3" s="33"/>
      <c r="B3" s="28"/>
      <c r="C3" s="28"/>
      <c r="D3" s="28"/>
      <c r="E3" s="28"/>
    </row>
    <row r="4" spans="1:28" ht="27" customHeight="1" thickBot="1">
      <c r="A4" s="138"/>
      <c r="B4" s="918" t="s">
        <v>32</v>
      </c>
      <c r="C4" s="919"/>
      <c r="D4" s="919"/>
      <c r="E4" s="920"/>
      <c r="F4" s="921" t="s">
        <v>2</v>
      </c>
      <c r="G4" s="922"/>
      <c r="H4" s="922"/>
      <c r="I4" s="923"/>
      <c r="J4" s="921" t="s">
        <v>29</v>
      </c>
      <c r="K4" s="922"/>
      <c r="L4" s="922"/>
      <c r="M4" s="923"/>
      <c r="N4" s="924" t="s">
        <v>59</v>
      </c>
      <c r="O4" s="922"/>
      <c r="P4" s="922"/>
      <c r="Q4" s="923"/>
      <c r="R4" s="924" t="s">
        <v>60</v>
      </c>
      <c r="S4" s="922"/>
      <c r="T4" s="922"/>
      <c r="U4" s="925"/>
    </row>
    <row r="5" spans="1:28" ht="63.75" customHeight="1" thickBot="1">
      <c r="A5" s="139"/>
      <c r="B5" s="140" t="s">
        <v>63</v>
      </c>
      <c r="C5" s="141" t="s">
        <v>64</v>
      </c>
      <c r="D5" s="141" t="s">
        <v>56</v>
      </c>
      <c r="E5" s="142" t="s">
        <v>57</v>
      </c>
      <c r="F5" s="140" t="s">
        <v>63</v>
      </c>
      <c r="G5" s="141" t="s">
        <v>64</v>
      </c>
      <c r="H5" s="141" t="s">
        <v>56</v>
      </c>
      <c r="I5" s="142" t="s">
        <v>57</v>
      </c>
      <c r="J5" s="477" t="s">
        <v>63</v>
      </c>
      <c r="K5" s="478" t="s">
        <v>64</v>
      </c>
      <c r="L5" s="478" t="s">
        <v>56</v>
      </c>
      <c r="M5" s="479" t="s">
        <v>57</v>
      </c>
      <c r="N5" s="477" t="s">
        <v>63</v>
      </c>
      <c r="O5" s="478" t="s">
        <v>64</v>
      </c>
      <c r="P5" s="478" t="s">
        <v>56</v>
      </c>
      <c r="Q5" s="479" t="s">
        <v>57</v>
      </c>
      <c r="R5" s="477" t="s">
        <v>63</v>
      </c>
      <c r="S5" s="478" t="s">
        <v>64</v>
      </c>
      <c r="T5" s="478" t="s">
        <v>56</v>
      </c>
      <c r="U5" s="480" t="s">
        <v>57</v>
      </c>
      <c r="V5" s="31"/>
    </row>
    <row r="6" spans="1:28" s="761" customFormat="1" ht="25.5" customHeight="1" thickBot="1">
      <c r="A6" s="144" t="s">
        <v>9</v>
      </c>
      <c r="B6" s="278">
        <v>3220</v>
      </c>
      <c r="C6" s="279">
        <v>2599</v>
      </c>
      <c r="D6" s="280">
        <v>0</v>
      </c>
      <c r="E6" s="281">
        <v>-0.1</v>
      </c>
      <c r="F6" s="278">
        <v>2456</v>
      </c>
      <c r="G6" s="279">
        <v>1993</v>
      </c>
      <c r="H6" s="280">
        <v>0.5</v>
      </c>
      <c r="I6" s="281">
        <v>0.4</v>
      </c>
      <c r="J6" s="278">
        <v>2842</v>
      </c>
      <c r="K6" s="279">
        <v>2315</v>
      </c>
      <c r="L6" s="280">
        <v>-0.8</v>
      </c>
      <c r="M6" s="281">
        <v>-0.8</v>
      </c>
      <c r="N6" s="278">
        <v>2921</v>
      </c>
      <c r="O6" s="279">
        <v>2381</v>
      </c>
      <c r="P6" s="280">
        <v>-0.9</v>
      </c>
      <c r="Q6" s="281">
        <v>-0.8</v>
      </c>
      <c r="R6" s="278">
        <v>2309</v>
      </c>
      <c r="S6" s="279">
        <v>1869</v>
      </c>
      <c r="T6" s="280">
        <v>-0.4</v>
      </c>
      <c r="U6" s="302">
        <v>-0.5</v>
      </c>
      <c r="V6" s="760"/>
    </row>
    <row r="7" spans="1:28" s="392" customFormat="1" ht="30.75" customHeight="1">
      <c r="A7" s="409" t="s">
        <v>33</v>
      </c>
      <c r="B7" s="282">
        <v>3956</v>
      </c>
      <c r="C7" s="283">
        <v>3205</v>
      </c>
      <c r="D7" s="284">
        <v>-0.4</v>
      </c>
      <c r="E7" s="285">
        <v>-0.4</v>
      </c>
      <c r="F7" s="282">
        <v>4165</v>
      </c>
      <c r="G7" s="283">
        <v>3409</v>
      </c>
      <c r="H7" s="284">
        <v>-0.2</v>
      </c>
      <c r="I7" s="285">
        <v>-0.3</v>
      </c>
      <c r="J7" s="282">
        <v>5983</v>
      </c>
      <c r="K7" s="283">
        <v>4976</v>
      </c>
      <c r="L7" s="284">
        <v>-1.5</v>
      </c>
      <c r="M7" s="285">
        <v>-0.7</v>
      </c>
      <c r="N7" s="282">
        <v>6040</v>
      </c>
      <c r="O7" s="283">
        <v>5024</v>
      </c>
      <c r="P7" s="284">
        <v>-1.5</v>
      </c>
      <c r="Q7" s="285">
        <v>-0.6</v>
      </c>
      <c r="R7" s="282">
        <v>4643</v>
      </c>
      <c r="S7" s="283">
        <v>3830</v>
      </c>
      <c r="T7" s="284">
        <v>-1.3</v>
      </c>
      <c r="U7" s="303">
        <v>-1.3</v>
      </c>
      <c r="V7" s="660"/>
    </row>
    <row r="8" spans="1:28" s="392" customFormat="1" ht="24" customHeight="1">
      <c r="A8" s="409" t="s">
        <v>31</v>
      </c>
      <c r="B8" s="282">
        <v>2890</v>
      </c>
      <c r="C8" s="283">
        <v>2326</v>
      </c>
      <c r="D8" s="284">
        <v>-0.5</v>
      </c>
      <c r="E8" s="285">
        <v>-0.6</v>
      </c>
      <c r="F8" s="282">
        <v>2863</v>
      </c>
      <c r="G8" s="283">
        <v>2325</v>
      </c>
      <c r="H8" s="284">
        <v>0.3</v>
      </c>
      <c r="I8" s="285">
        <v>0.2</v>
      </c>
      <c r="J8" s="282">
        <v>2892</v>
      </c>
      <c r="K8" s="283">
        <v>2346</v>
      </c>
      <c r="L8" s="284">
        <v>-0.6</v>
      </c>
      <c r="M8" s="285">
        <v>-0.8</v>
      </c>
      <c r="N8" s="282">
        <v>2905</v>
      </c>
      <c r="O8" s="283">
        <v>2357</v>
      </c>
      <c r="P8" s="284">
        <v>-0.7</v>
      </c>
      <c r="Q8" s="285">
        <v>-0.8</v>
      </c>
      <c r="R8" s="282">
        <v>2707</v>
      </c>
      <c r="S8" s="283">
        <v>2192</v>
      </c>
      <c r="T8" s="284">
        <v>0</v>
      </c>
      <c r="U8" s="303">
        <v>-0.1</v>
      </c>
      <c r="V8" s="660"/>
    </row>
    <row r="9" spans="1:28" s="392" customFormat="1" ht="25.5" customHeight="1" thickBot="1">
      <c r="A9" s="409" t="s">
        <v>30</v>
      </c>
      <c r="B9" s="282">
        <v>2653</v>
      </c>
      <c r="C9" s="283">
        <v>2137</v>
      </c>
      <c r="D9" s="284">
        <v>0.7</v>
      </c>
      <c r="E9" s="285">
        <v>0.8</v>
      </c>
      <c r="F9" s="282">
        <v>2168</v>
      </c>
      <c r="G9" s="283">
        <v>1755</v>
      </c>
      <c r="H9" s="284">
        <v>0.4</v>
      </c>
      <c r="I9" s="285">
        <v>0.3</v>
      </c>
      <c r="J9" s="282">
        <v>2168</v>
      </c>
      <c r="K9" s="283">
        <v>1752</v>
      </c>
      <c r="L9" s="284">
        <v>-0.8</v>
      </c>
      <c r="M9" s="285">
        <v>-0.9</v>
      </c>
      <c r="N9" s="282">
        <v>2184</v>
      </c>
      <c r="O9" s="283">
        <v>1765</v>
      </c>
      <c r="P9" s="284">
        <v>-0.8</v>
      </c>
      <c r="Q9" s="285">
        <v>-1</v>
      </c>
      <c r="R9" s="282">
        <v>2102</v>
      </c>
      <c r="S9" s="283">
        <v>1698</v>
      </c>
      <c r="T9" s="284">
        <v>-0.5</v>
      </c>
      <c r="U9" s="303">
        <v>-0.6</v>
      </c>
      <c r="V9" s="660"/>
    </row>
    <row r="10" spans="1:28" s="392" customFormat="1" ht="18.75" customHeight="1">
      <c r="A10" s="410" t="s">
        <v>34</v>
      </c>
      <c r="B10" s="434">
        <v>3423</v>
      </c>
      <c r="C10" s="435">
        <v>2776</v>
      </c>
      <c r="D10" s="436">
        <v>0.2</v>
      </c>
      <c r="E10" s="437">
        <v>0.1</v>
      </c>
      <c r="F10" s="434">
        <v>2548</v>
      </c>
      <c r="G10" s="435">
        <v>2071</v>
      </c>
      <c r="H10" s="436">
        <v>0.5</v>
      </c>
      <c r="I10" s="437">
        <v>0.3</v>
      </c>
      <c r="J10" s="434">
        <v>2669</v>
      </c>
      <c r="K10" s="435">
        <v>2165</v>
      </c>
      <c r="L10" s="436">
        <v>-0.5</v>
      </c>
      <c r="M10" s="437">
        <v>-0.8</v>
      </c>
      <c r="N10" s="434">
        <v>2699</v>
      </c>
      <c r="O10" s="435">
        <v>2189</v>
      </c>
      <c r="P10" s="436">
        <v>-0.5</v>
      </c>
      <c r="Q10" s="437">
        <v>-0.8</v>
      </c>
      <c r="R10" s="434">
        <v>2444</v>
      </c>
      <c r="S10" s="435">
        <v>1982</v>
      </c>
      <c r="T10" s="436">
        <v>-0.1</v>
      </c>
      <c r="U10" s="438">
        <v>-0.4</v>
      </c>
      <c r="V10" s="660"/>
    </row>
    <row r="11" spans="1:28" s="431" customFormat="1" ht="18.75" customHeight="1">
      <c r="A11" s="427" t="s">
        <v>35</v>
      </c>
      <c r="B11" s="451">
        <v>3703</v>
      </c>
      <c r="C11" s="452">
        <v>3005</v>
      </c>
      <c r="D11" s="453">
        <v>-0.3</v>
      </c>
      <c r="E11" s="454">
        <v>-0.5</v>
      </c>
      <c r="F11" s="451">
        <v>3912</v>
      </c>
      <c r="G11" s="452">
        <v>3202</v>
      </c>
      <c r="H11" s="453">
        <v>-7</v>
      </c>
      <c r="I11" s="454">
        <v>-7.4</v>
      </c>
      <c r="J11" s="451">
        <v>3162</v>
      </c>
      <c r="K11" s="452">
        <v>2575</v>
      </c>
      <c r="L11" s="453">
        <v>-1.6</v>
      </c>
      <c r="M11" s="454">
        <v>-2</v>
      </c>
      <c r="N11" s="451">
        <v>3157</v>
      </c>
      <c r="O11" s="452">
        <v>2571</v>
      </c>
      <c r="P11" s="453">
        <v>-1.4</v>
      </c>
      <c r="Q11" s="454">
        <v>-1.7</v>
      </c>
      <c r="R11" s="451">
        <v>3230</v>
      </c>
      <c r="S11" s="452">
        <v>2636</v>
      </c>
      <c r="T11" s="453">
        <v>-6.9</v>
      </c>
      <c r="U11" s="455">
        <v>-7.6</v>
      </c>
      <c r="V11" s="661"/>
      <c r="W11" s="432"/>
      <c r="X11" s="432"/>
      <c r="Y11" s="432"/>
      <c r="Z11" s="432"/>
      <c r="AA11" s="432"/>
      <c r="AB11" s="432"/>
    </row>
    <row r="12" spans="1:28" s="431" customFormat="1" ht="16.5" customHeight="1">
      <c r="A12" s="427" t="s">
        <v>36</v>
      </c>
      <c r="B12" s="451">
        <v>3116</v>
      </c>
      <c r="C12" s="452">
        <v>2517</v>
      </c>
      <c r="D12" s="453">
        <v>1.4</v>
      </c>
      <c r="E12" s="454">
        <v>1.3</v>
      </c>
      <c r="F12" s="451">
        <v>2959</v>
      </c>
      <c r="G12" s="452">
        <v>2410</v>
      </c>
      <c r="H12" s="453">
        <v>0.6</v>
      </c>
      <c r="I12" s="454">
        <v>0.6</v>
      </c>
      <c r="J12" s="451">
        <v>2952</v>
      </c>
      <c r="K12" s="452">
        <v>2392</v>
      </c>
      <c r="L12" s="453">
        <v>0</v>
      </c>
      <c r="M12" s="454">
        <v>-0.2</v>
      </c>
      <c r="N12" s="451">
        <v>2965</v>
      </c>
      <c r="O12" s="452">
        <v>2402</v>
      </c>
      <c r="P12" s="453">
        <v>-0.2</v>
      </c>
      <c r="Q12" s="454">
        <v>-0.4</v>
      </c>
      <c r="R12" s="451">
        <v>2752</v>
      </c>
      <c r="S12" s="452">
        <v>2231</v>
      </c>
      <c r="T12" s="453">
        <v>0.1</v>
      </c>
      <c r="U12" s="455">
        <v>0</v>
      </c>
      <c r="V12" s="661"/>
      <c r="W12" s="432"/>
      <c r="X12" s="432"/>
      <c r="Y12" s="432"/>
      <c r="Z12" s="432"/>
      <c r="AA12" s="432"/>
      <c r="AB12" s="432"/>
    </row>
    <row r="13" spans="1:28" s="431" customFormat="1" ht="18.75" customHeight="1">
      <c r="A13" s="427" t="s">
        <v>37</v>
      </c>
      <c r="B13" s="451">
        <v>2487</v>
      </c>
      <c r="C13" s="452">
        <v>2018</v>
      </c>
      <c r="D13" s="453">
        <v>0</v>
      </c>
      <c r="E13" s="454">
        <v>-0.1</v>
      </c>
      <c r="F13" s="451">
        <v>2255</v>
      </c>
      <c r="G13" s="452">
        <v>1828</v>
      </c>
      <c r="H13" s="453">
        <v>0.5</v>
      </c>
      <c r="I13" s="454">
        <v>0.4</v>
      </c>
      <c r="J13" s="451">
        <v>2270</v>
      </c>
      <c r="K13" s="452">
        <v>1836</v>
      </c>
      <c r="L13" s="453">
        <v>-0.5</v>
      </c>
      <c r="M13" s="454">
        <v>-0.8</v>
      </c>
      <c r="N13" s="451">
        <v>2278</v>
      </c>
      <c r="O13" s="452">
        <v>1842</v>
      </c>
      <c r="P13" s="453">
        <v>-0.6</v>
      </c>
      <c r="Q13" s="454">
        <v>-0.8</v>
      </c>
      <c r="R13" s="451">
        <v>2236</v>
      </c>
      <c r="S13" s="452">
        <v>1810</v>
      </c>
      <c r="T13" s="453">
        <v>-0.2</v>
      </c>
      <c r="U13" s="455">
        <v>-0.4</v>
      </c>
      <c r="V13" s="661"/>
      <c r="W13" s="432"/>
      <c r="X13" s="432"/>
      <c r="Y13" s="432"/>
      <c r="Z13" s="432"/>
      <c r="AA13" s="432"/>
      <c r="AB13" s="432"/>
    </row>
    <row r="14" spans="1:28" s="392" customFormat="1" ht="18.75" customHeight="1">
      <c r="A14" s="409" t="s">
        <v>61</v>
      </c>
      <c r="B14" s="282">
        <v>2532</v>
      </c>
      <c r="C14" s="283">
        <v>2020</v>
      </c>
      <c r="D14" s="284">
        <v>-2.2999999999999998</v>
      </c>
      <c r="E14" s="285">
        <v>-2.2000000000000002</v>
      </c>
      <c r="F14" s="282">
        <v>2132</v>
      </c>
      <c r="G14" s="283">
        <v>1717</v>
      </c>
      <c r="H14" s="284">
        <v>0</v>
      </c>
      <c r="I14" s="285">
        <v>0.2</v>
      </c>
      <c r="J14" s="282">
        <v>2082</v>
      </c>
      <c r="K14" s="283">
        <v>1679</v>
      </c>
      <c r="L14" s="284">
        <v>-0.8</v>
      </c>
      <c r="M14" s="285">
        <v>-0.6</v>
      </c>
      <c r="N14" s="282">
        <v>2107</v>
      </c>
      <c r="O14" s="283">
        <v>1700</v>
      </c>
      <c r="P14" s="284">
        <v>-0.8</v>
      </c>
      <c r="Q14" s="285">
        <v>-0.5</v>
      </c>
      <c r="R14" s="282">
        <v>1985</v>
      </c>
      <c r="S14" s="283">
        <v>1597</v>
      </c>
      <c r="T14" s="284">
        <v>-0.7</v>
      </c>
      <c r="U14" s="303">
        <v>-0.5</v>
      </c>
      <c r="V14" s="660"/>
    </row>
    <row r="15" spans="1:28" s="392" customFormat="1" ht="19.5" customHeight="1">
      <c r="A15" s="409" t="s">
        <v>38</v>
      </c>
      <c r="B15" s="282">
        <v>3054</v>
      </c>
      <c r="C15" s="283">
        <v>2398</v>
      </c>
      <c r="D15" s="284">
        <v>0</v>
      </c>
      <c r="E15" s="285">
        <v>0.5</v>
      </c>
      <c r="F15" s="282">
        <v>4382</v>
      </c>
      <c r="G15" s="283">
        <v>3569</v>
      </c>
      <c r="H15" s="284">
        <v>-3.3</v>
      </c>
      <c r="I15" s="285">
        <v>-3.3</v>
      </c>
      <c r="J15" s="282">
        <v>6834</v>
      </c>
      <c r="K15" s="283">
        <v>5704</v>
      </c>
      <c r="L15" s="284">
        <v>-1.3</v>
      </c>
      <c r="M15" s="285">
        <v>-0.3</v>
      </c>
      <c r="N15" s="282">
        <v>6847</v>
      </c>
      <c r="O15" s="283">
        <v>5715</v>
      </c>
      <c r="P15" s="284">
        <v>-1.4</v>
      </c>
      <c r="Q15" s="285">
        <v>-0.3</v>
      </c>
      <c r="R15" s="282">
        <v>5984</v>
      </c>
      <c r="S15" s="283">
        <v>4936</v>
      </c>
      <c r="T15" s="284">
        <v>1.3</v>
      </c>
      <c r="U15" s="303">
        <v>2.1</v>
      </c>
      <c r="V15" s="660"/>
    </row>
    <row r="16" spans="1:28" s="392" customFormat="1" ht="32.25" customHeight="1">
      <c r="A16" s="409" t="s">
        <v>117</v>
      </c>
      <c r="B16" s="282">
        <v>3230</v>
      </c>
      <c r="C16" s="283">
        <v>2607</v>
      </c>
      <c r="D16" s="284">
        <v>-0.4</v>
      </c>
      <c r="E16" s="285">
        <v>-0.5</v>
      </c>
      <c r="F16" s="282">
        <v>2470</v>
      </c>
      <c r="G16" s="283">
        <v>2004</v>
      </c>
      <c r="H16" s="284">
        <v>0.3</v>
      </c>
      <c r="I16" s="285">
        <v>0.2</v>
      </c>
      <c r="J16" s="282">
        <v>2848</v>
      </c>
      <c r="K16" s="283">
        <v>2319</v>
      </c>
      <c r="L16" s="284">
        <v>-0.9</v>
      </c>
      <c r="M16" s="285">
        <v>-0.9</v>
      </c>
      <c r="N16" s="282">
        <v>2924</v>
      </c>
      <c r="O16" s="283">
        <v>2383</v>
      </c>
      <c r="P16" s="284">
        <v>-0.9</v>
      </c>
      <c r="Q16" s="285">
        <v>-0.9</v>
      </c>
      <c r="R16" s="282">
        <v>2322</v>
      </c>
      <c r="S16" s="283">
        <v>1879</v>
      </c>
      <c r="T16" s="284">
        <v>-0.6</v>
      </c>
      <c r="U16" s="303">
        <v>-0.8</v>
      </c>
      <c r="V16" s="660"/>
    </row>
    <row r="17" spans="1:22" s="392" customFormat="1" ht="24.75" customHeight="1" thickBot="1">
      <c r="A17" s="414" t="s">
        <v>39</v>
      </c>
      <c r="B17" s="439">
        <v>1561</v>
      </c>
      <c r="C17" s="440">
        <v>1254</v>
      </c>
      <c r="D17" s="441">
        <v>1.7</v>
      </c>
      <c r="E17" s="442">
        <v>1.8</v>
      </c>
      <c r="F17" s="439">
        <v>1551</v>
      </c>
      <c r="G17" s="440">
        <v>1248</v>
      </c>
      <c r="H17" s="441">
        <v>0.1</v>
      </c>
      <c r="I17" s="442">
        <v>0.3</v>
      </c>
      <c r="J17" s="439">
        <v>1656</v>
      </c>
      <c r="K17" s="440">
        <v>1334</v>
      </c>
      <c r="L17" s="441">
        <v>1.2</v>
      </c>
      <c r="M17" s="442">
        <v>1.3</v>
      </c>
      <c r="N17" s="439">
        <v>1637</v>
      </c>
      <c r="O17" s="440">
        <v>1319</v>
      </c>
      <c r="P17" s="441">
        <v>-0.9</v>
      </c>
      <c r="Q17" s="442">
        <v>-0.7</v>
      </c>
      <c r="R17" s="439">
        <v>1670</v>
      </c>
      <c r="S17" s="440">
        <v>1345</v>
      </c>
      <c r="T17" s="441">
        <v>2.8</v>
      </c>
      <c r="U17" s="443">
        <v>2.9</v>
      </c>
      <c r="V17" s="662"/>
    </row>
    <row r="18" spans="1:22" s="392" customFormat="1" ht="16.5" customHeight="1">
      <c r="A18" s="418" t="s">
        <v>12</v>
      </c>
      <c r="B18" s="434">
        <v>3042</v>
      </c>
      <c r="C18" s="435">
        <v>2449</v>
      </c>
      <c r="D18" s="436">
        <v>0</v>
      </c>
      <c r="E18" s="437">
        <v>-0.1</v>
      </c>
      <c r="F18" s="434">
        <v>2363</v>
      </c>
      <c r="G18" s="435">
        <v>1916</v>
      </c>
      <c r="H18" s="436">
        <v>0.6</v>
      </c>
      <c r="I18" s="437">
        <v>0.5</v>
      </c>
      <c r="J18" s="434">
        <v>2699</v>
      </c>
      <c r="K18" s="435">
        <v>2191</v>
      </c>
      <c r="L18" s="436">
        <v>-0.6</v>
      </c>
      <c r="M18" s="437">
        <v>-0.7</v>
      </c>
      <c r="N18" s="434">
        <v>2765</v>
      </c>
      <c r="O18" s="435">
        <v>2246</v>
      </c>
      <c r="P18" s="436">
        <v>-0.6</v>
      </c>
      <c r="Q18" s="437">
        <v>-0.7</v>
      </c>
      <c r="R18" s="434">
        <v>2279</v>
      </c>
      <c r="S18" s="435">
        <v>1844</v>
      </c>
      <c r="T18" s="436">
        <v>-0.4</v>
      </c>
      <c r="U18" s="438">
        <v>-0.5</v>
      </c>
      <c r="V18" s="662"/>
    </row>
    <row r="19" spans="1:22" s="392" customFormat="1" ht="18" customHeight="1" thickBot="1">
      <c r="A19" s="419" t="s">
        <v>13</v>
      </c>
      <c r="B19" s="439">
        <v>3500</v>
      </c>
      <c r="C19" s="440">
        <v>2835</v>
      </c>
      <c r="D19" s="441">
        <v>0</v>
      </c>
      <c r="E19" s="442">
        <v>0</v>
      </c>
      <c r="F19" s="439">
        <v>2589</v>
      </c>
      <c r="G19" s="440">
        <v>2103</v>
      </c>
      <c r="H19" s="441">
        <v>0.4</v>
      </c>
      <c r="I19" s="442">
        <v>0.2</v>
      </c>
      <c r="J19" s="439">
        <v>3358</v>
      </c>
      <c r="K19" s="440">
        <v>2759</v>
      </c>
      <c r="L19" s="441">
        <v>-1.3</v>
      </c>
      <c r="M19" s="442">
        <v>-1</v>
      </c>
      <c r="N19" s="439">
        <v>3460</v>
      </c>
      <c r="O19" s="440">
        <v>2846</v>
      </c>
      <c r="P19" s="441">
        <v>-1.3</v>
      </c>
      <c r="Q19" s="442">
        <v>-1</v>
      </c>
      <c r="R19" s="439">
        <v>2452</v>
      </c>
      <c r="S19" s="440">
        <v>1988</v>
      </c>
      <c r="T19" s="441">
        <v>-0.5</v>
      </c>
      <c r="U19" s="443">
        <v>-0.7</v>
      </c>
      <c r="V19" s="662"/>
    </row>
    <row r="20" spans="1:22" s="392" customFormat="1" ht="18.75" customHeight="1">
      <c r="A20" s="418" t="s">
        <v>40</v>
      </c>
      <c r="B20" s="434">
        <v>2223</v>
      </c>
      <c r="C20" s="435">
        <v>1792</v>
      </c>
      <c r="D20" s="436">
        <v>-0.3</v>
      </c>
      <c r="E20" s="437">
        <v>-0.3</v>
      </c>
      <c r="F20" s="434">
        <v>1909</v>
      </c>
      <c r="G20" s="435">
        <v>1541</v>
      </c>
      <c r="H20" s="436">
        <v>0.2</v>
      </c>
      <c r="I20" s="437">
        <v>0.2</v>
      </c>
      <c r="J20" s="434">
        <v>2124</v>
      </c>
      <c r="K20" s="435">
        <v>1719</v>
      </c>
      <c r="L20" s="436">
        <v>-0.3</v>
      </c>
      <c r="M20" s="437">
        <v>-0.1</v>
      </c>
      <c r="N20" s="434">
        <v>2155</v>
      </c>
      <c r="O20" s="435">
        <v>1746</v>
      </c>
      <c r="P20" s="436">
        <v>-0.2</v>
      </c>
      <c r="Q20" s="437">
        <v>-0.1</v>
      </c>
      <c r="R20" s="434">
        <v>1928</v>
      </c>
      <c r="S20" s="435">
        <v>1554</v>
      </c>
      <c r="T20" s="436">
        <v>-0.3</v>
      </c>
      <c r="U20" s="438">
        <v>-0.3</v>
      </c>
      <c r="V20" s="662"/>
    </row>
    <row r="21" spans="1:22" s="392" customFormat="1" ht="16.5" customHeight="1">
      <c r="A21" s="420" t="s">
        <v>23</v>
      </c>
      <c r="B21" s="282">
        <v>2755</v>
      </c>
      <c r="C21" s="283">
        <v>2226</v>
      </c>
      <c r="D21" s="284">
        <v>-0.6</v>
      </c>
      <c r="E21" s="285">
        <v>-0.5</v>
      </c>
      <c r="F21" s="282">
        <v>2283</v>
      </c>
      <c r="G21" s="283">
        <v>1853</v>
      </c>
      <c r="H21" s="284">
        <v>-0.3</v>
      </c>
      <c r="I21" s="285">
        <v>-0.4</v>
      </c>
      <c r="J21" s="282">
        <v>2655</v>
      </c>
      <c r="K21" s="283">
        <v>2164</v>
      </c>
      <c r="L21" s="284">
        <v>-0.7</v>
      </c>
      <c r="M21" s="285">
        <v>-0.5</v>
      </c>
      <c r="N21" s="282">
        <v>2710</v>
      </c>
      <c r="O21" s="283">
        <v>2210</v>
      </c>
      <c r="P21" s="284">
        <v>-0.7</v>
      </c>
      <c r="Q21" s="285">
        <v>-0.5</v>
      </c>
      <c r="R21" s="282">
        <v>2197</v>
      </c>
      <c r="S21" s="283">
        <v>1778</v>
      </c>
      <c r="T21" s="284">
        <v>-0.6</v>
      </c>
      <c r="U21" s="303">
        <v>-0.7</v>
      </c>
      <c r="V21" s="662"/>
    </row>
    <row r="22" spans="1:22" s="392" customFormat="1" ht="15.75" customHeight="1">
      <c r="A22" s="420" t="s">
        <v>24</v>
      </c>
      <c r="B22" s="282">
        <v>3263</v>
      </c>
      <c r="C22" s="283">
        <v>2635</v>
      </c>
      <c r="D22" s="284">
        <v>-0.2</v>
      </c>
      <c r="E22" s="285">
        <v>-0.2</v>
      </c>
      <c r="F22" s="282">
        <v>2522</v>
      </c>
      <c r="G22" s="283">
        <v>2050</v>
      </c>
      <c r="H22" s="284">
        <v>0.9</v>
      </c>
      <c r="I22" s="285">
        <v>0.8</v>
      </c>
      <c r="J22" s="282">
        <v>2867</v>
      </c>
      <c r="K22" s="283">
        <v>2335</v>
      </c>
      <c r="L22" s="284">
        <v>-0.8</v>
      </c>
      <c r="M22" s="285">
        <v>-0.8</v>
      </c>
      <c r="N22" s="282">
        <v>2945</v>
      </c>
      <c r="O22" s="283">
        <v>2401</v>
      </c>
      <c r="P22" s="284">
        <v>-0.8</v>
      </c>
      <c r="Q22" s="285">
        <v>-0.8</v>
      </c>
      <c r="R22" s="282">
        <v>2350</v>
      </c>
      <c r="S22" s="283">
        <v>1904</v>
      </c>
      <c r="T22" s="284">
        <v>-0.2</v>
      </c>
      <c r="U22" s="303">
        <v>-0.4</v>
      </c>
      <c r="V22" s="662"/>
    </row>
    <row r="23" spans="1:22" s="392" customFormat="1" ht="17.25" customHeight="1">
      <c r="A23" s="420" t="s">
        <v>25</v>
      </c>
      <c r="B23" s="282">
        <v>3644</v>
      </c>
      <c r="C23" s="283">
        <v>2938</v>
      </c>
      <c r="D23" s="284">
        <v>-0.1</v>
      </c>
      <c r="E23" s="285">
        <v>-0.2</v>
      </c>
      <c r="F23" s="282">
        <v>2565</v>
      </c>
      <c r="G23" s="283">
        <v>2080</v>
      </c>
      <c r="H23" s="284">
        <v>0.3</v>
      </c>
      <c r="I23" s="285">
        <v>0.2</v>
      </c>
      <c r="J23" s="282">
        <v>3117</v>
      </c>
      <c r="K23" s="283">
        <v>2536</v>
      </c>
      <c r="L23" s="284">
        <v>-1.5</v>
      </c>
      <c r="M23" s="285">
        <v>-1.6</v>
      </c>
      <c r="N23" s="282">
        <v>3227</v>
      </c>
      <c r="O23" s="283">
        <v>2628</v>
      </c>
      <c r="P23" s="284">
        <v>-1.6</v>
      </c>
      <c r="Q23" s="285">
        <v>-1.6</v>
      </c>
      <c r="R23" s="282">
        <v>2457</v>
      </c>
      <c r="S23" s="283">
        <v>1988</v>
      </c>
      <c r="T23" s="284">
        <v>-0.7</v>
      </c>
      <c r="U23" s="303">
        <v>-0.9</v>
      </c>
      <c r="V23" s="662"/>
    </row>
    <row r="24" spans="1:22" s="392" customFormat="1" ht="18" customHeight="1" thickBot="1">
      <c r="A24" s="419" t="s">
        <v>41</v>
      </c>
      <c r="B24" s="439">
        <v>4079</v>
      </c>
      <c r="C24" s="440">
        <v>3298</v>
      </c>
      <c r="D24" s="441">
        <v>-0.6</v>
      </c>
      <c r="E24" s="442">
        <v>-0.8</v>
      </c>
      <c r="F24" s="439">
        <v>2783</v>
      </c>
      <c r="G24" s="440">
        <v>2259</v>
      </c>
      <c r="H24" s="441">
        <v>0.1</v>
      </c>
      <c r="I24" s="442">
        <v>0</v>
      </c>
      <c r="J24" s="439">
        <v>4162</v>
      </c>
      <c r="K24" s="440">
        <v>3418</v>
      </c>
      <c r="L24" s="441">
        <v>-2.2999999999999998</v>
      </c>
      <c r="M24" s="442">
        <v>-2.2000000000000002</v>
      </c>
      <c r="N24" s="439">
        <v>4345</v>
      </c>
      <c r="O24" s="440">
        <v>3571</v>
      </c>
      <c r="P24" s="441">
        <v>-2.1</v>
      </c>
      <c r="Q24" s="442">
        <v>-2</v>
      </c>
      <c r="R24" s="439">
        <v>2837</v>
      </c>
      <c r="S24" s="440">
        <v>2307</v>
      </c>
      <c r="T24" s="441">
        <v>-2</v>
      </c>
      <c r="U24" s="443">
        <v>-2.2000000000000002</v>
      </c>
      <c r="V24" s="662"/>
    </row>
    <row r="25" spans="1:22" s="392" customFormat="1" ht="21.75" customHeight="1">
      <c r="A25" s="421" t="s">
        <v>42</v>
      </c>
      <c r="B25" s="434">
        <v>3186</v>
      </c>
      <c r="C25" s="435">
        <v>2569</v>
      </c>
      <c r="D25" s="436">
        <v>0</v>
      </c>
      <c r="E25" s="444">
        <v>-0.1</v>
      </c>
      <c r="F25" s="434">
        <v>2446</v>
      </c>
      <c r="G25" s="435">
        <v>1984</v>
      </c>
      <c r="H25" s="436">
        <v>0.5</v>
      </c>
      <c r="I25" s="444">
        <v>0.4</v>
      </c>
      <c r="J25" s="434">
        <v>2815</v>
      </c>
      <c r="K25" s="435">
        <v>2291</v>
      </c>
      <c r="L25" s="436">
        <v>-0.9</v>
      </c>
      <c r="M25" s="444">
        <v>-0.8</v>
      </c>
      <c r="N25" s="434">
        <v>2892</v>
      </c>
      <c r="O25" s="435">
        <v>2355</v>
      </c>
      <c r="P25" s="436">
        <v>-0.9</v>
      </c>
      <c r="Q25" s="444">
        <v>-0.8</v>
      </c>
      <c r="R25" s="434">
        <v>2302</v>
      </c>
      <c r="S25" s="435">
        <v>1863</v>
      </c>
      <c r="T25" s="436">
        <v>-0.4</v>
      </c>
      <c r="U25" s="445">
        <v>-0.5</v>
      </c>
      <c r="V25" s="662"/>
    </row>
    <row r="26" spans="1:22" s="392" customFormat="1" ht="19.5" customHeight="1" thickBot="1">
      <c r="A26" s="423" t="s">
        <v>43</v>
      </c>
      <c r="B26" s="446">
        <v>4168</v>
      </c>
      <c r="C26" s="447">
        <v>3447</v>
      </c>
      <c r="D26" s="448">
        <v>0</v>
      </c>
      <c r="E26" s="449">
        <v>-0.1</v>
      </c>
      <c r="F26" s="446">
        <v>2674</v>
      </c>
      <c r="G26" s="447">
        <v>2202</v>
      </c>
      <c r="H26" s="448">
        <v>0.3</v>
      </c>
      <c r="I26" s="449">
        <v>0</v>
      </c>
      <c r="J26" s="446">
        <v>3850</v>
      </c>
      <c r="K26" s="447">
        <v>3206</v>
      </c>
      <c r="L26" s="448">
        <v>-0.7</v>
      </c>
      <c r="M26" s="449">
        <v>-0.8</v>
      </c>
      <c r="N26" s="446">
        <v>3885</v>
      </c>
      <c r="O26" s="447">
        <v>3235</v>
      </c>
      <c r="P26" s="448">
        <v>-0.7</v>
      </c>
      <c r="Q26" s="449">
        <v>-0.8</v>
      </c>
      <c r="R26" s="446">
        <v>3053</v>
      </c>
      <c r="S26" s="447">
        <v>2525</v>
      </c>
      <c r="T26" s="448">
        <v>-0.6</v>
      </c>
      <c r="U26" s="450">
        <v>-0.8</v>
      </c>
      <c r="V26" s="662"/>
    </row>
    <row r="27" spans="1:22" ht="19.5" customHeight="1">
      <c r="A27" s="853" t="s">
        <v>144</v>
      </c>
      <c r="B27" s="854"/>
      <c r="C27" s="854"/>
      <c r="D27" s="854"/>
      <c r="E27" s="854"/>
      <c r="F27" s="854"/>
      <c r="G27" s="854"/>
    </row>
    <row r="28" spans="1:22" s="392" customFormat="1" ht="28.5" customHeight="1">
      <c r="A28" s="857" t="s">
        <v>190</v>
      </c>
      <c r="B28" s="858"/>
      <c r="C28" s="858"/>
      <c r="D28" s="858"/>
      <c r="E28" s="858"/>
      <c r="F28" s="858"/>
      <c r="G28" s="858"/>
    </row>
    <row r="29" spans="1:22" s="392" customFormat="1" ht="18" customHeight="1">
      <c r="A29" s="857" t="s">
        <v>111</v>
      </c>
      <c r="B29" s="858"/>
      <c r="C29" s="858"/>
      <c r="D29" s="858"/>
      <c r="E29" s="858"/>
      <c r="F29" s="858"/>
      <c r="G29" s="858"/>
    </row>
    <row r="30" spans="1:22" s="392" customFormat="1" ht="25.5" customHeight="1">
      <c r="A30" s="857" t="s">
        <v>112</v>
      </c>
      <c r="B30" s="858"/>
      <c r="C30" s="858"/>
      <c r="D30" s="858"/>
      <c r="E30" s="858"/>
      <c r="F30" s="858"/>
      <c r="G30" s="858"/>
    </row>
    <row r="31" spans="1:22" ht="14.25" customHeight="1">
      <c r="A31" s="926"/>
      <c r="B31" s="927"/>
      <c r="C31" s="927"/>
      <c r="D31" s="927"/>
      <c r="E31" s="927"/>
      <c r="F31" s="927"/>
      <c r="G31" s="927"/>
      <c r="H31" s="927"/>
      <c r="I31" s="927"/>
    </row>
    <row r="32" spans="1:22" ht="39" customHeight="1">
      <c r="A32" s="901"/>
      <c r="B32" s="901"/>
      <c r="C32" s="901"/>
      <c r="D32" s="901"/>
      <c r="E32" s="901"/>
      <c r="F32" s="901"/>
      <c r="G32" s="901"/>
      <c r="H32" s="901"/>
      <c r="I32" s="854"/>
      <c r="J32" s="854"/>
      <c r="K32" s="854"/>
      <c r="L32" s="854"/>
      <c r="M32" s="10"/>
    </row>
  </sheetData>
  <mergeCells count="12">
    <mergeCell ref="A32:L32"/>
    <mergeCell ref="A27:G27"/>
    <mergeCell ref="A28:G28"/>
    <mergeCell ref="A29:G29"/>
    <mergeCell ref="A30:G30"/>
    <mergeCell ref="A31:I31"/>
    <mergeCell ref="A1:U1"/>
    <mergeCell ref="B4:E4"/>
    <mergeCell ref="F4:I4"/>
    <mergeCell ref="J4:M4"/>
    <mergeCell ref="N4:Q4"/>
    <mergeCell ref="R4:U4"/>
  </mergeCells>
  <pageMargins left="0.7" right="0.7" top="0.75" bottom="0.75" header="0.3" footer="0.3"/>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sheetPr>
  <dimension ref="A1:Y74"/>
  <sheetViews>
    <sheetView showGridLines="0" zoomScaleNormal="100" workbookViewId="0">
      <selection activeCell="A57" sqref="A57:G57"/>
    </sheetView>
  </sheetViews>
  <sheetFormatPr baseColWidth="10" defaultColWidth="11.42578125" defaultRowHeight="12.75"/>
  <cols>
    <col min="1" max="1" width="51.7109375" style="489" customWidth="1"/>
    <col min="2" max="2" width="9.140625" style="489" customWidth="1"/>
    <col min="3" max="3" width="10" style="489" customWidth="1"/>
    <col min="4" max="4" width="8.5703125" style="489" customWidth="1"/>
    <col min="5" max="6" width="9.28515625" style="489" customWidth="1"/>
    <col min="7" max="7" width="9" style="489" customWidth="1"/>
    <col min="8" max="8" width="9.140625" style="489" customWidth="1"/>
    <col min="9" max="9" width="9.28515625" style="489" customWidth="1"/>
    <col min="10" max="10" width="9.85546875" style="489" customWidth="1"/>
    <col min="11" max="11" width="9.42578125" style="489" customWidth="1"/>
    <col min="12" max="12" width="9.140625" style="489" customWidth="1"/>
    <col min="13" max="13" width="9.28515625" style="489" customWidth="1"/>
    <col min="14" max="14" width="9.7109375" style="489" customWidth="1"/>
    <col min="15" max="15" width="10.42578125" style="489" customWidth="1"/>
    <col min="16" max="16" width="8.85546875" style="489" customWidth="1"/>
    <col min="17" max="17" width="9.7109375" style="489" customWidth="1"/>
    <col min="18" max="16384" width="11.42578125" style="489"/>
  </cols>
  <sheetData>
    <row r="1" spans="1:15" ht="30" customHeight="1">
      <c r="A1" s="928" t="s">
        <v>212</v>
      </c>
      <c r="B1" s="928"/>
      <c r="C1" s="928"/>
      <c r="D1" s="928"/>
      <c r="E1" s="928"/>
      <c r="F1" s="928"/>
      <c r="G1" s="928"/>
      <c r="H1" s="928"/>
      <c r="I1" s="711"/>
      <c r="J1" s="701"/>
      <c r="K1" s="701"/>
      <c r="L1" s="701"/>
      <c r="M1" s="701"/>
      <c r="N1" s="701"/>
    </row>
    <row r="2" spans="1:15" ht="12.75" customHeight="1">
      <c r="A2" s="711"/>
      <c r="B2" s="711"/>
      <c r="C2" s="711"/>
      <c r="D2" s="711"/>
      <c r="E2" s="711"/>
      <c r="F2" s="711"/>
      <c r="G2" s="711"/>
      <c r="H2" s="711"/>
      <c r="I2" s="711"/>
      <c r="J2" s="701"/>
      <c r="K2" s="701"/>
      <c r="L2" s="701"/>
      <c r="M2" s="701"/>
      <c r="N2" s="701"/>
    </row>
    <row r="3" spans="1:15" ht="30">
      <c r="A3" s="543" t="s">
        <v>1</v>
      </c>
      <c r="B3" s="544" t="s">
        <v>120</v>
      </c>
      <c r="C3" s="544" t="s">
        <v>121</v>
      </c>
      <c r="D3" s="492" t="s">
        <v>122</v>
      </c>
      <c r="E3" s="492" t="s">
        <v>123</v>
      </c>
      <c r="F3" s="492" t="s">
        <v>206</v>
      </c>
      <c r="G3" s="493" t="s">
        <v>207</v>
      </c>
    </row>
    <row r="4" spans="1:15" ht="14.1" customHeight="1">
      <c r="A4" s="545" t="s">
        <v>9</v>
      </c>
      <c r="B4" s="546">
        <v>-0.1</v>
      </c>
      <c r="C4" s="546">
        <v>0</v>
      </c>
      <c r="D4" s="546">
        <v>-0.5</v>
      </c>
      <c r="E4" s="546">
        <v>-0.4</v>
      </c>
      <c r="F4" s="546">
        <v>0.3</v>
      </c>
      <c r="G4" s="546">
        <v>0</v>
      </c>
      <c r="J4" s="696"/>
      <c r="K4" s="696"/>
      <c r="L4" s="696"/>
      <c r="M4" s="696"/>
      <c r="N4" s="696"/>
      <c r="O4" s="696"/>
    </row>
    <row r="5" spans="1:15" ht="14.1" customHeight="1">
      <c r="A5" s="547" t="s">
        <v>34</v>
      </c>
      <c r="B5" s="548">
        <v>0.1</v>
      </c>
      <c r="C5" s="548">
        <v>0.4</v>
      </c>
      <c r="D5" s="548">
        <v>-0.3</v>
      </c>
      <c r="E5" s="548">
        <v>0</v>
      </c>
      <c r="F5" s="548">
        <v>0.3</v>
      </c>
      <c r="G5" s="548">
        <v>0</v>
      </c>
      <c r="J5" s="696"/>
      <c r="K5" s="696"/>
      <c r="L5" s="696"/>
      <c r="M5" s="696"/>
      <c r="N5" s="696"/>
      <c r="O5" s="696"/>
    </row>
    <row r="6" spans="1:15" ht="14.1" customHeight="1">
      <c r="A6" s="549" t="s">
        <v>126</v>
      </c>
      <c r="B6" s="550">
        <v>-0.5</v>
      </c>
      <c r="C6" s="550">
        <v>-0.1</v>
      </c>
      <c r="D6" s="550">
        <v>-1</v>
      </c>
      <c r="E6" s="550">
        <v>-0.5</v>
      </c>
      <c r="F6" s="550">
        <v>-0.4</v>
      </c>
      <c r="G6" s="550">
        <v>-0.5</v>
      </c>
      <c r="J6" s="696"/>
      <c r="K6" s="696"/>
      <c r="L6" s="696"/>
      <c r="M6" s="696"/>
      <c r="N6" s="696"/>
      <c r="O6" s="696"/>
    </row>
    <row r="7" spans="1:15" ht="14.1" customHeight="1">
      <c r="A7" s="549" t="s">
        <v>127</v>
      </c>
      <c r="B7" s="550">
        <v>1.3</v>
      </c>
      <c r="C7" s="550">
        <v>1.4</v>
      </c>
      <c r="D7" s="550">
        <v>0.3</v>
      </c>
      <c r="E7" s="550">
        <v>1.2</v>
      </c>
      <c r="F7" s="550">
        <v>1.6</v>
      </c>
      <c r="G7" s="550">
        <v>1.8</v>
      </c>
      <c r="J7" s="696"/>
      <c r="K7" s="696"/>
      <c r="L7" s="696"/>
      <c r="M7" s="696"/>
      <c r="N7" s="696"/>
      <c r="O7" s="696"/>
    </row>
    <row r="8" spans="1:15" ht="14.1" customHeight="1">
      <c r="A8" s="549" t="s">
        <v>128</v>
      </c>
      <c r="B8" s="550">
        <v>-0.1</v>
      </c>
      <c r="C8" s="550">
        <v>-0.2</v>
      </c>
      <c r="D8" s="550">
        <v>-0.3</v>
      </c>
      <c r="E8" s="550">
        <v>-0.3</v>
      </c>
      <c r="F8" s="550">
        <v>0.1</v>
      </c>
      <c r="G8" s="550">
        <v>0.3</v>
      </c>
      <c r="J8" s="696"/>
      <c r="K8" s="696"/>
      <c r="L8" s="696"/>
      <c r="M8" s="696"/>
      <c r="N8" s="696"/>
      <c r="O8" s="696"/>
    </row>
    <row r="9" spans="1:15" ht="14.1" customHeight="1">
      <c r="A9" s="551" t="s">
        <v>61</v>
      </c>
      <c r="B9" s="548">
        <v>-2.2000000000000002</v>
      </c>
      <c r="C9" s="548">
        <v>-3</v>
      </c>
      <c r="D9" s="548">
        <v>-0.3</v>
      </c>
      <c r="E9" s="548">
        <v>-2.7</v>
      </c>
      <c r="F9" s="548">
        <v>-1.8</v>
      </c>
      <c r="G9" s="548">
        <v>-2</v>
      </c>
      <c r="J9" s="696"/>
      <c r="K9" s="696"/>
      <c r="L9" s="696"/>
      <c r="M9" s="696"/>
      <c r="N9" s="696"/>
      <c r="O9" s="696"/>
    </row>
    <row r="10" spans="1:15" ht="14.1" customHeight="1">
      <c r="A10" s="552" t="s">
        <v>38</v>
      </c>
      <c r="B10" s="548">
        <v>0.5</v>
      </c>
      <c r="C10" s="548">
        <v>0.6</v>
      </c>
      <c r="D10" s="548">
        <v>1.2</v>
      </c>
      <c r="E10" s="548">
        <v>0.6</v>
      </c>
      <c r="F10" s="548">
        <v>0.9</v>
      </c>
      <c r="G10" s="548">
        <v>-0.5</v>
      </c>
      <c r="J10" s="696"/>
      <c r="K10" s="696"/>
      <c r="L10" s="696"/>
      <c r="M10" s="696"/>
      <c r="N10" s="696"/>
      <c r="O10" s="696"/>
    </row>
    <row r="11" spans="1:15" ht="14.1" customHeight="1">
      <c r="A11" s="553" t="s">
        <v>130</v>
      </c>
      <c r="B11" s="546">
        <v>-0.5</v>
      </c>
      <c r="C11" s="546">
        <v>-0.3</v>
      </c>
      <c r="D11" s="546">
        <v>-2.1</v>
      </c>
      <c r="E11" s="546">
        <v>-1</v>
      </c>
      <c r="F11" s="546">
        <v>0.1</v>
      </c>
      <c r="G11" s="546">
        <v>-0.2</v>
      </c>
      <c r="J11" s="696"/>
      <c r="K11" s="696"/>
      <c r="L11" s="696"/>
      <c r="M11" s="696"/>
      <c r="N11" s="696"/>
      <c r="O11" s="696"/>
    </row>
    <row r="12" spans="1:15" ht="14.1" customHeight="1">
      <c r="A12" s="554" t="s">
        <v>39</v>
      </c>
      <c r="B12" s="555">
        <v>1.8</v>
      </c>
      <c r="C12" s="555">
        <v>0.4</v>
      </c>
      <c r="D12" s="555">
        <v>0.4</v>
      </c>
      <c r="E12" s="555">
        <v>0.4</v>
      </c>
      <c r="F12" s="555">
        <v>1.5</v>
      </c>
      <c r="G12" s="555">
        <v>4.0999999999999996</v>
      </c>
      <c r="J12" s="696"/>
      <c r="K12" s="696"/>
      <c r="L12" s="696"/>
      <c r="M12" s="696"/>
      <c r="N12" s="696"/>
      <c r="O12" s="696"/>
    </row>
    <row r="13" spans="1:15" ht="14.1" customHeight="1">
      <c r="A13" s="556" t="s">
        <v>12</v>
      </c>
      <c r="B13" s="557">
        <v>-0.1</v>
      </c>
      <c r="C13" s="557">
        <v>0</v>
      </c>
      <c r="D13" s="557">
        <v>-0.9</v>
      </c>
      <c r="E13" s="557">
        <v>-0.6</v>
      </c>
      <c r="F13" s="557">
        <v>0.5</v>
      </c>
      <c r="G13" s="557">
        <v>-0.1</v>
      </c>
      <c r="J13" s="696"/>
      <c r="K13" s="696"/>
      <c r="L13" s="696"/>
      <c r="M13" s="696"/>
      <c r="N13" s="696"/>
      <c r="O13" s="696"/>
    </row>
    <row r="14" spans="1:15" ht="14.1" customHeight="1">
      <c r="A14" s="558" t="s">
        <v>13</v>
      </c>
      <c r="B14" s="559">
        <v>0</v>
      </c>
      <c r="C14" s="559">
        <v>0.6</v>
      </c>
      <c r="D14" s="559">
        <v>-0.2</v>
      </c>
      <c r="E14" s="559">
        <v>0.2</v>
      </c>
      <c r="F14" s="559">
        <v>0.1</v>
      </c>
      <c r="G14" s="559">
        <v>-0.1</v>
      </c>
      <c r="J14" s="696"/>
      <c r="K14" s="696"/>
      <c r="L14" s="696"/>
      <c r="M14" s="696"/>
      <c r="N14" s="696"/>
      <c r="O14" s="696"/>
    </row>
    <row r="15" spans="1:15" ht="14.1" customHeight="1">
      <c r="A15" s="560" t="s">
        <v>40</v>
      </c>
      <c r="B15" s="561">
        <v>-0.3</v>
      </c>
      <c r="C15" s="561">
        <v>-1.4</v>
      </c>
      <c r="D15" s="561">
        <v>0</v>
      </c>
      <c r="E15" s="561">
        <v>-0.2</v>
      </c>
      <c r="F15" s="561">
        <v>-0.3</v>
      </c>
      <c r="G15" s="561">
        <v>0.4</v>
      </c>
      <c r="J15" s="696"/>
      <c r="K15" s="696"/>
      <c r="L15" s="696"/>
      <c r="M15" s="696"/>
      <c r="N15" s="696"/>
      <c r="O15" s="696"/>
    </row>
    <row r="16" spans="1:15" ht="14.1" customHeight="1">
      <c r="A16" s="558" t="s">
        <v>23</v>
      </c>
      <c r="B16" s="548">
        <v>-0.5</v>
      </c>
      <c r="C16" s="548">
        <v>-0.5</v>
      </c>
      <c r="D16" s="548">
        <v>-1</v>
      </c>
      <c r="E16" s="548">
        <v>-1</v>
      </c>
      <c r="F16" s="548">
        <v>0</v>
      </c>
      <c r="G16" s="548">
        <v>-0.4</v>
      </c>
      <c r="J16" s="696"/>
      <c r="K16" s="696"/>
      <c r="L16" s="696"/>
      <c r="M16" s="696"/>
      <c r="N16" s="696"/>
      <c r="O16" s="696"/>
    </row>
    <row r="17" spans="1:15" ht="14.1" customHeight="1">
      <c r="A17" s="558" t="s">
        <v>24</v>
      </c>
      <c r="B17" s="548">
        <v>-0.2</v>
      </c>
      <c r="C17" s="548">
        <v>-0.2</v>
      </c>
      <c r="D17" s="548">
        <v>-0.4</v>
      </c>
      <c r="E17" s="548">
        <v>-0.1</v>
      </c>
      <c r="F17" s="548">
        <v>0.1</v>
      </c>
      <c r="G17" s="548">
        <v>-0.4</v>
      </c>
      <c r="J17" s="696"/>
      <c r="K17" s="696"/>
      <c r="L17" s="696"/>
      <c r="M17" s="696"/>
      <c r="N17" s="696"/>
      <c r="O17" s="696"/>
    </row>
    <row r="18" spans="1:15" ht="14.1" customHeight="1">
      <c r="A18" s="558" t="s">
        <v>25</v>
      </c>
      <c r="B18" s="548">
        <v>-0.2</v>
      </c>
      <c r="C18" s="548">
        <v>0.5</v>
      </c>
      <c r="D18" s="548">
        <v>-0.1</v>
      </c>
      <c r="E18" s="548">
        <v>0</v>
      </c>
      <c r="F18" s="548">
        <v>-0.2</v>
      </c>
      <c r="G18" s="548">
        <v>-0.4</v>
      </c>
      <c r="J18" s="696"/>
      <c r="K18" s="696"/>
      <c r="L18" s="696"/>
      <c r="M18" s="696"/>
      <c r="N18" s="696"/>
      <c r="O18" s="696"/>
    </row>
    <row r="19" spans="1:15" ht="14.1" customHeight="1" thickBot="1">
      <c r="A19" s="562" t="s">
        <v>41</v>
      </c>
      <c r="B19" s="563">
        <v>-0.8</v>
      </c>
      <c r="C19" s="563">
        <v>-0.5</v>
      </c>
      <c r="D19" s="563">
        <v>-0.5</v>
      </c>
      <c r="E19" s="563">
        <v>-0.5</v>
      </c>
      <c r="F19" s="563">
        <v>-0.6</v>
      </c>
      <c r="G19" s="563">
        <v>-1.3</v>
      </c>
      <c r="J19" s="696"/>
      <c r="K19" s="696"/>
      <c r="L19" s="696"/>
      <c r="M19" s="696"/>
      <c r="N19" s="696"/>
      <c r="O19" s="696"/>
    </row>
    <row r="20" spans="1:15" ht="30">
      <c r="A20" s="564" t="s">
        <v>2</v>
      </c>
      <c r="B20" s="544" t="s">
        <v>120</v>
      </c>
      <c r="C20" s="544" t="s">
        <v>121</v>
      </c>
      <c r="D20" s="492" t="s">
        <v>122</v>
      </c>
      <c r="E20" s="492" t="s">
        <v>123</v>
      </c>
      <c r="F20" s="492" t="s">
        <v>206</v>
      </c>
      <c r="G20" s="493" t="s">
        <v>207</v>
      </c>
    </row>
    <row r="21" spans="1:15" ht="14.1" customHeight="1">
      <c r="A21" s="545" t="s">
        <v>9</v>
      </c>
      <c r="B21" s="546">
        <v>0.4</v>
      </c>
      <c r="C21" s="546">
        <v>0.6</v>
      </c>
      <c r="D21" s="546">
        <v>0.2</v>
      </c>
      <c r="E21" s="546">
        <v>0.3</v>
      </c>
      <c r="F21" s="546">
        <v>0.6</v>
      </c>
      <c r="G21" s="546">
        <v>0.3</v>
      </c>
      <c r="J21" s="696"/>
      <c r="K21" s="696"/>
      <c r="L21" s="696"/>
      <c r="M21" s="696"/>
      <c r="N21" s="696"/>
      <c r="O21" s="696"/>
    </row>
    <row r="22" spans="1:15" ht="14.1" customHeight="1">
      <c r="A22" s="547" t="s">
        <v>34</v>
      </c>
      <c r="B22" s="548">
        <v>0.3</v>
      </c>
      <c r="C22" s="548">
        <v>0.5</v>
      </c>
      <c r="D22" s="548">
        <v>0.1</v>
      </c>
      <c r="E22" s="548">
        <v>0.3</v>
      </c>
      <c r="F22" s="548">
        <v>0.5</v>
      </c>
      <c r="G22" s="548">
        <v>0.2</v>
      </c>
      <c r="J22" s="696"/>
      <c r="K22" s="696"/>
      <c r="L22" s="696"/>
      <c r="M22" s="696"/>
      <c r="N22" s="696"/>
      <c r="O22" s="696"/>
    </row>
    <row r="23" spans="1:15" ht="14.1" customHeight="1">
      <c r="A23" s="549" t="s">
        <v>126</v>
      </c>
      <c r="B23" s="550">
        <v>-7.4</v>
      </c>
      <c r="C23" s="550">
        <v>-8.5</v>
      </c>
      <c r="D23" s="550">
        <v>-10.4</v>
      </c>
      <c r="E23" s="550">
        <v>-8.9</v>
      </c>
      <c r="F23" s="550">
        <v>-6.4</v>
      </c>
      <c r="G23" s="550">
        <v>-5.0999999999999996</v>
      </c>
      <c r="J23" s="696"/>
      <c r="K23" s="696"/>
      <c r="L23" s="696"/>
      <c r="M23" s="696"/>
      <c r="N23" s="696"/>
      <c r="O23" s="696"/>
    </row>
    <row r="24" spans="1:15" ht="14.1" customHeight="1">
      <c r="A24" s="549" t="s">
        <v>127</v>
      </c>
      <c r="B24" s="550">
        <v>0.6</v>
      </c>
      <c r="C24" s="550">
        <v>-0.2</v>
      </c>
      <c r="D24" s="550">
        <v>0.9</v>
      </c>
      <c r="E24" s="550">
        <v>0.4</v>
      </c>
      <c r="F24" s="550">
        <v>0.3</v>
      </c>
      <c r="G24" s="550">
        <v>2.1</v>
      </c>
      <c r="J24" s="696"/>
      <c r="K24" s="696"/>
      <c r="L24" s="696"/>
      <c r="M24" s="696"/>
      <c r="N24" s="696"/>
      <c r="O24" s="696"/>
    </row>
    <row r="25" spans="1:15" ht="14.1" customHeight="1">
      <c r="A25" s="549" t="s">
        <v>128</v>
      </c>
      <c r="B25" s="550">
        <v>0.4</v>
      </c>
      <c r="C25" s="550">
        <v>0.5</v>
      </c>
      <c r="D25" s="550">
        <v>0.1</v>
      </c>
      <c r="E25" s="550">
        <v>0.2</v>
      </c>
      <c r="F25" s="550">
        <v>0.5</v>
      </c>
      <c r="G25" s="550">
        <v>0.6</v>
      </c>
      <c r="J25" s="696"/>
      <c r="K25" s="696"/>
      <c r="L25" s="696"/>
      <c r="M25" s="696"/>
      <c r="N25" s="696"/>
      <c r="O25" s="696"/>
    </row>
    <row r="26" spans="1:15" ht="14.1" customHeight="1">
      <c r="A26" s="551" t="s">
        <v>61</v>
      </c>
      <c r="B26" s="548">
        <v>0.2</v>
      </c>
      <c r="C26" s="548">
        <v>0</v>
      </c>
      <c r="D26" s="548">
        <v>-0.7</v>
      </c>
      <c r="E26" s="548">
        <v>-0.3</v>
      </c>
      <c r="F26" s="548">
        <v>0.8</v>
      </c>
      <c r="G26" s="548">
        <v>1.2</v>
      </c>
      <c r="J26" s="696"/>
      <c r="K26" s="696"/>
      <c r="L26" s="696"/>
      <c r="M26" s="696"/>
      <c r="N26" s="696"/>
      <c r="O26" s="696"/>
    </row>
    <row r="27" spans="1:15" ht="14.1" customHeight="1">
      <c r="A27" s="552" t="s">
        <v>38</v>
      </c>
      <c r="B27" s="548">
        <v>-3.3</v>
      </c>
      <c r="C27" s="548">
        <v>-3.2</v>
      </c>
      <c r="D27" s="548">
        <v>-12.3</v>
      </c>
      <c r="E27" s="548">
        <v>-5.7</v>
      </c>
      <c r="F27" s="548">
        <v>-0.6</v>
      </c>
      <c r="G27" s="548">
        <v>-1.9</v>
      </c>
      <c r="J27" s="696"/>
      <c r="K27" s="696"/>
      <c r="L27" s="696"/>
      <c r="M27" s="696"/>
      <c r="N27" s="696"/>
      <c r="O27" s="696"/>
    </row>
    <row r="28" spans="1:15" ht="14.1" customHeight="1">
      <c r="A28" s="553" t="s">
        <v>130</v>
      </c>
      <c r="B28" s="546">
        <v>0.2</v>
      </c>
      <c r="C28" s="546">
        <v>0.4</v>
      </c>
      <c r="D28" s="546">
        <v>-0.2</v>
      </c>
      <c r="E28" s="546">
        <v>0.1</v>
      </c>
      <c r="F28" s="546">
        <v>0.5</v>
      </c>
      <c r="G28" s="546">
        <v>0.2</v>
      </c>
      <c r="J28" s="696"/>
      <c r="K28" s="696"/>
      <c r="L28" s="696"/>
      <c r="M28" s="696"/>
      <c r="N28" s="696"/>
      <c r="O28" s="696"/>
    </row>
    <row r="29" spans="1:15" ht="14.1" customHeight="1">
      <c r="A29" s="554" t="s">
        <v>39</v>
      </c>
      <c r="B29" s="555">
        <v>0.3</v>
      </c>
      <c r="C29" s="555">
        <v>0.4</v>
      </c>
      <c r="D29" s="555">
        <v>1.5</v>
      </c>
      <c r="E29" s="555">
        <v>0.6</v>
      </c>
      <c r="F29" s="555">
        <v>0.1</v>
      </c>
      <c r="G29" s="555">
        <v>-0.2</v>
      </c>
      <c r="J29" s="696"/>
      <c r="K29" s="696"/>
      <c r="L29" s="696"/>
      <c r="M29" s="696"/>
      <c r="N29" s="696"/>
      <c r="O29" s="696"/>
    </row>
    <row r="30" spans="1:15" ht="14.1" customHeight="1">
      <c r="A30" s="556" t="s">
        <v>12</v>
      </c>
      <c r="B30" s="557">
        <v>0.5</v>
      </c>
      <c r="C30" s="557">
        <v>0.7</v>
      </c>
      <c r="D30" s="557">
        <v>0.1</v>
      </c>
      <c r="E30" s="557">
        <v>0.3</v>
      </c>
      <c r="F30" s="557">
        <v>0.8</v>
      </c>
      <c r="G30" s="557">
        <v>0.6</v>
      </c>
      <c r="J30" s="696"/>
      <c r="K30" s="696"/>
      <c r="L30" s="696"/>
      <c r="M30" s="696"/>
      <c r="N30" s="696"/>
      <c r="O30" s="696"/>
    </row>
    <row r="31" spans="1:15" ht="14.1" customHeight="1">
      <c r="A31" s="558" t="s">
        <v>13</v>
      </c>
      <c r="B31" s="559">
        <v>0.2</v>
      </c>
      <c r="C31" s="559">
        <v>0.3</v>
      </c>
      <c r="D31" s="559">
        <v>0.1</v>
      </c>
      <c r="E31" s="559">
        <v>0.2</v>
      </c>
      <c r="F31" s="559">
        <v>0.5</v>
      </c>
      <c r="G31" s="559">
        <v>-0.1</v>
      </c>
      <c r="J31" s="696"/>
      <c r="K31" s="696"/>
      <c r="L31" s="696"/>
      <c r="M31" s="696"/>
      <c r="N31" s="696"/>
      <c r="O31" s="696"/>
    </row>
    <row r="32" spans="1:15" ht="14.1" customHeight="1">
      <c r="A32" s="560" t="s">
        <v>40</v>
      </c>
      <c r="B32" s="561">
        <v>0.2</v>
      </c>
      <c r="C32" s="561">
        <v>0</v>
      </c>
      <c r="D32" s="561">
        <v>0.2</v>
      </c>
      <c r="E32" s="561">
        <v>0.2</v>
      </c>
      <c r="F32" s="561">
        <v>0.3</v>
      </c>
      <c r="G32" s="561">
        <v>0.6</v>
      </c>
      <c r="J32" s="696"/>
      <c r="K32" s="696"/>
      <c r="L32" s="696"/>
      <c r="M32" s="696"/>
      <c r="N32" s="696"/>
      <c r="O32" s="696"/>
    </row>
    <row r="33" spans="1:16" ht="14.1" customHeight="1">
      <c r="A33" s="558" t="s">
        <v>23</v>
      </c>
      <c r="B33" s="548">
        <v>-0.4</v>
      </c>
      <c r="C33" s="548">
        <v>-0.2</v>
      </c>
      <c r="D33" s="548">
        <v>-0.5</v>
      </c>
      <c r="E33" s="548">
        <v>-0.5</v>
      </c>
      <c r="F33" s="548">
        <v>-0.2</v>
      </c>
      <c r="G33" s="548">
        <v>-0.5</v>
      </c>
      <c r="J33" s="696"/>
      <c r="K33" s="696"/>
      <c r="L33" s="696"/>
      <c r="M33" s="696"/>
      <c r="N33" s="696"/>
      <c r="O33" s="696"/>
    </row>
    <row r="34" spans="1:16" ht="14.1" customHeight="1">
      <c r="A34" s="558" t="s">
        <v>24</v>
      </c>
      <c r="B34" s="548">
        <v>0.8</v>
      </c>
      <c r="C34" s="548">
        <v>0.9</v>
      </c>
      <c r="D34" s="548">
        <v>0.2</v>
      </c>
      <c r="E34" s="548">
        <v>0.4</v>
      </c>
      <c r="F34" s="548">
        <v>1.3</v>
      </c>
      <c r="G34" s="548">
        <v>0.7</v>
      </c>
      <c r="J34" s="696"/>
      <c r="K34" s="696"/>
      <c r="L34" s="696"/>
      <c r="M34" s="696"/>
      <c r="N34" s="696"/>
      <c r="O34" s="696"/>
    </row>
    <row r="35" spans="1:16" ht="14.1" customHeight="1">
      <c r="A35" s="558" t="s">
        <v>25</v>
      </c>
      <c r="B35" s="548">
        <v>0.2</v>
      </c>
      <c r="C35" s="548">
        <v>0.4</v>
      </c>
      <c r="D35" s="548">
        <v>0.4</v>
      </c>
      <c r="E35" s="548">
        <v>0.5</v>
      </c>
      <c r="F35" s="548">
        <v>0.3</v>
      </c>
      <c r="G35" s="548">
        <v>0</v>
      </c>
      <c r="J35" s="696"/>
      <c r="K35" s="696"/>
      <c r="L35" s="696"/>
      <c r="M35" s="696"/>
      <c r="N35" s="696"/>
      <c r="O35" s="696"/>
    </row>
    <row r="36" spans="1:16" ht="14.1" customHeight="1" thickBot="1">
      <c r="A36" s="562" t="s">
        <v>41</v>
      </c>
      <c r="B36" s="563">
        <v>0</v>
      </c>
      <c r="C36" s="563">
        <v>0.2</v>
      </c>
      <c r="D36" s="563">
        <v>0.8</v>
      </c>
      <c r="E36" s="563">
        <v>0.7</v>
      </c>
      <c r="F36" s="563">
        <v>-0.2</v>
      </c>
      <c r="G36" s="563">
        <v>-0.9</v>
      </c>
      <c r="J36" s="696"/>
      <c r="K36" s="696"/>
      <c r="L36" s="696"/>
      <c r="M36" s="696"/>
      <c r="N36" s="696"/>
      <c r="O36" s="696"/>
    </row>
    <row r="37" spans="1:16" ht="30">
      <c r="A37" s="565" t="s">
        <v>29</v>
      </c>
      <c r="B37" s="566" t="s">
        <v>120</v>
      </c>
      <c r="C37" s="566" t="s">
        <v>121</v>
      </c>
      <c r="D37" s="492" t="s">
        <v>122</v>
      </c>
      <c r="E37" s="492" t="s">
        <v>123</v>
      </c>
      <c r="F37" s="492" t="s">
        <v>206</v>
      </c>
      <c r="G37" s="493" t="s">
        <v>207</v>
      </c>
      <c r="H37" s="488"/>
    </row>
    <row r="38" spans="1:16" ht="14.1" customHeight="1">
      <c r="A38" s="567" t="s">
        <v>9</v>
      </c>
      <c r="B38" s="546">
        <v>-0.8</v>
      </c>
      <c r="C38" s="546">
        <v>-0.5</v>
      </c>
      <c r="D38" s="546">
        <v>-0.7</v>
      </c>
      <c r="E38" s="546">
        <v>-0.6</v>
      </c>
      <c r="F38" s="546">
        <v>-0.9</v>
      </c>
      <c r="G38" s="546">
        <v>-1.6</v>
      </c>
      <c r="H38" s="488"/>
      <c r="J38" s="696"/>
      <c r="K38" s="696"/>
      <c r="L38" s="696"/>
      <c r="M38" s="696"/>
      <c r="N38" s="696"/>
      <c r="O38" s="696"/>
    </row>
    <row r="39" spans="1:16" ht="14.1" customHeight="1">
      <c r="A39" s="568" t="s">
        <v>34</v>
      </c>
      <c r="B39" s="548">
        <v>-0.8</v>
      </c>
      <c r="C39" s="548">
        <v>-0.4</v>
      </c>
      <c r="D39" s="548">
        <v>-0.5</v>
      </c>
      <c r="E39" s="548">
        <v>-0.6</v>
      </c>
      <c r="F39" s="548">
        <v>-0.7</v>
      </c>
      <c r="G39" s="548">
        <v>-1.1000000000000001</v>
      </c>
      <c r="H39" s="488"/>
      <c r="J39" s="696"/>
      <c r="K39" s="696"/>
      <c r="L39" s="696"/>
      <c r="M39" s="696"/>
      <c r="N39" s="696"/>
      <c r="O39" s="696"/>
    </row>
    <row r="40" spans="1:16" ht="14.1" customHeight="1">
      <c r="A40" s="569" t="s">
        <v>126</v>
      </c>
      <c r="B40" s="550">
        <v>-2</v>
      </c>
      <c r="C40" s="550">
        <v>-1.5</v>
      </c>
      <c r="D40" s="550">
        <v>-0.6</v>
      </c>
      <c r="E40" s="550">
        <v>-0.6</v>
      </c>
      <c r="F40" s="550">
        <v>-2.4</v>
      </c>
      <c r="G40" s="550">
        <v>-3</v>
      </c>
      <c r="H40" s="488"/>
      <c r="J40" s="696"/>
      <c r="K40" s="696"/>
      <c r="L40" s="696"/>
      <c r="M40" s="696"/>
      <c r="N40" s="696"/>
      <c r="O40" s="696"/>
    </row>
    <row r="41" spans="1:16" ht="14.1" customHeight="1">
      <c r="A41" s="569" t="s">
        <v>127</v>
      </c>
      <c r="B41" s="550">
        <v>-0.2</v>
      </c>
      <c r="C41" s="550">
        <v>-0.1</v>
      </c>
      <c r="D41" s="550">
        <v>0.3</v>
      </c>
      <c r="E41" s="550">
        <v>-0.1</v>
      </c>
      <c r="F41" s="550">
        <v>-0.4</v>
      </c>
      <c r="G41" s="550">
        <v>-0.5</v>
      </c>
      <c r="H41" s="488"/>
      <c r="J41" s="696"/>
      <c r="K41" s="696"/>
      <c r="L41" s="696"/>
      <c r="M41" s="696"/>
      <c r="N41" s="696"/>
      <c r="O41" s="696"/>
      <c r="P41" s="697"/>
    </row>
    <row r="42" spans="1:16" ht="14.1" customHeight="1">
      <c r="A42" s="569" t="s">
        <v>128</v>
      </c>
      <c r="B42" s="550">
        <v>-0.8</v>
      </c>
      <c r="C42" s="550">
        <v>-0.7</v>
      </c>
      <c r="D42" s="550">
        <v>-0.8</v>
      </c>
      <c r="E42" s="550">
        <v>-0.7</v>
      </c>
      <c r="F42" s="550">
        <v>-0.7</v>
      </c>
      <c r="G42" s="550">
        <v>-1</v>
      </c>
      <c r="H42" s="488"/>
      <c r="J42" s="696"/>
      <c r="K42" s="696"/>
      <c r="L42" s="696"/>
      <c r="M42" s="696"/>
      <c r="N42" s="696"/>
      <c r="O42" s="696"/>
    </row>
    <row r="43" spans="1:16" ht="14.1" customHeight="1">
      <c r="A43" s="551" t="s">
        <v>61</v>
      </c>
      <c r="B43" s="548">
        <v>-0.6</v>
      </c>
      <c r="C43" s="548">
        <v>-0.7</v>
      </c>
      <c r="D43" s="548">
        <v>-0.7</v>
      </c>
      <c r="E43" s="548">
        <v>-0.6</v>
      </c>
      <c r="F43" s="548">
        <v>0.2</v>
      </c>
      <c r="G43" s="548">
        <v>0</v>
      </c>
      <c r="J43" s="696"/>
      <c r="K43" s="696"/>
      <c r="L43" s="696"/>
      <c r="M43" s="696"/>
      <c r="N43" s="696"/>
      <c r="O43" s="696"/>
    </row>
    <row r="44" spans="1:16" ht="14.1" customHeight="1">
      <c r="A44" s="552" t="s">
        <v>38</v>
      </c>
      <c r="B44" s="548">
        <v>-0.3</v>
      </c>
      <c r="C44" s="548">
        <v>-0.3</v>
      </c>
      <c r="D44" s="548">
        <v>-0.4</v>
      </c>
      <c r="E44" s="548">
        <v>-0.7</v>
      </c>
      <c r="F44" s="548">
        <v>-0.8</v>
      </c>
      <c r="G44" s="548">
        <v>0.1</v>
      </c>
      <c r="J44" s="696"/>
      <c r="K44" s="696"/>
      <c r="L44" s="696"/>
      <c r="M44" s="696"/>
      <c r="N44" s="696"/>
      <c r="O44" s="696"/>
    </row>
    <row r="45" spans="1:16" ht="14.1" customHeight="1">
      <c r="A45" s="553" t="s">
        <v>130</v>
      </c>
      <c r="B45" s="546">
        <v>-0.9</v>
      </c>
      <c r="C45" s="546">
        <v>-0.6</v>
      </c>
      <c r="D45" s="546">
        <v>-0.9</v>
      </c>
      <c r="E45" s="546">
        <v>-0.7</v>
      </c>
      <c r="F45" s="546">
        <v>-1</v>
      </c>
      <c r="G45" s="546">
        <v>-1.6</v>
      </c>
      <c r="J45" s="696"/>
      <c r="K45" s="696"/>
      <c r="L45" s="696"/>
      <c r="M45" s="696"/>
      <c r="N45" s="696"/>
      <c r="O45" s="696"/>
    </row>
    <row r="46" spans="1:16" ht="14.1" customHeight="1">
      <c r="A46" s="554" t="s">
        <v>39</v>
      </c>
      <c r="B46" s="555">
        <v>1.3</v>
      </c>
      <c r="C46" s="555">
        <v>0.9</v>
      </c>
      <c r="D46" s="555">
        <v>1</v>
      </c>
      <c r="E46" s="555">
        <v>0.5</v>
      </c>
      <c r="F46" s="555">
        <v>1</v>
      </c>
      <c r="G46" s="555">
        <v>3.4</v>
      </c>
      <c r="J46" s="696"/>
      <c r="K46" s="696"/>
      <c r="L46" s="696"/>
      <c r="M46" s="696"/>
      <c r="N46" s="696"/>
      <c r="O46" s="696"/>
    </row>
    <row r="47" spans="1:16" ht="14.1" customHeight="1">
      <c r="A47" s="556" t="s">
        <v>12</v>
      </c>
      <c r="B47" s="557">
        <v>-0.7</v>
      </c>
      <c r="C47" s="557">
        <v>-0.5</v>
      </c>
      <c r="D47" s="557">
        <v>-0.7</v>
      </c>
      <c r="E47" s="557">
        <v>-0.6</v>
      </c>
      <c r="F47" s="557">
        <v>-0.8</v>
      </c>
      <c r="G47" s="557">
        <v>-1</v>
      </c>
      <c r="J47" s="696"/>
      <c r="K47" s="696"/>
      <c r="L47" s="696"/>
      <c r="M47" s="696"/>
      <c r="N47" s="696"/>
      <c r="O47" s="696"/>
    </row>
    <row r="48" spans="1:16" ht="14.1" customHeight="1">
      <c r="A48" s="558" t="s">
        <v>13</v>
      </c>
      <c r="B48" s="559">
        <v>-1</v>
      </c>
      <c r="C48" s="559">
        <v>-0.7</v>
      </c>
      <c r="D48" s="559">
        <v>-0.9</v>
      </c>
      <c r="E48" s="559">
        <v>-0.7</v>
      </c>
      <c r="F48" s="559">
        <v>-1.7</v>
      </c>
      <c r="G48" s="559">
        <v>-1</v>
      </c>
      <c r="J48" s="696"/>
      <c r="K48" s="696"/>
      <c r="L48" s="696"/>
      <c r="M48" s="696"/>
      <c r="N48" s="696"/>
      <c r="O48" s="696"/>
    </row>
    <row r="49" spans="1:15" ht="14.1" customHeight="1">
      <c r="A49" s="560" t="s">
        <v>40</v>
      </c>
      <c r="B49" s="561">
        <v>-0.1</v>
      </c>
      <c r="C49" s="561">
        <v>-0.2</v>
      </c>
      <c r="D49" s="561">
        <v>-0.4</v>
      </c>
      <c r="E49" s="561">
        <v>-0.4</v>
      </c>
      <c r="F49" s="561">
        <v>-0.1</v>
      </c>
      <c r="G49" s="561">
        <v>0.1</v>
      </c>
      <c r="J49" s="696"/>
      <c r="K49" s="696"/>
      <c r="L49" s="696"/>
      <c r="M49" s="696"/>
      <c r="N49" s="696"/>
      <c r="O49" s="696"/>
    </row>
    <row r="50" spans="1:15" ht="14.1" customHeight="1">
      <c r="A50" s="558" t="s">
        <v>23</v>
      </c>
      <c r="B50" s="548">
        <v>-0.5</v>
      </c>
      <c r="C50" s="548">
        <v>-0.6</v>
      </c>
      <c r="D50" s="548">
        <v>-1</v>
      </c>
      <c r="E50" s="548">
        <v>-1</v>
      </c>
      <c r="F50" s="548">
        <v>-0.7</v>
      </c>
      <c r="G50" s="548">
        <v>-0.6</v>
      </c>
      <c r="J50" s="696"/>
      <c r="K50" s="696"/>
      <c r="L50" s="696"/>
      <c r="M50" s="696"/>
      <c r="N50" s="696"/>
      <c r="O50" s="696"/>
    </row>
    <row r="51" spans="1:15" ht="14.1" customHeight="1">
      <c r="A51" s="558" t="s">
        <v>24</v>
      </c>
      <c r="B51" s="548">
        <v>-0.8</v>
      </c>
      <c r="C51" s="548">
        <v>-0.4</v>
      </c>
      <c r="D51" s="548">
        <v>-0.9</v>
      </c>
      <c r="E51" s="548">
        <v>-0.6</v>
      </c>
      <c r="F51" s="548">
        <v>-0.9</v>
      </c>
      <c r="G51" s="548">
        <v>-1.7</v>
      </c>
      <c r="J51" s="696"/>
      <c r="K51" s="696"/>
      <c r="L51" s="696"/>
      <c r="M51" s="696"/>
      <c r="N51" s="696"/>
      <c r="O51" s="696"/>
    </row>
    <row r="52" spans="1:15" ht="14.1" customHeight="1">
      <c r="A52" s="570" t="s">
        <v>25</v>
      </c>
      <c r="B52" s="548">
        <v>-1.6</v>
      </c>
      <c r="C52" s="548">
        <v>-1.5</v>
      </c>
      <c r="D52" s="548">
        <v>-0.9</v>
      </c>
      <c r="E52" s="548">
        <v>-1.2</v>
      </c>
      <c r="F52" s="548">
        <v>-1.3</v>
      </c>
      <c r="G52" s="548">
        <v>-2.9</v>
      </c>
      <c r="H52" s="488"/>
      <c r="J52" s="696"/>
      <c r="K52" s="696"/>
      <c r="L52" s="696"/>
      <c r="M52" s="696"/>
      <c r="N52" s="696"/>
      <c r="O52" s="696"/>
    </row>
    <row r="53" spans="1:15" ht="14.1" customHeight="1" thickBot="1">
      <c r="A53" s="571" t="s">
        <v>41</v>
      </c>
      <c r="B53" s="563">
        <v>-2.2000000000000002</v>
      </c>
      <c r="C53" s="563">
        <v>-1.9</v>
      </c>
      <c r="D53" s="563">
        <v>-0.8</v>
      </c>
      <c r="E53" s="563">
        <v>-2.1</v>
      </c>
      <c r="F53" s="563">
        <v>-3.1</v>
      </c>
      <c r="G53" s="563">
        <v>-1.6</v>
      </c>
      <c r="H53" s="488"/>
      <c r="J53" s="696"/>
      <c r="K53" s="696"/>
      <c r="L53" s="696"/>
      <c r="M53" s="696"/>
      <c r="N53" s="696"/>
      <c r="O53" s="696"/>
    </row>
    <row r="54" spans="1:15">
      <c r="H54" s="572"/>
      <c r="I54" s="573"/>
      <c r="J54" s="573"/>
      <c r="K54" s="574"/>
      <c r="L54" s="574"/>
      <c r="M54" s="574"/>
    </row>
    <row r="55" spans="1:15" ht="23.25" customHeight="1">
      <c r="A55" s="929" t="s">
        <v>146</v>
      </c>
      <c r="B55" s="929"/>
      <c r="C55" s="929"/>
      <c r="D55" s="929"/>
      <c r="E55" s="929"/>
      <c r="F55" s="929"/>
      <c r="G55" s="929"/>
      <c r="H55" s="575"/>
      <c r="I55" s="576"/>
      <c r="J55" s="576"/>
      <c r="K55" s="574"/>
      <c r="L55" s="574"/>
      <c r="M55" s="574"/>
    </row>
    <row r="56" spans="1:15" ht="26.25" customHeight="1">
      <c r="A56" s="930" t="s">
        <v>188</v>
      </c>
      <c r="B56" s="930"/>
      <c r="C56" s="930"/>
      <c r="D56" s="930"/>
      <c r="E56" s="930"/>
      <c r="F56" s="930"/>
      <c r="G56" s="930"/>
      <c r="H56" s="577"/>
      <c r="I56" s="577"/>
      <c r="J56" s="577"/>
      <c r="K56" s="578"/>
      <c r="L56" s="578"/>
      <c r="M56" s="578"/>
    </row>
    <row r="57" spans="1:15" ht="30.75" customHeight="1">
      <c r="A57" s="931" t="s">
        <v>171</v>
      </c>
      <c r="B57" s="931"/>
      <c r="C57" s="931"/>
      <c r="D57" s="931"/>
      <c r="E57" s="931"/>
      <c r="F57" s="931"/>
      <c r="G57" s="931"/>
      <c r="H57" s="488"/>
    </row>
    <row r="58" spans="1:15" ht="14.1" customHeight="1">
      <c r="H58" s="488"/>
    </row>
    <row r="59" spans="1:15" ht="14.1" customHeight="1">
      <c r="H59" s="488"/>
    </row>
    <row r="60" spans="1:15" ht="14.1" customHeight="1">
      <c r="H60" s="488"/>
    </row>
    <row r="61" spans="1:15" ht="14.1" customHeight="1">
      <c r="H61" s="488"/>
    </row>
    <row r="62" spans="1:15" ht="14.1" customHeight="1">
      <c r="H62" s="488"/>
    </row>
    <row r="63" spans="1:15" ht="14.1" customHeight="1">
      <c r="H63" s="488"/>
    </row>
    <row r="64" spans="1:15" ht="14.1" customHeight="1">
      <c r="H64" s="488"/>
    </row>
    <row r="65" spans="1:25" ht="14.1" customHeight="1">
      <c r="H65" s="488"/>
    </row>
    <row r="66" spans="1:25" ht="14.1" customHeight="1"/>
    <row r="67" spans="1:25" ht="14.1" customHeight="1"/>
    <row r="68" spans="1:25" ht="14.1" customHeight="1"/>
    <row r="69" spans="1:25" ht="14.1" customHeight="1"/>
    <row r="70" spans="1:25" ht="14.1" customHeight="1"/>
    <row r="72" spans="1:25" ht="39.75" customHeight="1">
      <c r="N72" s="579"/>
      <c r="O72" s="579"/>
      <c r="P72" s="579"/>
      <c r="Q72" s="579"/>
    </row>
    <row r="73" spans="1:25" ht="33.75" customHeight="1">
      <c r="N73" s="580"/>
      <c r="O73" s="580"/>
      <c r="P73" s="580"/>
      <c r="Q73" s="581"/>
      <c r="R73" s="582"/>
      <c r="S73" s="582"/>
      <c r="T73" s="583"/>
      <c r="U73" s="583"/>
      <c r="V73" s="583"/>
      <c r="W73" s="583"/>
      <c r="X73" s="582"/>
      <c r="Y73" s="582"/>
    </row>
    <row r="74" spans="1:25" s="578" customFormat="1" ht="33.75" customHeight="1">
      <c r="A74" s="489"/>
      <c r="B74" s="489"/>
      <c r="C74" s="489"/>
      <c r="D74" s="489"/>
      <c r="E74" s="489"/>
      <c r="F74" s="489"/>
      <c r="G74" s="489"/>
      <c r="H74" s="489"/>
      <c r="I74" s="489"/>
      <c r="J74" s="489"/>
      <c r="K74" s="489"/>
      <c r="L74" s="489"/>
      <c r="M74" s="489"/>
      <c r="R74" s="584"/>
      <c r="S74" s="584"/>
      <c r="T74" s="584"/>
      <c r="U74" s="584"/>
      <c r="V74" s="584"/>
      <c r="W74" s="584"/>
      <c r="X74" s="584"/>
      <c r="Y74" s="584"/>
    </row>
  </sheetData>
  <mergeCells count="4">
    <mergeCell ref="A1:H1"/>
    <mergeCell ref="A55:G55"/>
    <mergeCell ref="A56:G56"/>
    <mergeCell ref="A57:G5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92D050"/>
    <pageSetUpPr fitToPage="1"/>
  </sheetPr>
  <dimension ref="A1:AO30"/>
  <sheetViews>
    <sheetView showGridLines="0" zoomScale="90" zoomScaleNormal="90" workbookViewId="0">
      <pane xSplit="1" ySplit="5" topLeftCell="B6" activePane="bottomRight" state="frozen"/>
      <selection pane="topRight" activeCell="B1" sqref="B1"/>
      <selection pane="bottomLeft" activeCell="A6" sqref="A6"/>
      <selection pane="bottomRight" activeCell="I33" sqref="I33"/>
    </sheetView>
  </sheetViews>
  <sheetFormatPr baseColWidth="10" defaultRowHeight="15"/>
  <cols>
    <col min="1" max="1" width="22.42578125" customWidth="1"/>
    <col min="2" max="3" width="9.28515625" customWidth="1"/>
    <col min="4" max="4" width="9.28515625" style="21" customWidth="1"/>
    <col min="5" max="5" width="10.28515625" customWidth="1"/>
    <col min="6" max="8" width="9.28515625" customWidth="1"/>
    <col min="9" max="9" width="10.28515625" customWidth="1"/>
    <col min="10" max="12" width="9.28515625" customWidth="1"/>
    <col min="13" max="13" width="10.28515625" customWidth="1"/>
    <col min="14" max="16" width="9.28515625" customWidth="1"/>
    <col min="17" max="17" width="10.28515625" customWidth="1"/>
    <col min="18" max="20" width="9.28515625" customWidth="1"/>
    <col min="21" max="21" width="10.28515625" customWidth="1"/>
    <col min="241" max="241" width="22.42578125" customWidth="1"/>
    <col min="242" max="271" width="7.7109375" customWidth="1"/>
    <col min="497" max="497" width="22.42578125" customWidth="1"/>
    <col min="498" max="527" width="7.7109375" customWidth="1"/>
    <col min="753" max="753" width="22.42578125" customWidth="1"/>
    <col min="754" max="783" width="7.7109375" customWidth="1"/>
    <col min="1009" max="1009" width="22.42578125" customWidth="1"/>
    <col min="1010" max="1039" width="7.7109375" customWidth="1"/>
    <col min="1265" max="1265" width="22.42578125" customWidth="1"/>
    <col min="1266" max="1295" width="7.7109375" customWidth="1"/>
    <col min="1521" max="1521" width="22.42578125" customWidth="1"/>
    <col min="1522" max="1551" width="7.7109375" customWidth="1"/>
    <col min="1777" max="1777" width="22.42578125" customWidth="1"/>
    <col min="1778" max="1807" width="7.7109375" customWidth="1"/>
    <col min="2033" max="2033" width="22.42578125" customWidth="1"/>
    <col min="2034" max="2063" width="7.7109375" customWidth="1"/>
    <col min="2289" max="2289" width="22.42578125" customWidth="1"/>
    <col min="2290" max="2319" width="7.7109375" customWidth="1"/>
    <col min="2545" max="2545" width="22.42578125" customWidth="1"/>
    <col min="2546" max="2575" width="7.7109375" customWidth="1"/>
    <col min="2801" max="2801" width="22.42578125" customWidth="1"/>
    <col min="2802" max="2831" width="7.7109375" customWidth="1"/>
    <col min="3057" max="3057" width="22.42578125" customWidth="1"/>
    <col min="3058" max="3087" width="7.7109375" customWidth="1"/>
    <col min="3313" max="3313" width="22.42578125" customWidth="1"/>
    <col min="3314" max="3343" width="7.7109375" customWidth="1"/>
    <col min="3569" max="3569" width="22.42578125" customWidth="1"/>
    <col min="3570" max="3599" width="7.7109375" customWidth="1"/>
    <col min="3825" max="3825" width="22.42578125" customWidth="1"/>
    <col min="3826" max="3855" width="7.7109375" customWidth="1"/>
    <col min="4081" max="4081" width="22.42578125" customWidth="1"/>
    <col min="4082" max="4111" width="7.7109375" customWidth="1"/>
    <col min="4337" max="4337" width="22.42578125" customWidth="1"/>
    <col min="4338" max="4367" width="7.7109375" customWidth="1"/>
    <col min="4593" max="4593" width="22.42578125" customWidth="1"/>
    <col min="4594" max="4623" width="7.7109375" customWidth="1"/>
    <col min="4849" max="4849" width="22.42578125" customWidth="1"/>
    <col min="4850" max="4879" width="7.7109375" customWidth="1"/>
    <col min="5105" max="5105" width="22.42578125" customWidth="1"/>
    <col min="5106" max="5135" width="7.7109375" customWidth="1"/>
    <col min="5361" max="5361" width="22.42578125" customWidth="1"/>
    <col min="5362" max="5391" width="7.7109375" customWidth="1"/>
    <col min="5617" max="5617" width="22.42578125" customWidth="1"/>
    <col min="5618" max="5647" width="7.7109375" customWidth="1"/>
    <col min="5873" max="5873" width="22.42578125" customWidth="1"/>
    <col min="5874" max="5903" width="7.7109375" customWidth="1"/>
    <col min="6129" max="6129" width="22.42578125" customWidth="1"/>
    <col min="6130" max="6159" width="7.7109375" customWidth="1"/>
    <col min="6385" max="6385" width="22.42578125" customWidth="1"/>
    <col min="6386" max="6415" width="7.7109375" customWidth="1"/>
    <col min="6641" max="6641" width="22.42578125" customWidth="1"/>
    <col min="6642" max="6671" width="7.7109375" customWidth="1"/>
    <col min="6897" max="6897" width="22.42578125" customWidth="1"/>
    <col min="6898" max="6927" width="7.7109375" customWidth="1"/>
    <col min="7153" max="7153" width="22.42578125" customWidth="1"/>
    <col min="7154" max="7183" width="7.7109375" customWidth="1"/>
    <col min="7409" max="7409" width="22.42578125" customWidth="1"/>
    <col min="7410" max="7439" width="7.7109375" customWidth="1"/>
    <col min="7665" max="7665" width="22.42578125" customWidth="1"/>
    <col min="7666" max="7695" width="7.7109375" customWidth="1"/>
    <col min="7921" max="7921" width="22.42578125" customWidth="1"/>
    <col min="7922" max="7951" width="7.7109375" customWidth="1"/>
    <col min="8177" max="8177" width="22.42578125" customWidth="1"/>
    <col min="8178" max="8207" width="7.7109375" customWidth="1"/>
    <col min="8433" max="8433" width="22.42578125" customWidth="1"/>
    <col min="8434" max="8463" width="7.7109375" customWidth="1"/>
    <col min="8689" max="8689" width="22.42578125" customWidth="1"/>
    <col min="8690" max="8719" width="7.7109375" customWidth="1"/>
    <col min="8945" max="8945" width="22.42578125" customWidth="1"/>
    <col min="8946" max="8975" width="7.7109375" customWidth="1"/>
    <col min="9201" max="9201" width="22.42578125" customWidth="1"/>
    <col min="9202" max="9231" width="7.7109375" customWidth="1"/>
    <col min="9457" max="9457" width="22.42578125" customWidth="1"/>
    <col min="9458" max="9487" width="7.7109375" customWidth="1"/>
    <col min="9713" max="9713" width="22.42578125" customWidth="1"/>
    <col min="9714" max="9743" width="7.7109375" customWidth="1"/>
    <col min="9969" max="9969" width="22.42578125" customWidth="1"/>
    <col min="9970" max="9999" width="7.7109375" customWidth="1"/>
    <col min="10225" max="10225" width="22.42578125" customWidth="1"/>
    <col min="10226" max="10255" width="7.7109375" customWidth="1"/>
    <col min="10481" max="10481" width="22.42578125" customWidth="1"/>
    <col min="10482" max="10511" width="7.7109375" customWidth="1"/>
    <col min="10737" max="10737" width="22.42578125" customWidth="1"/>
    <col min="10738" max="10767" width="7.7109375" customWidth="1"/>
    <col min="10993" max="10993" width="22.42578125" customWidth="1"/>
    <col min="10994" max="11023" width="7.7109375" customWidth="1"/>
    <col min="11249" max="11249" width="22.42578125" customWidth="1"/>
    <col min="11250" max="11279" width="7.7109375" customWidth="1"/>
    <col min="11505" max="11505" width="22.42578125" customWidth="1"/>
    <col min="11506" max="11535" width="7.7109375" customWidth="1"/>
    <col min="11761" max="11761" width="22.42578125" customWidth="1"/>
    <col min="11762" max="11791" width="7.7109375" customWidth="1"/>
    <col min="12017" max="12017" width="22.42578125" customWidth="1"/>
    <col min="12018" max="12047" width="7.7109375" customWidth="1"/>
    <col min="12273" max="12273" width="22.42578125" customWidth="1"/>
    <col min="12274" max="12303" width="7.7109375" customWidth="1"/>
    <col min="12529" max="12529" width="22.42578125" customWidth="1"/>
    <col min="12530" max="12559" width="7.7109375" customWidth="1"/>
    <col min="12785" max="12785" width="22.42578125" customWidth="1"/>
    <col min="12786" max="12815" width="7.7109375" customWidth="1"/>
    <col min="13041" max="13041" width="22.42578125" customWidth="1"/>
    <col min="13042" max="13071" width="7.7109375" customWidth="1"/>
    <col min="13297" max="13297" width="22.42578125" customWidth="1"/>
    <col min="13298" max="13327" width="7.7109375" customWidth="1"/>
    <col min="13553" max="13553" width="22.42578125" customWidth="1"/>
    <col min="13554" max="13583" width="7.7109375" customWidth="1"/>
    <col min="13809" max="13809" width="22.42578125" customWidth="1"/>
    <col min="13810" max="13839" width="7.7109375" customWidth="1"/>
    <col min="14065" max="14065" width="22.42578125" customWidth="1"/>
    <col min="14066" max="14095" width="7.7109375" customWidth="1"/>
    <col min="14321" max="14321" width="22.42578125" customWidth="1"/>
    <col min="14322" max="14351" width="7.7109375" customWidth="1"/>
    <col min="14577" max="14577" width="22.42578125" customWidth="1"/>
    <col min="14578" max="14607" width="7.7109375" customWidth="1"/>
    <col min="14833" max="14833" width="22.42578125" customWidth="1"/>
    <col min="14834" max="14863" width="7.7109375" customWidth="1"/>
    <col min="15089" max="15089" width="22.42578125" customWidth="1"/>
    <col min="15090" max="15119" width="7.7109375" customWidth="1"/>
    <col min="15345" max="15345" width="22.42578125" customWidth="1"/>
    <col min="15346" max="15375" width="7.7109375" customWidth="1"/>
    <col min="15601" max="15601" width="22.42578125" customWidth="1"/>
    <col min="15602" max="15631" width="7.7109375" customWidth="1"/>
    <col min="15857" max="15857" width="22.42578125" customWidth="1"/>
    <col min="15858" max="15887" width="7.7109375" customWidth="1"/>
    <col min="16113" max="16113" width="22.42578125" customWidth="1"/>
    <col min="16114" max="16143" width="7.7109375" customWidth="1"/>
  </cols>
  <sheetData>
    <row r="1" spans="1:41" ht="26.25" customHeight="1">
      <c r="A1" s="932" t="s">
        <v>157</v>
      </c>
      <c r="B1" s="933"/>
      <c r="C1" s="933"/>
      <c r="D1" s="933"/>
      <c r="E1" s="933"/>
      <c r="F1" s="933"/>
      <c r="G1" s="933"/>
      <c r="H1" s="933"/>
      <c r="I1" s="933"/>
      <c r="J1" s="933"/>
      <c r="K1" s="933"/>
      <c r="L1" s="933"/>
      <c r="M1" s="933"/>
      <c r="N1" s="933"/>
      <c r="O1" s="933"/>
      <c r="P1" s="933"/>
      <c r="Q1" s="933"/>
      <c r="R1" s="933"/>
      <c r="S1" s="933"/>
      <c r="T1" s="933"/>
      <c r="U1" s="933"/>
    </row>
    <row r="2" spans="1:41" ht="3" customHeight="1">
      <c r="A2" s="28"/>
      <c r="B2" s="28"/>
      <c r="C2" s="28"/>
      <c r="D2" s="28"/>
      <c r="E2" s="28"/>
      <c r="F2" s="32"/>
      <c r="G2" s="32"/>
      <c r="H2" s="32"/>
      <c r="I2" s="32"/>
    </row>
    <row r="3" spans="1:41" ht="9.75" customHeight="1" thickBot="1">
      <c r="A3" s="33"/>
      <c r="B3" s="28"/>
      <c r="C3" s="28"/>
      <c r="D3" s="28"/>
      <c r="E3" s="28"/>
    </row>
    <row r="4" spans="1:41" ht="24.75" customHeight="1" thickBot="1">
      <c r="A4" s="138"/>
      <c r="B4" s="918" t="s">
        <v>32</v>
      </c>
      <c r="C4" s="919"/>
      <c r="D4" s="919"/>
      <c r="E4" s="920"/>
      <c r="F4" s="921" t="s">
        <v>2</v>
      </c>
      <c r="G4" s="922"/>
      <c r="H4" s="922"/>
      <c r="I4" s="923"/>
      <c r="J4" s="921" t="s">
        <v>29</v>
      </c>
      <c r="K4" s="922"/>
      <c r="L4" s="922"/>
      <c r="M4" s="923"/>
      <c r="N4" s="924" t="s">
        <v>59</v>
      </c>
      <c r="O4" s="922"/>
      <c r="P4" s="922"/>
      <c r="Q4" s="923"/>
      <c r="R4" s="924" t="s">
        <v>60</v>
      </c>
      <c r="S4" s="922"/>
      <c r="T4" s="922"/>
      <c r="U4" s="925"/>
    </row>
    <row r="5" spans="1:41" ht="108.75" customHeight="1" thickBot="1">
      <c r="A5" s="139"/>
      <c r="B5" s="140" t="s">
        <v>161</v>
      </c>
      <c r="C5" s="141" t="s">
        <v>104</v>
      </c>
      <c r="D5" s="141" t="s">
        <v>105</v>
      </c>
      <c r="E5" s="142" t="s">
        <v>106</v>
      </c>
      <c r="F5" s="140" t="s">
        <v>161</v>
      </c>
      <c r="G5" s="141" t="s">
        <v>104</v>
      </c>
      <c r="H5" s="141" t="s">
        <v>105</v>
      </c>
      <c r="I5" s="142" t="s">
        <v>106</v>
      </c>
      <c r="J5" s="140" t="s">
        <v>161</v>
      </c>
      <c r="K5" s="141" t="s">
        <v>104</v>
      </c>
      <c r="L5" s="141" t="s">
        <v>105</v>
      </c>
      <c r="M5" s="142" t="s">
        <v>106</v>
      </c>
      <c r="N5" s="140" t="s">
        <v>161</v>
      </c>
      <c r="O5" s="141" t="s">
        <v>104</v>
      </c>
      <c r="P5" s="141" t="s">
        <v>105</v>
      </c>
      <c r="Q5" s="142" t="s">
        <v>106</v>
      </c>
      <c r="R5" s="140" t="s">
        <v>161</v>
      </c>
      <c r="S5" s="141" t="s">
        <v>104</v>
      </c>
      <c r="T5" s="141" t="s">
        <v>105</v>
      </c>
      <c r="U5" s="143" t="s">
        <v>106</v>
      </c>
    </row>
    <row r="6" spans="1:41" ht="17.25" customHeight="1" thickBot="1">
      <c r="A6" s="144" t="s">
        <v>9</v>
      </c>
      <c r="B6" s="286">
        <v>66.8</v>
      </c>
      <c r="C6" s="287">
        <v>1.5</v>
      </c>
      <c r="D6" s="287">
        <v>1.5</v>
      </c>
      <c r="E6" s="288">
        <v>39.799999999999997</v>
      </c>
      <c r="F6" s="286">
        <v>63.8</v>
      </c>
      <c r="G6" s="287">
        <v>1.3</v>
      </c>
      <c r="H6" s="287">
        <v>1.2</v>
      </c>
      <c r="I6" s="288">
        <v>38.700000000000003</v>
      </c>
      <c r="J6" s="286">
        <v>64.7</v>
      </c>
      <c r="K6" s="287">
        <v>0.3</v>
      </c>
      <c r="L6" s="287">
        <v>0.4</v>
      </c>
      <c r="M6" s="288">
        <v>48.7</v>
      </c>
      <c r="N6" s="286">
        <v>65.599999999999994</v>
      </c>
      <c r="O6" s="287">
        <v>0.3</v>
      </c>
      <c r="P6" s="287">
        <v>0.3</v>
      </c>
      <c r="Q6" s="288">
        <v>48.5</v>
      </c>
      <c r="R6" s="286">
        <v>58.2</v>
      </c>
      <c r="S6" s="287">
        <v>0.5</v>
      </c>
      <c r="T6" s="287">
        <v>0.4</v>
      </c>
      <c r="U6" s="777">
        <v>49.5</v>
      </c>
      <c r="W6" s="677"/>
      <c r="X6" s="677"/>
      <c r="Y6" s="677"/>
    </row>
    <row r="7" spans="1:41" s="392" customFormat="1" ht="30.75" customHeight="1">
      <c r="A7" s="409" t="s">
        <v>33</v>
      </c>
      <c r="B7" s="289">
        <v>71.3</v>
      </c>
      <c r="C7" s="290">
        <v>1.2</v>
      </c>
      <c r="D7" s="290">
        <v>1.3</v>
      </c>
      <c r="E7" s="291">
        <v>41.5</v>
      </c>
      <c r="F7" s="289">
        <v>68.2</v>
      </c>
      <c r="G7" s="290">
        <v>1.5</v>
      </c>
      <c r="H7" s="290">
        <v>1.4</v>
      </c>
      <c r="I7" s="291">
        <v>39.200000000000003</v>
      </c>
      <c r="J7" s="289">
        <v>62.6</v>
      </c>
      <c r="K7" s="290">
        <v>-0.1</v>
      </c>
      <c r="L7" s="290">
        <v>0.8</v>
      </c>
      <c r="M7" s="291">
        <v>46.8</v>
      </c>
      <c r="N7" s="289">
        <v>62.9</v>
      </c>
      <c r="O7" s="290">
        <v>-0.1</v>
      </c>
      <c r="P7" s="290">
        <v>0.8</v>
      </c>
      <c r="Q7" s="291">
        <v>46.9</v>
      </c>
      <c r="R7" s="289">
        <v>54.1</v>
      </c>
      <c r="S7" s="290">
        <v>1.2</v>
      </c>
      <c r="T7" s="290">
        <v>1.5</v>
      </c>
      <c r="U7" s="778">
        <v>43.6</v>
      </c>
      <c r="W7" s="677"/>
      <c r="X7" s="677"/>
      <c r="Y7" s="677"/>
    </row>
    <row r="8" spans="1:41" s="392" customFormat="1" ht="24">
      <c r="A8" s="409" t="s">
        <v>31</v>
      </c>
      <c r="B8" s="289">
        <v>62.7</v>
      </c>
      <c r="C8" s="290">
        <v>1.5</v>
      </c>
      <c r="D8" s="290">
        <v>1.3</v>
      </c>
      <c r="E8" s="291">
        <v>42.5</v>
      </c>
      <c r="F8" s="289">
        <v>64.099999999999994</v>
      </c>
      <c r="G8" s="290">
        <v>1.6</v>
      </c>
      <c r="H8" s="290">
        <v>1.5</v>
      </c>
      <c r="I8" s="291">
        <v>33.5</v>
      </c>
      <c r="J8" s="289">
        <v>64.599999999999994</v>
      </c>
      <c r="K8" s="290">
        <v>0.7</v>
      </c>
      <c r="L8" s="290">
        <v>0.5</v>
      </c>
      <c r="M8" s="291">
        <v>44.9</v>
      </c>
      <c r="N8" s="289">
        <v>65</v>
      </c>
      <c r="O8" s="290">
        <v>0.7</v>
      </c>
      <c r="P8" s="290">
        <v>0.5</v>
      </c>
      <c r="Q8" s="291">
        <v>45.2</v>
      </c>
      <c r="R8" s="289">
        <v>58.7</v>
      </c>
      <c r="S8" s="290">
        <v>1.4</v>
      </c>
      <c r="T8" s="290">
        <v>1.3</v>
      </c>
      <c r="U8" s="778">
        <v>40.4</v>
      </c>
      <c r="W8" s="677"/>
      <c r="X8" s="677"/>
      <c r="Y8" s="677"/>
    </row>
    <row r="9" spans="1:41" s="392" customFormat="1" ht="19.5" customHeight="1" thickBot="1">
      <c r="A9" s="409" t="s">
        <v>30</v>
      </c>
      <c r="B9" s="289">
        <v>67.599999999999994</v>
      </c>
      <c r="C9" s="290">
        <v>2.2999999999999998</v>
      </c>
      <c r="D9" s="290">
        <v>2.2999999999999998</v>
      </c>
      <c r="E9" s="291">
        <v>32.200000000000003</v>
      </c>
      <c r="F9" s="289">
        <v>63.5</v>
      </c>
      <c r="G9" s="290">
        <v>1.2</v>
      </c>
      <c r="H9" s="290">
        <v>1</v>
      </c>
      <c r="I9" s="291">
        <v>39.799999999999997</v>
      </c>
      <c r="J9" s="289">
        <v>65.099999999999994</v>
      </c>
      <c r="K9" s="290">
        <v>0.1</v>
      </c>
      <c r="L9" s="290">
        <v>-0.1</v>
      </c>
      <c r="M9" s="291">
        <v>52</v>
      </c>
      <c r="N9" s="289">
        <v>66.8</v>
      </c>
      <c r="O9" s="290">
        <v>0.1</v>
      </c>
      <c r="P9" s="290">
        <v>-0.1</v>
      </c>
      <c r="Q9" s="291">
        <v>51.9</v>
      </c>
      <c r="R9" s="289">
        <v>58.2</v>
      </c>
      <c r="S9" s="290">
        <v>0.1</v>
      </c>
      <c r="T9" s="290">
        <v>0</v>
      </c>
      <c r="U9" s="778">
        <v>52.2</v>
      </c>
      <c r="W9" s="677"/>
      <c r="X9" s="677"/>
      <c r="Y9" s="677"/>
    </row>
    <row r="10" spans="1:41" s="392" customFormat="1">
      <c r="A10" s="410" t="s">
        <v>34</v>
      </c>
      <c r="B10" s="411">
        <v>74.2</v>
      </c>
      <c r="C10" s="412">
        <v>1.5</v>
      </c>
      <c r="D10" s="412">
        <v>1.5</v>
      </c>
      <c r="E10" s="413">
        <v>39.299999999999997</v>
      </c>
      <c r="F10" s="411">
        <v>71.900000000000006</v>
      </c>
      <c r="G10" s="412">
        <v>1.3</v>
      </c>
      <c r="H10" s="412">
        <v>1.1000000000000001</v>
      </c>
      <c r="I10" s="413">
        <v>38.6</v>
      </c>
      <c r="J10" s="411">
        <v>70.400000000000006</v>
      </c>
      <c r="K10" s="412">
        <v>0.4</v>
      </c>
      <c r="L10" s="412">
        <v>0.1</v>
      </c>
      <c r="M10" s="413">
        <v>49.2</v>
      </c>
      <c r="N10" s="411">
        <v>70.3</v>
      </c>
      <c r="O10" s="412">
        <v>0.3</v>
      </c>
      <c r="P10" s="412">
        <v>0.1</v>
      </c>
      <c r="Q10" s="413">
        <v>49.2</v>
      </c>
      <c r="R10" s="411">
        <v>70.7</v>
      </c>
      <c r="S10" s="412">
        <v>0.5</v>
      </c>
      <c r="T10" s="412">
        <v>0.3</v>
      </c>
      <c r="U10" s="779">
        <v>49.3</v>
      </c>
      <c r="W10" s="677"/>
      <c r="X10" s="677"/>
      <c r="Y10" s="677"/>
    </row>
    <row r="11" spans="1:41" s="431" customFormat="1" ht="12.75" customHeight="1">
      <c r="A11" s="427" t="s">
        <v>35</v>
      </c>
      <c r="B11" s="428">
        <v>73.3</v>
      </c>
      <c r="C11" s="429">
        <v>1.3</v>
      </c>
      <c r="D11" s="429">
        <v>1.2</v>
      </c>
      <c r="E11" s="430">
        <v>43.4</v>
      </c>
      <c r="F11" s="428">
        <v>71.3</v>
      </c>
      <c r="G11" s="429">
        <v>1.5</v>
      </c>
      <c r="H11" s="429">
        <v>1.3</v>
      </c>
      <c r="I11" s="430">
        <v>39.1</v>
      </c>
      <c r="J11" s="428">
        <v>66.5</v>
      </c>
      <c r="K11" s="429">
        <v>0.5</v>
      </c>
      <c r="L11" s="429">
        <v>0.3</v>
      </c>
      <c r="M11" s="430">
        <v>46.6</v>
      </c>
      <c r="N11" s="428">
        <v>66.599999999999994</v>
      </c>
      <c r="O11" s="429">
        <v>0.5</v>
      </c>
      <c r="P11" s="429">
        <v>0.2</v>
      </c>
      <c r="Q11" s="430">
        <v>46.8</v>
      </c>
      <c r="R11" s="428">
        <v>64.2</v>
      </c>
      <c r="S11" s="429">
        <v>1.3</v>
      </c>
      <c r="T11" s="429">
        <v>1.1000000000000001</v>
      </c>
      <c r="U11" s="780">
        <v>41.9</v>
      </c>
      <c r="W11" s="677"/>
      <c r="X11" s="677"/>
      <c r="Y11" s="677"/>
      <c r="AD11" s="432"/>
      <c r="AE11" s="432"/>
      <c r="AF11" s="432"/>
      <c r="AG11" s="432"/>
      <c r="AH11" s="432"/>
      <c r="AI11" s="432"/>
      <c r="AJ11" s="432"/>
      <c r="AK11" s="432"/>
      <c r="AL11" s="432"/>
      <c r="AM11" s="432"/>
      <c r="AN11" s="432"/>
      <c r="AO11" s="432"/>
    </row>
    <row r="12" spans="1:41" s="431" customFormat="1" ht="12.75" customHeight="1">
      <c r="A12" s="427" t="s">
        <v>36</v>
      </c>
      <c r="B12" s="428">
        <v>78.7</v>
      </c>
      <c r="C12" s="429">
        <v>2.7</v>
      </c>
      <c r="D12" s="429">
        <v>2.6</v>
      </c>
      <c r="E12" s="430">
        <v>26.2</v>
      </c>
      <c r="F12" s="428">
        <v>70.8</v>
      </c>
      <c r="G12" s="429">
        <v>1.6</v>
      </c>
      <c r="H12" s="429">
        <v>1.5</v>
      </c>
      <c r="I12" s="430">
        <v>33</v>
      </c>
      <c r="J12" s="428">
        <v>70.7</v>
      </c>
      <c r="K12" s="429">
        <v>0.7</v>
      </c>
      <c r="L12" s="429">
        <v>0.4</v>
      </c>
      <c r="M12" s="430">
        <v>45.6</v>
      </c>
      <c r="N12" s="428">
        <v>70.8</v>
      </c>
      <c r="O12" s="429">
        <v>0.6</v>
      </c>
      <c r="P12" s="429">
        <v>0.3</v>
      </c>
      <c r="Q12" s="430">
        <v>46</v>
      </c>
      <c r="R12" s="428">
        <v>69</v>
      </c>
      <c r="S12" s="429">
        <v>1.3</v>
      </c>
      <c r="T12" s="429">
        <v>1.1000000000000001</v>
      </c>
      <c r="U12" s="780">
        <v>40.299999999999997</v>
      </c>
      <c r="W12" s="677"/>
      <c r="X12" s="677"/>
      <c r="Y12" s="677"/>
      <c r="AD12" s="432"/>
      <c r="AE12" s="432"/>
      <c r="AF12" s="432"/>
      <c r="AG12" s="432"/>
      <c r="AH12" s="432"/>
      <c r="AI12" s="432"/>
      <c r="AJ12" s="432"/>
      <c r="AK12" s="432"/>
      <c r="AL12" s="432"/>
      <c r="AM12" s="432"/>
      <c r="AN12" s="432"/>
      <c r="AO12" s="432"/>
    </row>
    <row r="13" spans="1:41" s="431" customFormat="1" ht="12.75" customHeight="1">
      <c r="A13" s="427" t="s">
        <v>37</v>
      </c>
      <c r="B13" s="428">
        <v>73.3</v>
      </c>
      <c r="C13" s="429">
        <v>1.1000000000000001</v>
      </c>
      <c r="D13" s="429">
        <v>1</v>
      </c>
      <c r="E13" s="430">
        <v>39.200000000000003</v>
      </c>
      <c r="F13" s="428">
        <v>72.2</v>
      </c>
      <c r="G13" s="429">
        <v>1.1000000000000001</v>
      </c>
      <c r="H13" s="429">
        <v>1</v>
      </c>
      <c r="I13" s="430">
        <v>39.700000000000003</v>
      </c>
      <c r="J13" s="428">
        <v>72.400000000000006</v>
      </c>
      <c r="K13" s="429">
        <v>0.1</v>
      </c>
      <c r="L13" s="429">
        <v>-0.2</v>
      </c>
      <c r="M13" s="430">
        <v>51.9</v>
      </c>
      <c r="N13" s="428">
        <v>72.5</v>
      </c>
      <c r="O13" s="429">
        <v>0.1</v>
      </c>
      <c r="P13" s="429">
        <v>-0.2</v>
      </c>
      <c r="Q13" s="430">
        <v>51.9</v>
      </c>
      <c r="R13" s="428">
        <v>72</v>
      </c>
      <c r="S13" s="429">
        <v>0.2</v>
      </c>
      <c r="T13" s="429">
        <v>0</v>
      </c>
      <c r="U13" s="780">
        <v>51.9</v>
      </c>
      <c r="W13" s="677"/>
      <c r="X13" s="677"/>
      <c r="Y13" s="677"/>
      <c r="AD13" s="432"/>
      <c r="AE13" s="432"/>
      <c r="AF13" s="432"/>
      <c r="AG13" s="432"/>
      <c r="AH13" s="432"/>
      <c r="AI13" s="432"/>
      <c r="AJ13" s="432"/>
      <c r="AK13" s="432"/>
      <c r="AL13" s="432"/>
      <c r="AM13" s="432"/>
      <c r="AN13" s="432"/>
      <c r="AO13" s="432"/>
    </row>
    <row r="14" spans="1:41" s="392" customFormat="1">
      <c r="A14" s="409" t="s">
        <v>61</v>
      </c>
      <c r="B14" s="289">
        <v>37.799999999999997</v>
      </c>
      <c r="C14" s="290">
        <v>1.1000000000000001</v>
      </c>
      <c r="D14" s="290">
        <v>1.2</v>
      </c>
      <c r="E14" s="291">
        <v>42</v>
      </c>
      <c r="F14" s="289">
        <v>33.4</v>
      </c>
      <c r="G14" s="290">
        <v>1.7</v>
      </c>
      <c r="H14" s="290">
        <v>2</v>
      </c>
      <c r="I14" s="291">
        <v>41.2</v>
      </c>
      <c r="J14" s="289">
        <v>45.6</v>
      </c>
      <c r="K14" s="290">
        <v>1</v>
      </c>
      <c r="L14" s="290">
        <v>1.3</v>
      </c>
      <c r="M14" s="291">
        <v>46.4</v>
      </c>
      <c r="N14" s="289">
        <v>48.2</v>
      </c>
      <c r="O14" s="290">
        <v>1.1000000000000001</v>
      </c>
      <c r="P14" s="290">
        <v>1.5</v>
      </c>
      <c r="Q14" s="291">
        <v>45.5</v>
      </c>
      <c r="R14" s="289">
        <v>35</v>
      </c>
      <c r="S14" s="290">
        <v>0.2</v>
      </c>
      <c r="T14" s="290">
        <v>0.4</v>
      </c>
      <c r="U14" s="778">
        <v>51.4</v>
      </c>
      <c r="W14" s="677"/>
      <c r="X14" s="677"/>
      <c r="Y14" s="677"/>
    </row>
    <row r="15" spans="1:41" s="392" customFormat="1" ht="24" customHeight="1">
      <c r="A15" s="409" t="s">
        <v>38</v>
      </c>
      <c r="B15" s="289">
        <v>70.900000000000006</v>
      </c>
      <c r="C15" s="290">
        <v>1.4</v>
      </c>
      <c r="D15" s="290">
        <v>1.8</v>
      </c>
      <c r="E15" s="291">
        <v>42.4</v>
      </c>
      <c r="F15" s="289">
        <v>62.3</v>
      </c>
      <c r="G15" s="290">
        <v>1.4</v>
      </c>
      <c r="H15" s="290">
        <v>1.4</v>
      </c>
      <c r="I15" s="291">
        <v>54.6</v>
      </c>
      <c r="J15" s="289">
        <v>62.3</v>
      </c>
      <c r="K15" s="290">
        <v>-0.3</v>
      </c>
      <c r="L15" s="290">
        <v>0.8</v>
      </c>
      <c r="M15" s="291">
        <v>48.1</v>
      </c>
      <c r="N15" s="289">
        <v>62.6</v>
      </c>
      <c r="O15" s="290">
        <v>-0.4</v>
      </c>
      <c r="P15" s="290">
        <v>0.8</v>
      </c>
      <c r="Q15" s="291">
        <v>48</v>
      </c>
      <c r="R15" s="289">
        <v>42.9</v>
      </c>
      <c r="S15" s="290">
        <v>0.6</v>
      </c>
      <c r="T15" s="290">
        <v>1.8</v>
      </c>
      <c r="U15" s="778">
        <v>53.3</v>
      </c>
      <c r="W15" s="677"/>
      <c r="X15" s="677"/>
      <c r="Y15" s="677"/>
    </row>
    <row r="16" spans="1:41" s="392" customFormat="1" ht="37.5">
      <c r="A16" s="409" t="s">
        <v>116</v>
      </c>
      <c r="B16" s="289">
        <v>67.599999999999994</v>
      </c>
      <c r="C16" s="290">
        <v>1.5</v>
      </c>
      <c r="D16" s="290">
        <v>1.5</v>
      </c>
      <c r="E16" s="291">
        <v>39.9</v>
      </c>
      <c r="F16" s="289">
        <v>64.7</v>
      </c>
      <c r="G16" s="290">
        <v>1.3</v>
      </c>
      <c r="H16" s="290">
        <v>1.2</v>
      </c>
      <c r="I16" s="291">
        <v>38.9</v>
      </c>
      <c r="J16" s="289">
        <v>64.900000000000006</v>
      </c>
      <c r="K16" s="290">
        <v>0.3</v>
      </c>
      <c r="L16" s="290">
        <v>0.3</v>
      </c>
      <c r="M16" s="291">
        <v>48.7</v>
      </c>
      <c r="N16" s="289">
        <v>65.7</v>
      </c>
      <c r="O16" s="290">
        <v>0.3</v>
      </c>
      <c r="P16" s="290">
        <v>0.3</v>
      </c>
      <c r="Q16" s="291">
        <v>48.6</v>
      </c>
      <c r="R16" s="289">
        <v>59.2</v>
      </c>
      <c r="S16" s="290">
        <v>0.5</v>
      </c>
      <c r="T16" s="290">
        <v>0.4</v>
      </c>
      <c r="U16" s="778">
        <v>49.7</v>
      </c>
      <c r="W16" s="677"/>
      <c r="X16" s="677"/>
      <c r="Y16" s="677"/>
    </row>
    <row r="17" spans="1:25" s="392" customFormat="1" ht="30.75" customHeight="1" thickBot="1">
      <c r="A17" s="414" t="s">
        <v>39</v>
      </c>
      <c r="B17" s="415">
        <v>7</v>
      </c>
      <c r="C17" s="416">
        <v>1.4</v>
      </c>
      <c r="D17" s="416">
        <v>1.4</v>
      </c>
      <c r="E17" s="417">
        <v>22.9</v>
      </c>
      <c r="F17" s="415">
        <v>20.2</v>
      </c>
      <c r="G17" s="416">
        <v>4.5999999999999996</v>
      </c>
      <c r="H17" s="416">
        <v>4.8</v>
      </c>
      <c r="I17" s="417">
        <v>18.8</v>
      </c>
      <c r="J17" s="415">
        <v>22.3</v>
      </c>
      <c r="K17" s="416">
        <v>4.5</v>
      </c>
      <c r="L17" s="416">
        <v>4.7</v>
      </c>
      <c r="M17" s="417">
        <v>20.5</v>
      </c>
      <c r="N17" s="415">
        <v>25.3</v>
      </c>
      <c r="O17" s="416">
        <v>4.4000000000000004</v>
      </c>
      <c r="P17" s="416">
        <v>4.7</v>
      </c>
      <c r="Q17" s="417">
        <v>18.899999999999999</v>
      </c>
      <c r="R17" s="415">
        <v>19.399999999999999</v>
      </c>
      <c r="S17" s="416">
        <v>4.5999999999999996</v>
      </c>
      <c r="T17" s="416">
        <v>4.7</v>
      </c>
      <c r="U17" s="781">
        <v>22.5</v>
      </c>
      <c r="W17" s="677"/>
      <c r="X17" s="677"/>
      <c r="Y17" s="677"/>
    </row>
    <row r="18" spans="1:25" s="392" customFormat="1">
      <c r="A18" s="418" t="s">
        <v>12</v>
      </c>
      <c r="B18" s="411">
        <v>63.9</v>
      </c>
      <c r="C18" s="412">
        <v>1.5</v>
      </c>
      <c r="D18" s="412">
        <v>1.4</v>
      </c>
      <c r="E18" s="413">
        <v>41</v>
      </c>
      <c r="F18" s="411">
        <v>58.3</v>
      </c>
      <c r="G18" s="412">
        <v>1.3</v>
      </c>
      <c r="H18" s="412">
        <v>1.2</v>
      </c>
      <c r="I18" s="413">
        <v>37.9</v>
      </c>
      <c r="J18" s="411">
        <v>63</v>
      </c>
      <c r="K18" s="412">
        <v>0.4</v>
      </c>
      <c r="L18" s="412">
        <v>0.4</v>
      </c>
      <c r="M18" s="413">
        <v>48.6</v>
      </c>
      <c r="N18" s="411">
        <v>63.9</v>
      </c>
      <c r="O18" s="412">
        <v>0.4</v>
      </c>
      <c r="P18" s="412">
        <v>0.4</v>
      </c>
      <c r="Q18" s="413">
        <v>48.4</v>
      </c>
      <c r="R18" s="411">
        <v>57.4</v>
      </c>
      <c r="S18" s="412">
        <v>0.4</v>
      </c>
      <c r="T18" s="412">
        <v>0.3</v>
      </c>
      <c r="U18" s="779">
        <v>50</v>
      </c>
      <c r="W18" s="677"/>
      <c r="X18" s="677"/>
      <c r="Y18" s="677"/>
    </row>
    <row r="19" spans="1:25" s="392" customFormat="1" ht="16.5" customHeight="1" thickBot="1">
      <c r="A19" s="419" t="s">
        <v>13</v>
      </c>
      <c r="B19" s="415">
        <v>71.3</v>
      </c>
      <c r="C19" s="416">
        <v>1.5</v>
      </c>
      <c r="D19" s="416">
        <v>1.6</v>
      </c>
      <c r="E19" s="417">
        <v>38.200000000000003</v>
      </c>
      <c r="F19" s="415">
        <v>71.599999999999994</v>
      </c>
      <c r="G19" s="416">
        <v>1.3</v>
      </c>
      <c r="H19" s="416">
        <v>1.1000000000000001</v>
      </c>
      <c r="I19" s="417">
        <v>39.700000000000003</v>
      </c>
      <c r="J19" s="415">
        <v>70.400000000000006</v>
      </c>
      <c r="K19" s="416">
        <v>0</v>
      </c>
      <c r="L19" s="416">
        <v>0.3</v>
      </c>
      <c r="M19" s="417">
        <v>49</v>
      </c>
      <c r="N19" s="415">
        <v>71.400000000000006</v>
      </c>
      <c r="O19" s="416">
        <v>-0.1</v>
      </c>
      <c r="P19" s="416">
        <v>0.3</v>
      </c>
      <c r="Q19" s="417">
        <v>49.1</v>
      </c>
      <c r="R19" s="415">
        <v>61.9</v>
      </c>
      <c r="S19" s="416">
        <v>0.8</v>
      </c>
      <c r="T19" s="416">
        <v>0.7</v>
      </c>
      <c r="U19" s="781">
        <v>47.5</v>
      </c>
      <c r="W19" s="677"/>
      <c r="X19" s="677"/>
      <c r="Y19" s="677"/>
    </row>
    <row r="20" spans="1:25" s="392" customFormat="1">
      <c r="A20" s="418" t="s">
        <v>40</v>
      </c>
      <c r="B20" s="411">
        <v>33.6</v>
      </c>
      <c r="C20" s="412">
        <v>2.1</v>
      </c>
      <c r="D20" s="412">
        <v>2.2000000000000002</v>
      </c>
      <c r="E20" s="413">
        <v>40.799999999999997</v>
      </c>
      <c r="F20" s="411">
        <v>38.4</v>
      </c>
      <c r="G20" s="412">
        <v>1.9</v>
      </c>
      <c r="H20" s="412">
        <v>2</v>
      </c>
      <c r="I20" s="413">
        <v>39.5</v>
      </c>
      <c r="J20" s="411">
        <v>48.3</v>
      </c>
      <c r="K20" s="412">
        <v>1.6</v>
      </c>
      <c r="L20" s="412">
        <v>1.7</v>
      </c>
      <c r="M20" s="413">
        <v>40.700000000000003</v>
      </c>
      <c r="N20" s="411">
        <v>50.3</v>
      </c>
      <c r="O20" s="412">
        <v>1.7</v>
      </c>
      <c r="P20" s="412">
        <v>1.8</v>
      </c>
      <c r="Q20" s="413">
        <v>40</v>
      </c>
      <c r="R20" s="411">
        <v>35.299999999999997</v>
      </c>
      <c r="S20" s="412">
        <v>0.7</v>
      </c>
      <c r="T20" s="412">
        <v>0.7</v>
      </c>
      <c r="U20" s="779">
        <v>46.6</v>
      </c>
      <c r="W20" s="677"/>
      <c r="X20" s="677"/>
      <c r="Y20" s="677"/>
    </row>
    <row r="21" spans="1:25" s="392" customFormat="1">
      <c r="A21" s="420" t="s">
        <v>23</v>
      </c>
      <c r="B21" s="289">
        <v>59</v>
      </c>
      <c r="C21" s="290">
        <v>2.2999999999999998</v>
      </c>
      <c r="D21" s="290">
        <v>2.2999999999999998</v>
      </c>
      <c r="E21" s="291">
        <v>35.299999999999997</v>
      </c>
      <c r="F21" s="289">
        <v>57.4</v>
      </c>
      <c r="G21" s="290">
        <v>1.9</v>
      </c>
      <c r="H21" s="290">
        <v>1.8</v>
      </c>
      <c r="I21" s="291">
        <v>35.200000000000003</v>
      </c>
      <c r="J21" s="289">
        <v>58.3</v>
      </c>
      <c r="K21" s="290">
        <v>0.9</v>
      </c>
      <c r="L21" s="290">
        <v>1.1000000000000001</v>
      </c>
      <c r="M21" s="291">
        <v>44.8</v>
      </c>
      <c r="N21" s="289">
        <v>59</v>
      </c>
      <c r="O21" s="290">
        <v>0.9</v>
      </c>
      <c r="P21" s="290">
        <v>1.1000000000000001</v>
      </c>
      <c r="Q21" s="291">
        <v>44.5</v>
      </c>
      <c r="R21" s="289">
        <v>52</v>
      </c>
      <c r="S21" s="290">
        <v>0.8</v>
      </c>
      <c r="T21" s="290">
        <v>0.7</v>
      </c>
      <c r="U21" s="778">
        <v>47.7</v>
      </c>
      <c r="W21" s="677"/>
      <c r="X21" s="677"/>
      <c r="Y21" s="677"/>
    </row>
    <row r="22" spans="1:25" s="392" customFormat="1">
      <c r="A22" s="420" t="s">
        <v>24</v>
      </c>
      <c r="B22" s="289">
        <v>76.2</v>
      </c>
      <c r="C22" s="290">
        <v>1.6</v>
      </c>
      <c r="D22" s="290">
        <v>1.6</v>
      </c>
      <c r="E22" s="291">
        <v>39.200000000000003</v>
      </c>
      <c r="F22" s="289">
        <v>69.3</v>
      </c>
      <c r="G22" s="290">
        <v>1.4</v>
      </c>
      <c r="H22" s="290">
        <v>1.3</v>
      </c>
      <c r="I22" s="291">
        <v>37.200000000000003</v>
      </c>
      <c r="J22" s="289">
        <v>72.8</v>
      </c>
      <c r="K22" s="290">
        <v>0.3</v>
      </c>
      <c r="L22" s="290">
        <v>0.3</v>
      </c>
      <c r="M22" s="291">
        <v>48.8</v>
      </c>
      <c r="N22" s="289">
        <v>73.7</v>
      </c>
      <c r="O22" s="290">
        <v>0.3</v>
      </c>
      <c r="P22" s="290">
        <v>0.3</v>
      </c>
      <c r="Q22" s="291">
        <v>48.6</v>
      </c>
      <c r="R22" s="289">
        <v>66.599999999999994</v>
      </c>
      <c r="S22" s="290">
        <v>0.5</v>
      </c>
      <c r="T22" s="290">
        <v>0.4</v>
      </c>
      <c r="U22" s="778">
        <v>50.1</v>
      </c>
      <c r="W22" s="677"/>
      <c r="X22" s="677"/>
      <c r="Y22" s="677"/>
    </row>
    <row r="23" spans="1:25" s="392" customFormat="1">
      <c r="A23" s="420" t="s">
        <v>25</v>
      </c>
      <c r="B23" s="289">
        <v>78.400000000000006</v>
      </c>
      <c r="C23" s="290">
        <v>1.2</v>
      </c>
      <c r="D23" s="290">
        <v>1</v>
      </c>
      <c r="E23" s="291">
        <v>41.6</v>
      </c>
      <c r="F23" s="289">
        <v>73.5</v>
      </c>
      <c r="G23" s="290">
        <v>1</v>
      </c>
      <c r="H23" s="290">
        <v>0.9</v>
      </c>
      <c r="I23" s="291">
        <v>40.799999999999997</v>
      </c>
      <c r="J23" s="289">
        <v>75.099999999999994</v>
      </c>
      <c r="K23" s="290">
        <v>-0.1</v>
      </c>
      <c r="L23" s="290">
        <v>-0.1</v>
      </c>
      <c r="M23" s="291">
        <v>52.8</v>
      </c>
      <c r="N23" s="289">
        <v>76</v>
      </c>
      <c r="O23" s="290">
        <v>-0.1</v>
      </c>
      <c r="P23" s="290">
        <v>-0.2</v>
      </c>
      <c r="Q23" s="291">
        <v>53.2</v>
      </c>
      <c r="R23" s="289">
        <v>69.8</v>
      </c>
      <c r="S23" s="290">
        <v>0.3</v>
      </c>
      <c r="T23" s="290">
        <v>0.2</v>
      </c>
      <c r="U23" s="778">
        <v>50.5</v>
      </c>
      <c r="W23" s="677"/>
      <c r="X23" s="677"/>
      <c r="Y23" s="677"/>
    </row>
    <row r="24" spans="1:25" s="392" customFormat="1" ht="19.5" customHeight="1" thickBot="1">
      <c r="A24" s="419" t="s">
        <v>41</v>
      </c>
      <c r="B24" s="415">
        <v>53.7</v>
      </c>
      <c r="C24" s="416">
        <v>0.7</v>
      </c>
      <c r="D24" s="416">
        <v>0.5</v>
      </c>
      <c r="E24" s="417">
        <v>47.6</v>
      </c>
      <c r="F24" s="415">
        <v>49.2</v>
      </c>
      <c r="G24" s="416">
        <v>0.7</v>
      </c>
      <c r="H24" s="416">
        <v>0.6</v>
      </c>
      <c r="I24" s="417">
        <v>43.3</v>
      </c>
      <c r="J24" s="415">
        <v>48.7</v>
      </c>
      <c r="K24" s="416">
        <v>-1.4</v>
      </c>
      <c r="L24" s="416">
        <v>-1.1000000000000001</v>
      </c>
      <c r="M24" s="417">
        <v>60.4</v>
      </c>
      <c r="N24" s="415">
        <v>49.5</v>
      </c>
      <c r="O24" s="416">
        <v>-1.5</v>
      </c>
      <c r="P24" s="416">
        <v>-1.2</v>
      </c>
      <c r="Q24" s="417">
        <v>61.3</v>
      </c>
      <c r="R24" s="415">
        <v>42.6</v>
      </c>
      <c r="S24" s="416">
        <v>0.4</v>
      </c>
      <c r="T24" s="416">
        <v>0.4</v>
      </c>
      <c r="U24" s="781">
        <v>52.2</v>
      </c>
      <c r="W24" s="677"/>
      <c r="X24" s="677"/>
      <c r="Y24" s="677"/>
    </row>
    <row r="25" spans="1:25" s="392" customFormat="1" ht="24">
      <c r="A25" s="421" t="s">
        <v>42</v>
      </c>
      <c r="B25" s="411">
        <v>66.8</v>
      </c>
      <c r="C25" s="412">
        <v>1.5</v>
      </c>
      <c r="D25" s="412">
        <v>1.5</v>
      </c>
      <c r="E25" s="422">
        <v>39.9</v>
      </c>
      <c r="F25" s="411">
        <v>63.5</v>
      </c>
      <c r="G25" s="412">
        <v>1.3</v>
      </c>
      <c r="H25" s="412">
        <v>1.2</v>
      </c>
      <c r="I25" s="422">
        <v>38.299999999999997</v>
      </c>
      <c r="J25" s="411">
        <v>64.400000000000006</v>
      </c>
      <c r="K25" s="412">
        <v>0.3</v>
      </c>
      <c r="L25" s="412">
        <v>0.3</v>
      </c>
      <c r="M25" s="422">
        <v>48.6</v>
      </c>
      <c r="N25" s="411">
        <v>65.3</v>
      </c>
      <c r="O25" s="412">
        <v>0.3</v>
      </c>
      <c r="P25" s="412">
        <v>0.3</v>
      </c>
      <c r="Q25" s="422">
        <v>48.4</v>
      </c>
      <c r="R25" s="411">
        <v>58.1</v>
      </c>
      <c r="S25" s="412">
        <v>0.5</v>
      </c>
      <c r="T25" s="412">
        <v>0.4</v>
      </c>
      <c r="U25" s="782">
        <v>49.5</v>
      </c>
      <c r="W25" s="677"/>
      <c r="X25" s="677"/>
      <c r="Y25" s="677"/>
    </row>
    <row r="26" spans="1:25" s="392" customFormat="1" ht="19.5" customHeight="1" thickBot="1">
      <c r="A26" s="423" t="s">
        <v>43</v>
      </c>
      <c r="B26" s="424">
        <v>67</v>
      </c>
      <c r="C26" s="425">
        <v>1.4</v>
      </c>
      <c r="D26" s="425">
        <v>1.3</v>
      </c>
      <c r="E26" s="426">
        <v>39.1</v>
      </c>
      <c r="F26" s="424">
        <v>70.099999999999994</v>
      </c>
      <c r="G26" s="425">
        <v>1.2</v>
      </c>
      <c r="H26" s="425">
        <v>1</v>
      </c>
      <c r="I26" s="426">
        <v>47.2</v>
      </c>
      <c r="J26" s="424">
        <v>74.5</v>
      </c>
      <c r="K26" s="425">
        <v>0.5</v>
      </c>
      <c r="L26" s="425">
        <v>0.5</v>
      </c>
      <c r="M26" s="426">
        <v>51.7</v>
      </c>
      <c r="N26" s="424">
        <v>74.599999999999994</v>
      </c>
      <c r="O26" s="425">
        <v>0.5</v>
      </c>
      <c r="P26" s="425">
        <v>0.5</v>
      </c>
      <c r="Q26" s="426">
        <v>51.6</v>
      </c>
      <c r="R26" s="424">
        <v>71.599999999999994</v>
      </c>
      <c r="S26" s="425">
        <v>0.5</v>
      </c>
      <c r="T26" s="425">
        <v>0.4</v>
      </c>
      <c r="U26" s="783">
        <v>54.8</v>
      </c>
      <c r="W26" s="677"/>
      <c r="X26" s="677"/>
      <c r="Y26" s="677"/>
    </row>
    <row r="27" spans="1:25" ht="25.5" customHeight="1">
      <c r="A27" s="821" t="s">
        <v>144</v>
      </c>
      <c r="B27" s="800"/>
      <c r="C27" s="800"/>
      <c r="D27" s="800"/>
      <c r="E27" s="800"/>
      <c r="F27" s="800"/>
      <c r="G27" s="800"/>
      <c r="H27" s="800"/>
      <c r="I27" s="800"/>
    </row>
    <row r="28" spans="1:25" s="392" customFormat="1" ht="19.5" customHeight="1">
      <c r="A28" s="802" t="s">
        <v>187</v>
      </c>
      <c r="B28" s="801"/>
      <c r="C28" s="801"/>
      <c r="D28" s="801"/>
      <c r="E28" s="801"/>
      <c r="F28" s="801"/>
      <c r="G28" s="801"/>
      <c r="H28" s="801"/>
      <c r="I28" s="801"/>
      <c r="K28" s="433"/>
      <c r="M28" s="433"/>
    </row>
    <row r="29" spans="1:25" s="392" customFormat="1">
      <c r="A29" s="802" t="s">
        <v>189</v>
      </c>
      <c r="B29" s="803"/>
      <c r="C29" s="803"/>
      <c r="D29" s="803"/>
      <c r="E29" s="803"/>
      <c r="F29" s="803"/>
      <c r="G29" s="803"/>
      <c r="H29" s="803"/>
      <c r="I29" s="803"/>
    </row>
    <row r="30" spans="1:25" s="392" customFormat="1">
      <c r="A30" s="822" t="s">
        <v>213</v>
      </c>
      <c r="B30" s="801"/>
      <c r="C30" s="801"/>
      <c r="D30" s="823"/>
      <c r="E30" s="801"/>
      <c r="F30" s="801"/>
      <c r="G30" s="801"/>
      <c r="H30" s="801"/>
      <c r="I30" s="801"/>
    </row>
  </sheetData>
  <mergeCells count="6">
    <mergeCell ref="A1:U1"/>
    <mergeCell ref="B4:E4"/>
    <mergeCell ref="F4:I4"/>
    <mergeCell ref="J4:M4"/>
    <mergeCell ref="N4:Q4"/>
    <mergeCell ref="R4:U4"/>
  </mergeCells>
  <pageMargins left="0.7" right="0.7" top="0.75" bottom="0.75" header="0.3" footer="0.3"/>
  <pageSetup paperSize="9"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6" tint="0.79998168889431442"/>
    <pageSetUpPr fitToPage="1"/>
  </sheetPr>
  <dimension ref="A1:AV78"/>
  <sheetViews>
    <sheetView showGridLines="0" zoomScaleNormal="100" workbookViewId="0">
      <pane ySplit="5" topLeftCell="A6" activePane="bottomLeft" state="frozen"/>
      <selection pane="bottomLeft" activeCell="I6" sqref="I6"/>
    </sheetView>
  </sheetViews>
  <sheetFormatPr baseColWidth="10" defaultColWidth="11.42578125" defaultRowHeight="12.75"/>
  <cols>
    <col min="1" max="1" width="39.28515625" style="489" customWidth="1"/>
    <col min="2" max="2" width="7.42578125" style="489" customWidth="1"/>
    <col min="3" max="3" width="8.28515625" style="489" customWidth="1"/>
    <col min="4" max="14" width="7.7109375" style="489" customWidth="1"/>
    <col min="15" max="16" width="7.7109375" style="488" customWidth="1"/>
    <col min="17" max="24" width="7.7109375" style="489" customWidth="1"/>
    <col min="25" max="16384" width="11.42578125" style="489"/>
  </cols>
  <sheetData>
    <row r="1" spans="1:48" ht="30.75" customHeight="1">
      <c r="A1" s="934" t="s">
        <v>217</v>
      </c>
      <c r="B1" s="934"/>
      <c r="C1" s="934"/>
      <c r="D1" s="934"/>
      <c r="E1" s="934"/>
      <c r="F1" s="934"/>
      <c r="G1" s="934"/>
      <c r="H1" s="934"/>
      <c r="I1" s="934"/>
      <c r="J1" s="934"/>
      <c r="K1" s="934"/>
      <c r="L1" s="528"/>
    </row>
    <row r="2" spans="1:48" ht="10.5" customHeight="1">
      <c r="A2" s="485"/>
      <c r="B2" s="585"/>
      <c r="C2" s="485"/>
      <c r="D2" s="485"/>
      <c r="E2" s="485"/>
      <c r="F2" s="485"/>
      <c r="G2" s="485"/>
      <c r="H2" s="585"/>
      <c r="I2" s="485"/>
      <c r="N2" s="585"/>
    </row>
    <row r="3" spans="1:48" ht="5.25" customHeight="1" thickBot="1">
      <c r="A3" s="28"/>
    </row>
    <row r="4" spans="1:48" ht="21.75" customHeight="1">
      <c r="A4" s="586"/>
      <c r="B4" s="935" t="s">
        <v>131</v>
      </c>
      <c r="C4" s="937" t="s">
        <v>132</v>
      </c>
      <c r="D4" s="938"/>
      <c r="E4" s="938"/>
      <c r="F4" s="938"/>
      <c r="G4" s="939"/>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row>
    <row r="5" spans="1:48" ht="33.75" customHeight="1" thickBot="1">
      <c r="A5" s="588"/>
      <c r="B5" s="936"/>
      <c r="C5" s="492" t="s">
        <v>48</v>
      </c>
      <c r="D5" s="492" t="s">
        <v>122</v>
      </c>
      <c r="E5" s="492" t="s">
        <v>123</v>
      </c>
      <c r="F5" s="492" t="s">
        <v>206</v>
      </c>
      <c r="G5" s="589" t="s">
        <v>207</v>
      </c>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row>
    <row r="6" spans="1:48" ht="15.75" thickBot="1">
      <c r="A6" s="590"/>
      <c r="B6" s="940" t="s">
        <v>1</v>
      </c>
      <c r="C6" s="940"/>
      <c r="D6" s="940"/>
      <c r="E6" s="940"/>
      <c r="F6" s="940"/>
      <c r="G6" s="941"/>
      <c r="O6" s="489"/>
      <c r="P6" s="489"/>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row>
    <row r="7" spans="1:48" ht="12.75" customHeight="1">
      <c r="A7" s="591" t="s">
        <v>9</v>
      </c>
      <c r="B7" s="592">
        <v>1.5</v>
      </c>
      <c r="C7" s="593">
        <v>0.9</v>
      </c>
      <c r="D7" s="593">
        <v>-3.4</v>
      </c>
      <c r="E7" s="593">
        <v>-1.2</v>
      </c>
      <c r="F7" s="593">
        <v>3.8</v>
      </c>
      <c r="G7" s="594">
        <v>7.7</v>
      </c>
      <c r="J7" s="688"/>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row>
    <row r="8" spans="1:48" s="488" customFormat="1" ht="15">
      <c r="A8" s="595" t="s">
        <v>34</v>
      </c>
      <c r="B8" s="596">
        <v>1.5</v>
      </c>
      <c r="C8" s="597">
        <v>1</v>
      </c>
      <c r="D8" s="597">
        <v>-3.3</v>
      </c>
      <c r="E8" s="597">
        <v>-1.2</v>
      </c>
      <c r="F8" s="597">
        <v>3.8</v>
      </c>
      <c r="G8" s="598">
        <v>7.5</v>
      </c>
      <c r="J8" s="689"/>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row>
    <row r="9" spans="1:48" ht="15">
      <c r="A9" s="599" t="s">
        <v>126</v>
      </c>
      <c r="B9" s="600">
        <v>1.2</v>
      </c>
      <c r="C9" s="601">
        <v>0.7</v>
      </c>
      <c r="D9" s="601">
        <v>-3.7</v>
      </c>
      <c r="E9" s="601">
        <v>-1.5</v>
      </c>
      <c r="F9" s="601">
        <v>3.8</v>
      </c>
      <c r="G9" s="602">
        <v>7.5</v>
      </c>
      <c r="J9" s="689"/>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row>
    <row r="10" spans="1:48" ht="15">
      <c r="A10" s="599" t="s">
        <v>127</v>
      </c>
      <c r="B10" s="600">
        <v>2.6</v>
      </c>
      <c r="C10" s="601">
        <v>1.9</v>
      </c>
      <c r="D10" s="601">
        <v>-1.7</v>
      </c>
      <c r="E10" s="601">
        <v>-0.1</v>
      </c>
      <c r="F10" s="601">
        <v>4.4000000000000004</v>
      </c>
      <c r="G10" s="602">
        <v>8.5</v>
      </c>
      <c r="J10" s="689"/>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row>
    <row r="11" spans="1:48" ht="15">
      <c r="A11" s="599" t="s">
        <v>128</v>
      </c>
      <c r="B11" s="600">
        <v>1</v>
      </c>
      <c r="C11" s="601">
        <v>0.6</v>
      </c>
      <c r="D11" s="601">
        <v>-2.8</v>
      </c>
      <c r="E11" s="601">
        <v>-0.9</v>
      </c>
      <c r="F11" s="601">
        <v>2.7</v>
      </c>
      <c r="G11" s="602">
        <v>6</v>
      </c>
      <c r="J11" s="689"/>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row>
    <row r="12" spans="1:48" s="488" customFormat="1" ht="15">
      <c r="A12" s="603" t="s">
        <v>61</v>
      </c>
      <c r="B12" s="604">
        <v>1.2</v>
      </c>
      <c r="C12" s="605">
        <v>0.5</v>
      </c>
      <c r="D12" s="605">
        <v>-4.4000000000000004</v>
      </c>
      <c r="E12" s="605">
        <v>-1.2</v>
      </c>
      <c r="F12" s="605">
        <v>3.3</v>
      </c>
      <c r="G12" s="606">
        <v>8.1999999999999993</v>
      </c>
      <c r="J12" s="689"/>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row>
    <row r="13" spans="1:48" s="488" customFormat="1" ht="15">
      <c r="A13" s="607" t="s">
        <v>38</v>
      </c>
      <c r="B13" s="604">
        <v>1.8</v>
      </c>
      <c r="C13" s="608">
        <v>0.8</v>
      </c>
      <c r="D13" s="608">
        <v>-3.5</v>
      </c>
      <c r="E13" s="608">
        <v>-1.3</v>
      </c>
      <c r="F13" s="608">
        <v>4.5999999999999996</v>
      </c>
      <c r="G13" s="606">
        <v>9</v>
      </c>
      <c r="J13" s="689"/>
      <c r="Y13" s="587"/>
      <c r="Z13" s="587"/>
      <c r="AA13" s="587"/>
      <c r="AB13" s="587"/>
      <c r="AC13" s="587"/>
      <c r="AD13" s="587"/>
      <c r="AE13" s="587"/>
      <c r="AF13" s="587"/>
      <c r="AG13" s="587"/>
      <c r="AH13" s="587"/>
      <c r="AI13" s="587"/>
      <c r="AJ13" s="587"/>
      <c r="AK13" s="587"/>
      <c r="AL13" s="587"/>
      <c r="AM13" s="587"/>
      <c r="AN13" s="587"/>
      <c r="AO13" s="587"/>
      <c r="AP13" s="587"/>
      <c r="AQ13" s="587"/>
      <c r="AR13" s="587"/>
      <c r="AS13" s="587"/>
      <c r="AT13" s="587"/>
      <c r="AU13" s="587"/>
      <c r="AV13" s="587"/>
    </row>
    <row r="14" spans="1:48" ht="24">
      <c r="A14" s="609" t="s">
        <v>130</v>
      </c>
      <c r="B14" s="610">
        <v>1.5</v>
      </c>
      <c r="C14" s="611">
        <v>0.9</v>
      </c>
      <c r="D14" s="611">
        <v>-3.4</v>
      </c>
      <c r="E14" s="611">
        <v>-1.2</v>
      </c>
      <c r="F14" s="611">
        <v>3.8</v>
      </c>
      <c r="G14" s="612">
        <v>7.7</v>
      </c>
      <c r="J14" s="689"/>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587"/>
      <c r="AV14" s="587"/>
    </row>
    <row r="15" spans="1:48" ht="15">
      <c r="A15" s="613" t="s">
        <v>39</v>
      </c>
      <c r="B15" s="614">
        <v>1.4</v>
      </c>
      <c r="C15" s="615">
        <v>0.4</v>
      </c>
      <c r="D15" s="615">
        <v>-2</v>
      </c>
      <c r="E15" s="615">
        <v>0.1</v>
      </c>
      <c r="F15" s="615">
        <v>1.4</v>
      </c>
      <c r="G15" s="616">
        <v>3.9</v>
      </c>
      <c r="J15" s="689"/>
      <c r="Y15" s="587"/>
      <c r="Z15" s="587"/>
      <c r="AA15" s="587"/>
      <c r="AB15" s="587"/>
      <c r="AC15" s="587"/>
      <c r="AD15" s="587"/>
      <c r="AE15" s="587"/>
      <c r="AF15" s="587"/>
      <c r="AG15" s="587"/>
      <c r="AH15" s="587"/>
      <c r="AI15" s="587"/>
      <c r="AJ15" s="587"/>
      <c r="AK15" s="587"/>
      <c r="AL15" s="587"/>
      <c r="AM15" s="587"/>
      <c r="AN15" s="587"/>
      <c r="AO15" s="587"/>
      <c r="AP15" s="587"/>
      <c r="AQ15" s="587"/>
      <c r="AR15" s="587"/>
      <c r="AS15" s="587"/>
      <c r="AT15" s="587"/>
      <c r="AU15" s="587"/>
      <c r="AV15" s="587"/>
    </row>
    <row r="16" spans="1:48" ht="15">
      <c r="A16" s="617" t="s">
        <v>12</v>
      </c>
      <c r="B16" s="618">
        <v>1.4</v>
      </c>
      <c r="C16" s="619">
        <v>0.8</v>
      </c>
      <c r="D16" s="619">
        <v>-3.3</v>
      </c>
      <c r="E16" s="619">
        <v>-1.2</v>
      </c>
      <c r="F16" s="619">
        <v>3.6</v>
      </c>
      <c r="G16" s="620">
        <v>7.3</v>
      </c>
      <c r="J16" s="689"/>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587"/>
      <c r="AV16" s="587"/>
    </row>
    <row r="17" spans="1:48" ht="15">
      <c r="A17" s="621" t="s">
        <v>13</v>
      </c>
      <c r="B17" s="622">
        <v>1.6</v>
      </c>
      <c r="C17" s="623">
        <v>1.1000000000000001</v>
      </c>
      <c r="D17" s="623">
        <v>-3.7</v>
      </c>
      <c r="E17" s="623">
        <v>-1.2</v>
      </c>
      <c r="F17" s="623">
        <v>4.0999999999999996</v>
      </c>
      <c r="G17" s="624">
        <v>8.1999999999999993</v>
      </c>
      <c r="J17" s="689"/>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row>
    <row r="18" spans="1:48" ht="15">
      <c r="A18" s="626" t="s">
        <v>40</v>
      </c>
      <c r="B18" s="627">
        <v>2.2000000000000002</v>
      </c>
      <c r="C18" s="628">
        <v>0.8</v>
      </c>
      <c r="D18" s="628">
        <v>-5.8</v>
      </c>
      <c r="E18" s="628">
        <v>-1.4</v>
      </c>
      <c r="F18" s="628">
        <v>4.5</v>
      </c>
      <c r="G18" s="629">
        <v>10.1</v>
      </c>
      <c r="J18" s="689"/>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7"/>
      <c r="AV18" s="587"/>
    </row>
    <row r="19" spans="1:48" ht="15">
      <c r="A19" s="621" t="s">
        <v>23</v>
      </c>
      <c r="B19" s="622">
        <v>2.2999999999999998</v>
      </c>
      <c r="C19" s="623">
        <v>1.5</v>
      </c>
      <c r="D19" s="623">
        <v>-3.6</v>
      </c>
      <c r="E19" s="623">
        <v>-1</v>
      </c>
      <c r="F19" s="623">
        <v>5.0999999999999996</v>
      </c>
      <c r="G19" s="624">
        <v>9.6999999999999993</v>
      </c>
      <c r="J19" s="689"/>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row>
    <row r="20" spans="1:48" ht="15">
      <c r="A20" s="621" t="s">
        <v>24</v>
      </c>
      <c r="B20" s="622">
        <v>1.6</v>
      </c>
      <c r="C20" s="623">
        <v>1</v>
      </c>
      <c r="D20" s="623">
        <v>-3.3</v>
      </c>
      <c r="E20" s="623">
        <v>-1.2</v>
      </c>
      <c r="F20" s="623">
        <v>4</v>
      </c>
      <c r="G20" s="624">
        <v>7.7</v>
      </c>
      <c r="J20" s="689"/>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587"/>
    </row>
    <row r="21" spans="1:48" ht="15">
      <c r="A21" s="621" t="s">
        <v>25</v>
      </c>
      <c r="B21" s="622">
        <v>1</v>
      </c>
      <c r="C21" s="623">
        <v>0.7</v>
      </c>
      <c r="D21" s="623">
        <v>-3.2</v>
      </c>
      <c r="E21" s="623">
        <v>-1.2</v>
      </c>
      <c r="F21" s="623">
        <v>3.2</v>
      </c>
      <c r="G21" s="624">
        <v>6.5</v>
      </c>
      <c r="J21" s="689"/>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row>
    <row r="22" spans="1:48" ht="15.75" thickBot="1">
      <c r="A22" s="630" t="s">
        <v>41</v>
      </c>
      <c r="B22" s="631">
        <v>0.5</v>
      </c>
      <c r="C22" s="632">
        <v>0.2</v>
      </c>
      <c r="D22" s="632">
        <v>-3.4</v>
      </c>
      <c r="E22" s="632">
        <v>-1.4</v>
      </c>
      <c r="F22" s="632">
        <v>2.4</v>
      </c>
      <c r="G22" s="633">
        <v>5.4</v>
      </c>
      <c r="J22" s="689"/>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row>
    <row r="23" spans="1:48" ht="15.75" thickBot="1">
      <c r="A23" s="634"/>
      <c r="B23" s="942" t="s">
        <v>2</v>
      </c>
      <c r="C23" s="940"/>
      <c r="D23" s="940"/>
      <c r="E23" s="940"/>
      <c r="F23" s="940"/>
      <c r="G23" s="941"/>
      <c r="H23" s="625"/>
      <c r="I23" s="625"/>
      <c r="J23" s="625"/>
      <c r="K23" s="625"/>
      <c r="L23" s="625"/>
      <c r="M23" s="625"/>
      <c r="N23" s="625"/>
      <c r="O23" s="625"/>
      <c r="P23" s="625"/>
      <c r="Q23" s="625"/>
      <c r="R23" s="625"/>
      <c r="S23" s="625"/>
      <c r="T23" s="625"/>
      <c r="U23" s="625"/>
      <c r="V23" s="625"/>
      <c r="W23" s="625"/>
      <c r="X23" s="625"/>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row>
    <row r="24" spans="1:48" ht="15">
      <c r="A24" s="591" t="s">
        <v>9</v>
      </c>
      <c r="B24" s="768">
        <v>1.2</v>
      </c>
      <c r="C24" s="635">
        <v>0.7</v>
      </c>
      <c r="D24" s="635">
        <v>-2.8</v>
      </c>
      <c r="E24" s="635">
        <v>-0.9</v>
      </c>
      <c r="F24" s="635">
        <v>3</v>
      </c>
      <c r="G24" s="636">
        <v>6.4</v>
      </c>
      <c r="H24" s="625"/>
      <c r="I24" s="699"/>
      <c r="J24" s="699"/>
      <c r="K24" s="699"/>
      <c r="L24" s="699"/>
      <c r="M24" s="699"/>
      <c r="N24" s="699"/>
      <c r="O24" s="625"/>
      <c r="P24" s="625"/>
      <c r="Q24" s="699"/>
      <c r="R24" s="699"/>
      <c r="S24" s="699"/>
      <c r="T24" s="699"/>
      <c r="U24" s="699"/>
      <c r="V24" s="625"/>
      <c r="W24" s="625"/>
      <c r="X24" s="625"/>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row>
    <row r="25" spans="1:48" ht="15">
      <c r="A25" s="595" t="s">
        <v>34</v>
      </c>
      <c r="B25" s="769">
        <v>1.1000000000000001</v>
      </c>
      <c r="C25" s="769">
        <v>0.7</v>
      </c>
      <c r="D25" s="769">
        <v>-2.7</v>
      </c>
      <c r="E25" s="769">
        <v>-0.9</v>
      </c>
      <c r="F25" s="769">
        <v>2.9</v>
      </c>
      <c r="G25" s="772">
        <v>6</v>
      </c>
      <c r="H25" s="625"/>
      <c r="I25" s="699"/>
      <c r="J25" s="699"/>
      <c r="K25" s="699"/>
      <c r="L25" s="699"/>
      <c r="M25" s="699"/>
      <c r="N25" s="699"/>
      <c r="O25" s="625"/>
      <c r="P25" s="699"/>
      <c r="Q25" s="699"/>
      <c r="R25" s="699"/>
      <c r="S25" s="699"/>
      <c r="T25" s="699"/>
      <c r="U25" s="699"/>
      <c r="V25" s="625"/>
      <c r="W25" s="625"/>
      <c r="X25" s="625"/>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row>
    <row r="26" spans="1:48" ht="15">
      <c r="A26" s="599" t="s">
        <v>126</v>
      </c>
      <c r="B26" s="770">
        <v>1.3</v>
      </c>
      <c r="C26" s="770">
        <v>0.8</v>
      </c>
      <c r="D26" s="770">
        <v>-1.9</v>
      </c>
      <c r="E26" s="770">
        <v>-0.9</v>
      </c>
      <c r="F26" s="770">
        <v>3</v>
      </c>
      <c r="G26" s="773">
        <v>6.3</v>
      </c>
      <c r="H26" s="625"/>
      <c r="I26" s="699"/>
      <c r="J26" s="699"/>
      <c r="K26" s="699"/>
      <c r="L26" s="699"/>
      <c r="M26" s="699"/>
      <c r="N26" s="699"/>
      <c r="O26" s="625"/>
      <c r="P26" s="699"/>
      <c r="Q26" s="699"/>
      <c r="R26" s="699"/>
      <c r="S26" s="699"/>
      <c r="T26" s="699"/>
      <c r="U26" s="699"/>
      <c r="V26" s="625"/>
      <c r="W26" s="625"/>
      <c r="X26" s="625"/>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row>
    <row r="27" spans="1:48" ht="15">
      <c r="A27" s="599" t="s">
        <v>127</v>
      </c>
      <c r="B27" s="601">
        <v>1.5</v>
      </c>
      <c r="C27" s="770">
        <v>1.1000000000000001</v>
      </c>
      <c r="D27" s="770">
        <v>-1.9</v>
      </c>
      <c r="E27" s="770">
        <v>-0.5</v>
      </c>
      <c r="F27" s="770">
        <v>3.1</v>
      </c>
      <c r="G27" s="773">
        <v>6.3</v>
      </c>
      <c r="H27" s="625"/>
      <c r="I27" s="699"/>
      <c r="J27" s="699"/>
      <c r="K27" s="699"/>
      <c r="L27" s="699"/>
      <c r="M27" s="699"/>
      <c r="N27" s="699"/>
      <c r="O27" s="625"/>
      <c r="P27" s="699"/>
      <c r="Q27" s="699"/>
      <c r="R27" s="699"/>
      <c r="S27" s="699"/>
      <c r="T27" s="699"/>
      <c r="U27" s="699"/>
      <c r="V27" s="625"/>
      <c r="W27" s="625"/>
      <c r="X27" s="625"/>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row>
    <row r="28" spans="1:48" ht="15">
      <c r="A28" s="599" t="s">
        <v>128</v>
      </c>
      <c r="B28" s="601">
        <v>1</v>
      </c>
      <c r="C28" s="770">
        <v>0.7</v>
      </c>
      <c r="D28" s="770">
        <v>-3</v>
      </c>
      <c r="E28" s="770">
        <v>-0.9</v>
      </c>
      <c r="F28" s="770">
        <v>2.8</v>
      </c>
      <c r="G28" s="773">
        <v>5.9</v>
      </c>
      <c r="H28" s="625"/>
      <c r="I28" s="699"/>
      <c r="J28" s="699"/>
      <c r="K28" s="699"/>
      <c r="L28" s="699"/>
      <c r="M28" s="699"/>
      <c r="N28" s="699"/>
      <c r="O28" s="625"/>
      <c r="P28" s="699"/>
      <c r="Q28" s="699"/>
      <c r="R28" s="699"/>
      <c r="S28" s="699"/>
      <c r="T28" s="699"/>
      <c r="U28" s="699"/>
      <c r="V28" s="625"/>
      <c r="W28" s="625"/>
      <c r="X28" s="625"/>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row>
    <row r="29" spans="1:48" ht="15">
      <c r="A29" s="603" t="s">
        <v>61</v>
      </c>
      <c r="B29" s="605">
        <v>2</v>
      </c>
      <c r="C29" s="605">
        <v>0.7</v>
      </c>
      <c r="D29" s="605">
        <v>-3.3</v>
      </c>
      <c r="E29" s="605">
        <v>-1</v>
      </c>
      <c r="F29" s="605">
        <v>4.2</v>
      </c>
      <c r="G29" s="606">
        <v>9.8000000000000007</v>
      </c>
      <c r="H29" s="625"/>
      <c r="I29" s="699"/>
      <c r="J29" s="699"/>
      <c r="K29" s="699"/>
      <c r="L29" s="699"/>
      <c r="M29" s="699"/>
      <c r="N29" s="699"/>
      <c r="O29" s="625"/>
      <c r="P29" s="699"/>
      <c r="Q29" s="699"/>
      <c r="R29" s="699"/>
      <c r="S29" s="699"/>
      <c r="T29" s="699"/>
      <c r="U29" s="699"/>
      <c r="V29" s="625"/>
      <c r="W29" s="625"/>
      <c r="X29" s="625"/>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row>
    <row r="30" spans="1:48" ht="15">
      <c r="A30" s="607" t="s">
        <v>38</v>
      </c>
      <c r="B30" s="608">
        <v>1.4</v>
      </c>
      <c r="C30" s="608">
        <v>-0.4</v>
      </c>
      <c r="D30" s="608">
        <v>-2.5</v>
      </c>
      <c r="E30" s="608">
        <v>-1.2</v>
      </c>
      <c r="F30" s="608">
        <v>3.1</v>
      </c>
      <c r="G30" s="771">
        <v>8.5</v>
      </c>
      <c r="H30" s="625"/>
      <c r="I30" s="699"/>
      <c r="J30" s="699"/>
      <c r="K30" s="699"/>
      <c r="L30" s="699"/>
      <c r="M30" s="699"/>
      <c r="N30" s="699"/>
      <c r="O30" s="625"/>
      <c r="P30" s="699"/>
      <c r="Q30" s="699"/>
      <c r="R30" s="699"/>
      <c r="S30" s="699"/>
      <c r="T30" s="699"/>
      <c r="U30" s="699"/>
      <c r="V30" s="625"/>
      <c r="W30" s="625"/>
      <c r="X30" s="625"/>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row>
    <row r="31" spans="1:48" ht="24">
      <c r="A31" s="609" t="s">
        <v>130</v>
      </c>
      <c r="B31" s="611">
        <v>1.2</v>
      </c>
      <c r="C31" s="611">
        <v>0.7</v>
      </c>
      <c r="D31" s="611">
        <v>-2.8</v>
      </c>
      <c r="E31" s="611">
        <v>-0.9</v>
      </c>
      <c r="F31" s="611">
        <v>3</v>
      </c>
      <c r="G31" s="612">
        <v>6.3</v>
      </c>
      <c r="H31" s="625"/>
      <c r="I31" s="699"/>
      <c r="J31" s="699"/>
      <c r="K31" s="699"/>
      <c r="L31" s="699"/>
      <c r="M31" s="699"/>
      <c r="N31" s="699"/>
      <c r="O31" s="625"/>
      <c r="P31" s="699"/>
      <c r="Q31" s="699"/>
      <c r="R31" s="699"/>
      <c r="S31" s="699"/>
      <c r="T31" s="699"/>
      <c r="U31" s="699"/>
      <c r="V31" s="625"/>
      <c r="W31" s="625"/>
      <c r="X31" s="625"/>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row>
    <row r="32" spans="1:48" ht="15">
      <c r="A32" s="613" t="s">
        <v>39</v>
      </c>
      <c r="B32" s="615">
        <v>4.8</v>
      </c>
      <c r="C32" s="615" t="s">
        <v>197</v>
      </c>
      <c r="D32" s="615" t="s">
        <v>197</v>
      </c>
      <c r="E32" s="615" t="s">
        <v>197</v>
      </c>
      <c r="F32" s="615" t="s">
        <v>197</v>
      </c>
      <c r="G32" s="616" t="s">
        <v>197</v>
      </c>
      <c r="H32" s="625"/>
      <c r="I32" s="699"/>
      <c r="J32" s="699"/>
      <c r="K32" s="699"/>
      <c r="L32" s="699"/>
      <c r="M32" s="699"/>
      <c r="N32" s="699"/>
      <c r="O32" s="625"/>
      <c r="P32" s="699"/>
      <c r="Q32" s="699"/>
      <c r="R32" s="699"/>
      <c r="S32" s="699"/>
      <c r="T32" s="699"/>
      <c r="U32" s="699"/>
      <c r="V32" s="625"/>
      <c r="W32" s="625"/>
      <c r="X32" s="625"/>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row>
    <row r="33" spans="1:48" ht="15">
      <c r="A33" s="617" t="s">
        <v>12</v>
      </c>
      <c r="B33" s="619">
        <v>1.2</v>
      </c>
      <c r="C33" s="619">
        <v>0.8</v>
      </c>
      <c r="D33" s="619">
        <v>-2.4</v>
      </c>
      <c r="E33" s="619">
        <v>-0.8</v>
      </c>
      <c r="F33" s="619">
        <v>2.9</v>
      </c>
      <c r="G33" s="620">
        <v>6.1</v>
      </c>
      <c r="H33" s="625"/>
      <c r="I33" s="699"/>
      <c r="J33" s="699"/>
      <c r="K33" s="699"/>
      <c r="L33" s="699"/>
      <c r="M33" s="699"/>
      <c r="N33" s="699"/>
      <c r="O33" s="625"/>
      <c r="P33" s="699"/>
      <c r="Q33" s="699"/>
      <c r="R33" s="699"/>
      <c r="S33" s="699"/>
      <c r="T33" s="699"/>
      <c r="U33" s="699"/>
      <c r="V33" s="625"/>
      <c r="W33" s="625"/>
      <c r="X33" s="625"/>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row>
    <row r="34" spans="1:48" ht="15">
      <c r="A34" s="621" t="s">
        <v>13</v>
      </c>
      <c r="B34" s="623">
        <v>1.1000000000000001</v>
      </c>
      <c r="C34" s="623">
        <v>0.7</v>
      </c>
      <c r="D34" s="623">
        <v>-3.2</v>
      </c>
      <c r="E34" s="623">
        <v>-1</v>
      </c>
      <c r="F34" s="623">
        <v>3.1</v>
      </c>
      <c r="G34" s="624">
        <v>6.8</v>
      </c>
      <c r="H34" s="625"/>
      <c r="I34" s="699"/>
      <c r="J34" s="699"/>
      <c r="K34" s="699"/>
      <c r="L34" s="699"/>
      <c r="M34" s="699"/>
      <c r="N34" s="699"/>
      <c r="O34" s="625"/>
      <c r="P34" s="699"/>
      <c r="Q34" s="699"/>
      <c r="R34" s="699"/>
      <c r="S34" s="699"/>
      <c r="T34" s="699"/>
      <c r="U34" s="699"/>
      <c r="V34" s="625"/>
      <c r="W34" s="625"/>
      <c r="X34" s="625"/>
      <c r="Y34" s="587"/>
      <c r="Z34" s="587"/>
      <c r="AA34" s="587"/>
      <c r="AB34" s="587"/>
      <c r="AC34" s="587"/>
      <c r="AD34" s="587"/>
      <c r="AE34" s="587"/>
      <c r="AF34" s="587"/>
      <c r="AG34" s="587"/>
      <c r="AH34" s="587"/>
      <c r="AI34" s="587"/>
      <c r="AJ34" s="587"/>
      <c r="AK34" s="587"/>
      <c r="AL34" s="587"/>
      <c r="AM34" s="587"/>
      <c r="AN34" s="587"/>
      <c r="AO34" s="587"/>
      <c r="AP34" s="587"/>
      <c r="AQ34" s="587"/>
      <c r="AR34" s="587"/>
      <c r="AS34" s="587"/>
      <c r="AT34" s="587"/>
      <c r="AU34" s="587"/>
      <c r="AV34" s="587"/>
    </row>
    <row r="35" spans="1:48" ht="15">
      <c r="A35" s="626" t="s">
        <v>40</v>
      </c>
      <c r="B35" s="628">
        <v>2</v>
      </c>
      <c r="C35" s="628">
        <v>0.9</v>
      </c>
      <c r="D35" s="628">
        <v>-3.1</v>
      </c>
      <c r="E35" s="628">
        <v>-1</v>
      </c>
      <c r="F35" s="628">
        <v>4.3</v>
      </c>
      <c r="G35" s="629">
        <v>9.4</v>
      </c>
      <c r="H35" s="625"/>
      <c r="I35" s="699"/>
      <c r="J35" s="699"/>
      <c r="K35" s="699"/>
      <c r="L35" s="699"/>
      <c r="M35" s="699"/>
      <c r="N35" s="699"/>
      <c r="O35" s="625"/>
      <c r="P35" s="699"/>
      <c r="Q35" s="699"/>
      <c r="R35" s="699"/>
      <c r="S35" s="699"/>
      <c r="T35" s="699"/>
      <c r="U35" s="699"/>
      <c r="V35" s="625"/>
      <c r="W35" s="625"/>
      <c r="X35" s="625"/>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row>
    <row r="36" spans="1:48" ht="15">
      <c r="A36" s="621" t="s">
        <v>23</v>
      </c>
      <c r="B36" s="623">
        <v>1.8</v>
      </c>
      <c r="C36" s="623">
        <v>1.1000000000000001</v>
      </c>
      <c r="D36" s="623">
        <v>-2.6</v>
      </c>
      <c r="E36" s="623">
        <v>-0.7</v>
      </c>
      <c r="F36" s="623">
        <v>3.7</v>
      </c>
      <c r="G36" s="624">
        <v>7.6</v>
      </c>
      <c r="H36" s="625"/>
      <c r="I36" s="699"/>
      <c r="J36" s="699"/>
      <c r="K36" s="699"/>
      <c r="L36" s="699"/>
      <c r="M36" s="699"/>
      <c r="N36" s="699"/>
      <c r="O36" s="625"/>
      <c r="P36" s="699"/>
      <c r="Q36" s="699"/>
      <c r="R36" s="699"/>
      <c r="S36" s="699"/>
      <c r="T36" s="699"/>
      <c r="U36" s="699"/>
      <c r="V36" s="625"/>
      <c r="W36" s="625"/>
      <c r="X36" s="625"/>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row>
    <row r="37" spans="1:48" ht="15">
      <c r="A37" s="621" t="s">
        <v>24</v>
      </c>
      <c r="B37" s="623">
        <v>1.3</v>
      </c>
      <c r="C37" s="623">
        <v>0.8</v>
      </c>
      <c r="D37" s="623">
        <v>-2.8</v>
      </c>
      <c r="E37" s="623">
        <v>-0.8</v>
      </c>
      <c r="F37" s="623">
        <v>3.1</v>
      </c>
      <c r="G37" s="624">
        <v>6.4</v>
      </c>
      <c r="H37" s="625"/>
      <c r="I37" s="699"/>
      <c r="J37" s="699"/>
      <c r="K37" s="699"/>
      <c r="L37" s="699"/>
      <c r="M37" s="699"/>
      <c r="N37" s="699"/>
      <c r="O37" s="625"/>
      <c r="P37" s="699"/>
      <c r="Q37" s="699"/>
      <c r="R37" s="699"/>
      <c r="S37" s="699"/>
      <c r="T37" s="699"/>
      <c r="U37" s="699"/>
      <c r="V37" s="625"/>
      <c r="W37" s="625"/>
      <c r="X37" s="625"/>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row>
    <row r="38" spans="1:48" ht="15">
      <c r="A38" s="621" t="s">
        <v>25</v>
      </c>
      <c r="B38" s="623">
        <v>0.9</v>
      </c>
      <c r="C38" s="623">
        <v>0.6</v>
      </c>
      <c r="D38" s="623">
        <v>-2.7</v>
      </c>
      <c r="E38" s="623">
        <v>-0.9</v>
      </c>
      <c r="F38" s="623">
        <v>2.6</v>
      </c>
      <c r="G38" s="624">
        <v>5.5</v>
      </c>
      <c r="H38" s="625"/>
      <c r="I38" s="699"/>
      <c r="J38" s="699"/>
      <c r="K38" s="699"/>
      <c r="L38" s="699"/>
      <c r="M38" s="699"/>
      <c r="N38" s="699"/>
      <c r="O38" s="625"/>
      <c r="P38" s="699"/>
      <c r="Q38" s="699"/>
      <c r="R38" s="699"/>
      <c r="S38" s="699"/>
      <c r="T38" s="699"/>
      <c r="U38" s="699"/>
      <c r="V38" s="625"/>
      <c r="W38" s="625"/>
      <c r="X38" s="625"/>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row>
    <row r="39" spans="1:48" ht="15.75" thickBot="1">
      <c r="A39" s="630" t="s">
        <v>41</v>
      </c>
      <c r="B39" s="632">
        <v>0.6</v>
      </c>
      <c r="C39" s="632">
        <v>0.4</v>
      </c>
      <c r="D39" s="632">
        <v>-3</v>
      </c>
      <c r="E39" s="632">
        <v>-1</v>
      </c>
      <c r="F39" s="632">
        <v>2.4</v>
      </c>
      <c r="G39" s="633">
        <v>5.5</v>
      </c>
      <c r="H39" s="625"/>
      <c r="I39" s="699"/>
      <c r="J39" s="699"/>
      <c r="K39" s="699"/>
      <c r="L39" s="699"/>
      <c r="M39" s="699"/>
      <c r="N39" s="699"/>
      <c r="O39" s="625"/>
      <c r="P39" s="699"/>
      <c r="Q39" s="699"/>
      <c r="R39" s="699"/>
      <c r="S39" s="699"/>
      <c r="T39" s="699"/>
      <c r="U39" s="699"/>
      <c r="V39" s="625"/>
      <c r="W39" s="625"/>
      <c r="X39" s="625"/>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row>
    <row r="40" spans="1:48" ht="15.75" thickBot="1">
      <c r="A40" s="634"/>
      <c r="B40" s="942" t="s">
        <v>29</v>
      </c>
      <c r="C40" s="940"/>
      <c r="D40" s="940"/>
      <c r="E40" s="940"/>
      <c r="F40" s="940"/>
      <c r="G40" s="941"/>
      <c r="H40" s="625"/>
      <c r="I40" s="625"/>
      <c r="J40" s="625"/>
      <c r="K40" s="625"/>
      <c r="L40" s="625"/>
      <c r="M40" s="625"/>
      <c r="N40" s="625"/>
      <c r="O40" s="625"/>
      <c r="P40" s="625"/>
      <c r="Q40" s="625"/>
      <c r="R40" s="625"/>
      <c r="S40" s="625"/>
      <c r="T40" s="625"/>
      <c r="U40" s="625"/>
      <c r="V40" s="625"/>
      <c r="W40" s="625"/>
      <c r="X40" s="625"/>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row>
    <row r="41" spans="1:48" ht="15">
      <c r="A41" s="591" t="s">
        <v>9</v>
      </c>
      <c r="B41" s="768">
        <v>0.4</v>
      </c>
      <c r="C41" s="635">
        <v>0.1</v>
      </c>
      <c r="D41" s="635">
        <v>-4.9000000000000004</v>
      </c>
      <c r="E41" s="635">
        <v>-1.7</v>
      </c>
      <c r="F41" s="635">
        <v>2.6</v>
      </c>
      <c r="G41" s="636">
        <v>6.4</v>
      </c>
      <c r="H41" s="625"/>
      <c r="I41" s="625"/>
      <c r="J41" s="625"/>
      <c r="K41" s="625"/>
      <c r="L41" s="625"/>
      <c r="M41" s="625"/>
      <c r="N41" s="625"/>
      <c r="O41" s="625"/>
      <c r="P41" s="625"/>
      <c r="Q41" s="625"/>
      <c r="R41" s="625"/>
      <c r="S41" s="625"/>
      <c r="T41" s="625"/>
      <c r="U41" s="625"/>
      <c r="V41" s="625"/>
      <c r="W41" s="625"/>
      <c r="X41" s="625"/>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row>
    <row r="42" spans="1:48" ht="15">
      <c r="A42" s="595" t="s">
        <v>34</v>
      </c>
      <c r="B42" s="769">
        <v>0.1</v>
      </c>
      <c r="C42" s="597">
        <v>0.1</v>
      </c>
      <c r="D42" s="597">
        <v>-4.8</v>
      </c>
      <c r="E42" s="597">
        <v>-1.7</v>
      </c>
      <c r="F42" s="597">
        <v>2.2999999999999998</v>
      </c>
      <c r="G42" s="598">
        <v>5.4</v>
      </c>
      <c r="H42" s="625"/>
      <c r="I42" s="625"/>
      <c r="J42" s="625"/>
      <c r="K42" s="625"/>
      <c r="L42" s="625"/>
      <c r="M42" s="625"/>
      <c r="N42" s="625"/>
      <c r="O42" s="625"/>
      <c r="P42" s="625"/>
      <c r="Q42" s="625"/>
      <c r="R42" s="625"/>
      <c r="S42" s="625"/>
      <c r="T42" s="625"/>
      <c r="U42" s="625"/>
      <c r="V42" s="625"/>
      <c r="W42" s="625"/>
      <c r="X42" s="625"/>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row>
    <row r="43" spans="1:48" ht="15">
      <c r="A43" s="599" t="s">
        <v>126</v>
      </c>
      <c r="B43" s="770">
        <v>0.3</v>
      </c>
      <c r="C43" s="601">
        <v>0.3</v>
      </c>
      <c r="D43" s="601">
        <v>-5.4</v>
      </c>
      <c r="E43" s="601">
        <v>-1.8</v>
      </c>
      <c r="F43" s="601">
        <v>3.1</v>
      </c>
      <c r="G43" s="602">
        <v>6.8</v>
      </c>
      <c r="H43" s="625"/>
      <c r="I43" s="625"/>
      <c r="J43" s="625"/>
      <c r="K43" s="625"/>
      <c r="L43" s="625"/>
      <c r="M43" s="625"/>
      <c r="N43" s="625"/>
      <c r="O43" s="625"/>
      <c r="P43" s="625"/>
      <c r="Q43" s="625"/>
      <c r="R43" s="625"/>
      <c r="S43" s="625"/>
      <c r="T43" s="625"/>
      <c r="U43" s="625"/>
      <c r="V43" s="625"/>
      <c r="W43" s="625"/>
      <c r="X43" s="625"/>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row>
    <row r="44" spans="1:48" ht="15">
      <c r="A44" s="599" t="s">
        <v>127</v>
      </c>
      <c r="B44" s="770">
        <v>0.4</v>
      </c>
      <c r="C44" s="601">
        <v>0.3</v>
      </c>
      <c r="D44" s="601">
        <v>-3.7</v>
      </c>
      <c r="E44" s="601">
        <v>-1.2</v>
      </c>
      <c r="F44" s="601">
        <v>2.4</v>
      </c>
      <c r="G44" s="602">
        <v>5.2</v>
      </c>
      <c r="H44" s="625"/>
      <c r="I44" s="625"/>
      <c r="J44" s="625"/>
      <c r="K44" s="625"/>
      <c r="L44" s="625"/>
      <c r="M44" s="625"/>
      <c r="N44" s="625"/>
      <c r="O44" s="625"/>
      <c r="P44" s="625"/>
      <c r="Q44" s="625"/>
      <c r="R44" s="625"/>
      <c r="S44" s="625"/>
      <c r="T44" s="625"/>
      <c r="U44" s="625"/>
      <c r="V44" s="625"/>
      <c r="W44" s="625"/>
      <c r="X44" s="625"/>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row>
    <row r="45" spans="1:48" ht="15">
      <c r="A45" s="599" t="s">
        <v>128</v>
      </c>
      <c r="B45" s="770">
        <v>-0.2</v>
      </c>
      <c r="C45" s="601">
        <v>-0.1</v>
      </c>
      <c r="D45" s="601">
        <v>-4.9000000000000004</v>
      </c>
      <c r="E45" s="601">
        <v>-1.9</v>
      </c>
      <c r="F45" s="601">
        <v>1.9</v>
      </c>
      <c r="G45" s="602">
        <v>4.8</v>
      </c>
      <c r="H45" s="625"/>
      <c r="I45" s="625"/>
      <c r="J45" s="625"/>
      <c r="K45" s="625"/>
      <c r="L45" s="625"/>
      <c r="M45" s="625"/>
      <c r="N45" s="625"/>
      <c r="O45" s="625"/>
      <c r="P45" s="625"/>
      <c r="Q45" s="625"/>
      <c r="R45" s="625"/>
      <c r="S45" s="625"/>
      <c r="T45" s="625"/>
      <c r="U45" s="625"/>
      <c r="V45" s="625"/>
      <c r="W45" s="625"/>
      <c r="X45" s="625"/>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row>
    <row r="46" spans="1:48" ht="15">
      <c r="A46" s="603" t="s">
        <v>61</v>
      </c>
      <c r="B46" s="784">
        <v>1.3</v>
      </c>
      <c r="C46" s="605">
        <v>0.3</v>
      </c>
      <c r="D46" s="605">
        <v>-4.4000000000000004</v>
      </c>
      <c r="E46" s="605">
        <v>-1.4</v>
      </c>
      <c r="F46" s="605">
        <v>3.8</v>
      </c>
      <c r="G46" s="606">
        <v>9.4</v>
      </c>
      <c r="H46" s="625"/>
      <c r="I46" s="625"/>
      <c r="J46" s="625"/>
      <c r="K46" s="625"/>
      <c r="L46" s="625"/>
      <c r="M46" s="625"/>
      <c r="N46" s="625"/>
      <c r="O46" s="625"/>
      <c r="P46" s="625"/>
      <c r="Q46" s="625"/>
      <c r="R46" s="625"/>
      <c r="S46" s="625"/>
      <c r="T46" s="625"/>
      <c r="U46" s="625"/>
      <c r="V46" s="625"/>
      <c r="W46" s="625"/>
      <c r="X46" s="625"/>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row>
    <row r="47" spans="1:48" ht="15">
      <c r="A47" s="607" t="s">
        <v>38</v>
      </c>
      <c r="B47" s="785">
        <v>0.8</v>
      </c>
      <c r="C47" s="608">
        <v>0.3</v>
      </c>
      <c r="D47" s="608">
        <v>-8.1999999999999993</v>
      </c>
      <c r="E47" s="608">
        <v>-2.7</v>
      </c>
      <c r="F47" s="608">
        <v>5.0999999999999996</v>
      </c>
      <c r="G47" s="606">
        <v>13.2</v>
      </c>
      <c r="H47" s="625"/>
      <c r="I47" s="625"/>
      <c r="J47" s="625"/>
      <c r="K47" s="625"/>
      <c r="L47" s="625"/>
      <c r="M47" s="625"/>
      <c r="N47" s="625"/>
      <c r="O47" s="625"/>
      <c r="P47" s="625"/>
      <c r="Q47" s="625"/>
      <c r="R47" s="625"/>
      <c r="S47" s="625"/>
      <c r="T47" s="625"/>
      <c r="U47" s="625"/>
      <c r="V47" s="625"/>
      <c r="W47" s="625"/>
      <c r="X47" s="625"/>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row>
    <row r="48" spans="1:48" ht="24">
      <c r="A48" s="609" t="s">
        <v>130</v>
      </c>
      <c r="B48" s="786">
        <v>0.3</v>
      </c>
      <c r="C48" s="611">
        <v>0.1</v>
      </c>
      <c r="D48" s="611">
        <v>-4.9000000000000004</v>
      </c>
      <c r="E48" s="611">
        <v>-1.7</v>
      </c>
      <c r="F48" s="611">
        <v>2.6</v>
      </c>
      <c r="G48" s="612">
        <v>6.3</v>
      </c>
      <c r="H48" s="625"/>
      <c r="I48" s="625"/>
      <c r="J48" s="625"/>
      <c r="K48" s="625"/>
      <c r="L48" s="625"/>
      <c r="M48" s="625"/>
      <c r="N48" s="625"/>
      <c r="O48" s="625"/>
      <c r="P48" s="625"/>
      <c r="Q48" s="625"/>
      <c r="R48" s="625"/>
      <c r="S48" s="625"/>
      <c r="T48" s="625"/>
      <c r="U48" s="625"/>
      <c r="V48" s="625"/>
      <c r="W48" s="625"/>
      <c r="X48" s="625"/>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row>
    <row r="49" spans="1:48" ht="15">
      <c r="A49" s="613" t="s">
        <v>39</v>
      </c>
      <c r="B49" s="787">
        <v>4.7</v>
      </c>
      <c r="C49" s="615" t="s">
        <v>197</v>
      </c>
      <c r="D49" s="615" t="s">
        <v>197</v>
      </c>
      <c r="E49" s="615" t="s">
        <v>197</v>
      </c>
      <c r="F49" s="615" t="s">
        <v>197</v>
      </c>
      <c r="G49" s="616" t="s">
        <v>197</v>
      </c>
      <c r="H49" s="625"/>
      <c r="I49" s="625"/>
      <c r="J49" s="625"/>
      <c r="K49" s="625"/>
      <c r="L49" s="625"/>
      <c r="M49" s="625"/>
      <c r="N49" s="625"/>
      <c r="O49" s="625"/>
      <c r="P49" s="625"/>
      <c r="Q49" s="625"/>
      <c r="R49" s="625"/>
      <c r="S49" s="625"/>
      <c r="T49" s="625"/>
      <c r="U49" s="625"/>
      <c r="V49" s="625"/>
      <c r="W49" s="625"/>
      <c r="X49" s="625"/>
      <c r="Y49" s="587"/>
      <c r="Z49" s="587"/>
      <c r="AA49" s="587"/>
      <c r="AB49" s="587"/>
      <c r="AC49" s="587"/>
      <c r="AD49" s="587"/>
      <c r="AE49" s="587"/>
      <c r="AF49" s="587"/>
      <c r="AG49" s="587"/>
      <c r="AH49" s="587"/>
      <c r="AI49" s="587"/>
      <c r="AJ49" s="587"/>
      <c r="AK49" s="587"/>
      <c r="AL49" s="587"/>
      <c r="AM49" s="587"/>
      <c r="AN49" s="587"/>
      <c r="AO49" s="587"/>
      <c r="AP49" s="587"/>
      <c r="AQ49" s="587"/>
      <c r="AR49" s="587"/>
      <c r="AS49" s="587"/>
      <c r="AT49" s="587"/>
      <c r="AU49" s="587"/>
      <c r="AV49" s="587"/>
    </row>
    <row r="50" spans="1:48" ht="15">
      <c r="A50" s="617" t="s">
        <v>12</v>
      </c>
      <c r="B50" s="788">
        <v>0.4</v>
      </c>
      <c r="C50" s="619">
        <v>0.1</v>
      </c>
      <c r="D50" s="619">
        <v>-4.8</v>
      </c>
      <c r="E50" s="619">
        <v>-1.7</v>
      </c>
      <c r="F50" s="619">
        <v>2.5</v>
      </c>
      <c r="G50" s="620">
        <v>6.2</v>
      </c>
      <c r="H50" s="625"/>
      <c r="I50" s="625"/>
      <c r="J50" s="625"/>
      <c r="K50" s="625"/>
      <c r="L50" s="625"/>
      <c r="M50" s="625"/>
      <c r="N50" s="625"/>
      <c r="O50" s="625"/>
      <c r="P50" s="625"/>
      <c r="Q50" s="625"/>
      <c r="R50" s="625"/>
      <c r="S50" s="625"/>
      <c r="T50" s="625"/>
      <c r="U50" s="625"/>
      <c r="V50" s="625"/>
      <c r="W50" s="625"/>
      <c r="X50" s="625"/>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row>
    <row r="51" spans="1:48" ht="15">
      <c r="A51" s="621" t="s">
        <v>13</v>
      </c>
      <c r="B51" s="789">
        <v>0.3</v>
      </c>
      <c r="C51" s="623">
        <v>0.1</v>
      </c>
      <c r="D51" s="623">
        <v>-5.4</v>
      </c>
      <c r="E51" s="623">
        <v>-1.8</v>
      </c>
      <c r="F51" s="623">
        <v>2.7</v>
      </c>
      <c r="G51" s="624">
        <v>6.8</v>
      </c>
      <c r="H51" s="625"/>
      <c r="I51" s="625"/>
      <c r="J51" s="625"/>
      <c r="K51" s="625"/>
      <c r="L51" s="625"/>
      <c r="M51" s="625"/>
      <c r="N51" s="625"/>
      <c r="O51" s="625"/>
      <c r="P51" s="625"/>
      <c r="Q51" s="625"/>
      <c r="R51" s="625"/>
      <c r="S51" s="625"/>
      <c r="T51" s="625"/>
      <c r="U51" s="625"/>
      <c r="V51" s="625"/>
      <c r="W51" s="625"/>
      <c r="X51" s="625"/>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row>
    <row r="52" spans="1:48" ht="15">
      <c r="A52" s="626" t="s">
        <v>40</v>
      </c>
      <c r="B52" s="790">
        <v>1.7</v>
      </c>
      <c r="C52" s="628">
        <v>1</v>
      </c>
      <c r="D52" s="628">
        <v>-5.0999999999999996</v>
      </c>
      <c r="E52" s="628">
        <v>-1.4</v>
      </c>
      <c r="F52" s="628">
        <v>4.9000000000000004</v>
      </c>
      <c r="G52" s="629">
        <v>10.1</v>
      </c>
      <c r="H52" s="625"/>
      <c r="I52" s="625"/>
      <c r="J52" s="625"/>
      <c r="K52" s="625"/>
      <c r="L52" s="625"/>
      <c r="M52" s="625"/>
      <c r="N52" s="625"/>
      <c r="O52" s="625"/>
      <c r="P52" s="625"/>
      <c r="Q52" s="625"/>
      <c r="R52" s="625"/>
      <c r="S52" s="625"/>
      <c r="T52" s="625"/>
      <c r="U52" s="625"/>
      <c r="V52" s="625"/>
      <c r="W52" s="625"/>
      <c r="X52" s="625"/>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row>
    <row r="53" spans="1:48" ht="15">
      <c r="A53" s="621" t="s">
        <v>23</v>
      </c>
      <c r="B53" s="789">
        <v>1.1000000000000001</v>
      </c>
      <c r="C53" s="623">
        <v>0.4</v>
      </c>
      <c r="D53" s="623">
        <v>-5.3</v>
      </c>
      <c r="E53" s="623">
        <v>-1.6</v>
      </c>
      <c r="F53" s="623">
        <v>3.4</v>
      </c>
      <c r="G53" s="624">
        <v>7.8</v>
      </c>
      <c r="H53" s="625"/>
      <c r="I53" s="625"/>
      <c r="J53" s="625"/>
      <c r="K53" s="625"/>
      <c r="L53" s="625"/>
      <c r="M53" s="625"/>
      <c r="N53" s="625"/>
      <c r="O53" s="625"/>
      <c r="P53" s="625"/>
      <c r="Q53" s="625"/>
      <c r="R53" s="625"/>
      <c r="S53" s="625"/>
      <c r="T53" s="625"/>
      <c r="U53" s="625"/>
      <c r="V53" s="625"/>
      <c r="W53" s="625"/>
      <c r="X53" s="625"/>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row>
    <row r="54" spans="1:48" ht="15">
      <c r="A54" s="621" t="s">
        <v>24</v>
      </c>
      <c r="B54" s="789">
        <v>0.3</v>
      </c>
      <c r="C54" s="623">
        <v>0.1</v>
      </c>
      <c r="D54" s="623">
        <v>-4.8</v>
      </c>
      <c r="E54" s="623">
        <v>-1.7</v>
      </c>
      <c r="F54" s="623">
        <v>2.4</v>
      </c>
      <c r="G54" s="624">
        <v>5.6</v>
      </c>
      <c r="H54" s="625"/>
      <c r="I54" s="625"/>
      <c r="J54" s="625"/>
      <c r="K54" s="625"/>
      <c r="L54" s="625"/>
      <c r="M54" s="625"/>
      <c r="N54" s="625"/>
      <c r="O54" s="625"/>
      <c r="P54" s="625"/>
      <c r="Q54" s="625"/>
      <c r="R54" s="625"/>
      <c r="S54" s="625"/>
      <c r="T54" s="625"/>
      <c r="U54" s="625"/>
      <c r="V54" s="625"/>
      <c r="W54" s="625"/>
      <c r="X54" s="625"/>
      <c r="Y54" s="587"/>
      <c r="Z54" s="587"/>
      <c r="AA54" s="587"/>
      <c r="AB54" s="587"/>
      <c r="AC54" s="587"/>
      <c r="AD54" s="587"/>
      <c r="AE54" s="587"/>
      <c r="AF54" s="587"/>
      <c r="AG54" s="587"/>
      <c r="AH54" s="587"/>
      <c r="AI54" s="587"/>
      <c r="AJ54" s="587"/>
      <c r="AK54" s="587"/>
      <c r="AL54" s="587"/>
      <c r="AM54" s="587"/>
      <c r="AN54" s="587"/>
      <c r="AO54" s="587"/>
      <c r="AP54" s="587"/>
      <c r="AQ54" s="587"/>
      <c r="AR54" s="587"/>
      <c r="AS54" s="587"/>
      <c r="AT54" s="587"/>
      <c r="AU54" s="587"/>
      <c r="AV54" s="587"/>
    </row>
    <row r="55" spans="1:48" ht="15">
      <c r="A55" s="621" t="s">
        <v>25</v>
      </c>
      <c r="B55" s="789">
        <v>-0.1</v>
      </c>
      <c r="C55" s="623">
        <v>-0.2</v>
      </c>
      <c r="D55" s="623">
        <v>-4.7</v>
      </c>
      <c r="E55" s="623">
        <v>-1.7</v>
      </c>
      <c r="F55" s="623">
        <v>1.8</v>
      </c>
      <c r="G55" s="624">
        <v>4.5999999999999996</v>
      </c>
      <c r="H55" s="625"/>
      <c r="I55" s="625"/>
      <c r="J55" s="625"/>
      <c r="K55" s="625"/>
      <c r="L55" s="625"/>
      <c r="M55" s="625"/>
      <c r="N55" s="625"/>
      <c r="O55" s="625"/>
      <c r="P55" s="625"/>
      <c r="Q55" s="625"/>
      <c r="R55" s="625"/>
      <c r="S55" s="625"/>
      <c r="T55" s="625"/>
      <c r="U55" s="625"/>
      <c r="V55" s="625"/>
      <c r="W55" s="625"/>
      <c r="X55" s="625"/>
      <c r="Y55" s="587"/>
      <c r="Z55" s="587"/>
      <c r="AA55" s="587"/>
      <c r="AB55" s="587"/>
      <c r="AC55" s="587"/>
      <c r="AD55" s="587"/>
      <c r="AE55" s="587"/>
      <c r="AF55" s="587"/>
      <c r="AG55" s="587"/>
      <c r="AH55" s="587"/>
      <c r="AI55" s="587"/>
      <c r="AJ55" s="587"/>
      <c r="AK55" s="587"/>
      <c r="AL55" s="587"/>
      <c r="AM55" s="587"/>
      <c r="AN55" s="587"/>
      <c r="AO55" s="587"/>
      <c r="AP55" s="587"/>
      <c r="AQ55" s="587"/>
      <c r="AR55" s="587"/>
      <c r="AS55" s="587"/>
      <c r="AT55" s="587"/>
      <c r="AU55" s="587"/>
      <c r="AV55" s="587"/>
    </row>
    <row r="56" spans="1:48" ht="15.75" thickBot="1">
      <c r="A56" s="630" t="s">
        <v>41</v>
      </c>
      <c r="B56" s="791">
        <v>-1.1000000000000001</v>
      </c>
      <c r="C56" s="632">
        <v>-0.7</v>
      </c>
      <c r="D56" s="632">
        <v>-5.9</v>
      </c>
      <c r="E56" s="632">
        <v>-2.1</v>
      </c>
      <c r="F56" s="632">
        <v>1.4</v>
      </c>
      <c r="G56" s="633">
        <v>4.4000000000000004</v>
      </c>
      <c r="H56" s="625"/>
      <c r="I56" s="625"/>
      <c r="J56" s="625"/>
      <c r="K56" s="625"/>
      <c r="L56" s="625"/>
      <c r="M56" s="625"/>
      <c r="N56" s="625"/>
      <c r="O56" s="625"/>
      <c r="P56" s="625"/>
      <c r="Q56" s="625"/>
      <c r="R56" s="625"/>
      <c r="S56" s="625"/>
      <c r="T56" s="625"/>
      <c r="U56" s="625"/>
      <c r="V56" s="625"/>
      <c r="W56" s="625"/>
      <c r="X56" s="625"/>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row>
    <row r="57" spans="1:48" ht="15.75" customHeight="1">
      <c r="A57" s="637"/>
      <c r="B57" s="625"/>
      <c r="C57" s="625"/>
      <c r="D57" s="625"/>
      <c r="E57" s="625"/>
      <c r="F57" s="625"/>
      <c r="G57" s="625"/>
      <c r="H57" s="625"/>
      <c r="I57" s="625"/>
      <c r="J57" s="625"/>
      <c r="K57" s="625"/>
      <c r="L57" s="625"/>
      <c r="M57" s="625"/>
      <c r="N57" s="625"/>
      <c r="O57" s="625"/>
      <c r="P57" s="625"/>
      <c r="Q57" s="625"/>
      <c r="R57" s="625"/>
      <c r="S57" s="625"/>
      <c r="T57" s="625"/>
      <c r="U57" s="625"/>
      <c r="V57" s="625"/>
      <c r="W57" s="625"/>
      <c r="X57" s="625"/>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row>
    <row r="58" spans="1:48" ht="23.25" customHeight="1">
      <c r="A58" s="873" t="s">
        <v>147</v>
      </c>
      <c r="B58" s="873"/>
      <c r="C58" s="873"/>
      <c r="D58" s="873"/>
      <c r="E58" s="873"/>
      <c r="F58" s="873"/>
      <c r="G58" s="873"/>
      <c r="H58" s="625"/>
      <c r="I58" s="625"/>
      <c r="J58" s="625"/>
      <c r="K58" s="625"/>
      <c r="L58" s="625"/>
      <c r="M58" s="625"/>
      <c r="N58" s="625"/>
      <c r="O58" s="625"/>
      <c r="P58" s="625"/>
      <c r="Q58" s="625"/>
      <c r="R58" s="625"/>
      <c r="S58" s="625"/>
      <c r="T58" s="625"/>
      <c r="U58" s="625"/>
      <c r="V58" s="625"/>
      <c r="W58" s="625"/>
      <c r="X58" s="625"/>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row>
    <row r="59" spans="1:48" ht="37.5" customHeight="1">
      <c r="A59" s="874" t="s">
        <v>139</v>
      </c>
      <c r="B59" s="874"/>
      <c r="C59" s="874"/>
      <c r="D59" s="874"/>
      <c r="E59" s="874"/>
      <c r="F59" s="874"/>
      <c r="G59" s="675"/>
      <c r="H59" s="625"/>
      <c r="I59" s="625"/>
      <c r="J59" s="625"/>
      <c r="K59" s="625"/>
      <c r="L59" s="625"/>
      <c r="M59" s="625"/>
      <c r="N59" s="625"/>
      <c r="O59" s="625"/>
      <c r="P59" s="625"/>
      <c r="Q59" s="625"/>
      <c r="R59" s="625"/>
      <c r="S59" s="625"/>
      <c r="T59" s="625"/>
      <c r="U59" s="625"/>
      <c r="V59" s="625"/>
      <c r="W59" s="625"/>
      <c r="X59" s="625"/>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row>
    <row r="60" spans="1:48" ht="39" customHeight="1">
      <c r="A60" s="901" t="s">
        <v>133</v>
      </c>
      <c r="B60" s="901"/>
      <c r="C60" s="901"/>
      <c r="D60" s="901"/>
      <c r="E60" s="901"/>
      <c r="F60" s="901"/>
      <c r="G60" s="901"/>
      <c r="H60" s="625"/>
      <c r="I60" s="625"/>
      <c r="J60" s="625"/>
      <c r="K60" s="625"/>
      <c r="L60" s="625"/>
      <c r="M60" s="625"/>
      <c r="N60" s="625"/>
      <c r="O60" s="625"/>
      <c r="P60" s="625"/>
      <c r="Q60" s="625"/>
      <c r="R60" s="625"/>
      <c r="S60" s="625"/>
      <c r="T60" s="625"/>
      <c r="U60" s="625"/>
      <c r="V60" s="625"/>
      <c r="W60" s="625"/>
      <c r="X60" s="625"/>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row>
    <row r="61" spans="1:48" ht="41.25" customHeight="1">
      <c r="A61" s="943" t="s">
        <v>170</v>
      </c>
      <c r="B61" s="943"/>
      <c r="C61" s="943"/>
      <c r="D61" s="943"/>
      <c r="E61" s="943"/>
      <c r="F61" s="943"/>
      <c r="G61" s="943"/>
      <c r="H61" s="625"/>
      <c r="I61" s="625"/>
      <c r="J61" s="625"/>
      <c r="K61" s="625"/>
      <c r="L61" s="625"/>
      <c r="M61" s="625"/>
      <c r="N61" s="625"/>
      <c r="O61" s="625"/>
      <c r="P61" s="625"/>
      <c r="Q61" s="625"/>
      <c r="R61" s="625"/>
      <c r="S61" s="625"/>
      <c r="T61" s="625"/>
      <c r="U61" s="625"/>
      <c r="V61" s="625"/>
      <c r="W61" s="625"/>
      <c r="X61" s="625"/>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row>
    <row r="62" spans="1:48" ht="15">
      <c r="A62" s="698" t="s">
        <v>214</v>
      </c>
      <c r="H62" s="625"/>
      <c r="I62" s="625"/>
      <c r="J62" s="625"/>
      <c r="K62" s="625"/>
      <c r="L62" s="625"/>
      <c r="M62" s="625"/>
      <c r="N62" s="625"/>
      <c r="O62" s="625"/>
      <c r="P62" s="625"/>
      <c r="Q62" s="625"/>
      <c r="R62" s="625"/>
      <c r="S62" s="625"/>
      <c r="T62" s="625"/>
      <c r="U62" s="625"/>
      <c r="V62" s="625"/>
      <c r="W62" s="625"/>
      <c r="X62" s="625"/>
      <c r="Y62" s="587"/>
      <c r="Z62" s="587"/>
      <c r="AA62" s="587"/>
      <c r="AB62" s="587"/>
      <c r="AC62" s="587"/>
      <c r="AD62" s="587"/>
      <c r="AE62" s="587"/>
      <c r="AF62" s="587"/>
      <c r="AG62" s="587"/>
      <c r="AH62" s="587"/>
      <c r="AI62" s="587"/>
      <c r="AJ62" s="587"/>
      <c r="AK62" s="587"/>
      <c r="AL62" s="587"/>
      <c r="AM62" s="587"/>
      <c r="AN62" s="587"/>
      <c r="AO62" s="587"/>
      <c r="AP62" s="587"/>
      <c r="AQ62" s="587"/>
      <c r="AR62" s="587"/>
      <c r="AS62" s="587"/>
      <c r="AT62" s="587"/>
      <c r="AU62" s="587"/>
      <c r="AV62" s="587"/>
    </row>
    <row r="63" spans="1:48" ht="15">
      <c r="H63" s="625"/>
      <c r="I63" s="625"/>
      <c r="J63" s="625"/>
      <c r="K63" s="625"/>
      <c r="L63" s="625"/>
      <c r="M63" s="625"/>
      <c r="N63" s="625"/>
      <c r="O63" s="625"/>
      <c r="P63" s="625"/>
      <c r="Q63" s="625"/>
      <c r="R63" s="625"/>
      <c r="S63" s="625"/>
      <c r="T63" s="625"/>
      <c r="U63" s="625"/>
      <c r="V63" s="625"/>
      <c r="W63" s="625"/>
      <c r="X63" s="625"/>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row>
    <row r="64" spans="1:48" ht="15">
      <c r="H64" s="625"/>
      <c r="I64" s="625"/>
      <c r="J64" s="625"/>
      <c r="K64" s="625"/>
      <c r="L64" s="625"/>
      <c r="M64" s="625"/>
      <c r="N64" s="625"/>
      <c r="O64" s="625"/>
      <c r="P64" s="625"/>
      <c r="Q64" s="625"/>
      <c r="R64" s="625"/>
      <c r="S64" s="625"/>
      <c r="T64" s="625"/>
      <c r="U64" s="625"/>
      <c r="V64" s="625"/>
      <c r="W64" s="625"/>
      <c r="X64" s="625"/>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row>
    <row r="65" spans="8:48" ht="15">
      <c r="H65" s="625"/>
      <c r="I65" s="625"/>
      <c r="J65" s="625"/>
      <c r="K65" s="625"/>
      <c r="L65" s="625"/>
      <c r="M65" s="625"/>
      <c r="N65" s="625"/>
      <c r="O65" s="625"/>
      <c r="P65" s="625"/>
      <c r="Q65" s="625"/>
      <c r="R65" s="625"/>
      <c r="S65" s="625"/>
      <c r="T65" s="625"/>
      <c r="U65" s="625"/>
      <c r="V65" s="625"/>
      <c r="W65" s="625"/>
      <c r="X65" s="625"/>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row>
    <row r="66" spans="8:48" ht="15">
      <c r="H66" s="625"/>
      <c r="I66" s="625"/>
      <c r="J66" s="625"/>
      <c r="K66" s="625"/>
      <c r="L66" s="625"/>
      <c r="M66" s="625"/>
      <c r="N66" s="625"/>
      <c r="O66" s="625"/>
      <c r="P66" s="625"/>
      <c r="Q66" s="625"/>
      <c r="R66" s="625"/>
      <c r="S66" s="625"/>
      <c r="T66" s="625"/>
      <c r="U66" s="625"/>
      <c r="V66" s="625"/>
      <c r="W66" s="625"/>
      <c r="X66" s="625"/>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row>
    <row r="67" spans="8:48" ht="15">
      <c r="H67" s="625"/>
      <c r="I67" s="625"/>
      <c r="J67" s="625"/>
      <c r="K67" s="625"/>
      <c r="L67" s="625"/>
      <c r="M67" s="625"/>
      <c r="N67" s="625"/>
      <c r="O67" s="625"/>
      <c r="P67" s="625"/>
      <c r="Q67" s="625"/>
      <c r="R67" s="625"/>
      <c r="S67" s="625"/>
      <c r="T67" s="625"/>
      <c r="U67" s="625"/>
      <c r="V67" s="625"/>
      <c r="W67" s="625"/>
      <c r="X67" s="625"/>
      <c r="Y67" s="587"/>
      <c r="Z67" s="587"/>
      <c r="AA67" s="587"/>
      <c r="AB67" s="587"/>
      <c r="AC67" s="587"/>
      <c r="AD67" s="587"/>
      <c r="AE67" s="587"/>
      <c r="AF67" s="587"/>
      <c r="AG67" s="587"/>
      <c r="AH67" s="587"/>
      <c r="AI67" s="587"/>
      <c r="AJ67" s="587"/>
      <c r="AK67" s="587"/>
      <c r="AL67" s="587"/>
      <c r="AM67" s="587"/>
      <c r="AN67" s="587"/>
      <c r="AO67" s="587"/>
      <c r="AP67" s="587"/>
      <c r="AQ67" s="587"/>
      <c r="AR67" s="587"/>
      <c r="AS67" s="587"/>
      <c r="AT67" s="587"/>
      <c r="AU67" s="587"/>
      <c r="AV67" s="587"/>
    </row>
    <row r="68" spans="8:48" ht="15">
      <c r="H68" s="625"/>
      <c r="I68" s="625"/>
      <c r="J68" s="625"/>
      <c r="K68" s="625"/>
      <c r="L68" s="625"/>
      <c r="M68" s="625"/>
      <c r="N68" s="625"/>
      <c r="O68" s="625"/>
      <c r="P68" s="625"/>
      <c r="Q68" s="625"/>
      <c r="R68" s="625"/>
      <c r="S68" s="625"/>
      <c r="T68" s="625"/>
      <c r="U68" s="625"/>
      <c r="V68" s="625"/>
      <c r="W68" s="625"/>
      <c r="X68" s="625"/>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row>
    <row r="69" spans="8:48" ht="15">
      <c r="H69" s="625"/>
      <c r="I69" s="625"/>
      <c r="J69" s="625"/>
      <c r="K69" s="625"/>
      <c r="L69" s="625"/>
      <c r="M69" s="625"/>
      <c r="N69" s="625"/>
      <c r="O69" s="625"/>
      <c r="P69" s="625"/>
      <c r="Q69" s="625"/>
      <c r="R69" s="625"/>
      <c r="S69" s="625"/>
      <c r="T69" s="625"/>
      <c r="U69" s="625"/>
      <c r="V69" s="625"/>
      <c r="W69" s="625"/>
      <c r="X69" s="625"/>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row>
    <row r="70" spans="8:48" ht="15">
      <c r="H70" s="625"/>
      <c r="I70" s="625"/>
      <c r="J70" s="625"/>
      <c r="K70" s="625"/>
      <c r="L70" s="625"/>
      <c r="M70" s="625"/>
      <c r="N70" s="625"/>
      <c r="O70" s="625"/>
      <c r="P70" s="625"/>
      <c r="Q70" s="625"/>
      <c r="R70" s="625"/>
      <c r="S70" s="625"/>
      <c r="T70" s="625"/>
      <c r="U70" s="625"/>
      <c r="V70" s="625"/>
      <c r="W70" s="625"/>
      <c r="X70" s="625"/>
      <c r="Y70" s="587"/>
      <c r="Z70" s="587"/>
      <c r="AA70" s="587"/>
      <c r="AB70" s="587"/>
      <c r="AC70" s="587"/>
      <c r="AD70" s="587"/>
      <c r="AE70" s="587"/>
      <c r="AF70" s="587"/>
      <c r="AG70" s="587"/>
      <c r="AH70" s="587"/>
      <c r="AI70" s="587"/>
      <c r="AJ70" s="587"/>
      <c r="AK70" s="587"/>
      <c r="AL70" s="587"/>
      <c r="AM70" s="587"/>
      <c r="AN70" s="587"/>
      <c r="AO70" s="587"/>
      <c r="AP70" s="587"/>
      <c r="AQ70" s="587"/>
      <c r="AR70" s="587"/>
      <c r="AS70" s="587"/>
      <c r="AT70" s="587"/>
      <c r="AU70" s="587"/>
      <c r="AV70" s="587"/>
    </row>
    <row r="71" spans="8:48" ht="15">
      <c r="H71" s="625"/>
      <c r="I71" s="625"/>
      <c r="J71" s="625"/>
      <c r="K71" s="625"/>
      <c r="L71" s="625"/>
      <c r="M71" s="625"/>
      <c r="N71" s="625"/>
      <c r="O71" s="625"/>
      <c r="P71" s="625"/>
      <c r="Q71" s="625"/>
      <c r="R71" s="625"/>
      <c r="S71" s="625"/>
      <c r="T71" s="625"/>
      <c r="U71" s="625"/>
      <c r="V71" s="625"/>
      <c r="W71" s="625"/>
      <c r="X71" s="625"/>
      <c r="Y71" s="587"/>
      <c r="Z71" s="587"/>
      <c r="AA71" s="587"/>
      <c r="AB71" s="587"/>
      <c r="AC71" s="587"/>
      <c r="AD71" s="587"/>
      <c r="AE71" s="587"/>
      <c r="AF71" s="587"/>
      <c r="AG71" s="587"/>
      <c r="AH71" s="587"/>
      <c r="AI71" s="587"/>
      <c r="AJ71" s="587"/>
      <c r="AK71" s="587"/>
      <c r="AL71" s="587"/>
      <c r="AM71" s="587"/>
      <c r="AN71" s="587"/>
      <c r="AO71" s="587"/>
      <c r="AP71" s="587"/>
      <c r="AQ71" s="587"/>
      <c r="AR71" s="587"/>
      <c r="AS71" s="587"/>
      <c r="AT71" s="587"/>
      <c r="AU71" s="587"/>
      <c r="AV71" s="587"/>
    </row>
    <row r="72" spans="8:48" ht="15">
      <c r="H72" s="625"/>
      <c r="I72" s="625"/>
      <c r="J72" s="625"/>
      <c r="K72" s="625"/>
      <c r="L72" s="625"/>
      <c r="M72" s="625"/>
      <c r="N72" s="625"/>
      <c r="O72" s="625"/>
      <c r="P72" s="625"/>
      <c r="Q72" s="625"/>
      <c r="R72" s="625"/>
      <c r="S72" s="625"/>
      <c r="T72" s="625"/>
      <c r="U72" s="625"/>
      <c r="V72" s="625"/>
      <c r="W72" s="625"/>
      <c r="X72" s="625"/>
      <c r="Y72" s="587"/>
      <c r="Z72" s="587"/>
      <c r="AA72" s="587"/>
      <c r="AB72" s="587"/>
      <c r="AC72" s="587"/>
      <c r="AD72" s="587"/>
      <c r="AE72" s="587"/>
      <c r="AF72" s="587"/>
      <c r="AG72" s="587"/>
      <c r="AH72" s="587"/>
      <c r="AI72" s="587"/>
      <c r="AJ72" s="587"/>
      <c r="AK72" s="587"/>
      <c r="AL72" s="587"/>
      <c r="AM72" s="587"/>
      <c r="AN72" s="587"/>
      <c r="AO72" s="587"/>
      <c r="AP72" s="587"/>
      <c r="AQ72" s="587"/>
      <c r="AR72" s="587"/>
      <c r="AS72" s="587"/>
      <c r="AT72" s="587"/>
      <c r="AU72" s="587"/>
      <c r="AV72" s="587"/>
    </row>
    <row r="73" spans="8:48" ht="15">
      <c r="H73" s="625"/>
      <c r="I73" s="625"/>
      <c r="J73" s="625"/>
      <c r="K73" s="625"/>
      <c r="L73" s="625"/>
      <c r="M73" s="625"/>
      <c r="N73" s="625"/>
      <c r="O73" s="625"/>
      <c r="P73" s="625"/>
      <c r="Q73" s="625"/>
      <c r="R73" s="625"/>
      <c r="S73" s="625"/>
      <c r="T73" s="625"/>
      <c r="U73" s="625"/>
      <c r="V73" s="625"/>
      <c r="W73" s="625"/>
      <c r="X73" s="625"/>
      <c r="Y73" s="587"/>
      <c r="Z73" s="587"/>
      <c r="AA73" s="587"/>
      <c r="AB73" s="587"/>
      <c r="AC73" s="587"/>
      <c r="AD73" s="587"/>
      <c r="AE73" s="587"/>
      <c r="AF73" s="587"/>
      <c r="AG73" s="587"/>
      <c r="AH73" s="587"/>
      <c r="AI73" s="587"/>
      <c r="AJ73" s="587"/>
      <c r="AK73" s="587"/>
      <c r="AL73" s="587"/>
      <c r="AM73" s="587"/>
      <c r="AN73" s="587"/>
      <c r="AO73" s="587"/>
      <c r="AP73" s="587"/>
      <c r="AQ73" s="587"/>
      <c r="AR73" s="587"/>
      <c r="AS73" s="587"/>
      <c r="AT73" s="587"/>
      <c r="AU73" s="587"/>
      <c r="AV73" s="587"/>
    </row>
    <row r="74" spans="8:48" ht="15">
      <c r="H74" s="625"/>
      <c r="I74" s="625"/>
      <c r="J74" s="625"/>
      <c r="K74" s="625"/>
      <c r="L74" s="625"/>
      <c r="M74" s="625"/>
      <c r="N74" s="625"/>
      <c r="O74" s="625"/>
      <c r="P74" s="625"/>
      <c r="Q74" s="625"/>
      <c r="R74" s="625"/>
      <c r="S74" s="625"/>
      <c r="T74" s="625"/>
      <c r="U74" s="625"/>
      <c r="V74" s="625"/>
      <c r="W74" s="625"/>
      <c r="X74" s="625"/>
      <c r="Y74" s="587"/>
      <c r="Z74" s="587"/>
      <c r="AA74" s="587"/>
      <c r="AB74" s="587"/>
      <c r="AC74" s="587"/>
      <c r="AD74" s="587"/>
      <c r="AE74" s="587"/>
      <c r="AF74" s="587"/>
      <c r="AG74" s="587"/>
      <c r="AH74" s="587"/>
      <c r="AI74" s="587"/>
      <c r="AJ74" s="587"/>
      <c r="AK74" s="587"/>
      <c r="AL74" s="587"/>
      <c r="AM74" s="587"/>
      <c r="AN74" s="587"/>
      <c r="AO74" s="587"/>
      <c r="AP74" s="587"/>
      <c r="AQ74" s="587"/>
      <c r="AR74" s="587"/>
      <c r="AS74" s="587"/>
      <c r="AT74" s="587"/>
      <c r="AU74" s="587"/>
      <c r="AV74" s="587"/>
    </row>
    <row r="75" spans="8:48" ht="36.75" customHeight="1">
      <c r="H75" s="674"/>
      <c r="I75" s="674"/>
      <c r="J75" s="638"/>
      <c r="K75" s="638"/>
      <c r="L75" s="638"/>
      <c r="M75" s="638"/>
      <c r="O75" s="489"/>
      <c r="P75" s="489"/>
    </row>
    <row r="76" spans="8:48" ht="33.75" customHeight="1">
      <c r="H76" s="675"/>
      <c r="I76" s="675"/>
      <c r="J76" s="638"/>
      <c r="K76" s="638"/>
      <c r="L76" s="638"/>
      <c r="M76" s="638"/>
      <c r="O76" s="489"/>
      <c r="P76" s="489"/>
      <c r="T76" s="534"/>
      <c r="U76" s="534"/>
      <c r="V76" s="534"/>
      <c r="W76" s="534"/>
    </row>
    <row r="77" spans="8:48" ht="36" customHeight="1">
      <c r="H77" s="673"/>
      <c r="I77" s="673"/>
      <c r="J77" s="638"/>
      <c r="K77" s="638"/>
      <c r="L77" s="638"/>
      <c r="M77" s="638"/>
      <c r="O77" s="489"/>
      <c r="P77" s="489"/>
    </row>
    <row r="78" spans="8:48" ht="33" customHeight="1">
      <c r="H78" s="676"/>
      <c r="I78" s="676"/>
      <c r="O78" s="489"/>
      <c r="P78" s="489"/>
    </row>
  </sheetData>
  <mergeCells count="10">
    <mergeCell ref="A58:G58"/>
    <mergeCell ref="A59:F59"/>
    <mergeCell ref="A60:G60"/>
    <mergeCell ref="A61:G61"/>
    <mergeCell ref="B40:G40"/>
    <mergeCell ref="A1:K1"/>
    <mergeCell ref="B4:B5"/>
    <mergeCell ref="C4:G4"/>
    <mergeCell ref="B6:G6"/>
    <mergeCell ref="B23:G23"/>
  </mergeCells>
  <pageMargins left="0.7" right="0.7" top="0.75" bottom="0.75"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92D050"/>
  </sheetPr>
  <dimension ref="A1:J42"/>
  <sheetViews>
    <sheetView showGridLines="0" zoomScaleNormal="100" workbookViewId="0">
      <pane ySplit="3" topLeftCell="A37" activePane="bottomLeft" state="frozen"/>
      <selection pane="bottomLeft" activeCell="A38" sqref="A38:D38"/>
    </sheetView>
  </sheetViews>
  <sheetFormatPr baseColWidth="10" defaultRowHeight="15"/>
  <cols>
    <col min="1" max="1" width="55.140625" customWidth="1"/>
  </cols>
  <sheetData>
    <row r="1" spans="1:10" s="40" customFormat="1" ht="42" customHeight="1">
      <c r="A1" s="916" t="s">
        <v>198</v>
      </c>
      <c r="B1" s="917"/>
      <c r="C1" s="917"/>
      <c r="D1" s="917"/>
      <c r="E1" s="917"/>
      <c r="F1" s="917"/>
      <c r="G1" s="917"/>
    </row>
    <row r="3" spans="1:10" ht="38.25" customHeight="1">
      <c r="A3" s="145"/>
      <c r="B3" s="150" t="s">
        <v>66</v>
      </c>
      <c r="C3" s="150" t="s">
        <v>67</v>
      </c>
      <c r="D3" s="150" t="s">
        <v>68</v>
      </c>
      <c r="E3" s="150" t="s">
        <v>69</v>
      </c>
    </row>
    <row r="4" spans="1:10" ht="12.75" customHeight="1">
      <c r="A4" s="146" t="s">
        <v>70</v>
      </c>
      <c r="B4" s="306">
        <v>7930</v>
      </c>
      <c r="C4" s="307">
        <v>45.3</v>
      </c>
      <c r="D4" s="306">
        <v>6622</v>
      </c>
      <c r="E4" s="306">
        <v>6418</v>
      </c>
      <c r="G4" s="687"/>
      <c r="H4" s="663"/>
      <c r="I4" s="687"/>
      <c r="J4" s="687"/>
    </row>
    <row r="5" spans="1:10" ht="25.5" customHeight="1">
      <c r="A5" s="147" t="s">
        <v>71</v>
      </c>
      <c r="B5" s="306">
        <v>12764</v>
      </c>
      <c r="C5" s="307">
        <v>53.1</v>
      </c>
      <c r="D5" s="306">
        <v>10772</v>
      </c>
      <c r="E5" s="306">
        <v>10706</v>
      </c>
      <c r="G5" s="687"/>
      <c r="H5" s="663"/>
      <c r="I5" s="687"/>
      <c r="J5" s="687"/>
    </row>
    <row r="6" spans="1:10" ht="12.75" customHeight="1">
      <c r="A6" s="148" t="s">
        <v>72</v>
      </c>
      <c r="B6" s="314">
        <v>12632</v>
      </c>
      <c r="C6" s="315">
        <v>52.2</v>
      </c>
      <c r="D6" s="314">
        <v>10652</v>
      </c>
      <c r="E6" s="314">
        <v>10562</v>
      </c>
      <c r="G6" s="687"/>
      <c r="H6" s="663"/>
      <c r="I6" s="687"/>
      <c r="J6" s="687"/>
    </row>
    <row r="7" spans="1:10" ht="12.75" customHeight="1">
      <c r="A7" s="148" t="s">
        <v>178</v>
      </c>
      <c r="B7" s="314">
        <v>13572</v>
      </c>
      <c r="C7" s="315">
        <v>55.6</v>
      </c>
      <c r="D7" s="314">
        <v>11490</v>
      </c>
      <c r="E7" s="314">
        <v>11269</v>
      </c>
      <c r="G7" s="687"/>
      <c r="H7" s="663"/>
      <c r="I7" s="687"/>
      <c r="J7" s="687"/>
    </row>
    <row r="8" spans="1:10" ht="12.75" customHeight="1">
      <c r="A8" s="148" t="s">
        <v>73</v>
      </c>
      <c r="B8" s="314">
        <v>14613</v>
      </c>
      <c r="C8" s="315">
        <v>56.8</v>
      </c>
      <c r="D8" s="314">
        <v>12411</v>
      </c>
      <c r="E8" s="314">
        <v>12269</v>
      </c>
      <c r="G8" s="687"/>
      <c r="H8" s="663"/>
      <c r="I8" s="687"/>
      <c r="J8" s="687"/>
    </row>
    <row r="9" spans="1:10" ht="27" customHeight="1">
      <c r="A9" s="148" t="s">
        <v>74</v>
      </c>
      <c r="B9" s="314">
        <v>12557</v>
      </c>
      <c r="C9" s="315">
        <v>50.7</v>
      </c>
      <c r="D9" s="314">
        <v>10454</v>
      </c>
      <c r="E9" s="314">
        <v>10137</v>
      </c>
      <c r="G9" s="687"/>
      <c r="H9" s="663"/>
      <c r="I9" s="687"/>
      <c r="J9" s="687"/>
    </row>
    <row r="10" spans="1:10" ht="12.75" customHeight="1">
      <c r="A10" s="147" t="s">
        <v>75</v>
      </c>
      <c r="B10" s="306">
        <v>9367</v>
      </c>
      <c r="C10" s="307">
        <v>47.9</v>
      </c>
      <c r="D10" s="306">
        <v>7872</v>
      </c>
      <c r="E10" s="306">
        <v>7810</v>
      </c>
      <c r="G10" s="687"/>
      <c r="H10" s="663"/>
      <c r="I10" s="687"/>
      <c r="J10" s="687"/>
    </row>
    <row r="11" spans="1:10" ht="25.5" customHeight="1">
      <c r="A11" s="148" t="s">
        <v>169</v>
      </c>
      <c r="B11" s="314">
        <v>10199</v>
      </c>
      <c r="C11" s="315">
        <v>51.4</v>
      </c>
      <c r="D11" s="314">
        <v>8590</v>
      </c>
      <c r="E11" s="314">
        <v>8621</v>
      </c>
      <c r="G11" s="687"/>
      <c r="H11" s="663"/>
      <c r="I11" s="687"/>
      <c r="J11" s="687"/>
    </row>
    <row r="12" spans="1:10" ht="12.75" customHeight="1">
      <c r="A12" s="148" t="s">
        <v>179</v>
      </c>
      <c r="B12" s="314">
        <v>7949</v>
      </c>
      <c r="C12" s="315">
        <v>40.799999999999997</v>
      </c>
      <c r="D12" s="314">
        <v>6625</v>
      </c>
      <c r="E12" s="314">
        <v>6400</v>
      </c>
      <c r="G12" s="687"/>
      <c r="H12" s="663"/>
      <c r="I12" s="687"/>
      <c r="J12" s="687"/>
    </row>
    <row r="13" spans="1:10" ht="12.75" customHeight="1">
      <c r="A13" s="147" t="s">
        <v>76</v>
      </c>
      <c r="B13" s="306">
        <v>7030</v>
      </c>
      <c r="C13" s="307">
        <v>43</v>
      </c>
      <c r="D13" s="306">
        <v>5842</v>
      </c>
      <c r="E13" s="306">
        <v>5765</v>
      </c>
      <c r="G13" s="687"/>
      <c r="H13" s="663"/>
      <c r="I13" s="687"/>
      <c r="J13" s="687"/>
    </row>
    <row r="14" spans="1:10" ht="12.75" customHeight="1">
      <c r="A14" s="148" t="s">
        <v>180</v>
      </c>
      <c r="B14" s="314">
        <v>7763</v>
      </c>
      <c r="C14" s="315">
        <v>48.1</v>
      </c>
      <c r="D14" s="314">
        <v>6538</v>
      </c>
      <c r="E14" s="314">
        <v>6394</v>
      </c>
      <c r="G14" s="687"/>
      <c r="H14" s="663"/>
      <c r="I14" s="687"/>
      <c r="J14" s="687"/>
    </row>
    <row r="15" spans="1:10" ht="12.75" customHeight="1">
      <c r="A15" s="148" t="s">
        <v>181</v>
      </c>
      <c r="B15" s="314">
        <v>7253</v>
      </c>
      <c r="C15" s="315">
        <v>43</v>
      </c>
      <c r="D15" s="314">
        <v>6067</v>
      </c>
      <c r="E15" s="314">
        <v>5956</v>
      </c>
      <c r="G15" s="687"/>
      <c r="H15" s="663"/>
      <c r="I15" s="687"/>
      <c r="J15" s="687"/>
    </row>
    <row r="16" spans="1:10" ht="12.75" customHeight="1">
      <c r="A16" s="146" t="s">
        <v>77</v>
      </c>
      <c r="B16" s="306">
        <v>6706</v>
      </c>
      <c r="C16" s="307">
        <v>41.4</v>
      </c>
      <c r="D16" s="306">
        <v>5581</v>
      </c>
      <c r="E16" s="306">
        <v>5241</v>
      </c>
      <c r="G16" s="687"/>
      <c r="H16" s="663"/>
      <c r="I16" s="687"/>
      <c r="J16" s="687"/>
    </row>
    <row r="17" spans="1:10" ht="12.75" customHeight="1">
      <c r="A17" s="147" t="s">
        <v>182</v>
      </c>
      <c r="B17" s="306">
        <v>8488</v>
      </c>
      <c r="C17" s="307">
        <v>47.4</v>
      </c>
      <c r="D17" s="306">
        <v>7062</v>
      </c>
      <c r="E17" s="306">
        <v>6824</v>
      </c>
      <c r="G17" s="687"/>
      <c r="H17" s="663"/>
      <c r="I17" s="687"/>
      <c r="J17" s="687"/>
    </row>
    <row r="18" spans="1:10" ht="12.75" customHeight="1">
      <c r="A18" s="147" t="s">
        <v>78</v>
      </c>
      <c r="B18" s="306">
        <v>6322</v>
      </c>
      <c r="C18" s="307">
        <v>39.700000000000003</v>
      </c>
      <c r="D18" s="306">
        <v>5262</v>
      </c>
      <c r="E18" s="306">
        <v>5085</v>
      </c>
      <c r="G18" s="687"/>
      <c r="H18" s="663"/>
      <c r="I18" s="687"/>
      <c r="J18" s="687"/>
    </row>
    <row r="19" spans="1:10" ht="12.75" customHeight="1">
      <c r="A19" s="148" t="s">
        <v>79</v>
      </c>
      <c r="B19" s="314">
        <v>6310</v>
      </c>
      <c r="C19" s="315">
        <v>40.299999999999997</v>
      </c>
      <c r="D19" s="314">
        <v>5265</v>
      </c>
      <c r="E19" s="314">
        <v>5102</v>
      </c>
      <c r="G19" s="687"/>
      <c r="H19" s="663"/>
      <c r="I19" s="687"/>
      <c r="J19" s="687"/>
    </row>
    <row r="20" spans="1:10" ht="12.75" customHeight="1">
      <c r="A20" s="149" t="s">
        <v>177</v>
      </c>
      <c r="B20" s="314">
        <v>7480</v>
      </c>
      <c r="C20" s="315">
        <v>40.700000000000003</v>
      </c>
      <c r="D20" s="314">
        <v>6239</v>
      </c>
      <c r="E20" s="314">
        <v>6030</v>
      </c>
      <c r="G20" s="687"/>
      <c r="H20" s="663"/>
      <c r="I20" s="687"/>
      <c r="J20" s="687"/>
    </row>
    <row r="21" spans="1:10" ht="12.75" customHeight="1">
      <c r="A21" s="149" t="s">
        <v>80</v>
      </c>
      <c r="B21" s="314">
        <v>5532</v>
      </c>
      <c r="C21" s="315">
        <v>39.799999999999997</v>
      </c>
      <c r="D21" s="314">
        <v>4617</v>
      </c>
      <c r="E21" s="314">
        <v>4653</v>
      </c>
      <c r="G21" s="687"/>
      <c r="H21" s="663"/>
      <c r="I21" s="687"/>
      <c r="J21" s="687"/>
    </row>
    <row r="22" spans="1:10" ht="12.75" customHeight="1">
      <c r="A22" s="148" t="s">
        <v>81</v>
      </c>
      <c r="B22" s="314">
        <v>6284</v>
      </c>
      <c r="C22" s="315">
        <v>39.200000000000003</v>
      </c>
      <c r="D22" s="314">
        <v>5231</v>
      </c>
      <c r="E22" s="314">
        <v>5065</v>
      </c>
      <c r="G22" s="687"/>
      <c r="H22" s="663"/>
      <c r="I22" s="687"/>
      <c r="J22" s="687"/>
    </row>
    <row r="23" spans="1:10" ht="12.75" customHeight="1">
      <c r="A23" s="304" t="s">
        <v>176</v>
      </c>
      <c r="B23" s="314">
        <v>7445</v>
      </c>
      <c r="C23" s="315">
        <v>39.299999999999997</v>
      </c>
      <c r="D23" s="314">
        <v>6202</v>
      </c>
      <c r="E23" s="314">
        <v>6088</v>
      </c>
      <c r="G23" s="687"/>
      <c r="H23" s="663"/>
      <c r="I23" s="687"/>
      <c r="J23" s="687"/>
    </row>
    <row r="24" spans="1:10" ht="12.75" customHeight="1">
      <c r="A24" s="149" t="s">
        <v>82</v>
      </c>
      <c r="B24" s="314">
        <v>5773</v>
      </c>
      <c r="C24" s="315">
        <v>39.200000000000003</v>
      </c>
      <c r="D24" s="314">
        <v>4804</v>
      </c>
      <c r="E24" s="314">
        <v>4831</v>
      </c>
      <c r="G24" s="687"/>
      <c r="H24" s="663"/>
      <c r="I24" s="687"/>
      <c r="J24" s="687"/>
    </row>
    <row r="25" spans="1:10" ht="12.75" customHeight="1">
      <c r="A25" s="146" t="s">
        <v>215</v>
      </c>
      <c r="B25" s="306">
        <v>7609</v>
      </c>
      <c r="C25" s="307">
        <v>49.2</v>
      </c>
      <c r="D25" s="306">
        <v>6418</v>
      </c>
      <c r="E25" s="306">
        <v>6314</v>
      </c>
      <c r="G25" s="687"/>
      <c r="H25" s="663"/>
      <c r="I25" s="687"/>
      <c r="J25" s="687"/>
    </row>
    <row r="26" spans="1:10" ht="12.75" customHeight="1">
      <c r="A26" s="146" t="s">
        <v>83</v>
      </c>
      <c r="B26" s="306">
        <v>7605</v>
      </c>
      <c r="C26" s="307">
        <v>49.3</v>
      </c>
      <c r="D26" s="306">
        <v>6415</v>
      </c>
      <c r="E26" s="306">
        <v>6304</v>
      </c>
      <c r="G26" s="687"/>
      <c r="H26" s="663"/>
      <c r="I26" s="687"/>
      <c r="J26" s="687"/>
    </row>
    <row r="27" spans="1:10" ht="12.75" customHeight="1">
      <c r="A27" s="148" t="s">
        <v>84</v>
      </c>
      <c r="B27" s="314">
        <v>8182</v>
      </c>
      <c r="C27" s="315">
        <v>49.6</v>
      </c>
      <c r="D27" s="314">
        <v>6909</v>
      </c>
      <c r="E27" s="314">
        <v>6942</v>
      </c>
      <c r="G27" s="687"/>
      <c r="H27" s="663"/>
      <c r="I27" s="687"/>
      <c r="J27" s="687"/>
    </row>
    <row r="28" spans="1:10" ht="12.75" customHeight="1">
      <c r="A28" s="149" t="s">
        <v>175</v>
      </c>
      <c r="B28" s="314">
        <v>10079</v>
      </c>
      <c r="C28" s="315">
        <v>50.4</v>
      </c>
      <c r="D28" s="314">
        <v>8506</v>
      </c>
      <c r="E28" s="314">
        <v>8790</v>
      </c>
      <c r="G28" s="687"/>
      <c r="H28" s="663"/>
      <c r="I28" s="687"/>
      <c r="J28" s="687"/>
    </row>
    <row r="29" spans="1:10" ht="12.75" customHeight="1">
      <c r="A29" s="149" t="s">
        <v>85</v>
      </c>
      <c r="B29" s="314">
        <v>8546</v>
      </c>
      <c r="C29" s="315">
        <v>49.6</v>
      </c>
      <c r="D29" s="314">
        <v>7218</v>
      </c>
      <c r="E29" s="314">
        <v>7174</v>
      </c>
      <c r="G29" s="687"/>
      <c r="H29" s="663"/>
      <c r="I29" s="687"/>
      <c r="J29" s="687"/>
    </row>
    <row r="30" spans="1:10" ht="12.75" customHeight="1">
      <c r="A30" s="149" t="s">
        <v>86</v>
      </c>
      <c r="B30" s="314">
        <v>5772</v>
      </c>
      <c r="C30" s="315">
        <v>49.3</v>
      </c>
      <c r="D30" s="314">
        <v>4874</v>
      </c>
      <c r="E30" s="314">
        <v>4823</v>
      </c>
      <c r="G30" s="687"/>
      <c r="H30" s="663"/>
      <c r="I30" s="687"/>
      <c r="J30" s="687"/>
    </row>
    <row r="31" spans="1:10" ht="12.75" customHeight="1">
      <c r="A31" s="148" t="s">
        <v>196</v>
      </c>
      <c r="B31" s="314">
        <v>6445</v>
      </c>
      <c r="C31" s="315">
        <v>48.4</v>
      </c>
      <c r="D31" s="314">
        <v>5422</v>
      </c>
      <c r="E31" s="314">
        <v>5439</v>
      </c>
      <c r="G31" s="663"/>
      <c r="H31" s="687"/>
      <c r="I31" s="687"/>
    </row>
    <row r="32" spans="1:10" ht="12.75" customHeight="1">
      <c r="A32" s="948" t="s">
        <v>140</v>
      </c>
      <c r="B32" s="948"/>
      <c r="C32" s="948"/>
      <c r="D32" s="948"/>
      <c r="E32" s="948"/>
      <c r="G32" s="687"/>
      <c r="H32" s="663"/>
      <c r="I32" s="687"/>
      <c r="J32" s="687"/>
    </row>
    <row r="33" spans="1:10" ht="12.75" customHeight="1">
      <c r="A33" s="857" t="s">
        <v>174</v>
      </c>
      <c r="B33" s="858"/>
      <c r="C33" s="858"/>
      <c r="D33" s="858"/>
      <c r="E33" s="858"/>
      <c r="G33" s="687"/>
      <c r="H33" s="663"/>
      <c r="I33" s="687"/>
      <c r="J33" s="687"/>
    </row>
    <row r="34" spans="1:10" ht="21" customHeight="1">
      <c r="A34" s="946" t="s">
        <v>87</v>
      </c>
      <c r="B34" s="946"/>
      <c r="C34" s="946"/>
      <c r="D34" s="946"/>
      <c r="E34" s="946"/>
    </row>
    <row r="35" spans="1:10" ht="22.5" customHeight="1">
      <c r="A35" s="946" t="s">
        <v>183</v>
      </c>
      <c r="B35" s="946"/>
      <c r="C35" s="946"/>
      <c r="D35" s="946"/>
      <c r="E35" s="946"/>
    </row>
    <row r="36" spans="1:10" ht="24" customHeight="1">
      <c r="A36" s="946" t="s">
        <v>184</v>
      </c>
      <c r="B36" s="946"/>
      <c r="C36" s="946"/>
      <c r="D36" s="946"/>
      <c r="E36" s="946"/>
    </row>
    <row r="37" spans="1:10" ht="56.25" customHeight="1">
      <c r="A37" s="946" t="s">
        <v>185</v>
      </c>
      <c r="B37" s="946"/>
      <c r="C37" s="946"/>
      <c r="D37" s="946"/>
      <c r="E37" s="946"/>
    </row>
    <row r="38" spans="1:10" ht="16.149999999999999" customHeight="1">
      <c r="A38" s="947" t="s">
        <v>186</v>
      </c>
      <c r="B38" s="947"/>
      <c r="C38" s="947"/>
      <c r="D38" s="947"/>
      <c r="E38" s="34"/>
    </row>
    <row r="39" spans="1:10" ht="27" customHeight="1">
      <c r="A39" s="944" t="s">
        <v>199</v>
      </c>
      <c r="B39" s="944"/>
      <c r="C39" s="944"/>
      <c r="D39" s="944"/>
      <c r="E39" s="944"/>
    </row>
    <row r="40" spans="1:10" ht="44.25" customHeight="1">
      <c r="A40" s="945" t="s">
        <v>216</v>
      </c>
      <c r="B40" s="945"/>
      <c r="C40" s="945"/>
      <c r="D40" s="945"/>
      <c r="E40" s="945"/>
      <c r="G40" s="31"/>
    </row>
    <row r="42" spans="1:10" ht="35.25" customHeight="1"/>
  </sheetData>
  <mergeCells count="10">
    <mergeCell ref="A39:E39"/>
    <mergeCell ref="A40:E40"/>
    <mergeCell ref="A37:E37"/>
    <mergeCell ref="A38:D38"/>
    <mergeCell ref="A1:G1"/>
    <mergeCell ref="A32:E32"/>
    <mergeCell ref="A33:E33"/>
    <mergeCell ref="A35:E35"/>
    <mergeCell ref="A34:E34"/>
    <mergeCell ref="A36:E36"/>
  </mergeCells>
  <conditionalFormatting sqref="H4:H30 H32:H33 G31">
    <cfRule type="colorScale" priority="1">
      <colorScale>
        <cfvo type="min"/>
        <cfvo type="percentile" val="50"/>
        <cfvo type="max"/>
        <color rgb="FFF8696B"/>
        <color rgb="FFFCFCFF"/>
        <color rgb="FF5A8AC6"/>
      </colorScale>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activeCell="A2" sqref="A2"/>
    </sheetView>
  </sheetViews>
  <sheetFormatPr baseColWidth="10" defaultRowHeight="12.75"/>
  <cols>
    <col min="1" max="1" width="43.85546875" style="842" customWidth="1"/>
    <col min="2" max="16384" width="11.42578125" style="842"/>
  </cols>
  <sheetData>
    <row r="1" spans="1:9" ht="12.75" customHeight="1">
      <c r="A1" s="852" t="s">
        <v>226</v>
      </c>
      <c r="B1" s="852"/>
      <c r="C1" s="844"/>
      <c r="D1" s="844"/>
      <c r="E1" s="844"/>
      <c r="F1" s="844"/>
      <c r="G1" s="844"/>
      <c r="H1" s="844"/>
      <c r="I1" s="844"/>
    </row>
    <row r="2" spans="1:9">
      <c r="A2" s="851"/>
      <c r="B2" s="851"/>
      <c r="C2" s="844"/>
      <c r="D2" s="844"/>
      <c r="E2" s="844"/>
      <c r="F2" s="844"/>
      <c r="G2" s="844"/>
      <c r="H2" s="844"/>
      <c r="I2" s="844"/>
    </row>
    <row r="3" spans="1:9">
      <c r="A3" s="850" t="s">
        <v>225</v>
      </c>
      <c r="B3" s="847">
        <f>280945</f>
        <v>280945</v>
      </c>
      <c r="C3" s="844"/>
      <c r="D3" s="846"/>
      <c r="E3" s="849"/>
      <c r="F3" s="844"/>
      <c r="G3" s="844"/>
      <c r="H3" s="844"/>
      <c r="I3" s="844"/>
    </row>
    <row r="4" spans="1:9">
      <c r="A4" s="848" t="s">
        <v>224</v>
      </c>
      <c r="B4" s="847">
        <f>18367</f>
        <v>18367</v>
      </c>
      <c r="C4" s="844"/>
      <c r="D4" s="846"/>
      <c r="E4" s="844"/>
      <c r="F4" s="844"/>
      <c r="G4" s="844"/>
      <c r="H4" s="844"/>
      <c r="I4" s="844"/>
    </row>
    <row r="5" spans="1:9">
      <c r="A5" s="949" t="s">
        <v>223</v>
      </c>
      <c r="B5" s="844"/>
      <c r="C5" s="844"/>
      <c r="D5" s="846"/>
      <c r="E5" s="844"/>
      <c r="F5" s="844"/>
      <c r="G5" s="844"/>
      <c r="H5" s="844"/>
      <c r="I5" s="844"/>
    </row>
    <row r="6" spans="1:9">
      <c r="A6" s="950"/>
      <c r="B6" s="844"/>
      <c r="C6" s="844"/>
      <c r="D6" s="846"/>
      <c r="E6" s="844"/>
      <c r="F6" s="844"/>
      <c r="G6" s="844"/>
      <c r="H6" s="844"/>
      <c r="I6" s="844"/>
    </row>
    <row r="7" spans="1:9" ht="10.5" customHeight="1">
      <c r="A7" s="845" t="s">
        <v>222</v>
      </c>
      <c r="B7" s="844"/>
      <c r="C7" s="844"/>
      <c r="D7" s="846"/>
      <c r="E7" s="844"/>
      <c r="F7" s="844"/>
      <c r="G7" s="844"/>
      <c r="H7" s="844"/>
      <c r="I7" s="844"/>
    </row>
    <row r="8" spans="1:9">
      <c r="A8" s="845"/>
      <c r="B8" s="844"/>
      <c r="C8" s="844"/>
      <c r="D8" s="844"/>
      <c r="E8" s="844"/>
      <c r="F8" s="844"/>
      <c r="G8" s="844"/>
      <c r="H8" s="844"/>
      <c r="I8" s="844"/>
    </row>
    <row r="9" spans="1:9" ht="19.5" customHeight="1">
      <c r="A9" s="843"/>
      <c r="B9" s="843"/>
      <c r="C9" s="844"/>
      <c r="D9" s="844"/>
      <c r="E9" s="844"/>
      <c r="F9" s="844"/>
      <c r="G9" s="844"/>
      <c r="H9" s="844"/>
      <c r="I9" s="844"/>
    </row>
    <row r="10" spans="1:9">
      <c r="C10" s="844"/>
      <c r="D10" s="844"/>
      <c r="E10" s="844"/>
      <c r="F10" s="844"/>
      <c r="G10" s="844"/>
      <c r="H10" s="844"/>
      <c r="I10" s="844"/>
    </row>
    <row r="11" spans="1:9">
      <c r="C11" s="844"/>
      <c r="D11" s="844"/>
      <c r="E11" s="844"/>
      <c r="F11" s="844"/>
      <c r="G11" s="844"/>
      <c r="H11" s="844"/>
      <c r="I11" s="844"/>
    </row>
    <row r="12" spans="1:9">
      <c r="C12" s="844"/>
      <c r="D12" s="844"/>
      <c r="E12" s="844"/>
      <c r="F12" s="844"/>
      <c r="G12" s="844"/>
      <c r="H12" s="844"/>
      <c r="I12" s="844"/>
    </row>
    <row r="13" spans="1:9">
      <c r="C13" s="843"/>
      <c r="D13" s="843"/>
      <c r="E13" s="843"/>
      <c r="F13" s="843"/>
      <c r="G13" s="843"/>
      <c r="H13" s="843"/>
      <c r="I13" s="843"/>
    </row>
  </sheetData>
  <mergeCells count="1">
    <mergeCell ref="A5:A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A1:W32"/>
  <sheetViews>
    <sheetView showGridLines="0" topLeftCell="A16" zoomScaleNormal="100" workbookViewId="0">
      <selection activeCell="D37" sqref="D37"/>
    </sheetView>
  </sheetViews>
  <sheetFormatPr baseColWidth="10" defaultRowHeight="12.75"/>
  <cols>
    <col min="1" max="1" width="14.28515625" style="309" customWidth="1"/>
    <col min="2" max="10" width="11.42578125" style="309"/>
    <col min="11" max="11" width="11.42578125" style="395" customWidth="1"/>
    <col min="12" max="12" width="23.5703125" style="309" customWidth="1"/>
    <col min="13" max="267" width="11.42578125" style="309"/>
    <col min="268" max="268" width="22.85546875" style="309" customWidth="1"/>
    <col min="269" max="523" width="11.42578125" style="309"/>
    <col min="524" max="524" width="22.85546875" style="309" customWidth="1"/>
    <col min="525" max="779" width="11.42578125" style="309"/>
    <col min="780" max="780" width="22.85546875" style="309" customWidth="1"/>
    <col min="781" max="1035" width="11.42578125" style="309"/>
    <col min="1036" max="1036" width="22.85546875" style="309" customWidth="1"/>
    <col min="1037" max="1291" width="11.42578125" style="309"/>
    <col min="1292" max="1292" width="22.85546875" style="309" customWidth="1"/>
    <col min="1293" max="1547" width="11.42578125" style="309"/>
    <col min="1548" max="1548" width="22.85546875" style="309" customWidth="1"/>
    <col min="1549" max="1803" width="11.42578125" style="309"/>
    <col min="1804" max="1804" width="22.85546875" style="309" customWidth="1"/>
    <col min="1805" max="2059" width="11.42578125" style="309"/>
    <col min="2060" max="2060" width="22.85546875" style="309" customWidth="1"/>
    <col min="2061" max="2315" width="11.42578125" style="309"/>
    <col min="2316" max="2316" width="22.85546875" style="309" customWidth="1"/>
    <col min="2317" max="2571" width="11.42578125" style="309"/>
    <col min="2572" max="2572" width="22.85546875" style="309" customWidth="1"/>
    <col min="2573" max="2827" width="11.42578125" style="309"/>
    <col min="2828" max="2828" width="22.85546875" style="309" customWidth="1"/>
    <col min="2829" max="3083" width="11.42578125" style="309"/>
    <col min="3084" max="3084" width="22.85546875" style="309" customWidth="1"/>
    <col min="3085" max="3339" width="11.42578125" style="309"/>
    <col min="3340" max="3340" width="22.85546875" style="309" customWidth="1"/>
    <col min="3341" max="3595" width="11.42578125" style="309"/>
    <col min="3596" max="3596" width="22.85546875" style="309" customWidth="1"/>
    <col min="3597" max="3851" width="11.42578125" style="309"/>
    <col min="3852" max="3852" width="22.85546875" style="309" customWidth="1"/>
    <col min="3853" max="4107" width="11.42578125" style="309"/>
    <col min="4108" max="4108" width="22.85546875" style="309" customWidth="1"/>
    <col min="4109" max="4363" width="11.42578125" style="309"/>
    <col min="4364" max="4364" width="22.85546875" style="309" customWidth="1"/>
    <col min="4365" max="4619" width="11.42578125" style="309"/>
    <col min="4620" max="4620" width="22.85546875" style="309" customWidth="1"/>
    <col min="4621" max="4875" width="11.42578125" style="309"/>
    <col min="4876" max="4876" width="22.85546875" style="309" customWidth="1"/>
    <col min="4877" max="5131" width="11.42578125" style="309"/>
    <col min="5132" max="5132" width="22.85546875" style="309" customWidth="1"/>
    <col min="5133" max="5387" width="11.42578125" style="309"/>
    <col min="5388" max="5388" width="22.85546875" style="309" customWidth="1"/>
    <col min="5389" max="5643" width="11.42578125" style="309"/>
    <col min="5644" max="5644" width="22.85546875" style="309" customWidth="1"/>
    <col min="5645" max="5899" width="11.42578125" style="309"/>
    <col min="5900" max="5900" width="22.85546875" style="309" customWidth="1"/>
    <col min="5901" max="6155" width="11.42578125" style="309"/>
    <col min="6156" max="6156" width="22.85546875" style="309" customWidth="1"/>
    <col min="6157" max="6411" width="11.42578125" style="309"/>
    <col min="6412" max="6412" width="22.85546875" style="309" customWidth="1"/>
    <col min="6413" max="6667" width="11.42578125" style="309"/>
    <col min="6668" max="6668" width="22.85546875" style="309" customWidth="1"/>
    <col min="6669" max="6923" width="11.42578125" style="309"/>
    <col min="6924" max="6924" width="22.85546875" style="309" customWidth="1"/>
    <col min="6925" max="7179" width="11.42578125" style="309"/>
    <col min="7180" max="7180" width="22.85546875" style="309" customWidth="1"/>
    <col min="7181" max="7435" width="11.42578125" style="309"/>
    <col min="7436" max="7436" width="22.85546875" style="309" customWidth="1"/>
    <col min="7437" max="7691" width="11.42578125" style="309"/>
    <col min="7692" max="7692" width="22.85546875" style="309" customWidth="1"/>
    <col min="7693" max="7947" width="11.42578125" style="309"/>
    <col min="7948" max="7948" width="22.85546875" style="309" customWidth="1"/>
    <col min="7949" max="8203" width="11.42578125" style="309"/>
    <col min="8204" max="8204" width="22.85546875" style="309" customWidth="1"/>
    <col min="8205" max="8459" width="11.42578125" style="309"/>
    <col min="8460" max="8460" width="22.85546875" style="309" customWidth="1"/>
    <col min="8461" max="8715" width="11.42578125" style="309"/>
    <col min="8716" max="8716" width="22.85546875" style="309" customWidth="1"/>
    <col min="8717" max="8971" width="11.42578125" style="309"/>
    <col min="8972" max="8972" width="22.85546875" style="309" customWidth="1"/>
    <col min="8973" max="9227" width="11.42578125" style="309"/>
    <col min="9228" max="9228" width="22.85546875" style="309" customWidth="1"/>
    <col min="9229" max="9483" width="11.42578125" style="309"/>
    <col min="9484" max="9484" width="22.85546875" style="309" customWidth="1"/>
    <col min="9485" max="9739" width="11.42578125" style="309"/>
    <col min="9740" max="9740" width="22.85546875" style="309" customWidth="1"/>
    <col min="9741" max="9995" width="11.42578125" style="309"/>
    <col min="9996" max="9996" width="22.85546875" style="309" customWidth="1"/>
    <col min="9997" max="10251" width="11.42578125" style="309"/>
    <col min="10252" max="10252" width="22.85546875" style="309" customWidth="1"/>
    <col min="10253" max="10507" width="11.42578125" style="309"/>
    <col min="10508" max="10508" width="22.85546875" style="309" customWidth="1"/>
    <col min="10509" max="10763" width="11.42578125" style="309"/>
    <col min="10764" max="10764" width="22.85546875" style="309" customWidth="1"/>
    <col min="10765" max="11019" width="11.42578125" style="309"/>
    <col min="11020" max="11020" width="22.85546875" style="309" customWidth="1"/>
    <col min="11021" max="11275" width="11.42578125" style="309"/>
    <col min="11276" max="11276" width="22.85546875" style="309" customWidth="1"/>
    <col min="11277" max="11531" width="11.42578125" style="309"/>
    <col min="11532" max="11532" width="22.85546875" style="309" customWidth="1"/>
    <col min="11533" max="11787" width="11.42578125" style="309"/>
    <col min="11788" max="11788" width="22.85546875" style="309" customWidth="1"/>
    <col min="11789" max="12043" width="11.42578125" style="309"/>
    <col min="12044" max="12044" width="22.85546875" style="309" customWidth="1"/>
    <col min="12045" max="12299" width="11.42578125" style="309"/>
    <col min="12300" max="12300" width="22.85546875" style="309" customWidth="1"/>
    <col min="12301" max="12555" width="11.42578125" style="309"/>
    <col min="12556" max="12556" width="22.85546875" style="309" customWidth="1"/>
    <col min="12557" max="12811" width="11.42578125" style="309"/>
    <col min="12812" max="12812" width="22.85546875" style="309" customWidth="1"/>
    <col min="12813" max="13067" width="11.42578125" style="309"/>
    <col min="13068" max="13068" width="22.85546875" style="309" customWidth="1"/>
    <col min="13069" max="13323" width="11.42578125" style="309"/>
    <col min="13324" max="13324" width="22.85546875" style="309" customWidth="1"/>
    <col min="13325" max="13579" width="11.42578125" style="309"/>
    <col min="13580" max="13580" width="22.85546875" style="309" customWidth="1"/>
    <col min="13581" max="13835" width="11.42578125" style="309"/>
    <col min="13836" max="13836" width="22.85546875" style="309" customWidth="1"/>
    <col min="13837" max="14091" width="11.42578125" style="309"/>
    <col min="14092" max="14092" width="22.85546875" style="309" customWidth="1"/>
    <col min="14093" max="14347" width="11.42578125" style="309"/>
    <col min="14348" max="14348" width="22.85546875" style="309" customWidth="1"/>
    <col min="14349" max="14603" width="11.42578125" style="309"/>
    <col min="14604" max="14604" width="22.85546875" style="309" customWidth="1"/>
    <col min="14605" max="14859" width="11.42578125" style="309"/>
    <col min="14860" max="14860" width="22.85546875" style="309" customWidth="1"/>
    <col min="14861" max="15115" width="11.42578125" style="309"/>
    <col min="15116" max="15116" width="22.85546875" style="309" customWidth="1"/>
    <col min="15117" max="15371" width="11.42578125" style="309"/>
    <col min="15372" max="15372" width="22.85546875" style="309" customWidth="1"/>
    <col min="15373" max="15627" width="11.42578125" style="309"/>
    <col min="15628" max="15628" width="22.85546875" style="309" customWidth="1"/>
    <col min="15629" max="15883" width="11.42578125" style="309"/>
    <col min="15884" max="15884" width="22.85546875" style="309" customWidth="1"/>
    <col min="15885" max="16139" width="11.42578125" style="309"/>
    <col min="16140" max="16140" width="22.85546875" style="309" customWidth="1"/>
    <col min="16141" max="16384" width="11.42578125" style="309"/>
  </cols>
  <sheetData>
    <row r="1" spans="1:23" ht="16.5" customHeight="1">
      <c r="A1" s="826" t="s">
        <v>202</v>
      </c>
    </row>
    <row r="2" spans="1:23" s="394" customFormat="1" ht="19.5" customHeight="1">
      <c r="A2" s="827" t="s">
        <v>203</v>
      </c>
      <c r="B2" s="37"/>
      <c r="C2" s="37"/>
      <c r="D2" s="37"/>
      <c r="E2" s="37"/>
      <c r="F2" s="37"/>
      <c r="G2" s="37"/>
      <c r="H2" s="37"/>
      <c r="I2" s="37"/>
      <c r="J2" s="37"/>
      <c r="K2" s="37"/>
    </row>
    <row r="5" spans="1:23">
      <c r="L5" s="396"/>
    </row>
    <row r="6" spans="1:23">
      <c r="L6" s="397"/>
      <c r="M6" s="397"/>
      <c r="N6" s="397"/>
      <c r="O6" s="397"/>
      <c r="P6" s="397"/>
      <c r="Q6" s="397"/>
    </row>
    <row r="10" spans="1:23" ht="15">
      <c r="N10" s="26"/>
    </row>
    <row r="11" spans="1:23" ht="15">
      <c r="N11" s="26"/>
      <c r="T11" s="398"/>
      <c r="U11" s="2"/>
      <c r="V11" s="2"/>
      <c r="W11" s="3"/>
    </row>
    <row r="12" spans="1:23" ht="15">
      <c r="N12" s="26"/>
      <c r="T12" s="398"/>
      <c r="U12" s="2"/>
      <c r="V12" s="2"/>
      <c r="W12" s="2"/>
    </row>
    <row r="13" spans="1:23" ht="15">
      <c r="N13" s="26"/>
      <c r="T13" s="398"/>
      <c r="U13" s="2"/>
      <c r="V13" s="2"/>
      <c r="W13" s="2"/>
    </row>
    <row r="14" spans="1:23">
      <c r="T14" s="398"/>
      <c r="U14" s="4"/>
      <c r="V14" s="4"/>
      <c r="W14" s="4"/>
    </row>
    <row r="15" spans="1:23">
      <c r="U15" s="398"/>
    </row>
    <row r="16" spans="1:23" ht="33.75" customHeight="1">
      <c r="T16" s="398"/>
      <c r="U16" s="398"/>
    </row>
    <row r="17" spans="1:21">
      <c r="T17" s="398"/>
      <c r="U17" s="398"/>
    </row>
    <row r="18" spans="1:21">
      <c r="T18" s="398"/>
      <c r="U18" s="398"/>
    </row>
    <row r="19" spans="1:21" ht="33" customHeight="1">
      <c r="U19" s="398"/>
    </row>
    <row r="20" spans="1:21">
      <c r="T20" s="398"/>
      <c r="U20" s="398"/>
    </row>
    <row r="21" spans="1:21">
      <c r="T21" s="398"/>
      <c r="U21" s="398"/>
    </row>
    <row r="22" spans="1:21">
      <c r="T22" s="398"/>
      <c r="U22" s="398"/>
    </row>
    <row r="23" spans="1:21">
      <c r="U23" s="398"/>
    </row>
    <row r="24" spans="1:21">
      <c r="T24" s="398"/>
      <c r="U24" s="398"/>
    </row>
    <row r="25" spans="1:21" ht="15">
      <c r="A25" s="25"/>
      <c r="B25" s="26"/>
      <c r="C25"/>
      <c r="D25"/>
      <c r="E25"/>
      <c r="F25"/>
      <c r="T25" s="398"/>
      <c r="U25" s="398"/>
    </row>
    <row r="26" spans="1:21" ht="15">
      <c r="A26" s="25"/>
      <c r="B26" s="26"/>
      <c r="C26"/>
      <c r="D26"/>
      <c r="E26"/>
      <c r="F26"/>
      <c r="T26" s="398"/>
      <c r="U26" s="398"/>
    </row>
    <row r="27" spans="1:21" ht="15">
      <c r="A27" s="25"/>
      <c r="B27" s="26"/>
      <c r="C27"/>
      <c r="D27"/>
      <c r="E27"/>
      <c r="F27"/>
      <c r="T27" s="398"/>
    </row>
    <row r="28" spans="1:21" ht="15">
      <c r="A28" s="25"/>
      <c r="B28" s="26"/>
      <c r="C28"/>
      <c r="D28"/>
      <c r="E28"/>
      <c r="F28"/>
      <c r="T28" s="398"/>
    </row>
    <row r="29" spans="1:21" ht="12" customHeight="1">
      <c r="A29" s="853" t="s">
        <v>166</v>
      </c>
      <c r="B29" s="854"/>
      <c r="C29" s="854"/>
      <c r="D29" s="854"/>
      <c r="E29" s="854"/>
      <c r="F29" s="854"/>
      <c r="G29" s="854"/>
      <c r="H29" s="854"/>
      <c r="I29" s="854"/>
      <c r="J29" s="854"/>
      <c r="L29" s="853"/>
      <c r="M29" s="854"/>
      <c r="N29" s="854"/>
      <c r="O29" s="854"/>
      <c r="P29" s="854"/>
      <c r="Q29" s="854"/>
      <c r="R29" s="854"/>
      <c r="S29" s="854"/>
      <c r="T29" s="854"/>
      <c r="U29" s="854"/>
    </row>
    <row r="30" spans="1:21" ht="24" customHeight="1">
      <c r="A30" s="855" t="s">
        <v>98</v>
      </c>
      <c r="B30" s="856"/>
      <c r="C30" s="856"/>
      <c r="D30" s="856"/>
      <c r="E30" s="856"/>
      <c r="F30" s="856"/>
      <c r="G30" s="856"/>
      <c r="H30" s="856"/>
      <c r="I30" s="856"/>
      <c r="J30" s="856"/>
      <c r="K30" s="798"/>
      <c r="L30" s="799"/>
    </row>
    <row r="31" spans="1:21" ht="24" customHeight="1">
      <c r="A31" s="857" t="s">
        <v>141</v>
      </c>
      <c r="B31" s="858"/>
      <c r="C31" s="858"/>
      <c r="D31" s="858"/>
      <c r="E31" s="858"/>
      <c r="F31" s="858"/>
      <c r="G31" s="858"/>
      <c r="H31" s="858"/>
      <c r="I31" s="858"/>
      <c r="J31" s="858"/>
    </row>
    <row r="32" spans="1:21" ht="24" customHeight="1">
      <c r="A32" s="859" t="s">
        <v>204</v>
      </c>
      <c r="B32" s="859"/>
      <c r="C32" s="859"/>
      <c r="D32" s="859"/>
      <c r="E32" s="859"/>
      <c r="F32" s="859"/>
      <c r="G32" s="859"/>
      <c r="H32" s="859"/>
      <c r="I32" s="859"/>
      <c r="J32" s="859"/>
      <c r="R32" s="399"/>
      <c r="S32" s="20"/>
    </row>
  </sheetData>
  <mergeCells count="5">
    <mergeCell ref="A29:J29"/>
    <mergeCell ref="L29:U29"/>
    <mergeCell ref="A30:J30"/>
    <mergeCell ref="A31:J31"/>
    <mergeCell ref="A32:J3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6" tint="0.79998168889431442"/>
  </sheetPr>
  <dimension ref="A1:U35"/>
  <sheetViews>
    <sheetView showGridLines="0" topLeftCell="A22" zoomScale="90" zoomScaleNormal="90" workbookViewId="0">
      <selection activeCell="A30" sqref="A30:H30"/>
    </sheetView>
  </sheetViews>
  <sheetFormatPr baseColWidth="10" defaultRowHeight="15"/>
  <cols>
    <col min="1" max="1" width="14.7109375" style="25" customWidth="1"/>
    <col min="2" max="2" width="15.5703125" style="26" customWidth="1"/>
    <col min="4" max="4" width="11.85546875" bestFit="1" customWidth="1"/>
    <col min="6" max="6" width="14.85546875" bestFit="1" customWidth="1"/>
    <col min="10" max="10" width="14.7109375" customWidth="1"/>
  </cols>
  <sheetData>
    <row r="1" spans="1:21" s="40" customFormat="1">
      <c r="A1" s="38" t="s">
        <v>205</v>
      </c>
      <c r="B1" s="39"/>
      <c r="U1" s="793"/>
    </row>
    <row r="2" spans="1:21" ht="15.75" thickBot="1">
      <c r="A2" s="43" t="s">
        <v>50</v>
      </c>
    </row>
    <row r="3" spans="1:21" ht="18.75" customHeight="1" thickBot="1">
      <c r="A3" s="861">
        <v>2019</v>
      </c>
      <c r="B3" s="862"/>
      <c r="C3" s="862"/>
      <c r="D3" s="862"/>
      <c r="E3" s="862"/>
      <c r="F3" s="862"/>
      <c r="G3" s="862"/>
      <c r="H3" s="862"/>
      <c r="I3" s="863"/>
      <c r="L3" t="s">
        <v>158</v>
      </c>
    </row>
    <row r="4" spans="1:21" ht="24" customHeight="1" thickBot="1">
      <c r="A4" s="401"/>
      <c r="B4" s="42"/>
      <c r="C4" s="44" t="s">
        <v>47</v>
      </c>
      <c r="D4" s="44" t="s">
        <v>96</v>
      </c>
      <c r="E4" s="44" t="s">
        <v>48</v>
      </c>
      <c r="F4" s="44" t="s">
        <v>97</v>
      </c>
      <c r="G4" s="44" t="s">
        <v>49</v>
      </c>
      <c r="H4" s="293" t="s">
        <v>108</v>
      </c>
      <c r="I4" s="45" t="s">
        <v>109</v>
      </c>
      <c r="J4" s="401"/>
      <c r="K4" s="42"/>
      <c r="L4" s="44" t="s">
        <v>47</v>
      </c>
      <c r="M4" s="44" t="s">
        <v>148</v>
      </c>
      <c r="N4" s="44" t="s">
        <v>149</v>
      </c>
      <c r="O4" s="44" t="s">
        <v>150</v>
      </c>
      <c r="P4" s="44" t="s">
        <v>151</v>
      </c>
    </row>
    <row r="5" spans="1:21" ht="12" customHeight="1">
      <c r="A5" s="864" t="s">
        <v>5</v>
      </c>
      <c r="B5" s="742" t="s">
        <v>6</v>
      </c>
      <c r="C5" s="712">
        <v>1958</v>
      </c>
      <c r="D5" s="713">
        <v>2383</v>
      </c>
      <c r="E5" s="713">
        <v>2997</v>
      </c>
      <c r="F5" s="713">
        <v>3693</v>
      </c>
      <c r="G5" s="713">
        <v>4661</v>
      </c>
      <c r="H5" s="722">
        <f>F5/D5</f>
        <v>1.55</v>
      </c>
      <c r="I5" s="721">
        <f>G5/C5</f>
        <v>2.38</v>
      </c>
      <c r="J5" s="870" t="s">
        <v>5</v>
      </c>
      <c r="K5" s="402" t="s">
        <v>6</v>
      </c>
      <c r="L5" s="642">
        <f>C5</f>
        <v>1958</v>
      </c>
      <c r="M5" s="157">
        <f>D5-C5</f>
        <v>425</v>
      </c>
      <c r="N5" s="157">
        <f t="shared" ref="N5:P20" si="0">E5-D5</f>
        <v>614</v>
      </c>
      <c r="O5" s="157">
        <f t="shared" si="0"/>
        <v>696</v>
      </c>
      <c r="P5" s="157">
        <f t="shared" si="0"/>
        <v>968</v>
      </c>
    </row>
    <row r="6" spans="1:21" ht="12" customHeight="1">
      <c r="A6" s="865"/>
      <c r="B6" s="738" t="s">
        <v>2</v>
      </c>
      <c r="C6" s="743">
        <v>2176</v>
      </c>
      <c r="D6" s="729">
        <v>2630</v>
      </c>
      <c r="E6" s="729">
        <v>3210</v>
      </c>
      <c r="F6" s="729">
        <v>3959</v>
      </c>
      <c r="G6" s="729">
        <v>4852</v>
      </c>
      <c r="H6" s="733">
        <f t="shared" ref="H6:H28" si="1">F6/D6</f>
        <v>1.51</v>
      </c>
      <c r="I6" s="730">
        <f t="shared" ref="I6:I28" si="2">G6/C6</f>
        <v>2.23</v>
      </c>
      <c r="J6" s="865"/>
      <c r="K6" s="402" t="s">
        <v>2</v>
      </c>
      <c r="L6" s="642">
        <f t="shared" ref="L6:L28" si="3">C6</f>
        <v>2176</v>
      </c>
      <c r="M6" s="157">
        <f t="shared" ref="M6:M8" si="4">D6-C6</f>
        <v>454</v>
      </c>
      <c r="N6" s="157">
        <f t="shared" si="0"/>
        <v>580</v>
      </c>
      <c r="O6" s="157">
        <f t="shared" si="0"/>
        <v>749</v>
      </c>
      <c r="P6" s="157">
        <f t="shared" si="0"/>
        <v>893</v>
      </c>
    </row>
    <row r="7" spans="1:21" ht="12" customHeight="1">
      <c r="A7" s="865"/>
      <c r="B7" s="723" t="s">
        <v>29</v>
      </c>
      <c r="C7" s="775">
        <v>2163</v>
      </c>
      <c r="D7" s="729">
        <v>3121</v>
      </c>
      <c r="E7" s="729">
        <v>4722</v>
      </c>
      <c r="F7" s="729">
        <v>6581</v>
      </c>
      <c r="G7" s="729">
        <v>7864</v>
      </c>
      <c r="H7" s="733">
        <f t="shared" si="1"/>
        <v>2.11</v>
      </c>
      <c r="I7" s="730">
        <f t="shared" si="2"/>
        <v>3.64</v>
      </c>
      <c r="J7" s="865"/>
      <c r="K7" s="41" t="s">
        <v>29</v>
      </c>
      <c r="L7" s="642">
        <f t="shared" si="3"/>
        <v>2163</v>
      </c>
      <c r="M7" s="157">
        <f t="shared" si="4"/>
        <v>958</v>
      </c>
      <c r="N7" s="157">
        <f t="shared" si="0"/>
        <v>1601</v>
      </c>
      <c r="O7" s="157">
        <f t="shared" si="0"/>
        <v>1859</v>
      </c>
      <c r="P7" s="157">
        <f t="shared" si="0"/>
        <v>1283</v>
      </c>
    </row>
    <row r="8" spans="1:21" ht="12" customHeight="1">
      <c r="A8" s="865"/>
      <c r="B8" s="739" t="s">
        <v>59</v>
      </c>
      <c r="C8" s="775">
        <v>2201</v>
      </c>
      <c r="D8" s="729">
        <v>3180</v>
      </c>
      <c r="E8" s="729">
        <v>4786</v>
      </c>
      <c r="F8" s="729">
        <v>6634</v>
      </c>
      <c r="G8" s="729">
        <v>7904</v>
      </c>
      <c r="H8" s="733">
        <f t="shared" si="1"/>
        <v>2.09</v>
      </c>
      <c r="I8" s="730">
        <f t="shared" si="2"/>
        <v>3.59</v>
      </c>
      <c r="J8" s="865"/>
      <c r="K8" s="403" t="s">
        <v>59</v>
      </c>
      <c r="L8" s="642">
        <f t="shared" si="3"/>
        <v>2201</v>
      </c>
      <c r="M8" s="157">
        <f t="shared" si="4"/>
        <v>979</v>
      </c>
      <c r="N8" s="157">
        <f t="shared" si="0"/>
        <v>1606</v>
      </c>
      <c r="O8" s="157">
        <f t="shared" si="0"/>
        <v>1848</v>
      </c>
      <c r="P8" s="157">
        <f t="shared" si="0"/>
        <v>1270</v>
      </c>
    </row>
    <row r="9" spans="1:21" ht="12" customHeight="1">
      <c r="A9" s="865"/>
      <c r="B9" s="740" t="s">
        <v>58</v>
      </c>
      <c r="C9" s="775">
        <v>1719</v>
      </c>
      <c r="D9" s="729">
        <v>2216</v>
      </c>
      <c r="E9" s="729">
        <v>3498</v>
      </c>
      <c r="F9" s="729">
        <v>5146</v>
      </c>
      <c r="G9" s="729">
        <v>6376</v>
      </c>
      <c r="H9" s="733">
        <f t="shared" si="1"/>
        <v>2.3199999999999998</v>
      </c>
      <c r="I9" s="730">
        <f t="shared" si="2"/>
        <v>3.71</v>
      </c>
      <c r="J9" s="865"/>
      <c r="K9" s="404" t="s">
        <v>58</v>
      </c>
      <c r="L9" s="642">
        <f t="shared" si="3"/>
        <v>1719</v>
      </c>
      <c r="M9" s="157">
        <f t="shared" ref="M9:P28" si="5">D9-C9</f>
        <v>497</v>
      </c>
      <c r="N9" s="157">
        <f t="shared" si="0"/>
        <v>1282</v>
      </c>
      <c r="O9" s="157">
        <f t="shared" si="0"/>
        <v>1648</v>
      </c>
      <c r="P9" s="157">
        <f t="shared" si="0"/>
        <v>1230</v>
      </c>
    </row>
    <row r="10" spans="1:21" ht="12" customHeight="1" thickBot="1">
      <c r="A10" s="866"/>
      <c r="B10" s="714" t="s">
        <v>162</v>
      </c>
      <c r="C10" s="776">
        <v>2119</v>
      </c>
      <c r="D10" s="731">
        <v>2675</v>
      </c>
      <c r="E10" s="731">
        <v>3440</v>
      </c>
      <c r="F10" s="731">
        <v>4674</v>
      </c>
      <c r="G10" s="731">
        <v>6678</v>
      </c>
      <c r="H10" s="715">
        <f t="shared" si="1"/>
        <v>1.75</v>
      </c>
      <c r="I10" s="732">
        <f t="shared" si="2"/>
        <v>3.15</v>
      </c>
      <c r="J10" s="872"/>
      <c r="K10" s="316" t="s">
        <v>162</v>
      </c>
      <c r="L10" s="642">
        <f t="shared" si="3"/>
        <v>2119</v>
      </c>
      <c r="M10" s="157">
        <f t="shared" si="5"/>
        <v>556</v>
      </c>
      <c r="N10" s="157">
        <f t="shared" si="0"/>
        <v>765</v>
      </c>
      <c r="O10" s="157">
        <f t="shared" si="0"/>
        <v>1234</v>
      </c>
      <c r="P10" s="157">
        <f t="shared" si="0"/>
        <v>2004</v>
      </c>
    </row>
    <row r="11" spans="1:21" ht="12" customHeight="1">
      <c r="A11" s="864" t="s">
        <v>7</v>
      </c>
      <c r="B11" s="717" t="s">
        <v>6</v>
      </c>
      <c r="C11" s="718">
        <v>1372</v>
      </c>
      <c r="D11" s="713">
        <v>1908</v>
      </c>
      <c r="E11" s="713">
        <v>2292</v>
      </c>
      <c r="F11" s="713">
        <v>2665</v>
      </c>
      <c r="G11" s="713">
        <v>3100</v>
      </c>
      <c r="H11" s="722">
        <f t="shared" si="1"/>
        <v>1.4</v>
      </c>
      <c r="I11" s="721">
        <f t="shared" si="2"/>
        <v>2.2599999999999998</v>
      </c>
      <c r="J11" s="871" t="s">
        <v>7</v>
      </c>
      <c r="K11" s="400" t="s">
        <v>6</v>
      </c>
      <c r="L11" s="642">
        <f t="shared" si="3"/>
        <v>1372</v>
      </c>
      <c r="M11" s="157">
        <f t="shared" si="5"/>
        <v>536</v>
      </c>
      <c r="N11" s="157">
        <f t="shared" si="0"/>
        <v>384</v>
      </c>
      <c r="O11" s="157">
        <f t="shared" si="0"/>
        <v>373</v>
      </c>
      <c r="P11" s="157">
        <f t="shared" si="0"/>
        <v>435</v>
      </c>
    </row>
    <row r="12" spans="1:21" ht="12" customHeight="1">
      <c r="A12" s="865"/>
      <c r="B12" s="737" t="s">
        <v>2</v>
      </c>
      <c r="C12" s="743">
        <v>1686</v>
      </c>
      <c r="D12" s="729">
        <v>1946</v>
      </c>
      <c r="E12" s="729">
        <v>2278</v>
      </c>
      <c r="F12" s="729">
        <v>2634</v>
      </c>
      <c r="G12" s="729">
        <v>2993</v>
      </c>
      <c r="H12" s="733">
        <f t="shared" si="1"/>
        <v>1.35</v>
      </c>
      <c r="I12" s="730">
        <f>1.77</f>
        <v>1.77</v>
      </c>
      <c r="J12" s="865"/>
      <c r="K12" s="400" t="s">
        <v>2</v>
      </c>
      <c r="L12" s="642">
        <f t="shared" si="3"/>
        <v>1686</v>
      </c>
      <c r="M12" s="157">
        <f t="shared" si="5"/>
        <v>260</v>
      </c>
      <c r="N12" s="157">
        <f t="shared" si="0"/>
        <v>332</v>
      </c>
      <c r="O12" s="157">
        <f t="shared" si="0"/>
        <v>356</v>
      </c>
      <c r="P12" s="157">
        <f t="shared" si="0"/>
        <v>359</v>
      </c>
    </row>
    <row r="13" spans="1:21" ht="12" customHeight="1">
      <c r="A13" s="865"/>
      <c r="B13" s="735" t="s">
        <v>29</v>
      </c>
      <c r="C13" s="743">
        <v>1709</v>
      </c>
      <c r="D13" s="729">
        <v>1948</v>
      </c>
      <c r="E13" s="729">
        <v>2262</v>
      </c>
      <c r="F13" s="729">
        <v>2680</v>
      </c>
      <c r="G13" s="729">
        <v>3029</v>
      </c>
      <c r="H13" s="733">
        <f t="shared" si="1"/>
        <v>1.38</v>
      </c>
      <c r="I13" s="730">
        <f>G13/C13</f>
        <v>1.77</v>
      </c>
      <c r="J13" s="865"/>
      <c r="K13" s="316" t="s">
        <v>29</v>
      </c>
      <c r="L13" s="642">
        <f t="shared" si="3"/>
        <v>1709</v>
      </c>
      <c r="M13" s="157">
        <f t="shared" si="5"/>
        <v>239</v>
      </c>
      <c r="N13" s="157">
        <f t="shared" si="0"/>
        <v>314</v>
      </c>
      <c r="O13" s="157">
        <f t="shared" si="0"/>
        <v>418</v>
      </c>
      <c r="P13" s="157">
        <f t="shared" si="0"/>
        <v>349</v>
      </c>
    </row>
    <row r="14" spans="1:21" ht="12" customHeight="1">
      <c r="A14" s="865"/>
      <c r="B14" s="739" t="s">
        <v>59</v>
      </c>
      <c r="C14" s="743">
        <v>1722</v>
      </c>
      <c r="D14" s="729">
        <v>1958</v>
      </c>
      <c r="E14" s="729">
        <v>2275</v>
      </c>
      <c r="F14" s="729">
        <v>2689</v>
      </c>
      <c r="G14" s="729">
        <v>3038</v>
      </c>
      <c r="H14" s="733">
        <f t="shared" si="1"/>
        <v>1.37</v>
      </c>
      <c r="I14" s="730">
        <f t="shared" si="2"/>
        <v>1.76</v>
      </c>
      <c r="J14" s="865"/>
      <c r="K14" s="403" t="s">
        <v>59</v>
      </c>
      <c r="L14" s="642">
        <f t="shared" si="3"/>
        <v>1722</v>
      </c>
      <c r="M14" s="157">
        <f t="shared" si="5"/>
        <v>236</v>
      </c>
      <c r="N14" s="157">
        <f t="shared" si="0"/>
        <v>317</v>
      </c>
      <c r="O14" s="157">
        <f t="shared" si="0"/>
        <v>414</v>
      </c>
      <c r="P14" s="157">
        <f t="shared" si="0"/>
        <v>349</v>
      </c>
    </row>
    <row r="15" spans="1:21" ht="12" customHeight="1">
      <c r="A15" s="865"/>
      <c r="B15" s="741" t="s">
        <v>58</v>
      </c>
      <c r="C15" s="743">
        <v>1586</v>
      </c>
      <c r="D15" s="729">
        <v>1800</v>
      </c>
      <c r="E15" s="729">
        <v>2092</v>
      </c>
      <c r="F15" s="729">
        <v>2492</v>
      </c>
      <c r="G15" s="729">
        <v>2858</v>
      </c>
      <c r="H15" s="733">
        <f t="shared" si="1"/>
        <v>1.38</v>
      </c>
      <c r="I15" s="730">
        <f t="shared" si="2"/>
        <v>1.8</v>
      </c>
      <c r="J15" s="865"/>
      <c r="K15" s="405" t="s">
        <v>58</v>
      </c>
      <c r="L15" s="642">
        <f t="shared" si="3"/>
        <v>1586</v>
      </c>
      <c r="M15" s="157">
        <f t="shared" si="5"/>
        <v>214</v>
      </c>
      <c r="N15" s="157">
        <f t="shared" si="0"/>
        <v>292</v>
      </c>
      <c r="O15" s="157">
        <f t="shared" si="0"/>
        <v>400</v>
      </c>
      <c r="P15" s="157">
        <f t="shared" si="0"/>
        <v>366</v>
      </c>
    </row>
    <row r="16" spans="1:21" ht="12" customHeight="1" thickBot="1">
      <c r="A16" s="866"/>
      <c r="B16" s="714" t="s">
        <v>162</v>
      </c>
      <c r="C16" s="731">
        <v>1509</v>
      </c>
      <c r="D16" s="731">
        <v>1818</v>
      </c>
      <c r="E16" s="731">
        <v>2220</v>
      </c>
      <c r="F16" s="731">
        <v>2730</v>
      </c>
      <c r="G16" s="731">
        <v>3392</v>
      </c>
      <c r="H16" s="715">
        <f t="shared" si="1"/>
        <v>1.5</v>
      </c>
      <c r="I16" s="732">
        <f t="shared" si="2"/>
        <v>2.25</v>
      </c>
      <c r="J16" s="872"/>
      <c r="K16" s="316" t="s">
        <v>162</v>
      </c>
      <c r="L16" s="157">
        <f t="shared" si="3"/>
        <v>1509</v>
      </c>
      <c r="M16" s="157">
        <f t="shared" si="5"/>
        <v>309</v>
      </c>
      <c r="N16" s="157">
        <f t="shared" si="0"/>
        <v>402</v>
      </c>
      <c r="O16" s="157">
        <f t="shared" si="0"/>
        <v>510</v>
      </c>
      <c r="P16" s="157">
        <f t="shared" si="0"/>
        <v>662</v>
      </c>
    </row>
    <row r="17" spans="1:16" ht="12" customHeight="1">
      <c r="A17" s="867" t="s">
        <v>8</v>
      </c>
      <c r="B17" s="720" t="s">
        <v>6</v>
      </c>
      <c r="C17" s="716">
        <v>1443</v>
      </c>
      <c r="D17" s="727">
        <v>1694</v>
      </c>
      <c r="E17" s="727">
        <v>2039</v>
      </c>
      <c r="F17" s="727">
        <v>2464</v>
      </c>
      <c r="G17" s="727">
        <v>2927</v>
      </c>
      <c r="H17" s="296">
        <f t="shared" si="1"/>
        <v>1.45</v>
      </c>
      <c r="I17" s="728">
        <f t="shared" si="2"/>
        <v>2.0299999999999998</v>
      </c>
      <c r="J17" s="871" t="s">
        <v>8</v>
      </c>
      <c r="K17" s="400" t="s">
        <v>6</v>
      </c>
      <c r="L17" s="642">
        <f t="shared" si="3"/>
        <v>1443</v>
      </c>
      <c r="M17" s="157">
        <f t="shared" si="5"/>
        <v>251</v>
      </c>
      <c r="N17" s="157">
        <f t="shared" si="0"/>
        <v>345</v>
      </c>
      <c r="O17" s="157">
        <f t="shared" si="0"/>
        <v>425</v>
      </c>
      <c r="P17" s="157">
        <f t="shared" si="0"/>
        <v>463</v>
      </c>
    </row>
    <row r="18" spans="1:16" ht="12" customHeight="1">
      <c r="A18" s="867"/>
      <c r="B18" s="400" t="s">
        <v>2</v>
      </c>
      <c r="C18" s="642">
        <v>1356</v>
      </c>
      <c r="D18" s="157">
        <v>1501</v>
      </c>
      <c r="E18" s="157">
        <v>1696</v>
      </c>
      <c r="F18" s="157">
        <v>1940</v>
      </c>
      <c r="G18" s="157">
        <v>2220</v>
      </c>
      <c r="H18" s="296">
        <f t="shared" si="1"/>
        <v>1.29</v>
      </c>
      <c r="I18" s="158">
        <f t="shared" si="2"/>
        <v>1.64</v>
      </c>
      <c r="J18" s="865"/>
      <c r="K18" s="400" t="s">
        <v>2</v>
      </c>
      <c r="L18" s="642">
        <f t="shared" si="3"/>
        <v>1356</v>
      </c>
      <c r="M18" s="157">
        <f t="shared" si="5"/>
        <v>145</v>
      </c>
      <c r="N18" s="157">
        <f t="shared" si="0"/>
        <v>195</v>
      </c>
      <c r="O18" s="157">
        <f t="shared" si="0"/>
        <v>244</v>
      </c>
      <c r="P18" s="157">
        <f t="shared" si="0"/>
        <v>280</v>
      </c>
    </row>
    <row r="19" spans="1:16" ht="12" customHeight="1">
      <c r="A19" s="867"/>
      <c r="B19" s="316" t="s">
        <v>29</v>
      </c>
      <c r="C19" s="642">
        <v>1409</v>
      </c>
      <c r="D19" s="157">
        <v>1535</v>
      </c>
      <c r="E19" s="157">
        <v>1711</v>
      </c>
      <c r="F19" s="157">
        <v>1923</v>
      </c>
      <c r="G19" s="157">
        <v>2138</v>
      </c>
      <c r="H19" s="296">
        <f t="shared" si="1"/>
        <v>1.25</v>
      </c>
      <c r="I19" s="158">
        <f t="shared" si="2"/>
        <v>1.52</v>
      </c>
      <c r="J19" s="865"/>
      <c r="K19" s="316" t="s">
        <v>29</v>
      </c>
      <c r="L19" s="642">
        <f t="shared" si="3"/>
        <v>1409</v>
      </c>
      <c r="M19" s="157">
        <f t="shared" si="5"/>
        <v>126</v>
      </c>
      <c r="N19" s="157">
        <f t="shared" si="0"/>
        <v>176</v>
      </c>
      <c r="O19" s="157">
        <f t="shared" si="0"/>
        <v>212</v>
      </c>
      <c r="P19" s="157">
        <f t="shared" si="0"/>
        <v>215</v>
      </c>
    </row>
    <row r="20" spans="1:16" ht="12" customHeight="1">
      <c r="A20" s="867"/>
      <c r="B20" s="403" t="s">
        <v>59</v>
      </c>
      <c r="C20" s="642">
        <v>1414</v>
      </c>
      <c r="D20" s="157">
        <v>1544</v>
      </c>
      <c r="E20" s="157">
        <v>1725</v>
      </c>
      <c r="F20" s="157">
        <v>1940</v>
      </c>
      <c r="G20" s="157">
        <v>2155</v>
      </c>
      <c r="H20" s="296">
        <f t="shared" si="1"/>
        <v>1.26</v>
      </c>
      <c r="I20" s="158">
        <f t="shared" si="2"/>
        <v>1.52</v>
      </c>
      <c r="J20" s="865"/>
      <c r="K20" s="403" t="s">
        <v>59</v>
      </c>
      <c r="L20" s="642">
        <f t="shared" si="3"/>
        <v>1414</v>
      </c>
      <c r="M20" s="157">
        <f t="shared" si="5"/>
        <v>130</v>
      </c>
      <c r="N20" s="157">
        <f t="shared" si="0"/>
        <v>181</v>
      </c>
      <c r="O20" s="157">
        <f t="shared" si="0"/>
        <v>215</v>
      </c>
      <c r="P20" s="157">
        <f t="shared" si="0"/>
        <v>215</v>
      </c>
    </row>
    <row r="21" spans="1:16" ht="12" customHeight="1">
      <c r="A21" s="867"/>
      <c r="B21" s="405" t="s">
        <v>58</v>
      </c>
      <c r="C21" s="642">
        <v>1395</v>
      </c>
      <c r="D21" s="157">
        <v>1502</v>
      </c>
      <c r="E21" s="157">
        <v>1653</v>
      </c>
      <c r="F21" s="157">
        <v>1854</v>
      </c>
      <c r="G21" s="157">
        <v>2055</v>
      </c>
      <c r="H21" s="296">
        <f t="shared" si="1"/>
        <v>1.23</v>
      </c>
      <c r="I21" s="158">
        <f t="shared" si="2"/>
        <v>1.47</v>
      </c>
      <c r="J21" s="865"/>
      <c r="K21" s="405" t="s">
        <v>58</v>
      </c>
      <c r="L21" s="642">
        <f t="shared" si="3"/>
        <v>1395</v>
      </c>
      <c r="M21" s="157">
        <f t="shared" si="5"/>
        <v>107</v>
      </c>
      <c r="N21" s="157">
        <f t="shared" si="5"/>
        <v>151</v>
      </c>
      <c r="O21" s="157">
        <f t="shared" si="5"/>
        <v>201</v>
      </c>
      <c r="P21" s="157">
        <f t="shared" si="5"/>
        <v>201</v>
      </c>
    </row>
    <row r="22" spans="1:16" ht="12" customHeight="1" thickBot="1">
      <c r="A22" s="868"/>
      <c r="B22" s="406" t="s">
        <v>162</v>
      </c>
      <c r="C22" s="159">
        <v>1263</v>
      </c>
      <c r="D22" s="159">
        <v>1424</v>
      </c>
      <c r="E22" s="159">
        <v>1661</v>
      </c>
      <c r="F22" s="159">
        <v>2008</v>
      </c>
      <c r="G22" s="159">
        <v>2444</v>
      </c>
      <c r="H22" s="640">
        <f t="shared" si="1"/>
        <v>1.41</v>
      </c>
      <c r="I22" s="160">
        <f t="shared" si="2"/>
        <v>1.94</v>
      </c>
      <c r="J22" s="866"/>
      <c r="K22" s="406" t="s">
        <v>162</v>
      </c>
      <c r="L22" s="159">
        <f t="shared" si="3"/>
        <v>1263</v>
      </c>
      <c r="M22" s="159">
        <f t="shared" si="5"/>
        <v>161</v>
      </c>
      <c r="N22" s="159">
        <f t="shared" si="5"/>
        <v>237</v>
      </c>
      <c r="O22" s="159">
        <f t="shared" si="5"/>
        <v>347</v>
      </c>
      <c r="P22" s="159">
        <f t="shared" si="5"/>
        <v>436</v>
      </c>
    </row>
    <row r="23" spans="1:16" ht="12" customHeight="1">
      <c r="A23" s="869" t="s">
        <v>9</v>
      </c>
      <c r="B23" s="407" t="s">
        <v>6</v>
      </c>
      <c r="C23" s="642">
        <v>1548</v>
      </c>
      <c r="D23" s="157">
        <v>1958</v>
      </c>
      <c r="E23" s="157">
        <v>2406</v>
      </c>
      <c r="F23" s="157">
        <v>2997</v>
      </c>
      <c r="G23" s="157">
        <v>3744</v>
      </c>
      <c r="H23" s="296">
        <f t="shared" si="1"/>
        <v>1.53</v>
      </c>
      <c r="I23" s="158">
        <f t="shared" si="2"/>
        <v>2.42</v>
      </c>
      <c r="J23" s="870" t="s">
        <v>9</v>
      </c>
      <c r="K23" s="407" t="s">
        <v>6</v>
      </c>
      <c r="L23" s="642">
        <f t="shared" si="3"/>
        <v>1548</v>
      </c>
      <c r="M23" s="157">
        <f t="shared" si="5"/>
        <v>410</v>
      </c>
      <c r="N23" s="157">
        <f t="shared" si="5"/>
        <v>448</v>
      </c>
      <c r="O23" s="157">
        <f t="shared" si="5"/>
        <v>591</v>
      </c>
      <c r="P23" s="157">
        <f t="shared" si="5"/>
        <v>747</v>
      </c>
    </row>
    <row r="24" spans="1:16" ht="12" customHeight="1">
      <c r="A24" s="867"/>
      <c r="B24" s="402" t="s">
        <v>2</v>
      </c>
      <c r="C24" s="642">
        <v>1387</v>
      </c>
      <c r="D24" s="157">
        <v>1556</v>
      </c>
      <c r="E24" s="157">
        <v>1807</v>
      </c>
      <c r="F24" s="157">
        <v>2200</v>
      </c>
      <c r="G24" s="157">
        <v>2785</v>
      </c>
      <c r="H24" s="296">
        <f t="shared" si="1"/>
        <v>1.41</v>
      </c>
      <c r="I24" s="158">
        <f t="shared" si="2"/>
        <v>2.0099999999999998</v>
      </c>
      <c r="J24" s="865"/>
      <c r="K24" s="402" t="s">
        <v>2</v>
      </c>
      <c r="L24" s="642">
        <f t="shared" si="3"/>
        <v>1387</v>
      </c>
      <c r="M24" s="157">
        <f t="shared" si="5"/>
        <v>169</v>
      </c>
      <c r="N24" s="157">
        <f t="shared" si="5"/>
        <v>251</v>
      </c>
      <c r="O24" s="157">
        <f t="shared" si="5"/>
        <v>393</v>
      </c>
      <c r="P24" s="157">
        <f t="shared" si="5"/>
        <v>585</v>
      </c>
    </row>
    <row r="25" spans="1:16" ht="12" customHeight="1">
      <c r="A25" s="867"/>
      <c r="B25" s="41" t="s">
        <v>29</v>
      </c>
      <c r="C25" s="642">
        <v>1479</v>
      </c>
      <c r="D25" s="157">
        <v>1657</v>
      </c>
      <c r="E25" s="157">
        <v>1957</v>
      </c>
      <c r="F25" s="157">
        <v>2460</v>
      </c>
      <c r="G25" s="157">
        <v>3227</v>
      </c>
      <c r="H25" s="296">
        <f t="shared" si="1"/>
        <v>1.48</v>
      </c>
      <c r="I25" s="158">
        <f t="shared" si="2"/>
        <v>2.1800000000000002</v>
      </c>
      <c r="J25" s="865"/>
      <c r="K25" s="41" t="s">
        <v>29</v>
      </c>
      <c r="L25" s="642">
        <f t="shared" si="3"/>
        <v>1479</v>
      </c>
      <c r="M25" s="157">
        <f t="shared" si="5"/>
        <v>178</v>
      </c>
      <c r="N25" s="157">
        <f t="shared" si="5"/>
        <v>300</v>
      </c>
      <c r="O25" s="157">
        <f t="shared" si="5"/>
        <v>503</v>
      </c>
      <c r="P25" s="157">
        <f t="shared" si="5"/>
        <v>767</v>
      </c>
    </row>
    <row r="26" spans="1:16" ht="12" customHeight="1">
      <c r="A26" s="867"/>
      <c r="B26" s="408" t="s">
        <v>59</v>
      </c>
      <c r="C26" s="642">
        <v>1497</v>
      </c>
      <c r="D26" s="157">
        <v>1690</v>
      </c>
      <c r="E26" s="157">
        <v>1999</v>
      </c>
      <c r="F26" s="157">
        <v>2539</v>
      </c>
      <c r="G26" s="157">
        <v>3369</v>
      </c>
      <c r="H26" s="296">
        <f t="shared" si="1"/>
        <v>1.5</v>
      </c>
      <c r="I26" s="158">
        <f t="shared" si="2"/>
        <v>2.25</v>
      </c>
      <c r="J26" s="865"/>
      <c r="K26" s="408" t="s">
        <v>59</v>
      </c>
      <c r="L26" s="642">
        <f t="shared" si="3"/>
        <v>1497</v>
      </c>
      <c r="M26" s="157">
        <f t="shared" si="5"/>
        <v>193</v>
      </c>
      <c r="N26" s="157">
        <f t="shared" si="5"/>
        <v>309</v>
      </c>
      <c r="O26" s="157">
        <f t="shared" si="5"/>
        <v>540</v>
      </c>
      <c r="P26" s="157">
        <f t="shared" si="5"/>
        <v>830</v>
      </c>
    </row>
    <row r="27" spans="1:16" ht="12" customHeight="1">
      <c r="A27" s="867"/>
      <c r="B27" s="404" t="s">
        <v>58</v>
      </c>
      <c r="C27" s="642">
        <v>1414</v>
      </c>
      <c r="D27" s="157">
        <v>1542</v>
      </c>
      <c r="E27" s="157">
        <v>1727</v>
      </c>
      <c r="F27" s="157">
        <v>1992</v>
      </c>
      <c r="G27" s="157">
        <v>2388</v>
      </c>
      <c r="H27" s="296">
        <f t="shared" si="1"/>
        <v>1.29</v>
      </c>
      <c r="I27" s="158">
        <f t="shared" si="2"/>
        <v>1.69</v>
      </c>
      <c r="J27" s="865"/>
      <c r="K27" s="404" t="s">
        <v>58</v>
      </c>
      <c r="L27" s="642">
        <f t="shared" si="3"/>
        <v>1414</v>
      </c>
      <c r="M27" s="157">
        <f t="shared" si="5"/>
        <v>128</v>
      </c>
      <c r="N27" s="157">
        <f t="shared" si="5"/>
        <v>185</v>
      </c>
      <c r="O27" s="157">
        <f t="shared" si="5"/>
        <v>265</v>
      </c>
      <c r="P27" s="157">
        <f t="shared" si="5"/>
        <v>396</v>
      </c>
    </row>
    <row r="28" spans="1:16" ht="12" customHeight="1" thickBot="1">
      <c r="A28" s="868"/>
      <c r="B28" s="641" t="s">
        <v>162</v>
      </c>
      <c r="C28" s="159">
        <v>1319</v>
      </c>
      <c r="D28" s="159">
        <v>1537</v>
      </c>
      <c r="E28" s="159">
        <v>1940</v>
      </c>
      <c r="F28" s="159">
        <v>2669</v>
      </c>
      <c r="G28" s="159">
        <v>3844</v>
      </c>
      <c r="H28" s="640">
        <f t="shared" si="1"/>
        <v>1.74</v>
      </c>
      <c r="I28" s="160">
        <f t="shared" si="2"/>
        <v>2.91</v>
      </c>
      <c r="J28" s="866"/>
      <c r="K28" s="641" t="s">
        <v>162</v>
      </c>
      <c r="L28" s="159">
        <f t="shared" si="3"/>
        <v>1319</v>
      </c>
      <c r="M28" s="159">
        <f t="shared" si="5"/>
        <v>218</v>
      </c>
      <c r="N28" s="159">
        <f t="shared" si="5"/>
        <v>403</v>
      </c>
      <c r="O28" s="159">
        <f t="shared" si="5"/>
        <v>729</v>
      </c>
      <c r="P28" s="159">
        <f t="shared" si="5"/>
        <v>1175</v>
      </c>
    </row>
    <row r="29" spans="1:16" ht="24.75" customHeight="1">
      <c r="A29" s="853" t="s">
        <v>167</v>
      </c>
      <c r="B29" s="854"/>
      <c r="C29" s="854"/>
      <c r="D29" s="854"/>
      <c r="E29" s="854"/>
      <c r="F29" s="854"/>
      <c r="G29" s="854"/>
      <c r="H29" s="854"/>
      <c r="I29" s="854"/>
      <c r="J29" s="854"/>
      <c r="M29" s="648"/>
    </row>
    <row r="30" spans="1:16" s="392" customFormat="1" ht="27" customHeight="1">
      <c r="A30" s="855" t="s">
        <v>195</v>
      </c>
      <c r="B30" s="856"/>
      <c r="C30" s="856"/>
      <c r="D30" s="856"/>
      <c r="E30" s="856"/>
      <c r="F30" s="856"/>
      <c r="G30" s="856"/>
      <c r="H30" s="856"/>
      <c r="I30" s="828"/>
      <c r="J30" s="828"/>
    </row>
    <row r="31" spans="1:16" ht="29.25" customHeight="1">
      <c r="A31" s="857" t="str">
        <f>'6.3-1 distrib sn PCS'!$A$31</f>
        <v>Champ pour la fonction publique : Y compris bénéficiaires de contrats aidés, en équivalent temps plein mensualisé. Hors militaires, assistants maternels, internes  et externes des hôpitaux, apprentis.</v>
      </c>
      <c r="B31" s="858"/>
      <c r="C31" s="858"/>
      <c r="D31" s="858"/>
      <c r="E31" s="858"/>
      <c r="F31" s="858"/>
      <c r="G31" s="858"/>
      <c r="H31" s="858"/>
    </row>
    <row r="32" spans="1:16" ht="37.5" customHeight="1">
      <c r="A32" s="857" t="str">
        <f>'6.3-1 distrib sn PCS'!A32:J32</f>
        <v>Lecture : Parmi les cadres de la fonction publique de l'État, 10 % d'entre eux en équivalent temps plein ont un salaire net mensuel inférieur à 1 958 euros, un quart un salaire net inférieur à 2 383 euros. La moitié des cadres de la FPE a un salaire net supérieur à 2 997 euros, un quart supérieur à 3693 euros et 10 % à 4 661 euros.</v>
      </c>
      <c r="B32" s="858"/>
      <c r="C32" s="858"/>
      <c r="D32" s="858"/>
      <c r="E32" s="858"/>
      <c r="F32" s="858"/>
      <c r="G32" s="858"/>
      <c r="H32" s="858"/>
    </row>
    <row r="33" spans="1:8">
      <c r="A33" s="853"/>
      <c r="B33" s="860"/>
      <c r="C33" s="860"/>
      <c r="D33" s="860"/>
      <c r="E33" s="860"/>
      <c r="F33" s="860"/>
      <c r="G33" s="860"/>
      <c r="H33" s="860"/>
    </row>
    <row r="34" spans="1:8" ht="17.25" customHeight="1">
      <c r="A34" s="853"/>
      <c r="B34" s="853"/>
      <c r="C34" s="853"/>
      <c r="D34" s="853"/>
      <c r="E34" s="853"/>
      <c r="F34" s="853"/>
      <c r="G34" s="853"/>
      <c r="H34" s="853"/>
    </row>
    <row r="35" spans="1:8" ht="36" customHeight="1">
      <c r="A35" s="853"/>
      <c r="B35" s="860"/>
      <c r="C35" s="860"/>
      <c r="D35" s="860"/>
      <c r="E35" s="860"/>
      <c r="F35" s="860"/>
      <c r="G35" s="860"/>
      <c r="H35" s="860"/>
    </row>
  </sheetData>
  <mergeCells count="16">
    <mergeCell ref="A34:H34"/>
    <mergeCell ref="A35:H35"/>
    <mergeCell ref="A3:I3"/>
    <mergeCell ref="A29:J29"/>
    <mergeCell ref="A30:H30"/>
    <mergeCell ref="A31:H31"/>
    <mergeCell ref="A32:H32"/>
    <mergeCell ref="A33:H33"/>
    <mergeCell ref="A5:A10"/>
    <mergeCell ref="A11:A16"/>
    <mergeCell ref="A17:A22"/>
    <mergeCell ref="A23:A28"/>
    <mergeCell ref="J23:J28"/>
    <mergeCell ref="J17:J22"/>
    <mergeCell ref="J11:J16"/>
    <mergeCell ref="J5:J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499984740745262"/>
  </sheetPr>
  <dimension ref="A3:F30"/>
  <sheetViews>
    <sheetView workbookViewId="0">
      <selection activeCell="G15" sqref="G15"/>
    </sheetView>
  </sheetViews>
  <sheetFormatPr baseColWidth="10" defaultRowHeight="15"/>
  <cols>
    <col min="1" max="1" width="14.28515625" customWidth="1"/>
    <col min="2" max="2" width="15.28515625" customWidth="1"/>
  </cols>
  <sheetData>
    <row r="3" spans="1:6">
      <c r="A3" t="s">
        <v>134</v>
      </c>
    </row>
    <row r="6" spans="1:6" s="656" customFormat="1">
      <c r="A6" s="655"/>
      <c r="B6" s="655"/>
      <c r="C6" s="655" t="s">
        <v>47</v>
      </c>
      <c r="D6" s="655" t="s">
        <v>48</v>
      </c>
      <c r="E6" s="655" t="s">
        <v>49</v>
      </c>
      <c r="F6" s="655" t="s">
        <v>109</v>
      </c>
    </row>
    <row r="7" spans="1:6">
      <c r="A7" s="654" t="s">
        <v>5</v>
      </c>
      <c r="B7" s="654" t="s">
        <v>6</v>
      </c>
      <c r="C7" s="664">
        <v>-1.2</v>
      </c>
      <c r="D7" s="664">
        <v>0.4</v>
      </c>
      <c r="E7" s="668">
        <v>0.5</v>
      </c>
      <c r="F7" s="668">
        <v>1.7</v>
      </c>
    </row>
    <row r="8" spans="1:6">
      <c r="A8" s="654"/>
      <c r="B8" s="654" t="s">
        <v>2</v>
      </c>
      <c r="C8" s="664"/>
      <c r="D8" s="664"/>
      <c r="E8" s="664"/>
      <c r="F8" s="664"/>
    </row>
    <row r="9" spans="1:6">
      <c r="A9" s="654"/>
      <c r="B9" s="654" t="s">
        <v>29</v>
      </c>
      <c r="C9" s="664"/>
      <c r="D9" s="664"/>
      <c r="E9" s="664"/>
      <c r="F9" s="664"/>
    </row>
    <row r="10" spans="1:6">
      <c r="A10" s="654"/>
      <c r="B10" s="654" t="s">
        <v>59</v>
      </c>
      <c r="C10" s="664"/>
      <c r="D10" s="664"/>
      <c r="E10" s="664"/>
      <c r="F10" s="664"/>
    </row>
    <row r="11" spans="1:6">
      <c r="A11" s="654"/>
      <c r="B11" s="654" t="s">
        <v>58</v>
      </c>
      <c r="C11" s="664"/>
      <c r="D11" s="664"/>
      <c r="E11" s="664"/>
      <c r="F11" s="664"/>
    </row>
    <row r="12" spans="1:6" ht="15.75" thickBot="1">
      <c r="A12" s="659"/>
      <c r="B12" s="659" t="s">
        <v>118</v>
      </c>
      <c r="C12" s="665"/>
      <c r="D12" s="665"/>
      <c r="E12" s="665"/>
      <c r="F12" s="665"/>
    </row>
    <row r="13" spans="1:6" ht="30">
      <c r="A13" s="657" t="s">
        <v>7</v>
      </c>
      <c r="B13" s="658" t="s">
        <v>6</v>
      </c>
      <c r="C13" s="664">
        <v>-1</v>
      </c>
      <c r="D13" s="667">
        <v>-0.3</v>
      </c>
      <c r="E13" s="667">
        <v>0.4</v>
      </c>
      <c r="F13" s="667">
        <v>1.3</v>
      </c>
    </row>
    <row r="14" spans="1:6">
      <c r="A14" s="654"/>
      <c r="B14" s="654" t="s">
        <v>2</v>
      </c>
      <c r="C14" s="664"/>
      <c r="D14" s="664"/>
      <c r="E14" s="664"/>
      <c r="F14" s="664"/>
    </row>
    <row r="15" spans="1:6">
      <c r="A15" s="654"/>
      <c r="B15" s="654" t="s">
        <v>29</v>
      </c>
      <c r="C15" s="664"/>
      <c r="D15" s="664"/>
      <c r="E15" s="664"/>
      <c r="F15" s="664"/>
    </row>
    <row r="16" spans="1:6">
      <c r="A16" s="654"/>
      <c r="B16" s="654" t="s">
        <v>59</v>
      </c>
      <c r="C16" s="664"/>
      <c r="D16" s="664"/>
      <c r="E16" s="664"/>
      <c r="F16" s="664"/>
    </row>
    <row r="17" spans="1:6">
      <c r="A17" s="654"/>
      <c r="B17" s="654" t="s">
        <v>58</v>
      </c>
      <c r="C17" s="664"/>
      <c r="D17" s="664"/>
      <c r="E17" s="664"/>
      <c r="F17" s="664"/>
    </row>
    <row r="18" spans="1:6" ht="15.75" thickBot="1">
      <c r="A18" s="659"/>
      <c r="B18" s="659" t="s">
        <v>118</v>
      </c>
      <c r="C18" s="665"/>
      <c r="D18" s="665"/>
      <c r="E18" s="665"/>
      <c r="F18" s="665"/>
    </row>
    <row r="19" spans="1:6" ht="30">
      <c r="A19" s="657" t="s">
        <v>8</v>
      </c>
      <c r="B19" s="658" t="s">
        <v>6</v>
      </c>
      <c r="C19" s="664">
        <v>5.6</v>
      </c>
      <c r="D19" s="667">
        <v>1.3</v>
      </c>
      <c r="E19" s="667">
        <v>1</v>
      </c>
      <c r="F19" s="667">
        <v>-4.4000000000000004</v>
      </c>
    </row>
    <row r="20" spans="1:6">
      <c r="A20" s="654"/>
      <c r="B20" s="654" t="s">
        <v>2</v>
      </c>
      <c r="C20" s="664"/>
      <c r="D20" s="664"/>
      <c r="E20" s="664"/>
      <c r="F20" s="664"/>
    </row>
    <row r="21" spans="1:6">
      <c r="A21" s="654"/>
      <c r="B21" s="654" t="s">
        <v>29</v>
      </c>
      <c r="C21" s="664"/>
      <c r="D21" s="664"/>
      <c r="E21" s="664"/>
      <c r="F21" s="664"/>
    </row>
    <row r="22" spans="1:6">
      <c r="A22" s="654"/>
      <c r="B22" s="654" t="s">
        <v>59</v>
      </c>
      <c r="C22" s="664"/>
      <c r="D22" s="664"/>
      <c r="E22" s="664"/>
      <c r="F22" s="664"/>
    </row>
    <row r="23" spans="1:6">
      <c r="A23" s="654"/>
      <c r="B23" s="654" t="s">
        <v>58</v>
      </c>
      <c r="C23" s="664"/>
      <c r="D23" s="664"/>
      <c r="E23" s="664"/>
      <c r="F23" s="664"/>
    </row>
    <row r="24" spans="1:6" ht="15.75" thickBot="1">
      <c r="A24" s="659"/>
      <c r="B24" s="659" t="s">
        <v>118</v>
      </c>
      <c r="C24" s="665"/>
      <c r="D24" s="665"/>
      <c r="E24" s="665"/>
      <c r="F24" s="665"/>
    </row>
    <row r="25" spans="1:6">
      <c r="A25" s="658" t="s">
        <v>9</v>
      </c>
      <c r="B25" s="658" t="s">
        <v>6</v>
      </c>
      <c r="C25" s="666">
        <v>1</v>
      </c>
      <c r="D25" s="667">
        <v>0.4</v>
      </c>
      <c r="E25" s="667">
        <v>1</v>
      </c>
      <c r="F25" s="667">
        <v>0</v>
      </c>
    </row>
    <row r="26" spans="1:6">
      <c r="A26" s="654"/>
      <c r="B26" s="654" t="s">
        <v>2</v>
      </c>
      <c r="C26" s="664"/>
      <c r="D26" s="664"/>
      <c r="E26" s="664"/>
      <c r="F26" s="664"/>
    </row>
    <row r="27" spans="1:6">
      <c r="A27" s="654"/>
      <c r="B27" s="654" t="s">
        <v>29</v>
      </c>
      <c r="C27" s="654"/>
      <c r="D27" s="654"/>
      <c r="E27" s="654"/>
      <c r="F27" s="654"/>
    </row>
    <row r="28" spans="1:6">
      <c r="A28" s="654"/>
      <c r="B28" s="654" t="s">
        <v>59</v>
      </c>
      <c r="C28" s="654"/>
      <c r="D28" s="654"/>
      <c r="E28" s="654"/>
      <c r="F28" s="654"/>
    </row>
    <row r="29" spans="1:6">
      <c r="A29" s="654"/>
      <c r="B29" s="654" t="s">
        <v>58</v>
      </c>
      <c r="C29" s="664"/>
      <c r="D29" s="664"/>
      <c r="E29" s="664"/>
      <c r="F29" s="664"/>
    </row>
    <row r="30" spans="1:6">
      <c r="A30" s="654"/>
      <c r="B30" s="654" t="s">
        <v>118</v>
      </c>
      <c r="C30" s="664"/>
      <c r="D30" s="664"/>
      <c r="E30" s="664"/>
      <c r="F30" s="66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sheetPr>
  <dimension ref="A1:AF79"/>
  <sheetViews>
    <sheetView showGridLines="0" zoomScaleNormal="100" workbookViewId="0">
      <pane ySplit="4" topLeftCell="A61" activePane="bottomLeft" state="frozen"/>
      <selection pane="bottomLeft" activeCell="A72" sqref="A72"/>
    </sheetView>
  </sheetViews>
  <sheetFormatPr baseColWidth="10" defaultColWidth="11.42578125" defaultRowHeight="12.75"/>
  <cols>
    <col min="1" max="1" width="43.85546875" style="489" customWidth="1"/>
    <col min="2" max="2" width="15.140625" style="489" customWidth="1"/>
    <col min="3" max="8" width="7.7109375" style="489" customWidth="1"/>
    <col min="9" max="9" width="5.28515625" style="489" bestFit="1" customWidth="1"/>
    <col min="10" max="10" width="7.7109375" style="488" customWidth="1"/>
    <col min="11" max="15" width="7.7109375" style="489" customWidth="1"/>
    <col min="16" max="16" width="13.7109375" style="489" customWidth="1"/>
    <col min="17" max="22" width="7.7109375" style="489" customWidth="1"/>
    <col min="23" max="23" width="13.140625" style="489" bestFit="1" customWidth="1"/>
    <col min="24" max="29" width="7.7109375" style="489" customWidth="1"/>
    <col min="30" max="16384" width="11.42578125" style="489"/>
  </cols>
  <sheetData>
    <row r="1" spans="1:15" s="484" customFormat="1" ht="18.75" customHeight="1">
      <c r="A1" s="481" t="s">
        <v>152</v>
      </c>
      <c r="B1" s="481"/>
      <c r="C1" s="481"/>
      <c r="D1" s="481"/>
      <c r="E1" s="481"/>
      <c r="F1" s="481"/>
      <c r="G1" s="481"/>
      <c r="H1" s="482"/>
      <c r="I1" s="482"/>
      <c r="J1" s="483"/>
      <c r="K1" s="482"/>
      <c r="L1" s="482"/>
      <c r="M1" s="482"/>
      <c r="N1" s="482"/>
      <c r="O1" s="394"/>
    </row>
    <row r="2" spans="1:15" s="484" customFormat="1" ht="1.5" customHeight="1">
      <c r="A2" s="485"/>
      <c r="B2" s="485"/>
      <c r="C2" s="485"/>
      <c r="D2" s="485"/>
      <c r="E2" s="485"/>
      <c r="F2" s="485"/>
      <c r="G2" s="485"/>
      <c r="H2" s="485"/>
      <c r="I2" s="485"/>
      <c r="J2" s="486"/>
      <c r="K2" s="485"/>
      <c r="L2" s="485"/>
      <c r="M2" s="485"/>
      <c r="N2" s="485"/>
      <c r="O2" s="394"/>
    </row>
    <row r="3" spans="1:15" ht="18" customHeight="1">
      <c r="A3" s="487" t="s">
        <v>50</v>
      </c>
      <c r="B3" s="28"/>
      <c r="C3" s="28"/>
      <c r="D3" s="488"/>
      <c r="E3" s="488"/>
      <c r="F3" s="488"/>
      <c r="G3" s="488"/>
      <c r="H3" s="488"/>
      <c r="I3" s="488"/>
      <c r="K3" s="488"/>
    </row>
    <row r="4" spans="1:15" ht="35.25" customHeight="1">
      <c r="A4" s="490" t="s">
        <v>1</v>
      </c>
      <c r="B4" s="491" t="s">
        <v>119</v>
      </c>
      <c r="C4" s="492" t="s">
        <v>120</v>
      </c>
      <c r="D4" s="492" t="s">
        <v>121</v>
      </c>
      <c r="E4" s="492" t="s">
        <v>122</v>
      </c>
      <c r="F4" s="492" t="s">
        <v>123</v>
      </c>
      <c r="G4" s="492" t="s">
        <v>206</v>
      </c>
      <c r="H4" s="493" t="s">
        <v>207</v>
      </c>
      <c r="J4" s="489"/>
    </row>
    <row r="5" spans="1:15" ht="14.25" customHeight="1">
      <c r="A5" s="494" t="s">
        <v>9</v>
      </c>
      <c r="B5" s="495">
        <f>'6.3-1 ter sal n 3vFP'!B5</f>
        <v>100</v>
      </c>
      <c r="C5" s="496">
        <v>3220</v>
      </c>
      <c r="D5" s="496">
        <v>3002</v>
      </c>
      <c r="E5" s="496">
        <v>1923</v>
      </c>
      <c r="F5" s="496">
        <v>2438</v>
      </c>
      <c r="G5" s="496">
        <v>3724</v>
      </c>
      <c r="H5" s="497">
        <v>4608</v>
      </c>
      <c r="J5" s="489"/>
    </row>
    <row r="6" spans="1:15" ht="14.25" customHeight="1">
      <c r="A6" s="498" t="s">
        <v>34</v>
      </c>
      <c r="B6" s="499">
        <f>'6.3-1 ter sal n 3vFP'!B6</f>
        <v>73.400000000000006</v>
      </c>
      <c r="C6" s="500">
        <v>3423</v>
      </c>
      <c r="D6" s="500">
        <v>3147</v>
      </c>
      <c r="E6" s="500">
        <v>2282</v>
      </c>
      <c r="F6" s="500">
        <v>2651</v>
      </c>
      <c r="G6" s="500">
        <v>3879</v>
      </c>
      <c r="H6" s="500">
        <v>4780</v>
      </c>
      <c r="J6" s="489"/>
    </row>
    <row r="7" spans="1:15" ht="14.25" customHeight="1">
      <c r="A7" s="502" t="s">
        <v>126</v>
      </c>
      <c r="B7" s="499">
        <f>'6.3-1 ter sal n 3vFP'!B7</f>
        <v>49.5</v>
      </c>
      <c r="C7" s="500">
        <v>3703</v>
      </c>
      <c r="D7" s="500">
        <v>3384</v>
      </c>
      <c r="E7" s="500">
        <v>2496</v>
      </c>
      <c r="F7" s="500">
        <v>2862</v>
      </c>
      <c r="G7" s="500">
        <v>4177</v>
      </c>
      <c r="H7" s="500">
        <v>5218</v>
      </c>
      <c r="J7" s="489"/>
    </row>
    <row r="8" spans="1:15" ht="14.25" customHeight="1">
      <c r="A8" s="502" t="s">
        <v>127</v>
      </c>
      <c r="B8" s="499">
        <f>'6.3-1 ter sal n 3vFP'!B8</f>
        <v>13.5</v>
      </c>
      <c r="C8" s="500">
        <v>3116</v>
      </c>
      <c r="D8" s="500">
        <v>3061</v>
      </c>
      <c r="E8" s="500">
        <v>2377</v>
      </c>
      <c r="F8" s="500">
        <v>2683</v>
      </c>
      <c r="G8" s="500">
        <v>3480</v>
      </c>
      <c r="H8" s="500">
        <v>3875</v>
      </c>
      <c r="J8" s="489"/>
    </row>
    <row r="9" spans="1:15" ht="14.25" customHeight="1">
      <c r="A9" s="502" t="s">
        <v>128</v>
      </c>
      <c r="B9" s="499">
        <f>'6.3-1 ter sal n 3vFP'!B9</f>
        <v>10.3</v>
      </c>
      <c r="C9" s="500">
        <v>2487</v>
      </c>
      <c r="D9" s="500">
        <v>2370</v>
      </c>
      <c r="E9" s="500">
        <v>1970</v>
      </c>
      <c r="F9" s="500">
        <v>2126</v>
      </c>
      <c r="G9" s="500">
        <v>2708</v>
      </c>
      <c r="H9" s="500">
        <v>3118</v>
      </c>
      <c r="J9" s="489"/>
    </row>
    <row r="10" spans="1:15" ht="14.25" customHeight="1">
      <c r="A10" s="506" t="s">
        <v>61</v>
      </c>
      <c r="B10" s="499">
        <f>'6.3-1 ter sal n 3vFP'!B10</f>
        <v>18.399999999999999</v>
      </c>
      <c r="C10" s="500">
        <v>2532</v>
      </c>
      <c r="D10" s="500">
        <v>2169</v>
      </c>
      <c r="E10" s="500">
        <v>1529</v>
      </c>
      <c r="F10" s="500">
        <v>1635</v>
      </c>
      <c r="G10" s="500">
        <v>2886</v>
      </c>
      <c r="H10" s="500">
        <v>3964</v>
      </c>
      <c r="J10" s="489"/>
    </row>
    <row r="11" spans="1:15" ht="14.25" customHeight="1">
      <c r="A11" s="508" t="s">
        <v>129</v>
      </c>
      <c r="B11" s="499">
        <f>'6.3-1 ter sal n 3vFP'!B11</f>
        <v>7.6</v>
      </c>
      <c r="C11" s="500">
        <v>3054</v>
      </c>
      <c r="D11" s="500">
        <v>2939</v>
      </c>
      <c r="E11" s="500">
        <v>2153</v>
      </c>
      <c r="F11" s="500">
        <v>2492</v>
      </c>
      <c r="G11" s="500">
        <v>3478</v>
      </c>
      <c r="H11" s="500">
        <v>4056</v>
      </c>
      <c r="J11" s="489"/>
    </row>
    <row r="12" spans="1:15" ht="14.25" customHeight="1">
      <c r="A12" s="509" t="s">
        <v>130</v>
      </c>
      <c r="B12" s="678">
        <f>'6.3-1 ter sal n 3vFP'!B12</f>
        <v>99.4</v>
      </c>
      <c r="C12" s="496">
        <v>3230</v>
      </c>
      <c r="D12" s="496">
        <v>3007</v>
      </c>
      <c r="E12" s="496">
        <v>1950</v>
      </c>
      <c r="F12" s="496">
        <v>2448</v>
      </c>
      <c r="G12" s="496">
        <v>3730</v>
      </c>
      <c r="H12" s="496">
        <v>4614</v>
      </c>
      <c r="J12" s="489"/>
    </row>
    <row r="13" spans="1:15" ht="14.25" customHeight="1">
      <c r="A13" s="510" t="s">
        <v>39</v>
      </c>
      <c r="B13" s="499">
        <f>'6.3-1 ter sal n 3vFP'!B13</f>
        <v>0.6</v>
      </c>
      <c r="C13" s="512">
        <v>1561</v>
      </c>
      <c r="D13" s="512">
        <v>1523</v>
      </c>
      <c r="E13" s="512">
        <v>1497</v>
      </c>
      <c r="F13" s="512">
        <v>1521</v>
      </c>
      <c r="G13" s="512">
        <v>1540</v>
      </c>
      <c r="H13" s="512">
        <v>1653</v>
      </c>
      <c r="J13" s="489"/>
    </row>
    <row r="14" spans="1:15" ht="14.25" customHeight="1">
      <c r="A14" s="514" t="s">
        <v>12</v>
      </c>
      <c r="B14" s="644">
        <f>'6.3-1 ter sal n 3vFP'!B14</f>
        <v>61.1</v>
      </c>
      <c r="C14" s="516">
        <v>3042</v>
      </c>
      <c r="D14" s="516">
        <v>2885</v>
      </c>
      <c r="E14" s="516">
        <v>1857</v>
      </c>
      <c r="F14" s="516">
        <v>2360</v>
      </c>
      <c r="G14" s="516">
        <v>3495</v>
      </c>
      <c r="H14" s="517">
        <v>4255</v>
      </c>
      <c r="J14" s="489"/>
    </row>
    <row r="15" spans="1:15" ht="14.25" customHeight="1">
      <c r="A15" s="518" t="s">
        <v>13</v>
      </c>
      <c r="B15" s="645">
        <f>'6.3-1 ter sal n 3vFP'!B15</f>
        <v>38.9</v>
      </c>
      <c r="C15" s="500">
        <v>3500</v>
      </c>
      <c r="D15" s="500">
        <v>3227</v>
      </c>
      <c r="E15" s="500">
        <v>2063</v>
      </c>
      <c r="F15" s="500">
        <v>2595</v>
      </c>
      <c r="G15" s="500">
        <v>4052</v>
      </c>
      <c r="H15" s="501">
        <v>5145</v>
      </c>
      <c r="J15" s="489"/>
    </row>
    <row r="16" spans="1:15" ht="14.25" customHeight="1">
      <c r="A16" s="519" t="s">
        <v>40</v>
      </c>
      <c r="B16" s="646">
        <f>'6.3-1 ter sal n 3vFP'!B16</f>
        <v>10.4</v>
      </c>
      <c r="C16" s="521">
        <v>2223</v>
      </c>
      <c r="D16" s="521">
        <v>2193</v>
      </c>
      <c r="E16" s="521">
        <v>1540</v>
      </c>
      <c r="F16" s="521">
        <v>1769</v>
      </c>
      <c r="G16" s="521">
        <v>2531</v>
      </c>
      <c r="H16" s="522">
        <v>2864</v>
      </c>
      <c r="J16" s="489"/>
    </row>
    <row r="17" spans="1:10" ht="14.25" customHeight="1">
      <c r="A17" s="518" t="s">
        <v>23</v>
      </c>
      <c r="B17" s="499">
        <f>'6.3-1 ter sal n 3vFP'!B17</f>
        <v>21.4</v>
      </c>
      <c r="C17" s="500">
        <v>2755</v>
      </c>
      <c r="D17" s="500">
        <v>2655</v>
      </c>
      <c r="E17" s="500">
        <v>1877</v>
      </c>
      <c r="F17" s="500">
        <v>2307</v>
      </c>
      <c r="G17" s="500">
        <v>3042</v>
      </c>
      <c r="H17" s="501">
        <v>3626</v>
      </c>
      <c r="J17" s="489"/>
    </row>
    <row r="18" spans="1:10" ht="14.25" customHeight="1">
      <c r="A18" s="518" t="s">
        <v>24</v>
      </c>
      <c r="B18" s="499">
        <f>'6.3-1 ter sal n 3vFP'!B18</f>
        <v>31.9</v>
      </c>
      <c r="C18" s="500">
        <v>3263</v>
      </c>
      <c r="D18" s="500">
        <v>3102</v>
      </c>
      <c r="E18" s="500">
        <v>2162</v>
      </c>
      <c r="F18" s="500">
        <v>2680</v>
      </c>
      <c r="G18" s="500">
        <v>3659</v>
      </c>
      <c r="H18" s="501">
        <v>4415</v>
      </c>
      <c r="J18" s="489"/>
    </row>
    <row r="19" spans="1:10" ht="14.25" customHeight="1">
      <c r="A19" s="518" t="s">
        <v>25</v>
      </c>
      <c r="B19" s="499">
        <f>'6.3-1 ter sal n 3vFP'!B19</f>
        <v>27.9</v>
      </c>
      <c r="C19" s="500">
        <v>3644</v>
      </c>
      <c r="D19" s="500">
        <v>3461</v>
      </c>
      <c r="E19" s="500">
        <v>2197</v>
      </c>
      <c r="F19" s="500">
        <v>2813</v>
      </c>
      <c r="G19" s="500">
        <v>4172</v>
      </c>
      <c r="H19" s="501">
        <v>5173</v>
      </c>
      <c r="J19" s="489"/>
    </row>
    <row r="20" spans="1:10" ht="14.25" customHeight="1" thickBot="1">
      <c r="A20" s="523" t="s">
        <v>41</v>
      </c>
      <c r="B20" s="647">
        <f>'6.3-1 ter sal n 3vFP'!B20</f>
        <v>8.3000000000000007</v>
      </c>
      <c r="C20" s="525">
        <v>4079</v>
      </c>
      <c r="D20" s="525">
        <v>3803</v>
      </c>
      <c r="E20" s="525">
        <v>2250</v>
      </c>
      <c r="F20" s="525">
        <v>2897</v>
      </c>
      <c r="G20" s="525">
        <v>4733</v>
      </c>
      <c r="H20" s="526">
        <v>6193</v>
      </c>
      <c r="J20" s="489"/>
    </row>
    <row r="21" spans="1:10" ht="35.25" customHeight="1">
      <c r="A21" s="527" t="s">
        <v>2</v>
      </c>
      <c r="B21" s="491" t="s">
        <v>119</v>
      </c>
      <c r="C21" s="492" t="s">
        <v>120</v>
      </c>
      <c r="D21" s="492" t="s">
        <v>121</v>
      </c>
      <c r="E21" s="492" t="s">
        <v>122</v>
      </c>
      <c r="F21" s="492" t="s">
        <v>123</v>
      </c>
      <c r="G21" s="492" t="s">
        <v>124</v>
      </c>
      <c r="H21" s="493" t="s">
        <v>125</v>
      </c>
      <c r="J21" s="489"/>
    </row>
    <row r="22" spans="1:10" ht="14.25" customHeight="1">
      <c r="A22" s="494" t="s">
        <v>9</v>
      </c>
      <c r="B22" s="495">
        <v>100</v>
      </c>
      <c r="C22" s="496">
        <v>2456</v>
      </c>
      <c r="D22" s="496">
        <v>2233</v>
      </c>
      <c r="E22" s="496">
        <v>1724</v>
      </c>
      <c r="F22" s="496">
        <v>1930</v>
      </c>
      <c r="G22" s="496">
        <v>2700</v>
      </c>
      <c r="H22" s="497">
        <v>3419</v>
      </c>
      <c r="J22" s="489"/>
    </row>
    <row r="23" spans="1:10" ht="14.25" customHeight="1">
      <c r="A23" s="498" t="s">
        <v>34</v>
      </c>
      <c r="B23" s="499">
        <v>79.3</v>
      </c>
      <c r="C23" s="500">
        <v>2548</v>
      </c>
      <c r="D23" s="500">
        <v>2321</v>
      </c>
      <c r="E23" s="500">
        <v>1848</v>
      </c>
      <c r="F23" s="500">
        <v>2033</v>
      </c>
      <c r="G23" s="500">
        <v>2789</v>
      </c>
      <c r="H23" s="501">
        <v>3488</v>
      </c>
      <c r="J23" s="489"/>
    </row>
    <row r="24" spans="1:10" ht="14.25" customHeight="1">
      <c r="A24" s="502" t="s">
        <v>126</v>
      </c>
      <c r="B24" s="499">
        <v>9.9</v>
      </c>
      <c r="C24" s="504">
        <v>3912</v>
      </c>
      <c r="D24" s="504">
        <v>3630</v>
      </c>
      <c r="E24" s="504">
        <v>2624</v>
      </c>
      <c r="F24" s="504">
        <v>3080</v>
      </c>
      <c r="G24" s="504">
        <v>4484</v>
      </c>
      <c r="H24" s="505">
        <v>5487</v>
      </c>
      <c r="J24" s="489"/>
    </row>
    <row r="25" spans="1:10" ht="14.25" customHeight="1">
      <c r="A25" s="502" t="s">
        <v>127</v>
      </c>
      <c r="B25" s="499">
        <v>9.6999999999999993</v>
      </c>
      <c r="C25" s="504">
        <v>2959</v>
      </c>
      <c r="D25" s="504">
        <v>2870</v>
      </c>
      <c r="E25" s="504">
        <v>2299</v>
      </c>
      <c r="F25" s="504">
        <v>2543</v>
      </c>
      <c r="G25" s="504">
        <v>3258</v>
      </c>
      <c r="H25" s="505">
        <v>3699</v>
      </c>
      <c r="J25" s="489"/>
    </row>
    <row r="26" spans="1:10" ht="14.25" customHeight="1">
      <c r="A26" s="502" t="s">
        <v>128</v>
      </c>
      <c r="B26" s="499">
        <v>59.7</v>
      </c>
      <c r="C26" s="504">
        <v>2255</v>
      </c>
      <c r="D26" s="504">
        <v>2182</v>
      </c>
      <c r="E26" s="504">
        <v>1809</v>
      </c>
      <c r="F26" s="504">
        <v>1966</v>
      </c>
      <c r="G26" s="504">
        <v>2458</v>
      </c>
      <c r="H26" s="505">
        <v>2785</v>
      </c>
      <c r="J26" s="489"/>
    </row>
    <row r="27" spans="1:10" ht="14.25" customHeight="1">
      <c r="A27" s="506" t="s">
        <v>61</v>
      </c>
      <c r="B27" s="499">
        <v>19</v>
      </c>
      <c r="C27" s="500">
        <v>2132</v>
      </c>
      <c r="D27" s="500">
        <v>1873</v>
      </c>
      <c r="E27" s="500">
        <v>1570</v>
      </c>
      <c r="F27" s="500">
        <v>1693</v>
      </c>
      <c r="G27" s="500">
        <v>2201</v>
      </c>
      <c r="H27" s="500">
        <v>2969</v>
      </c>
      <c r="J27" s="489"/>
    </row>
    <row r="28" spans="1:10" ht="14.25" customHeight="1">
      <c r="A28" s="508" t="s">
        <v>129</v>
      </c>
      <c r="B28" s="499">
        <v>0.1</v>
      </c>
      <c r="C28" s="500">
        <v>4382</v>
      </c>
      <c r="D28" s="500">
        <v>4094</v>
      </c>
      <c r="E28" s="500">
        <v>2392</v>
      </c>
      <c r="F28" s="500">
        <v>3128</v>
      </c>
      <c r="G28" s="500">
        <v>5283</v>
      </c>
      <c r="H28" s="500">
        <v>6691</v>
      </c>
      <c r="J28" s="489"/>
    </row>
    <row r="29" spans="1:10" ht="14.25" customHeight="1">
      <c r="A29" s="509" t="s">
        <v>130</v>
      </c>
      <c r="B29" s="678">
        <v>98.5</v>
      </c>
      <c r="C29" s="496">
        <v>2470</v>
      </c>
      <c r="D29" s="496">
        <v>2242</v>
      </c>
      <c r="E29" s="496">
        <v>1746</v>
      </c>
      <c r="F29" s="496">
        <v>1944</v>
      </c>
      <c r="G29" s="496">
        <v>2711</v>
      </c>
      <c r="H29" s="497">
        <v>3431</v>
      </c>
      <c r="J29" s="489"/>
    </row>
    <row r="30" spans="1:10" ht="14.25" customHeight="1">
      <c r="A30" s="510" t="s">
        <v>39</v>
      </c>
      <c r="B30" s="499">
        <v>1.5</v>
      </c>
      <c r="C30" s="512">
        <v>1551</v>
      </c>
      <c r="D30" s="512">
        <v>1523</v>
      </c>
      <c r="E30" s="512">
        <v>1467</v>
      </c>
      <c r="F30" s="512">
        <v>1521</v>
      </c>
      <c r="G30" s="512">
        <v>1566</v>
      </c>
      <c r="H30" s="512">
        <v>1660</v>
      </c>
      <c r="J30" s="489"/>
    </row>
    <row r="31" spans="1:10" ht="14.25" customHeight="1">
      <c r="A31" s="514" t="s">
        <v>12</v>
      </c>
      <c r="B31" s="644">
        <v>58.8</v>
      </c>
      <c r="C31" s="516">
        <v>2363</v>
      </c>
      <c r="D31" s="516">
        <v>2154</v>
      </c>
      <c r="E31" s="516">
        <v>1704</v>
      </c>
      <c r="F31" s="516">
        <v>1889</v>
      </c>
      <c r="G31" s="516">
        <v>2572</v>
      </c>
      <c r="H31" s="517">
        <v>3279</v>
      </c>
      <c r="J31" s="489"/>
    </row>
    <row r="32" spans="1:10" ht="14.25" customHeight="1">
      <c r="A32" s="518" t="s">
        <v>13</v>
      </c>
      <c r="B32" s="645">
        <v>41.2</v>
      </c>
      <c r="C32" s="500">
        <v>2589</v>
      </c>
      <c r="D32" s="500">
        <v>2360</v>
      </c>
      <c r="E32" s="500">
        <v>1767</v>
      </c>
      <c r="F32" s="500">
        <v>2013</v>
      </c>
      <c r="G32" s="500">
        <v>2860</v>
      </c>
      <c r="H32" s="501">
        <v>3616</v>
      </c>
      <c r="J32" s="489"/>
    </row>
    <row r="33" spans="1:11" ht="14.25" customHeight="1">
      <c r="A33" s="519" t="s">
        <v>40</v>
      </c>
      <c r="B33" s="646">
        <v>9.4</v>
      </c>
      <c r="C33" s="521">
        <v>1909</v>
      </c>
      <c r="D33" s="521">
        <v>1842</v>
      </c>
      <c r="E33" s="521">
        <v>1544</v>
      </c>
      <c r="F33" s="521">
        <v>1678</v>
      </c>
      <c r="G33" s="521">
        <v>2054</v>
      </c>
      <c r="H33" s="522">
        <v>2341</v>
      </c>
      <c r="J33" s="489"/>
    </row>
    <row r="34" spans="1:11" ht="14.25" customHeight="1">
      <c r="A34" s="518" t="s">
        <v>23</v>
      </c>
      <c r="B34" s="499">
        <v>19.2</v>
      </c>
      <c r="C34" s="500">
        <v>2283</v>
      </c>
      <c r="D34" s="500">
        <v>2129</v>
      </c>
      <c r="E34" s="500">
        <v>1717</v>
      </c>
      <c r="F34" s="500">
        <v>1889</v>
      </c>
      <c r="G34" s="500">
        <v>2508</v>
      </c>
      <c r="H34" s="501">
        <v>3031</v>
      </c>
      <c r="J34" s="489"/>
    </row>
    <row r="35" spans="1:11" ht="14.25" customHeight="1">
      <c r="A35" s="518" t="s">
        <v>24</v>
      </c>
      <c r="B35" s="499">
        <v>29</v>
      </c>
      <c r="C35" s="500">
        <v>2522</v>
      </c>
      <c r="D35" s="500">
        <v>2295</v>
      </c>
      <c r="E35" s="500">
        <v>1785</v>
      </c>
      <c r="F35" s="500">
        <v>1992</v>
      </c>
      <c r="G35" s="500">
        <v>2797</v>
      </c>
      <c r="H35" s="501">
        <v>3515</v>
      </c>
      <c r="J35" s="489"/>
    </row>
    <row r="36" spans="1:11" ht="14.25" customHeight="1">
      <c r="A36" s="518" t="s">
        <v>25</v>
      </c>
      <c r="B36" s="499">
        <v>33.700000000000003</v>
      </c>
      <c r="C36" s="500">
        <v>2565</v>
      </c>
      <c r="D36" s="500">
        <v>2330</v>
      </c>
      <c r="E36" s="500">
        <v>1789</v>
      </c>
      <c r="F36" s="500">
        <v>2013</v>
      </c>
      <c r="G36" s="500">
        <v>2817</v>
      </c>
      <c r="H36" s="501">
        <v>3597</v>
      </c>
      <c r="J36" s="489"/>
    </row>
    <row r="37" spans="1:11" ht="14.25" customHeight="1" thickBot="1">
      <c r="A37" s="523" t="s">
        <v>41</v>
      </c>
      <c r="B37" s="647">
        <v>8.8000000000000007</v>
      </c>
      <c r="C37" s="525">
        <v>2783</v>
      </c>
      <c r="D37" s="525">
        <v>2439</v>
      </c>
      <c r="E37" s="525">
        <v>1818</v>
      </c>
      <c r="F37" s="525">
        <v>2067</v>
      </c>
      <c r="G37" s="525">
        <v>3108</v>
      </c>
      <c r="H37" s="526">
        <v>4149</v>
      </c>
      <c r="J37" s="489"/>
    </row>
    <row r="38" spans="1:11" ht="35.25" customHeight="1">
      <c r="A38" s="527" t="s">
        <v>29</v>
      </c>
      <c r="B38" s="491" t="s">
        <v>119</v>
      </c>
      <c r="C38" s="492" t="s">
        <v>120</v>
      </c>
      <c r="D38" s="492" t="s">
        <v>121</v>
      </c>
      <c r="E38" s="492" t="s">
        <v>122</v>
      </c>
      <c r="F38" s="492" t="s">
        <v>123</v>
      </c>
      <c r="G38" s="492" t="s">
        <v>124</v>
      </c>
      <c r="H38" s="493" t="s">
        <v>125</v>
      </c>
      <c r="J38" s="489"/>
    </row>
    <row r="39" spans="1:11" ht="14.25" customHeight="1">
      <c r="A39" s="494" t="s">
        <v>9</v>
      </c>
      <c r="B39" s="495">
        <v>100</v>
      </c>
      <c r="C39" s="496">
        <v>2842.45</v>
      </c>
      <c r="D39" s="496">
        <v>2418</v>
      </c>
      <c r="E39" s="496">
        <v>1837.92</v>
      </c>
      <c r="F39" s="496">
        <v>2054.83</v>
      </c>
      <c r="G39" s="496">
        <v>3031.17</v>
      </c>
      <c r="H39" s="497">
        <v>3952.46</v>
      </c>
      <c r="I39" s="649"/>
      <c r="J39" s="489"/>
    </row>
    <row r="40" spans="1:11" ht="14.25" customHeight="1">
      <c r="A40" s="498" t="s">
        <v>34</v>
      </c>
      <c r="B40" s="499">
        <v>72</v>
      </c>
      <c r="C40" s="500">
        <v>2669.37</v>
      </c>
      <c r="D40" s="500">
        <v>2488.29</v>
      </c>
      <c r="E40" s="500">
        <v>1968.5</v>
      </c>
      <c r="F40" s="500">
        <v>2190</v>
      </c>
      <c r="G40" s="500">
        <v>2990.75</v>
      </c>
      <c r="H40" s="501">
        <v>3520.5</v>
      </c>
      <c r="I40" s="649"/>
      <c r="J40" s="489"/>
    </row>
    <row r="41" spans="1:11" ht="14.25" customHeight="1">
      <c r="A41" s="502" t="s">
        <v>126</v>
      </c>
      <c r="B41" s="499">
        <v>22.6</v>
      </c>
      <c r="C41" s="504">
        <v>3161.59</v>
      </c>
      <c r="D41" s="504">
        <v>2947.75</v>
      </c>
      <c r="E41" s="504">
        <v>2363.75</v>
      </c>
      <c r="F41" s="504">
        <v>2545.75</v>
      </c>
      <c r="G41" s="504">
        <v>3499.08</v>
      </c>
      <c r="H41" s="505">
        <v>4092.27</v>
      </c>
      <c r="I41" s="649"/>
      <c r="J41" s="489"/>
    </row>
    <row r="42" spans="1:11" ht="14.25" customHeight="1">
      <c r="A42" s="502" t="s">
        <v>127</v>
      </c>
      <c r="B42" s="499">
        <v>12.7</v>
      </c>
      <c r="C42" s="504">
        <v>2952.44</v>
      </c>
      <c r="D42" s="504">
        <v>2956.92</v>
      </c>
      <c r="E42" s="504">
        <v>2270.83</v>
      </c>
      <c r="F42" s="504">
        <v>2516.92</v>
      </c>
      <c r="G42" s="504">
        <v>3332.91</v>
      </c>
      <c r="H42" s="505">
        <v>3570.75</v>
      </c>
      <c r="I42" s="649"/>
      <c r="J42" s="489"/>
    </row>
    <row r="43" spans="1:11" ht="14.25" customHeight="1">
      <c r="A43" s="502" t="s">
        <v>128</v>
      </c>
      <c r="B43" s="499">
        <v>36.799999999999997</v>
      </c>
      <c r="C43" s="504">
        <v>2270</v>
      </c>
      <c r="D43" s="504">
        <v>2230</v>
      </c>
      <c r="E43" s="504">
        <v>1884.25</v>
      </c>
      <c r="F43" s="504">
        <v>2021.67</v>
      </c>
      <c r="G43" s="504">
        <v>2457.75</v>
      </c>
      <c r="H43" s="505">
        <v>2701.25</v>
      </c>
      <c r="I43" s="649"/>
      <c r="J43" s="489"/>
    </row>
    <row r="44" spans="1:11" ht="14.25" customHeight="1">
      <c r="A44" s="506" t="s">
        <v>61</v>
      </c>
      <c r="B44" s="499">
        <v>20.399999999999999</v>
      </c>
      <c r="C44" s="500">
        <v>2082</v>
      </c>
      <c r="D44" s="500">
        <v>1946.42</v>
      </c>
      <c r="E44" s="500">
        <v>1677.25</v>
      </c>
      <c r="F44" s="500">
        <v>1776.19</v>
      </c>
      <c r="G44" s="500">
        <v>2158.42</v>
      </c>
      <c r="H44" s="501">
        <v>2591.9</v>
      </c>
      <c r="I44" s="649"/>
      <c r="J44" s="489"/>
      <c r="K44" s="774"/>
    </row>
    <row r="45" spans="1:11" ht="14.25" customHeight="1">
      <c r="A45" s="508" t="s">
        <v>129</v>
      </c>
      <c r="B45" s="499">
        <v>7.1</v>
      </c>
      <c r="C45" s="500">
        <v>6834.25</v>
      </c>
      <c r="D45" s="500">
        <v>6682</v>
      </c>
      <c r="E45" s="500">
        <v>3775.75</v>
      </c>
      <c r="F45" s="500">
        <v>4922.08</v>
      </c>
      <c r="G45" s="500">
        <v>8358</v>
      </c>
      <c r="H45" s="501">
        <v>9799.92</v>
      </c>
      <c r="I45" s="649"/>
      <c r="J45" s="489"/>
    </row>
    <row r="46" spans="1:11" ht="14.25" customHeight="1">
      <c r="A46" s="509" t="s">
        <v>130</v>
      </c>
      <c r="B46" s="678">
        <v>99.6</v>
      </c>
      <c r="C46" s="496">
        <v>2847.61</v>
      </c>
      <c r="D46" s="496">
        <v>2421</v>
      </c>
      <c r="E46" s="496">
        <v>1844.25</v>
      </c>
      <c r="F46" s="496">
        <v>2059.42</v>
      </c>
      <c r="G46" s="496">
        <v>3035.58</v>
      </c>
      <c r="H46" s="497">
        <v>3959</v>
      </c>
      <c r="I46" s="649"/>
      <c r="J46" s="489"/>
    </row>
    <row r="47" spans="1:11" ht="14.25" customHeight="1">
      <c r="A47" s="510" t="s">
        <v>39</v>
      </c>
      <c r="B47" s="499">
        <v>0.4</v>
      </c>
      <c r="C47" s="500">
        <v>1656.47</v>
      </c>
      <c r="D47" s="500">
        <v>1608.91</v>
      </c>
      <c r="E47" s="500">
        <v>1466.45</v>
      </c>
      <c r="F47" s="500">
        <v>1524.48</v>
      </c>
      <c r="G47" s="500">
        <v>1689.48</v>
      </c>
      <c r="H47" s="500">
        <v>1838.33</v>
      </c>
      <c r="I47" s="649"/>
      <c r="J47" s="489"/>
    </row>
    <row r="48" spans="1:11" ht="14.25" customHeight="1">
      <c r="A48" s="514" t="s">
        <v>12</v>
      </c>
      <c r="B48" s="644">
        <v>78.2</v>
      </c>
      <c r="C48" s="516">
        <v>2698.57</v>
      </c>
      <c r="D48" s="516">
        <v>2402.17</v>
      </c>
      <c r="E48" s="516">
        <v>1837</v>
      </c>
      <c r="F48" s="516">
        <v>2048.5</v>
      </c>
      <c r="G48" s="516">
        <v>2953.58</v>
      </c>
      <c r="H48" s="517">
        <v>3639.58</v>
      </c>
      <c r="I48" s="649"/>
      <c r="J48" s="489"/>
    </row>
    <row r="49" spans="1:10" ht="14.25" customHeight="1">
      <c r="A49" s="518" t="s">
        <v>13</v>
      </c>
      <c r="B49" s="645">
        <v>21.8</v>
      </c>
      <c r="C49" s="500">
        <v>3357.89</v>
      </c>
      <c r="D49" s="500">
        <v>2487.42</v>
      </c>
      <c r="E49" s="500">
        <v>1841.58</v>
      </c>
      <c r="F49" s="500">
        <v>2079.67</v>
      </c>
      <c r="G49" s="500">
        <v>3434.25</v>
      </c>
      <c r="H49" s="501">
        <v>6794.54</v>
      </c>
      <c r="I49" s="649"/>
      <c r="J49" s="489"/>
    </row>
    <row r="50" spans="1:10" ht="14.25" customHeight="1">
      <c r="A50" s="519" t="s">
        <v>40</v>
      </c>
      <c r="B50" s="646">
        <v>14.8</v>
      </c>
      <c r="C50" s="521">
        <v>2124.42</v>
      </c>
      <c r="D50" s="521">
        <v>2049.12</v>
      </c>
      <c r="E50" s="521">
        <v>1708.67</v>
      </c>
      <c r="F50" s="521">
        <v>1840.42</v>
      </c>
      <c r="G50" s="521">
        <v>2325.58</v>
      </c>
      <c r="H50" s="522">
        <v>2562.11</v>
      </c>
      <c r="I50" s="649"/>
      <c r="J50" s="489"/>
    </row>
    <row r="51" spans="1:10" ht="14.25" customHeight="1">
      <c r="A51" s="518" t="s">
        <v>23</v>
      </c>
      <c r="B51" s="499">
        <v>26.1</v>
      </c>
      <c r="C51" s="500">
        <v>2654.97</v>
      </c>
      <c r="D51" s="500">
        <v>2367.92</v>
      </c>
      <c r="E51" s="500">
        <v>1846.33</v>
      </c>
      <c r="F51" s="500">
        <v>2045.42</v>
      </c>
      <c r="G51" s="500">
        <v>2752.71</v>
      </c>
      <c r="H51" s="501">
        <v>3513.67</v>
      </c>
      <c r="I51" s="649"/>
      <c r="J51" s="489"/>
    </row>
    <row r="52" spans="1:10" ht="14.25" customHeight="1">
      <c r="A52" s="518" t="s">
        <v>24</v>
      </c>
      <c r="B52" s="499">
        <v>26.7</v>
      </c>
      <c r="C52" s="500">
        <v>2866.54</v>
      </c>
      <c r="D52" s="500">
        <v>2485.04</v>
      </c>
      <c r="E52" s="500">
        <v>1895.17</v>
      </c>
      <c r="F52" s="500">
        <v>2124.92</v>
      </c>
      <c r="G52" s="500">
        <v>3143.83</v>
      </c>
      <c r="H52" s="501">
        <v>3842.92</v>
      </c>
      <c r="I52" s="649"/>
      <c r="J52" s="489"/>
    </row>
    <row r="53" spans="1:10" ht="14.25" customHeight="1">
      <c r="A53" s="518" t="s">
        <v>25</v>
      </c>
      <c r="B53" s="499">
        <v>26.8</v>
      </c>
      <c r="C53" s="500">
        <v>3116.84</v>
      </c>
      <c r="D53" s="500">
        <v>2636.83</v>
      </c>
      <c r="E53" s="500">
        <v>1922.42</v>
      </c>
      <c r="F53" s="500">
        <v>2201.5</v>
      </c>
      <c r="G53" s="500">
        <v>3385.83</v>
      </c>
      <c r="H53" s="501">
        <v>4292.08</v>
      </c>
      <c r="I53" s="649"/>
      <c r="J53" s="489"/>
    </row>
    <row r="54" spans="1:10" ht="14.25" customHeight="1" thickBot="1">
      <c r="A54" s="523" t="s">
        <v>41</v>
      </c>
      <c r="B54" s="647">
        <v>5.7</v>
      </c>
      <c r="C54" s="525">
        <v>4162.3</v>
      </c>
      <c r="D54" s="525">
        <v>3255.62</v>
      </c>
      <c r="E54" s="525">
        <v>1978.42</v>
      </c>
      <c r="F54" s="525">
        <v>2386.67</v>
      </c>
      <c r="G54" s="525">
        <v>4609</v>
      </c>
      <c r="H54" s="526">
        <v>8486.92</v>
      </c>
      <c r="I54" s="649"/>
      <c r="J54" s="489"/>
    </row>
    <row r="55" spans="1:10" ht="35.25" customHeight="1">
      <c r="A55" s="491" t="s">
        <v>219</v>
      </c>
      <c r="B55" s="829" t="s">
        <v>119</v>
      </c>
      <c r="C55" s="830" t="s">
        <v>120</v>
      </c>
      <c r="D55" s="830" t="s">
        <v>121</v>
      </c>
      <c r="E55" s="830" t="s">
        <v>122</v>
      </c>
      <c r="F55" s="830" t="s">
        <v>123</v>
      </c>
      <c r="G55" s="830" t="s">
        <v>206</v>
      </c>
      <c r="H55" s="831" t="s">
        <v>207</v>
      </c>
      <c r="J55" s="489"/>
    </row>
    <row r="56" spans="1:10" ht="14.25" customHeight="1">
      <c r="A56" s="494" t="s">
        <v>9</v>
      </c>
      <c r="B56" s="495">
        <v>100</v>
      </c>
      <c r="C56" s="496">
        <v>2863.41</v>
      </c>
      <c r="D56" s="496">
        <v>2549.62</v>
      </c>
      <c r="E56" s="496">
        <v>1793.25</v>
      </c>
      <c r="F56" s="496">
        <v>2079.96</v>
      </c>
      <c r="G56" s="496">
        <v>3264.5</v>
      </c>
      <c r="H56" s="497">
        <v>4176</v>
      </c>
      <c r="J56" s="489"/>
    </row>
    <row r="57" spans="1:10" ht="14.25" customHeight="1">
      <c r="A57" s="498" t="s">
        <v>34</v>
      </c>
      <c r="B57" s="499">
        <v>75.3</v>
      </c>
      <c r="C57" s="500">
        <v>2935.03</v>
      </c>
      <c r="D57" s="500">
        <v>2662.54</v>
      </c>
      <c r="E57" s="500">
        <v>1956.66</v>
      </c>
      <c r="F57" s="500">
        <v>2221.5</v>
      </c>
      <c r="G57" s="500">
        <v>3335.58</v>
      </c>
      <c r="H57" s="501">
        <v>4165.28</v>
      </c>
      <c r="J57" s="489"/>
    </row>
    <row r="58" spans="1:10" ht="14.25" customHeight="1">
      <c r="A58" s="502" t="s">
        <v>126</v>
      </c>
      <c r="B58" s="499">
        <v>29.4</v>
      </c>
      <c r="C58" s="504">
        <v>3639.05</v>
      </c>
      <c r="D58" s="504">
        <v>3331.86</v>
      </c>
      <c r="E58" s="504">
        <v>2462.25</v>
      </c>
      <c r="F58" s="504">
        <v>2811.8</v>
      </c>
      <c r="G58" s="504">
        <v>4106.28</v>
      </c>
      <c r="H58" s="505">
        <v>5112</v>
      </c>
      <c r="J58" s="489"/>
    </row>
    <row r="59" spans="1:10" ht="14.25" customHeight="1">
      <c r="A59" s="502" t="s">
        <v>127</v>
      </c>
      <c r="B59" s="499">
        <v>11.9</v>
      </c>
      <c r="C59" s="504">
        <v>3032.66</v>
      </c>
      <c r="D59" s="504">
        <v>2979.67</v>
      </c>
      <c r="E59" s="504">
        <v>2321.58</v>
      </c>
      <c r="F59" s="504">
        <v>2602</v>
      </c>
      <c r="G59" s="504">
        <v>3378.75</v>
      </c>
      <c r="H59" s="505">
        <v>3764.58</v>
      </c>
      <c r="J59" s="489"/>
    </row>
    <row r="60" spans="1:10" ht="14.25" customHeight="1">
      <c r="A60" s="502" t="s">
        <v>128</v>
      </c>
      <c r="B60" s="499">
        <v>33.799999999999997</v>
      </c>
      <c r="C60" s="504">
        <v>2288</v>
      </c>
      <c r="D60" s="504">
        <v>2216.52</v>
      </c>
      <c r="E60" s="504">
        <v>1843.58</v>
      </c>
      <c r="F60" s="504">
        <v>1997.54</v>
      </c>
      <c r="G60" s="504">
        <v>2489.42</v>
      </c>
      <c r="H60" s="505">
        <v>2810.42</v>
      </c>
      <c r="J60" s="489"/>
    </row>
    <row r="61" spans="1:10" ht="14.25" customHeight="1">
      <c r="A61" s="506" t="s">
        <v>61</v>
      </c>
      <c r="B61" s="499">
        <v>19.100000000000001</v>
      </c>
      <c r="C61" s="500">
        <v>2284.19</v>
      </c>
      <c r="D61" s="500">
        <v>1954.92</v>
      </c>
      <c r="E61" s="500">
        <v>1554.92</v>
      </c>
      <c r="F61" s="500">
        <v>1706.5</v>
      </c>
      <c r="G61" s="500">
        <v>2444.66</v>
      </c>
      <c r="H61" s="501">
        <v>3363.54</v>
      </c>
      <c r="J61" s="489"/>
    </row>
    <row r="62" spans="1:10" ht="14.25" customHeight="1">
      <c r="A62" s="508" t="s">
        <v>129</v>
      </c>
      <c r="B62" s="499">
        <v>4.8</v>
      </c>
      <c r="C62" s="500">
        <v>4277.05</v>
      </c>
      <c r="D62" s="500">
        <v>3351.67</v>
      </c>
      <c r="E62" s="500">
        <v>2280.25</v>
      </c>
      <c r="F62" s="500">
        <v>2695.73</v>
      </c>
      <c r="G62" s="500">
        <v>5051.26</v>
      </c>
      <c r="H62" s="501">
        <v>8052.58</v>
      </c>
      <c r="J62" s="489"/>
    </row>
    <row r="63" spans="1:10" ht="14.25" customHeight="1">
      <c r="A63" s="509" t="s">
        <v>130</v>
      </c>
      <c r="B63" s="678">
        <v>99.1</v>
      </c>
      <c r="C63" s="496">
        <v>2874.91</v>
      </c>
      <c r="D63" s="496">
        <v>2559</v>
      </c>
      <c r="E63" s="496">
        <v>1811.17</v>
      </c>
      <c r="F63" s="496">
        <v>2091.58</v>
      </c>
      <c r="G63" s="496">
        <v>3272.67</v>
      </c>
      <c r="H63" s="497">
        <v>4185.5</v>
      </c>
      <c r="J63" s="489"/>
    </row>
    <row r="64" spans="1:10" ht="14.25" customHeight="1">
      <c r="A64" s="510" t="s">
        <v>39</v>
      </c>
      <c r="B64" s="499">
        <v>0.9</v>
      </c>
      <c r="C64" s="500">
        <v>1565.18</v>
      </c>
      <c r="D64" s="500">
        <v>1523.11</v>
      </c>
      <c r="E64" s="500">
        <v>1477.52</v>
      </c>
      <c r="F64" s="500">
        <v>1521.19</v>
      </c>
      <c r="G64" s="500">
        <v>1574.79</v>
      </c>
      <c r="H64" s="500">
        <v>1684.62</v>
      </c>
      <c r="J64" s="489"/>
    </row>
    <row r="65" spans="1:32" ht="14.25" customHeight="1">
      <c r="A65" s="514" t="s">
        <v>12</v>
      </c>
      <c r="B65" s="644">
        <v>64</v>
      </c>
      <c r="C65" s="516">
        <v>2726.64</v>
      </c>
      <c r="D65" s="516">
        <v>2472</v>
      </c>
      <c r="E65" s="516">
        <v>1772.11</v>
      </c>
      <c r="F65" s="516">
        <v>2035.42</v>
      </c>
      <c r="G65" s="516">
        <v>3121.33</v>
      </c>
      <c r="H65" s="517">
        <v>3898.85</v>
      </c>
      <c r="J65" s="489"/>
    </row>
    <row r="66" spans="1:32" ht="14.25" customHeight="1">
      <c r="A66" s="518" t="s">
        <v>13</v>
      </c>
      <c r="B66" s="645">
        <v>36</v>
      </c>
      <c r="C66" s="500">
        <v>3106.27</v>
      </c>
      <c r="D66" s="500">
        <v>2711</v>
      </c>
      <c r="E66" s="500">
        <v>1844.25</v>
      </c>
      <c r="F66" s="500">
        <v>2176.08</v>
      </c>
      <c r="G66" s="500">
        <v>3565.83</v>
      </c>
      <c r="H66" s="501">
        <v>4703.67</v>
      </c>
      <c r="J66" s="489"/>
    </row>
    <row r="67" spans="1:32" ht="14.25" customHeight="1">
      <c r="A67" s="519" t="s">
        <v>40</v>
      </c>
      <c r="B67" s="646">
        <v>11</v>
      </c>
      <c r="C67" s="521">
        <v>2097.64</v>
      </c>
      <c r="D67" s="521">
        <v>1999.42</v>
      </c>
      <c r="E67" s="521">
        <v>1569.33</v>
      </c>
      <c r="F67" s="521">
        <v>1750.55</v>
      </c>
      <c r="G67" s="521">
        <v>2347.5</v>
      </c>
      <c r="H67" s="522">
        <v>2664.58</v>
      </c>
      <c r="J67" s="489"/>
    </row>
    <row r="68" spans="1:32" ht="14.25" customHeight="1">
      <c r="A68" s="518" t="s">
        <v>23</v>
      </c>
      <c r="B68" s="499">
        <v>21.6</v>
      </c>
      <c r="C68" s="500">
        <v>2578.12</v>
      </c>
      <c r="D68" s="500">
        <v>2418.92</v>
      </c>
      <c r="E68" s="500">
        <v>1785.58</v>
      </c>
      <c r="F68" s="500">
        <v>2032.83</v>
      </c>
      <c r="G68" s="500">
        <v>2844.08</v>
      </c>
      <c r="H68" s="501">
        <v>3423.13</v>
      </c>
      <c r="J68" s="489"/>
    </row>
    <row r="69" spans="1:32" ht="14.25" customHeight="1">
      <c r="A69" s="518" t="s">
        <v>24</v>
      </c>
      <c r="B69" s="499">
        <v>29.7</v>
      </c>
      <c r="C69" s="500">
        <v>2926.18</v>
      </c>
      <c r="D69" s="500">
        <v>2734.25</v>
      </c>
      <c r="E69" s="500">
        <v>1882</v>
      </c>
      <c r="F69" s="500">
        <v>2186</v>
      </c>
      <c r="G69" s="500">
        <v>3328.17</v>
      </c>
      <c r="H69" s="501">
        <v>4115.99</v>
      </c>
      <c r="J69" s="489"/>
    </row>
    <row r="70" spans="1:32" ht="14.25" customHeight="1">
      <c r="A70" s="518" t="s">
        <v>25</v>
      </c>
      <c r="B70" s="499">
        <v>29.7</v>
      </c>
      <c r="C70" s="500">
        <v>3101.86</v>
      </c>
      <c r="D70" s="500">
        <v>2761.83</v>
      </c>
      <c r="E70" s="500">
        <v>1883.67</v>
      </c>
      <c r="F70" s="500">
        <v>2196.83</v>
      </c>
      <c r="G70" s="500">
        <v>3624.33</v>
      </c>
      <c r="H70" s="501">
        <v>4566.32</v>
      </c>
      <c r="J70" s="489"/>
    </row>
    <row r="71" spans="1:32" ht="14.25" customHeight="1" thickBot="1">
      <c r="A71" s="523" t="s">
        <v>41</v>
      </c>
      <c r="B71" s="647">
        <v>7.9</v>
      </c>
      <c r="C71" s="525">
        <v>3572.93</v>
      </c>
      <c r="D71" s="525">
        <v>3080.58</v>
      </c>
      <c r="E71" s="525">
        <v>1929.76</v>
      </c>
      <c r="F71" s="525">
        <v>2305.67</v>
      </c>
      <c r="G71" s="525">
        <v>4166.21</v>
      </c>
      <c r="H71" s="526">
        <v>5777.16</v>
      </c>
      <c r="J71" s="489"/>
    </row>
    <row r="72" spans="1:32" ht="12" customHeight="1"/>
    <row r="73" spans="1:32" ht="12" customHeight="1">
      <c r="A73" s="873" t="s">
        <v>142</v>
      </c>
      <c r="B73" s="873"/>
      <c r="C73" s="873"/>
      <c r="D73" s="873"/>
      <c r="E73" s="873"/>
      <c r="F73" s="873"/>
      <c r="G73" s="873"/>
      <c r="H73" s="529"/>
      <c r="I73" s="530"/>
      <c r="J73" s="529"/>
      <c r="K73" s="529"/>
      <c r="L73" s="531"/>
      <c r="M73" s="531"/>
      <c r="N73" s="529"/>
      <c r="O73" s="529"/>
      <c r="P73" s="530"/>
      <c r="Q73" s="532"/>
      <c r="R73" s="532"/>
      <c r="S73" s="532"/>
      <c r="T73" s="532"/>
      <c r="U73" s="532"/>
      <c r="V73" s="532"/>
      <c r="W73" s="533"/>
      <c r="X73" s="534"/>
      <c r="Y73" s="534"/>
      <c r="Z73" s="535"/>
      <c r="AA73" s="534"/>
      <c r="AB73" s="534"/>
      <c r="AC73" s="535"/>
      <c r="AD73" s="535"/>
      <c r="AE73" s="535"/>
      <c r="AF73" s="488"/>
    </row>
    <row r="74" spans="1:32" ht="24" customHeight="1">
      <c r="A74" s="874" t="s">
        <v>194</v>
      </c>
      <c r="B74" s="874"/>
      <c r="C74" s="874"/>
      <c r="D74" s="874"/>
      <c r="E74" s="874"/>
      <c r="F74" s="874"/>
      <c r="G74" s="874"/>
      <c r="H74" s="529"/>
      <c r="I74" s="530"/>
      <c r="J74" s="529"/>
      <c r="K74" s="529"/>
      <c r="L74" s="534"/>
      <c r="M74" s="534"/>
      <c r="N74" s="529"/>
      <c r="O74" s="529"/>
      <c r="P74" s="530"/>
      <c r="Q74" s="532"/>
      <c r="R74" s="532"/>
      <c r="S74" s="532"/>
      <c r="T74" s="532"/>
      <c r="U74" s="532"/>
      <c r="V74" s="532"/>
      <c r="W74" s="535"/>
      <c r="X74" s="534"/>
      <c r="Y74" s="534"/>
      <c r="Z74" s="531"/>
      <c r="AA74" s="534"/>
      <c r="AB74" s="534"/>
      <c r="AC74" s="531"/>
      <c r="AD74" s="535"/>
      <c r="AE74" s="535"/>
      <c r="AF74" s="488"/>
    </row>
    <row r="77" spans="1:32">
      <c r="D77" s="681"/>
      <c r="E77" s="681"/>
      <c r="F77" s="681"/>
      <c r="G77" s="681"/>
      <c r="H77" s="681"/>
    </row>
    <row r="78" spans="1:32">
      <c r="D78" s="681"/>
      <c r="E78" s="681"/>
      <c r="F78" s="681"/>
      <c r="G78" s="681"/>
      <c r="H78" s="681"/>
    </row>
    <row r="79" spans="1:32">
      <c r="D79" s="681"/>
      <c r="E79" s="681"/>
      <c r="F79" s="681"/>
      <c r="G79" s="681"/>
      <c r="H79" s="681"/>
    </row>
  </sheetData>
  <mergeCells count="2">
    <mergeCell ref="A73:G73"/>
    <mergeCell ref="A74:G7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AF79"/>
  <sheetViews>
    <sheetView showGridLines="0" zoomScaleNormal="100" workbookViewId="0">
      <pane ySplit="4" topLeftCell="A59" activePane="bottomLeft" state="frozen"/>
      <selection pane="bottomLeft" activeCell="A72" sqref="A72"/>
    </sheetView>
  </sheetViews>
  <sheetFormatPr baseColWidth="10" defaultColWidth="11.42578125" defaultRowHeight="12.75"/>
  <cols>
    <col min="1" max="1" width="43.85546875" style="489" customWidth="1"/>
    <col min="2" max="2" width="8.5703125" style="489" customWidth="1"/>
    <col min="3" max="8" width="7.7109375" style="489" customWidth="1"/>
    <col min="9" max="9" width="14.42578125" style="489" customWidth="1"/>
    <col min="10" max="10" width="7.7109375" style="488" customWidth="1"/>
    <col min="11" max="15" width="7.7109375" style="489" customWidth="1"/>
    <col min="16" max="16" width="13.7109375" style="489" customWidth="1"/>
    <col min="17" max="22" width="7.7109375" style="489" customWidth="1"/>
    <col min="23" max="23" width="13.140625" style="489" bestFit="1" customWidth="1"/>
    <col min="24" max="29" width="7.7109375" style="489" customWidth="1"/>
    <col min="30" max="16384" width="11.42578125" style="489"/>
  </cols>
  <sheetData>
    <row r="1" spans="1:21" s="484" customFormat="1" ht="18.75" customHeight="1">
      <c r="A1" s="481" t="s">
        <v>153</v>
      </c>
      <c r="B1" s="481"/>
      <c r="C1" s="481"/>
      <c r="D1" s="481"/>
      <c r="E1" s="481"/>
      <c r="F1" s="481"/>
      <c r="G1" s="481"/>
      <c r="H1" s="482"/>
      <c r="I1" s="482"/>
      <c r="J1" s="483"/>
      <c r="K1" s="482"/>
      <c r="L1" s="482"/>
      <c r="M1" s="482"/>
      <c r="N1" s="482"/>
      <c r="O1" s="394"/>
    </row>
    <row r="2" spans="1:21" s="484" customFormat="1" ht="1.5" customHeight="1">
      <c r="A2" s="485"/>
      <c r="B2" s="485"/>
      <c r="C2" s="485"/>
      <c r="D2" s="485"/>
      <c r="E2" s="485"/>
      <c r="F2" s="485"/>
      <c r="G2" s="485"/>
      <c r="H2" s="485"/>
      <c r="I2" s="485"/>
      <c r="J2" s="486"/>
      <c r="K2" s="485"/>
      <c r="L2" s="485"/>
      <c r="M2" s="485"/>
      <c r="N2" s="485"/>
      <c r="O2" s="394"/>
    </row>
    <row r="3" spans="1:21" ht="18" customHeight="1">
      <c r="A3" s="487" t="s">
        <v>50</v>
      </c>
      <c r="B3" s="28"/>
      <c r="C3" s="28"/>
      <c r="D3" s="488"/>
      <c r="E3" s="488"/>
      <c r="F3" s="488"/>
      <c r="G3" s="488"/>
      <c r="H3" s="488"/>
      <c r="I3" s="488"/>
      <c r="K3" s="488"/>
      <c r="L3" s="488"/>
      <c r="M3" s="488"/>
      <c r="N3" s="488"/>
      <c r="O3" s="488"/>
      <c r="P3" s="488"/>
      <c r="Q3" s="488"/>
      <c r="R3" s="488"/>
      <c r="S3" s="488"/>
      <c r="T3" s="488"/>
      <c r="U3" s="488"/>
    </row>
    <row r="4" spans="1:21" ht="35.25" customHeight="1">
      <c r="A4" s="490" t="s">
        <v>1</v>
      </c>
      <c r="B4" s="491" t="s">
        <v>119</v>
      </c>
      <c r="C4" s="492" t="s">
        <v>120</v>
      </c>
      <c r="D4" s="492" t="s">
        <v>121</v>
      </c>
      <c r="E4" s="492" t="s">
        <v>122</v>
      </c>
      <c r="F4" s="492" t="s">
        <v>123</v>
      </c>
      <c r="G4" s="492" t="s">
        <v>206</v>
      </c>
      <c r="H4" s="493" t="s">
        <v>207</v>
      </c>
      <c r="J4" s="489"/>
    </row>
    <row r="5" spans="1:21" ht="14.25" customHeight="1">
      <c r="A5" s="536" t="s">
        <v>9</v>
      </c>
      <c r="B5" s="495">
        <v>100</v>
      </c>
      <c r="C5" s="496">
        <v>2599</v>
      </c>
      <c r="D5" s="496">
        <v>2406</v>
      </c>
      <c r="E5" s="496">
        <v>1548</v>
      </c>
      <c r="F5" s="496">
        <v>1958</v>
      </c>
      <c r="G5" s="496">
        <v>2997</v>
      </c>
      <c r="H5" s="497">
        <v>3744</v>
      </c>
      <c r="J5" s="489"/>
      <c r="K5" s="680"/>
    </row>
    <row r="6" spans="1:21" ht="14.25" customHeight="1">
      <c r="A6" s="537" t="s">
        <v>34</v>
      </c>
      <c r="B6" s="499">
        <v>73.400000000000006</v>
      </c>
      <c r="C6" s="500">
        <v>2776</v>
      </c>
      <c r="D6" s="500">
        <v>2539</v>
      </c>
      <c r="E6" s="500">
        <v>1840</v>
      </c>
      <c r="F6" s="500">
        <v>2137</v>
      </c>
      <c r="G6" s="500">
        <v>3136</v>
      </c>
      <c r="H6" s="501">
        <v>3898</v>
      </c>
      <c r="J6" s="683"/>
      <c r="K6" s="680"/>
    </row>
    <row r="7" spans="1:21" ht="14.25" customHeight="1">
      <c r="A7" s="538" t="s">
        <v>126</v>
      </c>
      <c r="B7" s="499">
        <v>49.5</v>
      </c>
      <c r="C7" s="504">
        <v>3005</v>
      </c>
      <c r="D7" s="504">
        <v>2732</v>
      </c>
      <c r="E7" s="504">
        <v>2004</v>
      </c>
      <c r="F7" s="504">
        <v>2303</v>
      </c>
      <c r="G7" s="504">
        <v>3388</v>
      </c>
      <c r="H7" s="505">
        <v>4261</v>
      </c>
      <c r="J7" s="489"/>
      <c r="K7" s="680"/>
    </row>
    <row r="8" spans="1:21" ht="14.25" customHeight="1">
      <c r="A8" s="538" t="s">
        <v>127</v>
      </c>
      <c r="B8" s="499">
        <v>13.5</v>
      </c>
      <c r="C8" s="504">
        <v>2517</v>
      </c>
      <c r="D8" s="504">
        <v>2470</v>
      </c>
      <c r="E8" s="504">
        <v>1924</v>
      </c>
      <c r="F8" s="504">
        <v>2164</v>
      </c>
      <c r="G8" s="504">
        <v>2810</v>
      </c>
      <c r="H8" s="505">
        <v>3129</v>
      </c>
      <c r="J8" s="489"/>
      <c r="K8" s="680"/>
    </row>
    <row r="9" spans="1:21" ht="14.25" customHeight="1">
      <c r="A9" s="538" t="s">
        <v>128</v>
      </c>
      <c r="B9" s="499">
        <v>10.3</v>
      </c>
      <c r="C9" s="504">
        <v>2018</v>
      </c>
      <c r="D9" s="504">
        <v>1921</v>
      </c>
      <c r="E9" s="504">
        <v>1592</v>
      </c>
      <c r="F9" s="504">
        <v>1721</v>
      </c>
      <c r="G9" s="504">
        <v>2196</v>
      </c>
      <c r="H9" s="505">
        <v>2533</v>
      </c>
      <c r="J9" s="489"/>
      <c r="K9" s="680"/>
    </row>
    <row r="10" spans="1:21" ht="14.25" customHeight="1">
      <c r="A10" s="508" t="s">
        <v>61</v>
      </c>
      <c r="B10" s="499">
        <v>18.399999999999999</v>
      </c>
      <c r="C10" s="500">
        <v>2020</v>
      </c>
      <c r="D10" s="500">
        <v>1744</v>
      </c>
      <c r="E10" s="500">
        <v>1228</v>
      </c>
      <c r="F10" s="500">
        <v>1316</v>
      </c>
      <c r="G10" s="500">
        <v>2295</v>
      </c>
      <c r="H10" s="501">
        <v>3134</v>
      </c>
      <c r="J10" s="489"/>
      <c r="K10" s="680"/>
    </row>
    <row r="11" spans="1:21" ht="14.25" customHeight="1">
      <c r="A11" s="508" t="s">
        <v>129</v>
      </c>
      <c r="B11" s="499">
        <v>7.6</v>
      </c>
      <c r="C11" s="500">
        <v>2398</v>
      </c>
      <c r="D11" s="500">
        <v>2299</v>
      </c>
      <c r="E11" s="500">
        <v>1709</v>
      </c>
      <c r="F11" s="500">
        <v>1952</v>
      </c>
      <c r="G11" s="500">
        <v>2723</v>
      </c>
      <c r="H11" s="501">
        <v>3181</v>
      </c>
      <c r="J11" s="489"/>
      <c r="K11" s="680"/>
    </row>
    <row r="12" spans="1:21" ht="14.25" customHeight="1">
      <c r="A12" s="509" t="s">
        <v>130</v>
      </c>
      <c r="B12" s="679">
        <v>99.4</v>
      </c>
      <c r="C12" s="496">
        <v>2607</v>
      </c>
      <c r="D12" s="496">
        <v>2411</v>
      </c>
      <c r="E12" s="496">
        <v>1570</v>
      </c>
      <c r="F12" s="496">
        <v>1966</v>
      </c>
      <c r="G12" s="496">
        <v>3002</v>
      </c>
      <c r="H12" s="497">
        <v>3749</v>
      </c>
      <c r="J12" s="649"/>
      <c r="K12" s="680"/>
    </row>
    <row r="13" spans="1:21" ht="14.25" customHeight="1">
      <c r="A13" s="510" t="s">
        <v>39</v>
      </c>
      <c r="B13" s="511">
        <v>0.6</v>
      </c>
      <c r="C13" s="512">
        <v>1254</v>
      </c>
      <c r="D13" s="512">
        <v>1224</v>
      </c>
      <c r="E13" s="512">
        <v>1200</v>
      </c>
      <c r="F13" s="512">
        <v>1223</v>
      </c>
      <c r="G13" s="512">
        <v>1238</v>
      </c>
      <c r="H13" s="513">
        <v>1327</v>
      </c>
      <c r="J13" s="489"/>
      <c r="K13" s="680"/>
    </row>
    <row r="14" spans="1:21" ht="14.25" customHeight="1">
      <c r="A14" s="539" t="s">
        <v>12</v>
      </c>
      <c r="B14" s="515">
        <v>61.1</v>
      </c>
      <c r="C14" s="516">
        <v>2449</v>
      </c>
      <c r="D14" s="516">
        <v>2312</v>
      </c>
      <c r="E14" s="516">
        <v>1490</v>
      </c>
      <c r="F14" s="516">
        <v>1893</v>
      </c>
      <c r="G14" s="516">
        <v>2811</v>
      </c>
      <c r="H14" s="517">
        <v>3441</v>
      </c>
      <c r="J14" s="489"/>
      <c r="K14" s="680"/>
    </row>
    <row r="15" spans="1:21" ht="14.25" customHeight="1">
      <c r="A15" s="540" t="s">
        <v>13</v>
      </c>
      <c r="B15" s="507">
        <v>38.9</v>
      </c>
      <c r="C15" s="500">
        <v>2835</v>
      </c>
      <c r="D15" s="500">
        <v>2599</v>
      </c>
      <c r="E15" s="500">
        <v>1666</v>
      </c>
      <c r="F15" s="500">
        <v>2090</v>
      </c>
      <c r="G15" s="500">
        <v>3271</v>
      </c>
      <c r="H15" s="501">
        <v>4187</v>
      </c>
      <c r="J15" s="489"/>
      <c r="K15" s="680"/>
    </row>
    <row r="16" spans="1:21" ht="14.25" customHeight="1">
      <c r="A16" s="541" t="s">
        <v>40</v>
      </c>
      <c r="B16" s="520">
        <v>10.4</v>
      </c>
      <c r="C16" s="521">
        <v>1792</v>
      </c>
      <c r="D16" s="521">
        <v>1758</v>
      </c>
      <c r="E16" s="521">
        <v>1238</v>
      </c>
      <c r="F16" s="521">
        <v>1421</v>
      </c>
      <c r="G16" s="521">
        <v>2040</v>
      </c>
      <c r="H16" s="522">
        <v>2329</v>
      </c>
      <c r="J16" s="489"/>
      <c r="K16" s="680"/>
      <c r="L16" s="682"/>
      <c r="M16" s="682"/>
      <c r="N16" s="682"/>
      <c r="O16" s="682"/>
    </row>
    <row r="17" spans="1:11" ht="14.25" customHeight="1">
      <c r="A17" s="540" t="s">
        <v>23</v>
      </c>
      <c r="B17" s="507">
        <v>21.4</v>
      </c>
      <c r="C17" s="500">
        <v>2226</v>
      </c>
      <c r="D17" s="500">
        <v>2129</v>
      </c>
      <c r="E17" s="500">
        <v>1508</v>
      </c>
      <c r="F17" s="500">
        <v>1852</v>
      </c>
      <c r="G17" s="500">
        <v>2456</v>
      </c>
      <c r="H17" s="501">
        <v>2951</v>
      </c>
      <c r="J17" s="489"/>
      <c r="K17" s="680"/>
    </row>
    <row r="18" spans="1:11" ht="14.25" customHeight="1">
      <c r="A18" s="540" t="s">
        <v>24</v>
      </c>
      <c r="B18" s="507">
        <v>31.9</v>
      </c>
      <c r="C18" s="500">
        <v>2635</v>
      </c>
      <c r="D18" s="500">
        <v>2486</v>
      </c>
      <c r="E18" s="500">
        <v>1743</v>
      </c>
      <c r="F18" s="500">
        <v>2146</v>
      </c>
      <c r="G18" s="500">
        <v>2952</v>
      </c>
      <c r="H18" s="501">
        <v>3596</v>
      </c>
      <c r="J18" s="489"/>
      <c r="K18" s="680"/>
    </row>
    <row r="19" spans="1:11" ht="14.25" customHeight="1">
      <c r="A19" s="540" t="s">
        <v>25</v>
      </c>
      <c r="B19" s="507">
        <v>27.9</v>
      </c>
      <c r="C19" s="500">
        <v>2938</v>
      </c>
      <c r="D19" s="500">
        <v>2775</v>
      </c>
      <c r="E19" s="500">
        <v>1772</v>
      </c>
      <c r="F19" s="500">
        <v>2256</v>
      </c>
      <c r="G19" s="500">
        <v>3357</v>
      </c>
      <c r="H19" s="501">
        <v>4198</v>
      </c>
      <c r="J19" s="489"/>
      <c r="K19" s="680"/>
    </row>
    <row r="20" spans="1:11" ht="14.25" customHeight="1" thickBot="1">
      <c r="A20" s="542" t="s">
        <v>41</v>
      </c>
      <c r="B20" s="524">
        <v>8.3000000000000007</v>
      </c>
      <c r="C20" s="525">
        <v>3298</v>
      </c>
      <c r="D20" s="525">
        <v>3043</v>
      </c>
      <c r="E20" s="525">
        <v>1821</v>
      </c>
      <c r="F20" s="525">
        <v>2335</v>
      </c>
      <c r="G20" s="525">
        <v>3820</v>
      </c>
      <c r="H20" s="526">
        <v>5020</v>
      </c>
      <c r="J20" s="489"/>
      <c r="K20" s="680"/>
    </row>
    <row r="21" spans="1:11" ht="35.25" customHeight="1">
      <c r="A21" s="527" t="s">
        <v>2</v>
      </c>
      <c r="B21" s="491" t="s">
        <v>119</v>
      </c>
      <c r="C21" s="492" t="s">
        <v>120</v>
      </c>
      <c r="D21" s="492" t="s">
        <v>121</v>
      </c>
      <c r="E21" s="492" t="s">
        <v>122</v>
      </c>
      <c r="F21" s="492" t="s">
        <v>123</v>
      </c>
      <c r="G21" s="492" t="s">
        <v>124</v>
      </c>
      <c r="H21" s="493" t="s">
        <v>125</v>
      </c>
      <c r="J21" s="489"/>
    </row>
    <row r="22" spans="1:11" ht="14.25" customHeight="1">
      <c r="A22" s="536" t="s">
        <v>9</v>
      </c>
      <c r="B22" s="495">
        <v>100</v>
      </c>
      <c r="C22" s="496">
        <v>1993</v>
      </c>
      <c r="D22" s="496">
        <v>1807</v>
      </c>
      <c r="E22" s="496">
        <v>1387</v>
      </c>
      <c r="F22" s="496">
        <v>1556</v>
      </c>
      <c r="G22" s="496">
        <v>2200</v>
      </c>
      <c r="H22" s="497">
        <v>2785</v>
      </c>
      <c r="J22" s="489"/>
    </row>
    <row r="23" spans="1:11" ht="14.25" customHeight="1">
      <c r="A23" s="537" t="s">
        <v>34</v>
      </c>
      <c r="B23" s="499">
        <v>79.3</v>
      </c>
      <c r="C23" s="500">
        <v>2071</v>
      </c>
      <c r="D23" s="500">
        <v>1883</v>
      </c>
      <c r="E23" s="500">
        <v>1487</v>
      </c>
      <c r="F23" s="500">
        <v>1642</v>
      </c>
      <c r="G23" s="500">
        <v>2276</v>
      </c>
      <c r="H23" s="501">
        <v>2845</v>
      </c>
      <c r="J23" s="683"/>
    </row>
    <row r="24" spans="1:11" ht="14.25" customHeight="1">
      <c r="A24" s="538" t="s">
        <v>126</v>
      </c>
      <c r="B24" s="503">
        <v>9.9</v>
      </c>
      <c r="C24" s="504">
        <v>3202</v>
      </c>
      <c r="D24" s="504">
        <v>2960</v>
      </c>
      <c r="E24" s="504">
        <v>2126</v>
      </c>
      <c r="F24" s="504">
        <v>2498</v>
      </c>
      <c r="G24" s="504">
        <v>3683</v>
      </c>
      <c r="H24" s="505">
        <v>4537</v>
      </c>
      <c r="J24" s="489"/>
    </row>
    <row r="25" spans="1:11" ht="14.25" customHeight="1">
      <c r="A25" s="538" t="s">
        <v>127</v>
      </c>
      <c r="B25" s="503">
        <v>9.6999999999999993</v>
      </c>
      <c r="C25" s="504">
        <v>2410</v>
      </c>
      <c r="D25" s="504">
        <v>2337</v>
      </c>
      <c r="E25" s="504">
        <v>1861</v>
      </c>
      <c r="F25" s="504">
        <v>2065</v>
      </c>
      <c r="G25" s="504">
        <v>2660</v>
      </c>
      <c r="H25" s="505">
        <v>3038</v>
      </c>
      <c r="J25" s="489"/>
    </row>
    <row r="26" spans="1:11" ht="14.25" customHeight="1">
      <c r="A26" s="538" t="s">
        <v>128</v>
      </c>
      <c r="B26" s="503">
        <v>59.7</v>
      </c>
      <c r="C26" s="504">
        <v>1828</v>
      </c>
      <c r="D26" s="504">
        <v>1767</v>
      </c>
      <c r="E26" s="504">
        <v>1455</v>
      </c>
      <c r="F26" s="504">
        <v>1586</v>
      </c>
      <c r="G26" s="504">
        <v>2000</v>
      </c>
      <c r="H26" s="505">
        <v>2278</v>
      </c>
      <c r="J26" s="489"/>
    </row>
    <row r="27" spans="1:11" ht="14.25" customHeight="1">
      <c r="A27" s="508" t="s">
        <v>61</v>
      </c>
      <c r="B27" s="507">
        <v>19</v>
      </c>
      <c r="C27" s="500">
        <v>1717</v>
      </c>
      <c r="D27" s="500">
        <v>1509</v>
      </c>
      <c r="E27" s="500">
        <v>1264</v>
      </c>
      <c r="F27" s="500">
        <v>1364</v>
      </c>
      <c r="G27" s="500">
        <v>1774</v>
      </c>
      <c r="H27" s="501">
        <v>2379</v>
      </c>
      <c r="J27" s="489"/>
    </row>
    <row r="28" spans="1:11" ht="14.25" customHeight="1">
      <c r="A28" s="508" t="s">
        <v>129</v>
      </c>
      <c r="B28" s="507">
        <v>0.1</v>
      </c>
      <c r="C28" s="500">
        <v>3569</v>
      </c>
      <c r="D28" s="500">
        <v>3329</v>
      </c>
      <c r="E28" s="500">
        <v>1918</v>
      </c>
      <c r="F28" s="500">
        <v>2516</v>
      </c>
      <c r="G28" s="500">
        <v>4333</v>
      </c>
      <c r="H28" s="501">
        <v>5499</v>
      </c>
      <c r="J28" s="489"/>
    </row>
    <row r="29" spans="1:11" ht="14.25" customHeight="1">
      <c r="A29" s="509" t="s">
        <v>130</v>
      </c>
      <c r="B29" s="495">
        <v>98.5</v>
      </c>
      <c r="C29" s="496">
        <v>2004</v>
      </c>
      <c r="D29" s="496">
        <v>1816</v>
      </c>
      <c r="E29" s="496">
        <v>1405</v>
      </c>
      <c r="F29" s="496">
        <v>1567</v>
      </c>
      <c r="G29" s="496">
        <v>2209</v>
      </c>
      <c r="H29" s="497">
        <v>2795</v>
      </c>
      <c r="J29" s="649"/>
    </row>
    <row r="30" spans="1:11" ht="14.25" customHeight="1">
      <c r="A30" s="510" t="s">
        <v>39</v>
      </c>
      <c r="B30" s="511">
        <v>1.5</v>
      </c>
      <c r="C30" s="500">
        <v>1248</v>
      </c>
      <c r="D30" s="512">
        <v>1224</v>
      </c>
      <c r="E30" s="512">
        <v>1175</v>
      </c>
      <c r="F30" s="512">
        <v>1222</v>
      </c>
      <c r="G30" s="512">
        <v>1264</v>
      </c>
      <c r="H30" s="513">
        <v>1340</v>
      </c>
      <c r="J30" s="489"/>
    </row>
    <row r="31" spans="1:11" ht="14.25" customHeight="1">
      <c r="A31" s="539" t="s">
        <v>12</v>
      </c>
      <c r="B31" s="515">
        <v>58.8</v>
      </c>
      <c r="C31" s="516">
        <v>1916</v>
      </c>
      <c r="D31" s="516">
        <v>1742</v>
      </c>
      <c r="E31" s="516">
        <v>1372</v>
      </c>
      <c r="F31" s="516">
        <v>1522</v>
      </c>
      <c r="G31" s="516">
        <v>2092</v>
      </c>
      <c r="H31" s="517">
        <v>2667</v>
      </c>
      <c r="J31" s="489"/>
    </row>
    <row r="32" spans="1:11" ht="14.25" customHeight="1">
      <c r="A32" s="540" t="s">
        <v>13</v>
      </c>
      <c r="B32" s="507">
        <v>41.2</v>
      </c>
      <c r="C32" s="500">
        <v>2103</v>
      </c>
      <c r="D32" s="500">
        <v>1914</v>
      </c>
      <c r="E32" s="500">
        <v>1420</v>
      </c>
      <c r="F32" s="500">
        <v>1625</v>
      </c>
      <c r="G32" s="500">
        <v>2330</v>
      </c>
      <c r="H32" s="501">
        <v>2945</v>
      </c>
      <c r="J32" s="489"/>
    </row>
    <row r="33" spans="1:15" ht="14.25" customHeight="1">
      <c r="A33" s="541" t="s">
        <v>40</v>
      </c>
      <c r="B33" s="520">
        <v>9.4</v>
      </c>
      <c r="C33" s="521">
        <v>1541</v>
      </c>
      <c r="D33" s="521">
        <v>1485</v>
      </c>
      <c r="E33" s="521">
        <v>1242</v>
      </c>
      <c r="F33" s="521">
        <v>1350</v>
      </c>
      <c r="G33" s="521">
        <v>1660</v>
      </c>
      <c r="H33" s="522">
        <v>1895</v>
      </c>
      <c r="J33" s="489"/>
    </row>
    <row r="34" spans="1:15" ht="14.25" customHeight="1">
      <c r="A34" s="540" t="s">
        <v>23</v>
      </c>
      <c r="B34" s="507">
        <v>19.2</v>
      </c>
      <c r="C34" s="500">
        <v>1853</v>
      </c>
      <c r="D34" s="500">
        <v>1726</v>
      </c>
      <c r="E34" s="500">
        <v>1381</v>
      </c>
      <c r="F34" s="500">
        <v>1523</v>
      </c>
      <c r="G34" s="500">
        <v>2044</v>
      </c>
      <c r="H34" s="501">
        <v>2463</v>
      </c>
      <c r="J34" s="489"/>
    </row>
    <row r="35" spans="1:15" ht="14.25" customHeight="1">
      <c r="A35" s="540" t="s">
        <v>24</v>
      </c>
      <c r="B35" s="507">
        <v>29</v>
      </c>
      <c r="C35" s="500">
        <v>2050</v>
      </c>
      <c r="D35" s="500">
        <v>1862</v>
      </c>
      <c r="E35" s="500">
        <v>1437</v>
      </c>
      <c r="F35" s="500">
        <v>1608</v>
      </c>
      <c r="G35" s="500">
        <v>2284</v>
      </c>
      <c r="H35" s="501">
        <v>2863</v>
      </c>
      <c r="J35" s="489"/>
    </row>
    <row r="36" spans="1:15" ht="14.25" customHeight="1">
      <c r="A36" s="540" t="s">
        <v>25</v>
      </c>
      <c r="B36" s="507">
        <v>33.700000000000003</v>
      </c>
      <c r="C36" s="500">
        <v>2080</v>
      </c>
      <c r="D36" s="500">
        <v>1885</v>
      </c>
      <c r="E36" s="500">
        <v>1439</v>
      </c>
      <c r="F36" s="500">
        <v>1622</v>
      </c>
      <c r="G36" s="500">
        <v>2295</v>
      </c>
      <c r="H36" s="501">
        <v>2927</v>
      </c>
      <c r="J36" s="489"/>
    </row>
    <row r="37" spans="1:15" ht="14.25" customHeight="1" thickBot="1">
      <c r="A37" s="542" t="s">
        <v>41</v>
      </c>
      <c r="B37" s="524">
        <v>8.8000000000000007</v>
      </c>
      <c r="C37" s="525">
        <v>2259</v>
      </c>
      <c r="D37" s="525">
        <v>1975</v>
      </c>
      <c r="E37" s="525">
        <v>1461</v>
      </c>
      <c r="F37" s="525">
        <v>1666</v>
      </c>
      <c r="G37" s="525">
        <v>2528</v>
      </c>
      <c r="H37" s="526">
        <v>3377</v>
      </c>
      <c r="J37" s="489"/>
    </row>
    <row r="38" spans="1:15" ht="35.25" customHeight="1">
      <c r="A38" s="527" t="s">
        <v>29</v>
      </c>
      <c r="B38" s="491" t="s">
        <v>119</v>
      </c>
      <c r="C38" s="492" t="s">
        <v>120</v>
      </c>
      <c r="D38" s="492" t="s">
        <v>121</v>
      </c>
      <c r="E38" s="492" t="s">
        <v>122</v>
      </c>
      <c r="F38" s="492" t="s">
        <v>123</v>
      </c>
      <c r="G38" s="492" t="s">
        <v>124</v>
      </c>
      <c r="H38" s="493" t="s">
        <v>125</v>
      </c>
      <c r="J38" s="489"/>
    </row>
    <row r="39" spans="1:15" ht="14.25" customHeight="1">
      <c r="A39" s="536" t="s">
        <v>9</v>
      </c>
      <c r="B39" s="495">
        <v>100</v>
      </c>
      <c r="C39" s="496">
        <v>2315</v>
      </c>
      <c r="D39" s="496">
        <v>1957</v>
      </c>
      <c r="E39" s="496">
        <v>1479</v>
      </c>
      <c r="F39" s="496">
        <v>1657</v>
      </c>
      <c r="G39" s="496">
        <v>2460</v>
      </c>
      <c r="H39" s="497">
        <v>3227</v>
      </c>
      <c r="I39" s="649"/>
      <c r="J39" s="489"/>
      <c r="K39" s="649"/>
      <c r="L39" s="649"/>
      <c r="M39" s="649"/>
      <c r="N39" s="649"/>
      <c r="O39" s="649"/>
    </row>
    <row r="40" spans="1:15" ht="14.25" customHeight="1">
      <c r="A40" s="537" t="s">
        <v>34</v>
      </c>
      <c r="B40" s="499">
        <v>72</v>
      </c>
      <c r="C40" s="500">
        <v>2165</v>
      </c>
      <c r="D40" s="500">
        <v>2016</v>
      </c>
      <c r="E40" s="500">
        <v>1587</v>
      </c>
      <c r="F40" s="500">
        <v>1768</v>
      </c>
      <c r="G40" s="500">
        <v>2428</v>
      </c>
      <c r="H40" s="501">
        <v>2861</v>
      </c>
      <c r="I40" s="649"/>
      <c r="J40" s="683"/>
      <c r="K40" s="649"/>
      <c r="L40" s="649"/>
      <c r="M40" s="649"/>
      <c r="N40" s="649"/>
      <c r="O40" s="649"/>
    </row>
    <row r="41" spans="1:15" ht="14.25" customHeight="1">
      <c r="A41" s="538" t="s">
        <v>126</v>
      </c>
      <c r="B41" s="503">
        <v>22.6</v>
      </c>
      <c r="C41" s="504">
        <v>2575</v>
      </c>
      <c r="D41" s="504">
        <v>2393</v>
      </c>
      <c r="E41" s="504">
        <v>1912</v>
      </c>
      <c r="F41" s="504">
        <v>2067</v>
      </c>
      <c r="G41" s="504">
        <v>2841</v>
      </c>
      <c r="H41" s="505">
        <v>3339</v>
      </c>
      <c r="I41" s="649"/>
      <c r="J41" s="489"/>
      <c r="K41" s="649"/>
      <c r="L41" s="649"/>
      <c r="M41" s="649"/>
      <c r="N41" s="649"/>
      <c r="O41" s="649"/>
    </row>
    <row r="42" spans="1:15" ht="14.25" customHeight="1">
      <c r="A42" s="538" t="s">
        <v>127</v>
      </c>
      <c r="B42" s="503">
        <v>12.7</v>
      </c>
      <c r="C42" s="504">
        <v>2392</v>
      </c>
      <c r="D42" s="504">
        <v>2394</v>
      </c>
      <c r="E42" s="504">
        <v>1831</v>
      </c>
      <c r="F42" s="504">
        <v>2034</v>
      </c>
      <c r="G42" s="504">
        <v>2695</v>
      </c>
      <c r="H42" s="505">
        <v>2904</v>
      </c>
      <c r="I42" s="649"/>
      <c r="J42" s="489"/>
      <c r="K42" s="649"/>
      <c r="L42" s="649"/>
      <c r="M42" s="649"/>
      <c r="N42" s="649"/>
      <c r="O42" s="649"/>
    </row>
    <row r="43" spans="1:15" ht="14.25" customHeight="1">
      <c r="A43" s="538" t="s">
        <v>128</v>
      </c>
      <c r="B43" s="503">
        <v>36.799999999999997</v>
      </c>
      <c r="C43" s="504">
        <v>1836</v>
      </c>
      <c r="D43" s="504">
        <v>1802</v>
      </c>
      <c r="E43" s="504">
        <v>1517</v>
      </c>
      <c r="F43" s="504">
        <v>1632</v>
      </c>
      <c r="G43" s="504">
        <v>1991</v>
      </c>
      <c r="H43" s="505">
        <v>2192</v>
      </c>
      <c r="I43" s="649"/>
      <c r="J43" s="489"/>
      <c r="K43" s="649"/>
      <c r="L43" s="649"/>
      <c r="M43" s="649"/>
      <c r="N43" s="649"/>
      <c r="O43" s="649"/>
    </row>
    <row r="44" spans="1:15" ht="14.25" customHeight="1">
      <c r="A44" s="508" t="s">
        <v>61</v>
      </c>
      <c r="B44" s="507">
        <v>20.399999999999999</v>
      </c>
      <c r="C44" s="500">
        <v>1679</v>
      </c>
      <c r="D44" s="500">
        <v>1567</v>
      </c>
      <c r="E44" s="500">
        <v>1348</v>
      </c>
      <c r="F44" s="500">
        <v>1429</v>
      </c>
      <c r="G44" s="500">
        <v>1742</v>
      </c>
      <c r="H44" s="501">
        <v>2096</v>
      </c>
      <c r="I44" s="649"/>
      <c r="J44" s="489"/>
      <c r="K44" s="649"/>
      <c r="L44" s="649"/>
      <c r="M44" s="649"/>
      <c r="N44" s="649"/>
      <c r="O44" s="649"/>
    </row>
    <row r="45" spans="1:15" ht="14.25" customHeight="1">
      <c r="A45" s="508" t="s">
        <v>129</v>
      </c>
      <c r="B45" s="507">
        <v>7.1</v>
      </c>
      <c r="C45" s="500">
        <v>5704</v>
      </c>
      <c r="D45" s="500">
        <v>5563</v>
      </c>
      <c r="E45" s="500">
        <v>3107</v>
      </c>
      <c r="F45" s="500">
        <v>4071</v>
      </c>
      <c r="G45" s="500">
        <v>6969</v>
      </c>
      <c r="H45" s="501">
        <v>8268</v>
      </c>
      <c r="I45" s="649"/>
      <c r="J45" s="489"/>
      <c r="K45" s="649"/>
      <c r="L45" s="649"/>
      <c r="M45" s="649"/>
      <c r="N45" s="649"/>
      <c r="O45" s="649"/>
    </row>
    <row r="46" spans="1:15" ht="14.25" customHeight="1">
      <c r="A46" s="509" t="s">
        <v>130</v>
      </c>
      <c r="B46" s="495">
        <v>99.6</v>
      </c>
      <c r="C46" s="496">
        <v>2319</v>
      </c>
      <c r="D46" s="496">
        <v>1960</v>
      </c>
      <c r="E46" s="496">
        <v>1484</v>
      </c>
      <c r="F46" s="496">
        <v>1661</v>
      </c>
      <c r="G46" s="496">
        <v>2464</v>
      </c>
      <c r="H46" s="497">
        <v>3233</v>
      </c>
      <c r="I46" s="649"/>
      <c r="J46" s="649"/>
      <c r="K46" s="649"/>
      <c r="L46" s="649"/>
      <c r="M46" s="649"/>
      <c r="N46" s="649"/>
      <c r="O46" s="649"/>
    </row>
    <row r="47" spans="1:15" ht="14.25" customHeight="1">
      <c r="A47" s="510" t="s">
        <v>39</v>
      </c>
      <c r="B47" s="511">
        <v>0.4</v>
      </c>
      <c r="C47" s="512">
        <v>1334</v>
      </c>
      <c r="D47" s="512">
        <v>1295</v>
      </c>
      <c r="E47" s="512">
        <v>1180</v>
      </c>
      <c r="F47" s="512">
        <v>1226</v>
      </c>
      <c r="G47" s="512">
        <v>1363</v>
      </c>
      <c r="H47" s="513">
        <v>1485</v>
      </c>
      <c r="I47" s="649"/>
      <c r="J47" s="649"/>
      <c r="K47" s="649"/>
      <c r="L47" s="649"/>
      <c r="M47" s="649"/>
      <c r="N47" s="649"/>
      <c r="O47" s="649"/>
    </row>
    <row r="48" spans="1:15" ht="14.25" customHeight="1">
      <c r="A48" s="539" t="s">
        <v>12</v>
      </c>
      <c r="B48" s="515">
        <v>78.2</v>
      </c>
      <c r="C48" s="516">
        <v>2191</v>
      </c>
      <c r="D48" s="516">
        <v>1944</v>
      </c>
      <c r="E48" s="516">
        <v>1478</v>
      </c>
      <c r="F48" s="516">
        <v>1652</v>
      </c>
      <c r="G48" s="516">
        <v>2396</v>
      </c>
      <c r="H48" s="517">
        <v>2962</v>
      </c>
      <c r="I48" s="649"/>
      <c r="J48" s="489"/>
      <c r="K48" s="649"/>
      <c r="L48" s="649"/>
      <c r="M48" s="649"/>
      <c r="N48" s="649"/>
      <c r="O48" s="649"/>
    </row>
    <row r="49" spans="1:15" ht="14.25" customHeight="1">
      <c r="A49" s="540" t="s">
        <v>13</v>
      </c>
      <c r="B49" s="507">
        <v>21.8</v>
      </c>
      <c r="C49" s="500">
        <v>2759</v>
      </c>
      <c r="D49" s="500">
        <v>2017</v>
      </c>
      <c r="E49" s="500">
        <v>1481</v>
      </c>
      <c r="F49" s="500">
        <v>1679</v>
      </c>
      <c r="G49" s="500">
        <v>2797</v>
      </c>
      <c r="H49" s="501">
        <v>5684</v>
      </c>
      <c r="I49" s="649"/>
      <c r="J49" s="489"/>
      <c r="K49" s="649"/>
      <c r="L49" s="649"/>
      <c r="M49" s="649"/>
      <c r="N49" s="649"/>
      <c r="O49" s="649"/>
    </row>
    <row r="50" spans="1:15" ht="14.25" customHeight="1">
      <c r="A50" s="541" t="s">
        <v>40</v>
      </c>
      <c r="B50" s="520">
        <v>14.8</v>
      </c>
      <c r="C50" s="521">
        <v>1719</v>
      </c>
      <c r="D50" s="521">
        <v>1653</v>
      </c>
      <c r="E50" s="521">
        <v>1374</v>
      </c>
      <c r="F50" s="521">
        <v>1482</v>
      </c>
      <c r="G50" s="521">
        <v>1884</v>
      </c>
      <c r="H50" s="522">
        <v>2090</v>
      </c>
      <c r="I50" s="649"/>
      <c r="J50" s="489"/>
      <c r="K50" s="649"/>
      <c r="L50" s="649"/>
      <c r="M50" s="649"/>
      <c r="N50" s="649"/>
      <c r="O50" s="649"/>
    </row>
    <row r="51" spans="1:15" ht="14.25" customHeight="1">
      <c r="A51" s="540" t="s">
        <v>23</v>
      </c>
      <c r="B51" s="507">
        <v>26.1</v>
      </c>
      <c r="C51" s="500">
        <v>2164</v>
      </c>
      <c r="D51" s="500">
        <v>1918</v>
      </c>
      <c r="E51" s="500">
        <v>1487</v>
      </c>
      <c r="F51" s="500">
        <v>1650</v>
      </c>
      <c r="G51" s="500">
        <v>2240</v>
      </c>
      <c r="H51" s="501">
        <v>2887</v>
      </c>
      <c r="I51" s="649"/>
      <c r="J51" s="649"/>
      <c r="K51" s="649"/>
      <c r="L51" s="649"/>
      <c r="M51" s="649"/>
      <c r="N51" s="649"/>
      <c r="O51" s="649"/>
    </row>
    <row r="52" spans="1:15" ht="14.25" customHeight="1">
      <c r="A52" s="540" t="s">
        <v>24</v>
      </c>
      <c r="B52" s="507">
        <v>26.7</v>
      </c>
      <c r="C52" s="500">
        <v>2335</v>
      </c>
      <c r="D52" s="500">
        <v>2014</v>
      </c>
      <c r="E52" s="500">
        <v>1526</v>
      </c>
      <c r="F52" s="500">
        <v>1715</v>
      </c>
      <c r="G52" s="500">
        <v>2548</v>
      </c>
      <c r="H52" s="501">
        <v>3145</v>
      </c>
      <c r="I52" s="649"/>
      <c r="J52" s="649"/>
      <c r="K52" s="649"/>
      <c r="L52" s="649"/>
      <c r="M52" s="649"/>
      <c r="N52" s="649"/>
      <c r="O52" s="649"/>
    </row>
    <row r="53" spans="1:15" ht="14.25" customHeight="1">
      <c r="A53" s="540" t="s">
        <v>25</v>
      </c>
      <c r="B53" s="507">
        <v>26.8</v>
      </c>
      <c r="C53" s="500">
        <v>2536</v>
      </c>
      <c r="D53" s="500">
        <v>2129</v>
      </c>
      <c r="E53" s="500">
        <v>1548</v>
      </c>
      <c r="F53" s="500">
        <v>1774</v>
      </c>
      <c r="G53" s="500">
        <v>2735</v>
      </c>
      <c r="H53" s="501">
        <v>3501</v>
      </c>
      <c r="I53" s="649"/>
      <c r="J53" s="649"/>
      <c r="K53" s="649"/>
      <c r="L53" s="649"/>
      <c r="M53" s="649"/>
      <c r="N53" s="649"/>
      <c r="O53" s="649"/>
    </row>
    <row r="54" spans="1:15" ht="14.25" customHeight="1" thickBot="1">
      <c r="A54" s="542" t="s">
        <v>41</v>
      </c>
      <c r="B54" s="524">
        <v>5.7</v>
      </c>
      <c r="C54" s="525">
        <v>3418</v>
      </c>
      <c r="D54" s="525">
        <v>2630</v>
      </c>
      <c r="E54" s="525">
        <v>1594</v>
      </c>
      <c r="F54" s="525">
        <v>1922</v>
      </c>
      <c r="G54" s="525">
        <v>3768</v>
      </c>
      <c r="H54" s="526">
        <v>7041</v>
      </c>
      <c r="I54" s="649"/>
      <c r="J54" s="649"/>
      <c r="K54" s="649"/>
      <c r="L54" s="649"/>
      <c r="M54" s="649"/>
      <c r="N54" s="649"/>
      <c r="O54" s="649"/>
    </row>
    <row r="55" spans="1:15" ht="35.25" customHeight="1">
      <c r="A55" s="829" t="s">
        <v>219</v>
      </c>
      <c r="B55" s="829" t="s">
        <v>220</v>
      </c>
      <c r="C55" s="830" t="s">
        <v>120</v>
      </c>
      <c r="D55" s="830" t="s">
        <v>121</v>
      </c>
      <c r="E55" s="830" t="s">
        <v>122</v>
      </c>
      <c r="F55" s="830" t="s">
        <v>123</v>
      </c>
      <c r="G55" s="830" t="s">
        <v>206</v>
      </c>
      <c r="H55" s="831" t="s">
        <v>207</v>
      </c>
      <c r="J55" s="489"/>
    </row>
    <row r="56" spans="1:15" ht="14.25" customHeight="1">
      <c r="A56" s="835" t="s">
        <v>9</v>
      </c>
      <c r="B56" s="495">
        <v>100</v>
      </c>
      <c r="C56" s="496">
        <v>2319.5</v>
      </c>
      <c r="D56" s="496">
        <v>2061.33</v>
      </c>
      <c r="E56" s="496">
        <v>1442.71</v>
      </c>
      <c r="F56" s="496">
        <v>1679</v>
      </c>
      <c r="G56" s="496">
        <v>2635.67</v>
      </c>
      <c r="H56" s="497">
        <v>3385.67</v>
      </c>
      <c r="J56" s="489"/>
    </row>
    <row r="57" spans="1:15" ht="14.25" customHeight="1">
      <c r="A57" s="836" t="s">
        <v>34</v>
      </c>
      <c r="B57" s="499">
        <v>75.3</v>
      </c>
      <c r="C57" s="500">
        <v>2381.94</v>
      </c>
      <c r="D57" s="500">
        <v>2158.4</v>
      </c>
      <c r="E57" s="500">
        <v>1577.75</v>
      </c>
      <c r="F57" s="500">
        <v>1796.42</v>
      </c>
      <c r="G57" s="500">
        <v>2702.17</v>
      </c>
      <c r="H57" s="501">
        <v>3385.35</v>
      </c>
      <c r="J57" s="489"/>
    </row>
    <row r="58" spans="1:15" ht="14.25" customHeight="1">
      <c r="A58" s="837" t="s">
        <v>126</v>
      </c>
      <c r="B58" s="503">
        <v>29.4</v>
      </c>
      <c r="C58" s="504">
        <v>2957.82</v>
      </c>
      <c r="D58" s="504">
        <v>2696.36</v>
      </c>
      <c r="E58" s="504">
        <v>1983.06</v>
      </c>
      <c r="F58" s="504">
        <v>2265.25</v>
      </c>
      <c r="G58" s="504">
        <v>3332.46</v>
      </c>
      <c r="H58" s="505">
        <v>4183.75</v>
      </c>
      <c r="J58" s="489"/>
    </row>
    <row r="59" spans="1:15" ht="14.25" customHeight="1">
      <c r="A59" s="837" t="s">
        <v>127</v>
      </c>
      <c r="B59" s="503">
        <v>11.9</v>
      </c>
      <c r="C59" s="504">
        <v>2457.1</v>
      </c>
      <c r="D59" s="504">
        <v>2412.5</v>
      </c>
      <c r="E59" s="504">
        <v>1879.02</v>
      </c>
      <c r="F59" s="504">
        <v>2104.75</v>
      </c>
      <c r="G59" s="504">
        <v>2737.42</v>
      </c>
      <c r="H59" s="505">
        <v>3055.48</v>
      </c>
      <c r="J59" s="489"/>
    </row>
    <row r="60" spans="1:15" ht="14.25" customHeight="1">
      <c r="A60" s="837" t="s">
        <v>128</v>
      </c>
      <c r="B60" s="503">
        <v>33.799999999999997</v>
      </c>
      <c r="C60" s="504">
        <v>1854.36</v>
      </c>
      <c r="D60" s="504">
        <v>1794.06</v>
      </c>
      <c r="E60" s="504">
        <v>1483.52</v>
      </c>
      <c r="F60" s="504">
        <v>1612.42</v>
      </c>
      <c r="G60" s="504">
        <v>2022.41</v>
      </c>
      <c r="H60" s="505">
        <v>2291.33</v>
      </c>
      <c r="J60" s="489"/>
    </row>
    <row r="61" spans="1:15" ht="14.25" customHeight="1">
      <c r="A61" s="832" t="s">
        <v>61</v>
      </c>
      <c r="B61" s="507">
        <v>19.100000000000001</v>
      </c>
      <c r="C61" s="500">
        <v>1832.51</v>
      </c>
      <c r="D61" s="500">
        <v>1574.58</v>
      </c>
      <c r="E61" s="500">
        <v>1250.71</v>
      </c>
      <c r="F61" s="500">
        <v>1374.58</v>
      </c>
      <c r="G61" s="500">
        <v>1964.86</v>
      </c>
      <c r="H61" s="501">
        <v>2679.16</v>
      </c>
      <c r="J61" s="489"/>
    </row>
    <row r="62" spans="1:15" ht="14.25" customHeight="1">
      <c r="A62" s="832" t="s">
        <v>221</v>
      </c>
      <c r="B62" s="507">
        <v>4.8</v>
      </c>
      <c r="C62" s="500">
        <v>3467.53</v>
      </c>
      <c r="D62" s="500">
        <v>2635.67</v>
      </c>
      <c r="E62" s="500">
        <v>1789.77</v>
      </c>
      <c r="F62" s="500">
        <v>2113.21</v>
      </c>
      <c r="G62" s="500">
        <v>4148.08</v>
      </c>
      <c r="H62" s="501">
        <v>6696.42</v>
      </c>
      <c r="J62" s="489"/>
    </row>
    <row r="63" spans="1:15" ht="14.25" customHeight="1">
      <c r="A63" s="833" t="s">
        <v>130</v>
      </c>
      <c r="B63" s="495">
        <v>99.1</v>
      </c>
      <c r="C63" s="496">
        <v>2328.89</v>
      </c>
      <c r="D63" s="496">
        <v>2069.15</v>
      </c>
      <c r="E63" s="496">
        <v>1457.08</v>
      </c>
      <c r="F63" s="496">
        <v>1688.5</v>
      </c>
      <c r="G63" s="496">
        <v>2642.65</v>
      </c>
      <c r="H63" s="497">
        <v>3393.33</v>
      </c>
      <c r="J63" s="489"/>
    </row>
    <row r="64" spans="1:15" ht="14.25" customHeight="1">
      <c r="A64" s="834" t="s">
        <v>39</v>
      </c>
      <c r="B64" s="511">
        <v>0.9</v>
      </c>
      <c r="C64" s="512">
        <v>1258.95</v>
      </c>
      <c r="D64" s="512">
        <v>1224</v>
      </c>
      <c r="E64" s="512">
        <v>1184.44</v>
      </c>
      <c r="F64" s="512">
        <v>1223</v>
      </c>
      <c r="G64" s="512">
        <v>1269.92</v>
      </c>
      <c r="H64" s="513">
        <v>1358.08</v>
      </c>
      <c r="J64" s="489"/>
    </row>
    <row r="65" spans="1:32" ht="14.25" customHeight="1">
      <c r="A65" s="838" t="s">
        <v>12</v>
      </c>
      <c r="B65" s="515">
        <v>64</v>
      </c>
      <c r="C65" s="516">
        <v>2205</v>
      </c>
      <c r="D65" s="516">
        <v>1996.03</v>
      </c>
      <c r="E65" s="516">
        <v>1425.94</v>
      </c>
      <c r="F65" s="516">
        <v>1642.08</v>
      </c>
      <c r="G65" s="516">
        <v>2515.75</v>
      </c>
      <c r="H65" s="517">
        <v>3148.97</v>
      </c>
      <c r="J65" s="489"/>
    </row>
    <row r="66" spans="1:32" ht="14.25" customHeight="1">
      <c r="A66" s="839" t="s">
        <v>13</v>
      </c>
      <c r="B66" s="507">
        <v>36</v>
      </c>
      <c r="C66" s="500">
        <v>2523.61</v>
      </c>
      <c r="D66" s="500">
        <v>2196.42</v>
      </c>
      <c r="E66" s="500">
        <v>1482.33</v>
      </c>
      <c r="F66" s="500">
        <v>1759.41</v>
      </c>
      <c r="G66" s="500">
        <v>2884.82</v>
      </c>
      <c r="H66" s="501">
        <v>3832.75</v>
      </c>
      <c r="J66" s="489"/>
    </row>
    <row r="67" spans="1:32" ht="14.25" customHeight="1">
      <c r="A67" s="840" t="s">
        <v>40</v>
      </c>
      <c r="B67" s="520">
        <v>11</v>
      </c>
      <c r="C67" s="521">
        <v>1693.6</v>
      </c>
      <c r="D67" s="521">
        <v>1611.42</v>
      </c>
      <c r="E67" s="521">
        <v>1261.92</v>
      </c>
      <c r="F67" s="521">
        <v>1407.92</v>
      </c>
      <c r="G67" s="521">
        <v>1893.39</v>
      </c>
      <c r="H67" s="522">
        <v>2158.58</v>
      </c>
      <c r="J67" s="489"/>
    </row>
    <row r="68" spans="1:32" ht="14.25" customHeight="1">
      <c r="A68" s="839" t="s">
        <v>23</v>
      </c>
      <c r="B68" s="507">
        <v>21.6</v>
      </c>
      <c r="C68" s="500">
        <v>2090.31</v>
      </c>
      <c r="D68" s="500">
        <v>1953.43</v>
      </c>
      <c r="E68" s="500">
        <v>1436.99</v>
      </c>
      <c r="F68" s="500">
        <v>1641.92</v>
      </c>
      <c r="G68" s="500">
        <v>2298.5</v>
      </c>
      <c r="H68" s="501">
        <v>2787.78</v>
      </c>
      <c r="J68" s="489"/>
    </row>
    <row r="69" spans="1:32" ht="14.25" customHeight="1">
      <c r="A69" s="839" t="s">
        <v>24</v>
      </c>
      <c r="B69" s="507">
        <v>29.7</v>
      </c>
      <c r="C69" s="500">
        <v>2371</v>
      </c>
      <c r="D69" s="500">
        <v>2206.25</v>
      </c>
      <c r="E69" s="500">
        <v>1515.86</v>
      </c>
      <c r="F69" s="500">
        <v>1767.47</v>
      </c>
      <c r="G69" s="500">
        <v>2687.5</v>
      </c>
      <c r="H69" s="501">
        <v>3347.58</v>
      </c>
      <c r="J69" s="489"/>
    </row>
    <row r="70" spans="1:32" ht="14.25" customHeight="1">
      <c r="A70" s="839" t="s">
        <v>25</v>
      </c>
      <c r="B70" s="507">
        <v>29.7</v>
      </c>
      <c r="C70" s="500">
        <v>2510</v>
      </c>
      <c r="D70" s="500">
        <v>2234.38</v>
      </c>
      <c r="E70" s="500">
        <v>1515.71</v>
      </c>
      <c r="F70" s="500">
        <v>1772.67</v>
      </c>
      <c r="G70" s="500">
        <v>2914.92</v>
      </c>
      <c r="H70" s="501">
        <v>3706.58</v>
      </c>
      <c r="J70" s="489"/>
    </row>
    <row r="71" spans="1:32" ht="14.25" customHeight="1" thickBot="1">
      <c r="A71" s="841" t="s">
        <v>41</v>
      </c>
      <c r="B71" s="524">
        <v>7.9</v>
      </c>
      <c r="C71" s="525">
        <v>2900.77</v>
      </c>
      <c r="D71" s="525">
        <v>2491.75</v>
      </c>
      <c r="E71" s="525">
        <v>1553.82</v>
      </c>
      <c r="F71" s="525">
        <v>1863.83</v>
      </c>
      <c r="G71" s="525">
        <v>3357.58</v>
      </c>
      <c r="H71" s="526">
        <v>4708.67</v>
      </c>
      <c r="J71" s="489"/>
    </row>
    <row r="72" spans="1:32" ht="12" customHeight="1"/>
    <row r="73" spans="1:32" ht="12" customHeight="1">
      <c r="A73" s="873" t="s">
        <v>143</v>
      </c>
      <c r="B73" s="875"/>
      <c r="C73" s="875"/>
      <c r="D73" s="875"/>
      <c r="E73" s="875"/>
      <c r="F73" s="875"/>
      <c r="G73" s="875"/>
      <c r="H73" s="529"/>
      <c r="I73" s="530"/>
      <c r="J73" s="529"/>
      <c r="K73" s="529"/>
      <c r="L73" s="531"/>
      <c r="M73" s="531"/>
      <c r="N73" s="529"/>
      <c r="O73" s="529"/>
      <c r="P73" s="530"/>
      <c r="Q73" s="532"/>
      <c r="R73" s="532"/>
      <c r="S73" s="532"/>
      <c r="T73" s="532"/>
      <c r="U73" s="532"/>
      <c r="V73" s="532"/>
      <c r="W73" s="533"/>
      <c r="X73" s="534"/>
      <c r="Y73" s="534"/>
      <c r="Z73" s="535"/>
      <c r="AA73" s="534"/>
      <c r="AB73" s="534"/>
      <c r="AC73" s="535"/>
      <c r="AD73" s="535"/>
      <c r="AE73" s="535"/>
      <c r="AF73" s="488"/>
    </row>
    <row r="74" spans="1:32" ht="24" customHeight="1">
      <c r="A74" s="874" t="s">
        <v>194</v>
      </c>
      <c r="B74" s="874"/>
      <c r="C74" s="874"/>
      <c r="D74" s="874"/>
      <c r="E74" s="874"/>
      <c r="F74" s="874"/>
      <c r="G74" s="874"/>
      <c r="H74" s="529"/>
      <c r="I74" s="530"/>
      <c r="J74" s="529"/>
      <c r="K74" s="529"/>
      <c r="L74" s="534"/>
      <c r="M74" s="534"/>
      <c r="N74" s="529"/>
      <c r="O74" s="529"/>
      <c r="P74" s="530"/>
      <c r="Q74" s="532"/>
      <c r="R74" s="532"/>
      <c r="S74" s="532"/>
      <c r="T74" s="532"/>
      <c r="U74" s="532"/>
      <c r="V74" s="532"/>
      <c r="W74" s="535"/>
      <c r="X74" s="534"/>
      <c r="Y74" s="534"/>
      <c r="Z74" s="531"/>
      <c r="AA74" s="534"/>
      <c r="AB74" s="534"/>
      <c r="AC74" s="531"/>
      <c r="AD74" s="535"/>
      <c r="AE74" s="535"/>
      <c r="AF74" s="488"/>
    </row>
    <row r="77" spans="1:32">
      <c r="D77" s="680"/>
      <c r="E77" s="680"/>
      <c r="F77" s="680"/>
      <c r="G77" s="680"/>
      <c r="H77" s="680"/>
    </row>
    <row r="78" spans="1:32">
      <c r="D78" s="680"/>
      <c r="E78" s="680"/>
      <c r="F78" s="680"/>
      <c r="G78" s="680"/>
      <c r="H78" s="680"/>
    </row>
    <row r="79" spans="1:32">
      <c r="D79" s="680"/>
      <c r="E79" s="680"/>
      <c r="F79" s="680"/>
      <c r="G79" s="680"/>
      <c r="H79" s="680"/>
    </row>
  </sheetData>
  <mergeCells count="2">
    <mergeCell ref="A73:G73"/>
    <mergeCell ref="A74:G7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sheetPr>
  <dimension ref="A1:K27"/>
  <sheetViews>
    <sheetView showGridLines="0" topLeftCell="A10" workbookViewId="0">
      <selection activeCell="A26" sqref="A26:J26"/>
    </sheetView>
  </sheetViews>
  <sheetFormatPr baseColWidth="10" defaultRowHeight="15"/>
  <cols>
    <col min="1" max="1" width="12.7109375" style="25" customWidth="1"/>
    <col min="2" max="2" width="8.140625" style="26" customWidth="1"/>
    <col min="3" max="3" width="10.42578125" customWidth="1"/>
    <col min="4" max="4" width="9.42578125" customWidth="1"/>
    <col min="5" max="5" width="10" customWidth="1"/>
    <col min="6" max="6" width="10.28515625" customWidth="1"/>
    <col min="7" max="10" width="9.5703125" customWidth="1"/>
    <col min="11" max="11" width="16.5703125" customWidth="1"/>
  </cols>
  <sheetData>
    <row r="1" spans="1:11" s="40" customFormat="1" ht="30.75" customHeight="1">
      <c r="A1" s="876" t="s">
        <v>94</v>
      </c>
      <c r="B1" s="876"/>
      <c r="C1" s="876"/>
      <c r="D1" s="876"/>
      <c r="E1" s="876"/>
      <c r="F1" s="876"/>
      <c r="G1" s="876"/>
      <c r="H1" s="876"/>
      <c r="I1" s="876"/>
      <c r="J1" s="876"/>
    </row>
    <row r="3" spans="1:11" ht="24.75" customHeight="1">
      <c r="A3" s="51" t="s">
        <v>91</v>
      </c>
      <c r="B3" s="46"/>
      <c r="C3" s="49">
        <v>2012</v>
      </c>
      <c r="D3" s="49">
        <v>2013</v>
      </c>
      <c r="E3" s="49">
        <v>2014</v>
      </c>
      <c r="F3" s="49">
        <v>2015</v>
      </c>
      <c r="G3" s="49">
        <v>2016</v>
      </c>
      <c r="H3" s="49">
        <v>2017</v>
      </c>
      <c r="I3" s="49">
        <v>2018</v>
      </c>
      <c r="J3" s="50">
        <v>2019</v>
      </c>
      <c r="K3" s="50" t="s">
        <v>159</v>
      </c>
    </row>
    <row r="4" spans="1:11" ht="22.5" customHeight="1">
      <c r="A4" s="878" t="s">
        <v>5</v>
      </c>
      <c r="B4" s="46" t="s">
        <v>110</v>
      </c>
      <c r="C4" s="47">
        <v>2.98</v>
      </c>
      <c r="D4" s="47">
        <v>2.95</v>
      </c>
      <c r="E4" s="47">
        <v>2.94</v>
      </c>
      <c r="F4" s="384">
        <v>2.95</v>
      </c>
      <c r="G4" s="385">
        <v>3.17</v>
      </c>
      <c r="H4" s="344">
        <v>3.1</v>
      </c>
      <c r="I4" s="344">
        <v>3.26</v>
      </c>
      <c r="J4" s="344">
        <v>3.15</v>
      </c>
      <c r="K4" s="344">
        <f>J4-I4</f>
        <v>-0.11</v>
      </c>
    </row>
    <row r="5" spans="1:11" ht="19.5" customHeight="1">
      <c r="A5" s="879"/>
      <c r="B5" s="46" t="s">
        <v>29</v>
      </c>
      <c r="C5" s="47">
        <v>3.51</v>
      </c>
      <c r="D5" s="47">
        <v>3.6</v>
      </c>
      <c r="E5" s="47">
        <v>3.62</v>
      </c>
      <c r="F5" s="47">
        <v>3.64</v>
      </c>
      <c r="G5" s="47">
        <v>3.63</v>
      </c>
      <c r="H5" s="344">
        <v>3.61</v>
      </c>
      <c r="I5" s="344">
        <v>3.64</v>
      </c>
      <c r="J5" s="344">
        <f>'Source 6.3-1 distrib sn PCS'!I7</f>
        <v>3.64</v>
      </c>
      <c r="K5" s="344">
        <f t="shared" ref="K5:K19" si="0">J5-I5</f>
        <v>0</v>
      </c>
    </row>
    <row r="6" spans="1:11" ht="19.5" customHeight="1">
      <c r="A6" s="879"/>
      <c r="B6" s="48" t="s">
        <v>2</v>
      </c>
      <c r="C6" s="47">
        <v>2.3199999999999998</v>
      </c>
      <c r="D6" s="47">
        <v>2.29</v>
      </c>
      <c r="E6" s="47">
        <v>2.29</v>
      </c>
      <c r="F6" s="47">
        <v>2.2599999999999998</v>
      </c>
      <c r="G6" s="47">
        <v>2.2599999999999998</v>
      </c>
      <c r="H6" s="344">
        <v>2.23</v>
      </c>
      <c r="I6" s="344">
        <v>2.21</v>
      </c>
      <c r="J6" s="344">
        <f>'Source 6.3-1 distrib sn PCS'!I6</f>
        <v>2.23</v>
      </c>
      <c r="K6" s="344">
        <f t="shared" si="0"/>
        <v>0.02</v>
      </c>
    </row>
    <row r="7" spans="1:11" ht="18" customHeight="1">
      <c r="A7" s="880"/>
      <c r="B7" s="48" t="s">
        <v>6</v>
      </c>
      <c r="C7" s="47">
        <v>2.41</v>
      </c>
      <c r="D7" s="47">
        <v>2.39</v>
      </c>
      <c r="E7" s="47">
        <v>2.42</v>
      </c>
      <c r="F7" s="47">
        <v>2.4500000000000002</v>
      </c>
      <c r="G7" s="47">
        <v>2.46</v>
      </c>
      <c r="H7" s="344">
        <v>2.41</v>
      </c>
      <c r="I7" s="344">
        <v>2.37</v>
      </c>
      <c r="J7" s="344">
        <f>'Source 6.3-1 distrib sn PCS'!I5</f>
        <v>2.38</v>
      </c>
      <c r="K7" s="344">
        <f t="shared" si="0"/>
        <v>0.01</v>
      </c>
    </row>
    <row r="8" spans="1:11" ht="30" customHeight="1">
      <c r="A8" s="878" t="s">
        <v>7</v>
      </c>
      <c r="B8" s="46" t="s">
        <v>110</v>
      </c>
      <c r="C8" s="47">
        <v>2.19</v>
      </c>
      <c r="D8" s="47">
        <v>2.2000000000000002</v>
      </c>
      <c r="E8" s="47">
        <v>2.2200000000000002</v>
      </c>
      <c r="F8" s="384">
        <v>2.23</v>
      </c>
      <c r="G8" s="385">
        <v>2.23</v>
      </c>
      <c r="H8" s="344">
        <v>2.2000000000000002</v>
      </c>
      <c r="I8" s="344">
        <v>2.27</v>
      </c>
      <c r="J8" s="344">
        <v>2.25</v>
      </c>
      <c r="K8" s="344">
        <f t="shared" si="0"/>
        <v>-0.02</v>
      </c>
    </row>
    <row r="9" spans="1:11" ht="18" customHeight="1">
      <c r="A9" s="879"/>
      <c r="B9" s="46" t="s">
        <v>29</v>
      </c>
      <c r="C9" s="47">
        <v>1.8</v>
      </c>
      <c r="D9" s="47">
        <v>1.79</v>
      </c>
      <c r="E9" s="47">
        <v>1.79</v>
      </c>
      <c r="F9" s="47">
        <v>1.81</v>
      </c>
      <c r="G9" s="47">
        <v>1.82</v>
      </c>
      <c r="H9" s="344">
        <v>1.79</v>
      </c>
      <c r="I9" s="344">
        <v>1.81</v>
      </c>
      <c r="J9" s="344">
        <f>'Source 6.3-1 distrib sn PCS'!I13</f>
        <v>1.77</v>
      </c>
      <c r="K9" s="344">
        <f t="shared" si="0"/>
        <v>-0.04</v>
      </c>
    </row>
    <row r="10" spans="1:11" ht="17.25" customHeight="1">
      <c r="A10" s="879"/>
      <c r="B10" s="48" t="s">
        <v>2</v>
      </c>
      <c r="C10" s="47">
        <v>1.81</v>
      </c>
      <c r="D10" s="47">
        <v>1.82</v>
      </c>
      <c r="E10" s="47">
        <v>1.81</v>
      </c>
      <c r="F10" s="47">
        <v>1.79</v>
      </c>
      <c r="G10" s="47">
        <v>1.79</v>
      </c>
      <c r="H10" s="344">
        <v>1.78</v>
      </c>
      <c r="I10" s="344">
        <v>1.78</v>
      </c>
      <c r="J10" s="344">
        <f>'Source 6.3-1 distrib sn PCS'!I12</f>
        <v>1.77</v>
      </c>
      <c r="K10" s="344">
        <f t="shared" si="0"/>
        <v>-0.01</v>
      </c>
    </row>
    <row r="11" spans="1:11" ht="18.75" customHeight="1">
      <c r="A11" s="880"/>
      <c r="B11" s="48" t="s">
        <v>6</v>
      </c>
      <c r="C11" s="47">
        <v>1.81</v>
      </c>
      <c r="D11" s="47">
        <v>1.8</v>
      </c>
      <c r="E11" s="47">
        <v>2.09</v>
      </c>
      <c r="F11" s="47">
        <v>2.0099999999999998</v>
      </c>
      <c r="G11" s="47">
        <v>1.99</v>
      </c>
      <c r="H11" s="344">
        <v>2.0099999999999998</v>
      </c>
      <c r="I11" s="344">
        <v>2.21</v>
      </c>
      <c r="J11" s="736">
        <f>'Source 6.3-1 distrib sn PCS'!I11</f>
        <v>2.2599999999999998</v>
      </c>
      <c r="K11" s="344">
        <f t="shared" si="0"/>
        <v>0.05</v>
      </c>
    </row>
    <row r="12" spans="1:11" ht="24.75" customHeight="1">
      <c r="A12" s="878" t="s">
        <v>8</v>
      </c>
      <c r="B12" s="46" t="s">
        <v>110</v>
      </c>
      <c r="C12" s="47">
        <v>1.95</v>
      </c>
      <c r="D12" s="47">
        <v>1.98</v>
      </c>
      <c r="E12" s="47">
        <v>1.98</v>
      </c>
      <c r="F12" s="384">
        <v>1.99</v>
      </c>
      <c r="G12" s="385">
        <v>1.89</v>
      </c>
      <c r="H12" s="344">
        <v>1.9</v>
      </c>
      <c r="I12" s="344">
        <v>1.92</v>
      </c>
      <c r="J12" s="344">
        <v>1.93</v>
      </c>
      <c r="K12" s="344">
        <f t="shared" si="0"/>
        <v>0.01</v>
      </c>
    </row>
    <row r="13" spans="1:11" ht="17.25" customHeight="1">
      <c r="A13" s="879"/>
      <c r="B13" s="46" t="s">
        <v>29</v>
      </c>
      <c r="C13" s="47">
        <v>1.54</v>
      </c>
      <c r="D13" s="47">
        <v>1.52</v>
      </c>
      <c r="E13" s="47">
        <v>1.52</v>
      </c>
      <c r="F13" s="47">
        <v>1.51</v>
      </c>
      <c r="G13" s="47">
        <v>1.51</v>
      </c>
      <c r="H13" s="344">
        <v>1.51</v>
      </c>
      <c r="I13" s="344">
        <v>1.52</v>
      </c>
      <c r="J13" s="344">
        <f>'Source 6.3-1 distrib sn PCS'!I19</f>
        <v>1.52</v>
      </c>
      <c r="K13" s="344">
        <f t="shared" si="0"/>
        <v>0</v>
      </c>
    </row>
    <row r="14" spans="1:11" ht="18" customHeight="1">
      <c r="A14" s="879"/>
      <c r="B14" s="48" t="s">
        <v>2</v>
      </c>
      <c r="C14" s="47">
        <v>1.61</v>
      </c>
      <c r="D14" s="47">
        <v>1.61</v>
      </c>
      <c r="E14" s="47">
        <v>1.62</v>
      </c>
      <c r="F14" s="47">
        <v>1.63</v>
      </c>
      <c r="G14" s="47">
        <v>1.63</v>
      </c>
      <c r="H14" s="344">
        <v>1.64</v>
      </c>
      <c r="I14" s="344">
        <v>1.63</v>
      </c>
      <c r="J14" s="344">
        <f>'Source 6.3-1 distrib sn PCS'!I18</f>
        <v>1.64</v>
      </c>
      <c r="K14" s="344">
        <f t="shared" si="0"/>
        <v>0.01</v>
      </c>
    </row>
    <row r="15" spans="1:11" ht="18.75" customHeight="1">
      <c r="A15" s="880"/>
      <c r="B15" s="48" t="s">
        <v>6</v>
      </c>
      <c r="C15" s="47">
        <v>2.25</v>
      </c>
      <c r="D15" s="47">
        <v>2.2200000000000002</v>
      </c>
      <c r="E15" s="47">
        <v>2.1</v>
      </c>
      <c r="F15" s="47">
        <v>2.1800000000000002</v>
      </c>
      <c r="G15" s="47">
        <v>2.21</v>
      </c>
      <c r="H15" s="344">
        <v>2.2000000000000002</v>
      </c>
      <c r="I15" s="344">
        <v>2.0099999999999998</v>
      </c>
      <c r="J15" s="344">
        <f>'Source 6.3-1 distrib sn PCS'!I17</f>
        <v>2.0299999999999998</v>
      </c>
      <c r="K15" s="344">
        <f t="shared" si="0"/>
        <v>0.02</v>
      </c>
    </row>
    <row r="16" spans="1:11" ht="20.25" customHeight="1">
      <c r="A16" s="878" t="s">
        <v>9</v>
      </c>
      <c r="B16" s="46" t="s">
        <v>110</v>
      </c>
      <c r="C16" s="47">
        <v>2.92</v>
      </c>
      <c r="D16" s="47">
        <v>2.96</v>
      </c>
      <c r="E16" s="47">
        <v>2.99</v>
      </c>
      <c r="F16" s="384">
        <v>3.01</v>
      </c>
      <c r="G16" s="385">
        <v>3.01</v>
      </c>
      <c r="H16" s="344">
        <v>2.87</v>
      </c>
      <c r="I16" s="344">
        <v>2.95</v>
      </c>
      <c r="J16" s="344">
        <v>2.91</v>
      </c>
      <c r="K16" s="344">
        <f t="shared" si="0"/>
        <v>-0.04</v>
      </c>
    </row>
    <row r="17" spans="1:11" ht="18.75" customHeight="1">
      <c r="A17" s="879"/>
      <c r="B17" s="46" t="s">
        <v>29</v>
      </c>
      <c r="C17" s="47">
        <v>2.2000000000000002</v>
      </c>
      <c r="D17" s="47">
        <v>2.19</v>
      </c>
      <c r="E17" s="47">
        <v>2.16</v>
      </c>
      <c r="F17" s="47">
        <v>2.16</v>
      </c>
      <c r="G17" s="47">
        <v>2.86</v>
      </c>
      <c r="H17" s="344">
        <v>2.17</v>
      </c>
      <c r="I17" s="344">
        <v>2.2000000000000002</v>
      </c>
      <c r="J17" s="344">
        <f>'Source 6.3-1 distrib sn PCS'!I25</f>
        <v>2.1800000000000002</v>
      </c>
      <c r="K17" s="344">
        <f t="shared" si="0"/>
        <v>-0.02</v>
      </c>
    </row>
    <row r="18" spans="1:11" ht="17.25" customHeight="1">
      <c r="A18" s="879"/>
      <c r="B18" s="48" t="s">
        <v>2</v>
      </c>
      <c r="C18" s="47">
        <v>1.99</v>
      </c>
      <c r="D18" s="47">
        <v>2</v>
      </c>
      <c r="E18" s="47">
        <v>2.0099999999999998</v>
      </c>
      <c r="F18" s="47">
        <v>2</v>
      </c>
      <c r="G18" s="47">
        <v>2.0099999999999998</v>
      </c>
      <c r="H18" s="344">
        <v>2.0099999999999998</v>
      </c>
      <c r="I18" s="344">
        <v>2</v>
      </c>
      <c r="J18" s="736">
        <f>'Source 6.3-1 distrib sn PCS'!I24</f>
        <v>2.0099999999999998</v>
      </c>
      <c r="K18" s="344">
        <f t="shared" si="0"/>
        <v>0.01</v>
      </c>
    </row>
    <row r="19" spans="1:11" ht="18" customHeight="1">
      <c r="A19" s="880"/>
      <c r="B19" s="48" t="s">
        <v>6</v>
      </c>
      <c r="C19" s="47">
        <v>2.4</v>
      </c>
      <c r="D19" s="47">
        <v>2.38</v>
      </c>
      <c r="E19" s="47">
        <v>2.39</v>
      </c>
      <c r="F19" s="47">
        <v>2.4</v>
      </c>
      <c r="G19" s="47">
        <v>2.42</v>
      </c>
      <c r="H19" s="344">
        <v>2.41</v>
      </c>
      <c r="I19" s="344">
        <v>2.41</v>
      </c>
      <c r="J19" s="344">
        <f>'Source 6.3-1 distrib sn PCS'!I23</f>
        <v>2.42</v>
      </c>
      <c r="K19" s="344">
        <f t="shared" si="0"/>
        <v>0.01</v>
      </c>
    </row>
    <row r="20" spans="1:11" ht="15" customHeight="1">
      <c r="A20" s="853" t="s">
        <v>165</v>
      </c>
      <c r="B20" s="854"/>
      <c r="C20" s="854"/>
      <c r="D20" s="854"/>
      <c r="E20" s="854"/>
      <c r="F20" s="854"/>
      <c r="G20" s="854"/>
      <c r="H20" s="854"/>
      <c r="I20" s="854"/>
      <c r="J20" s="854"/>
      <c r="K20" s="854"/>
    </row>
    <row r="21" spans="1:11" s="392" customFormat="1" ht="24" customHeight="1">
      <c r="A21" s="857" t="s">
        <v>228</v>
      </c>
      <c r="B21" s="857"/>
      <c r="C21" s="857"/>
      <c r="D21" s="857"/>
      <c r="E21" s="857"/>
      <c r="F21" s="857"/>
      <c r="G21" s="857"/>
      <c r="H21" s="857"/>
      <c r="I21" s="857"/>
      <c r="J21" s="857"/>
      <c r="K21" s="702"/>
    </row>
    <row r="22" spans="1:11" s="392" customFormat="1" ht="12" customHeight="1">
      <c r="A22" s="857" t="s">
        <v>138</v>
      </c>
      <c r="B22" s="858"/>
      <c r="C22" s="858"/>
      <c r="D22" s="858"/>
      <c r="E22" s="858"/>
      <c r="F22" s="858"/>
      <c r="G22" s="858"/>
      <c r="H22" s="858"/>
      <c r="I22" s="858"/>
      <c r="J22" s="858"/>
      <c r="K22" s="858"/>
    </row>
    <row r="23" spans="1:11" s="392" customFormat="1" ht="12" customHeight="1">
      <c r="A23" s="857" t="s">
        <v>88</v>
      </c>
      <c r="B23" s="858"/>
      <c r="C23" s="858"/>
      <c r="D23" s="858"/>
      <c r="E23" s="858"/>
      <c r="F23" s="858"/>
      <c r="G23" s="858"/>
      <c r="H23" s="858"/>
      <c r="I23" s="858"/>
      <c r="J23" s="858"/>
      <c r="K23" s="858"/>
    </row>
    <row r="24" spans="1:11" s="392" customFormat="1" ht="12" customHeight="1">
      <c r="A24" s="857" t="s">
        <v>135</v>
      </c>
      <c r="B24" s="858"/>
      <c r="C24" s="858"/>
      <c r="D24" s="858"/>
      <c r="E24" s="858"/>
      <c r="F24" s="858"/>
      <c r="G24" s="858"/>
      <c r="H24" s="858"/>
      <c r="I24" s="858"/>
      <c r="J24" s="858"/>
      <c r="K24" s="858"/>
    </row>
    <row r="25" spans="1:11" s="392" customFormat="1" ht="12" customHeight="1">
      <c r="A25" s="855" t="s">
        <v>136</v>
      </c>
      <c r="B25" s="855"/>
      <c r="C25" s="855"/>
      <c r="D25" s="855"/>
      <c r="E25" s="855"/>
      <c r="F25" s="855"/>
      <c r="G25" s="855"/>
      <c r="H25" s="855"/>
      <c r="I25" s="855"/>
      <c r="J25" s="855"/>
      <c r="K25" s="855"/>
    </row>
    <row r="26" spans="1:11" s="392" customFormat="1" ht="48" customHeight="1">
      <c r="A26" s="877" t="s">
        <v>229</v>
      </c>
      <c r="B26" s="877"/>
      <c r="C26" s="877"/>
      <c r="D26" s="877"/>
      <c r="E26" s="877"/>
      <c r="F26" s="877"/>
      <c r="G26" s="877"/>
      <c r="H26" s="877"/>
      <c r="I26" s="877"/>
      <c r="J26" s="877"/>
      <c r="K26" s="390"/>
    </row>
    <row r="27" spans="1:11" s="392" customFormat="1" ht="12" customHeight="1">
      <c r="A27" s="292" t="s">
        <v>113</v>
      </c>
      <c r="B27" s="27"/>
      <c r="C27" s="24"/>
      <c r="D27" s="24"/>
      <c r="E27" s="24"/>
      <c r="F27" s="24"/>
      <c r="G27" s="24"/>
      <c r="H27" s="24"/>
      <c r="I27" s="24"/>
      <c r="J27" s="24"/>
      <c r="K27" s="24"/>
    </row>
  </sheetData>
  <mergeCells count="12">
    <mergeCell ref="A1:J1"/>
    <mergeCell ref="A21:J21"/>
    <mergeCell ref="A26:J26"/>
    <mergeCell ref="A25:K25"/>
    <mergeCell ref="A20:K20"/>
    <mergeCell ref="A22:K22"/>
    <mergeCell ref="A23:K23"/>
    <mergeCell ref="A24:K24"/>
    <mergeCell ref="A4:A7"/>
    <mergeCell ref="A8:A11"/>
    <mergeCell ref="A12:A15"/>
    <mergeCell ref="A16: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sheetPr>
  <dimension ref="A1:W16"/>
  <sheetViews>
    <sheetView showGridLines="0" workbookViewId="0">
      <selection activeCell="D12" sqref="D12"/>
    </sheetView>
  </sheetViews>
  <sheetFormatPr baseColWidth="10" defaultRowHeight="12.75"/>
  <cols>
    <col min="1" max="1" width="24.85546875" style="1" customWidth="1"/>
    <col min="2" max="10" width="8.7109375" style="1" customWidth="1"/>
    <col min="11" max="11" width="8.7109375" style="6" customWidth="1"/>
    <col min="12" max="13" width="8.7109375" style="1" customWidth="1"/>
    <col min="14" max="14" width="8.7109375" style="6" customWidth="1"/>
    <col min="15" max="15" width="8.7109375" style="1" customWidth="1"/>
    <col min="16" max="17" width="11.42578125" style="1"/>
    <col min="18" max="18" width="15.85546875" style="1" customWidth="1"/>
    <col min="19" max="19" width="14.42578125" style="1" customWidth="1"/>
    <col min="20" max="21" width="11.42578125" style="1"/>
    <col min="22" max="22" width="8.42578125" style="1" customWidth="1"/>
    <col min="23" max="258" width="11.42578125" style="1"/>
    <col min="259" max="259" width="30.42578125" style="1" customWidth="1"/>
    <col min="260" max="260" width="12.42578125" style="1" customWidth="1"/>
    <col min="261" max="261" width="9.42578125" style="1" bestFit="1" customWidth="1"/>
    <col min="262" max="262" width="12.42578125" style="1" customWidth="1"/>
    <col min="263" max="263" width="9.42578125" style="1" customWidth="1"/>
    <col min="264" max="264" width="12.42578125" style="1" customWidth="1"/>
    <col min="265" max="265" width="8.85546875" style="1" customWidth="1"/>
    <col min="266" max="266" width="12.42578125" style="1" customWidth="1"/>
    <col min="267" max="267" width="8.85546875" style="1" customWidth="1"/>
    <col min="268" max="270" width="11.42578125" style="1"/>
    <col min="271" max="271" width="11.5703125" style="1" bestFit="1" customWidth="1"/>
    <col min="272" max="514" width="11.42578125" style="1"/>
    <col min="515" max="515" width="30.42578125" style="1" customWidth="1"/>
    <col min="516" max="516" width="12.42578125" style="1" customWidth="1"/>
    <col min="517" max="517" width="9.42578125" style="1" bestFit="1" customWidth="1"/>
    <col min="518" max="518" width="12.42578125" style="1" customWidth="1"/>
    <col min="519" max="519" width="9.42578125" style="1" customWidth="1"/>
    <col min="520" max="520" width="12.42578125" style="1" customWidth="1"/>
    <col min="521" max="521" width="8.85546875" style="1" customWidth="1"/>
    <col min="522" max="522" width="12.42578125" style="1" customWidth="1"/>
    <col min="523" max="523" width="8.85546875" style="1" customWidth="1"/>
    <col min="524" max="526" width="11.42578125" style="1"/>
    <col min="527" max="527" width="11.5703125" style="1" bestFit="1" customWidth="1"/>
    <col min="528" max="770" width="11.42578125" style="1"/>
    <col min="771" max="771" width="30.42578125" style="1" customWidth="1"/>
    <col min="772" max="772" width="12.42578125" style="1" customWidth="1"/>
    <col min="773" max="773" width="9.42578125" style="1" bestFit="1" customWidth="1"/>
    <col min="774" max="774" width="12.42578125" style="1" customWidth="1"/>
    <col min="775" max="775" width="9.42578125" style="1" customWidth="1"/>
    <col min="776" max="776" width="12.42578125" style="1" customWidth="1"/>
    <col min="777" max="777" width="8.85546875" style="1" customWidth="1"/>
    <col min="778" max="778" width="12.42578125" style="1" customWidth="1"/>
    <col min="779" max="779" width="8.85546875" style="1" customWidth="1"/>
    <col min="780" max="782" width="11.42578125" style="1"/>
    <col min="783" max="783" width="11.5703125" style="1" bestFit="1" customWidth="1"/>
    <col min="784" max="1026" width="11.42578125" style="1"/>
    <col min="1027" max="1027" width="30.42578125" style="1" customWidth="1"/>
    <col min="1028" max="1028" width="12.42578125" style="1" customWidth="1"/>
    <col min="1029" max="1029" width="9.42578125" style="1" bestFit="1" customWidth="1"/>
    <col min="1030" max="1030" width="12.42578125" style="1" customWidth="1"/>
    <col min="1031" max="1031" width="9.42578125" style="1" customWidth="1"/>
    <col min="1032" max="1032" width="12.42578125" style="1" customWidth="1"/>
    <col min="1033" max="1033" width="8.85546875" style="1" customWidth="1"/>
    <col min="1034" max="1034" width="12.42578125" style="1" customWidth="1"/>
    <col min="1035" max="1035" width="8.85546875" style="1" customWidth="1"/>
    <col min="1036" max="1038" width="11.42578125" style="1"/>
    <col min="1039" max="1039" width="11.5703125" style="1" bestFit="1" customWidth="1"/>
    <col min="1040" max="1282" width="11.42578125" style="1"/>
    <col min="1283" max="1283" width="30.42578125" style="1" customWidth="1"/>
    <col min="1284" max="1284" width="12.42578125" style="1" customWidth="1"/>
    <col min="1285" max="1285" width="9.42578125" style="1" bestFit="1" customWidth="1"/>
    <col min="1286" max="1286" width="12.42578125" style="1" customWidth="1"/>
    <col min="1287" max="1287" width="9.42578125" style="1" customWidth="1"/>
    <col min="1288" max="1288" width="12.42578125" style="1" customWidth="1"/>
    <col min="1289" max="1289" width="8.85546875" style="1" customWidth="1"/>
    <col min="1290" max="1290" width="12.42578125" style="1" customWidth="1"/>
    <col min="1291" max="1291" width="8.85546875" style="1" customWidth="1"/>
    <col min="1292" max="1294" width="11.42578125" style="1"/>
    <col min="1295" max="1295" width="11.5703125" style="1" bestFit="1" customWidth="1"/>
    <col min="1296" max="1538" width="11.42578125" style="1"/>
    <col min="1539" max="1539" width="30.42578125" style="1" customWidth="1"/>
    <col min="1540" max="1540" width="12.42578125" style="1" customWidth="1"/>
    <col min="1541" max="1541" width="9.42578125" style="1" bestFit="1" customWidth="1"/>
    <col min="1542" max="1542" width="12.42578125" style="1" customWidth="1"/>
    <col min="1543" max="1543" width="9.42578125" style="1" customWidth="1"/>
    <col min="1544" max="1544" width="12.42578125" style="1" customWidth="1"/>
    <col min="1545" max="1545" width="8.85546875" style="1" customWidth="1"/>
    <col min="1546" max="1546" width="12.42578125" style="1" customWidth="1"/>
    <col min="1547" max="1547" width="8.85546875" style="1" customWidth="1"/>
    <col min="1548" max="1550" width="11.42578125" style="1"/>
    <col min="1551" max="1551" width="11.5703125" style="1" bestFit="1" customWidth="1"/>
    <col min="1552" max="1794" width="11.42578125" style="1"/>
    <col min="1795" max="1795" width="30.42578125" style="1" customWidth="1"/>
    <col min="1796" max="1796" width="12.42578125" style="1" customWidth="1"/>
    <col min="1797" max="1797" width="9.42578125" style="1" bestFit="1" customWidth="1"/>
    <col min="1798" max="1798" width="12.42578125" style="1" customWidth="1"/>
    <col min="1799" max="1799" width="9.42578125" style="1" customWidth="1"/>
    <col min="1800" max="1800" width="12.42578125" style="1" customWidth="1"/>
    <col min="1801" max="1801" width="8.85546875" style="1" customWidth="1"/>
    <col min="1802" max="1802" width="12.42578125" style="1" customWidth="1"/>
    <col min="1803" max="1803" width="8.85546875" style="1" customWidth="1"/>
    <col min="1804" max="1806" width="11.42578125" style="1"/>
    <col min="1807" max="1807" width="11.5703125" style="1" bestFit="1" customWidth="1"/>
    <col min="1808" max="2050" width="11.42578125" style="1"/>
    <col min="2051" max="2051" width="30.42578125" style="1" customWidth="1"/>
    <col min="2052" max="2052" width="12.42578125" style="1" customWidth="1"/>
    <col min="2053" max="2053" width="9.42578125" style="1" bestFit="1" customWidth="1"/>
    <col min="2054" max="2054" width="12.42578125" style="1" customWidth="1"/>
    <col min="2055" max="2055" width="9.42578125" style="1" customWidth="1"/>
    <col min="2056" max="2056" width="12.42578125" style="1" customWidth="1"/>
    <col min="2057" max="2057" width="8.85546875" style="1" customWidth="1"/>
    <col min="2058" max="2058" width="12.42578125" style="1" customWidth="1"/>
    <col min="2059" max="2059" width="8.85546875" style="1" customWidth="1"/>
    <col min="2060" max="2062" width="11.42578125" style="1"/>
    <col min="2063" max="2063" width="11.5703125" style="1" bestFit="1" customWidth="1"/>
    <col min="2064" max="2306" width="11.42578125" style="1"/>
    <col min="2307" max="2307" width="30.42578125" style="1" customWidth="1"/>
    <col min="2308" max="2308" width="12.42578125" style="1" customWidth="1"/>
    <col min="2309" max="2309" width="9.42578125" style="1" bestFit="1" customWidth="1"/>
    <col min="2310" max="2310" width="12.42578125" style="1" customWidth="1"/>
    <col min="2311" max="2311" width="9.42578125" style="1" customWidth="1"/>
    <col min="2312" max="2312" width="12.42578125" style="1" customWidth="1"/>
    <col min="2313" max="2313" width="8.85546875" style="1" customWidth="1"/>
    <col min="2314" max="2314" width="12.42578125" style="1" customWidth="1"/>
    <col min="2315" max="2315" width="8.85546875" style="1" customWidth="1"/>
    <col min="2316" max="2318" width="11.42578125" style="1"/>
    <col min="2319" max="2319" width="11.5703125" style="1" bestFit="1" customWidth="1"/>
    <col min="2320" max="2562" width="11.42578125" style="1"/>
    <col min="2563" max="2563" width="30.42578125" style="1" customWidth="1"/>
    <col min="2564" max="2564" width="12.42578125" style="1" customWidth="1"/>
    <col min="2565" max="2565" width="9.42578125" style="1" bestFit="1" customWidth="1"/>
    <col min="2566" max="2566" width="12.42578125" style="1" customWidth="1"/>
    <col min="2567" max="2567" width="9.42578125" style="1" customWidth="1"/>
    <col min="2568" max="2568" width="12.42578125" style="1" customWidth="1"/>
    <col min="2569" max="2569" width="8.85546875" style="1" customWidth="1"/>
    <col min="2570" max="2570" width="12.42578125" style="1" customWidth="1"/>
    <col min="2571" max="2571" width="8.85546875" style="1" customWidth="1"/>
    <col min="2572" max="2574" width="11.42578125" style="1"/>
    <col min="2575" max="2575" width="11.5703125" style="1" bestFit="1" customWidth="1"/>
    <col min="2576" max="2818" width="11.42578125" style="1"/>
    <col min="2819" max="2819" width="30.42578125" style="1" customWidth="1"/>
    <col min="2820" max="2820" width="12.42578125" style="1" customWidth="1"/>
    <col min="2821" max="2821" width="9.42578125" style="1" bestFit="1" customWidth="1"/>
    <col min="2822" max="2822" width="12.42578125" style="1" customWidth="1"/>
    <col min="2823" max="2823" width="9.42578125" style="1" customWidth="1"/>
    <col min="2824" max="2824" width="12.42578125" style="1" customWidth="1"/>
    <col min="2825" max="2825" width="8.85546875" style="1" customWidth="1"/>
    <col min="2826" max="2826" width="12.42578125" style="1" customWidth="1"/>
    <col min="2827" max="2827" width="8.85546875" style="1" customWidth="1"/>
    <col min="2828" max="2830" width="11.42578125" style="1"/>
    <col min="2831" max="2831" width="11.5703125" style="1" bestFit="1" customWidth="1"/>
    <col min="2832" max="3074" width="11.42578125" style="1"/>
    <col min="3075" max="3075" width="30.42578125" style="1" customWidth="1"/>
    <col min="3076" max="3076" width="12.42578125" style="1" customWidth="1"/>
    <col min="3077" max="3077" width="9.42578125" style="1" bestFit="1" customWidth="1"/>
    <col min="3078" max="3078" width="12.42578125" style="1" customWidth="1"/>
    <col min="3079" max="3079" width="9.42578125" style="1" customWidth="1"/>
    <col min="3080" max="3080" width="12.42578125" style="1" customWidth="1"/>
    <col min="3081" max="3081" width="8.85546875" style="1" customWidth="1"/>
    <col min="3082" max="3082" width="12.42578125" style="1" customWidth="1"/>
    <col min="3083" max="3083" width="8.85546875" style="1" customWidth="1"/>
    <col min="3084" max="3086" width="11.42578125" style="1"/>
    <col min="3087" max="3087" width="11.5703125" style="1" bestFit="1" customWidth="1"/>
    <col min="3088" max="3330" width="11.42578125" style="1"/>
    <col min="3331" max="3331" width="30.42578125" style="1" customWidth="1"/>
    <col min="3332" max="3332" width="12.42578125" style="1" customWidth="1"/>
    <col min="3333" max="3333" width="9.42578125" style="1" bestFit="1" customWidth="1"/>
    <col min="3334" max="3334" width="12.42578125" style="1" customWidth="1"/>
    <col min="3335" max="3335" width="9.42578125" style="1" customWidth="1"/>
    <col min="3336" max="3336" width="12.42578125" style="1" customWidth="1"/>
    <col min="3337" max="3337" width="8.85546875" style="1" customWidth="1"/>
    <col min="3338" max="3338" width="12.42578125" style="1" customWidth="1"/>
    <col min="3339" max="3339" width="8.85546875" style="1" customWidth="1"/>
    <col min="3340" max="3342" width="11.42578125" style="1"/>
    <col min="3343" max="3343" width="11.5703125" style="1" bestFit="1" customWidth="1"/>
    <col min="3344" max="3586" width="11.42578125" style="1"/>
    <col min="3587" max="3587" width="30.42578125" style="1" customWidth="1"/>
    <col min="3588" max="3588" width="12.42578125" style="1" customWidth="1"/>
    <col min="3589" max="3589" width="9.42578125" style="1" bestFit="1" customWidth="1"/>
    <col min="3590" max="3590" width="12.42578125" style="1" customWidth="1"/>
    <col min="3591" max="3591" width="9.42578125" style="1" customWidth="1"/>
    <col min="3592" max="3592" width="12.42578125" style="1" customWidth="1"/>
    <col min="3593" max="3593" width="8.85546875" style="1" customWidth="1"/>
    <col min="3594" max="3594" width="12.42578125" style="1" customWidth="1"/>
    <col min="3595" max="3595" width="8.85546875" style="1" customWidth="1"/>
    <col min="3596" max="3598" width="11.42578125" style="1"/>
    <col min="3599" max="3599" width="11.5703125" style="1" bestFit="1" customWidth="1"/>
    <col min="3600" max="3842" width="11.42578125" style="1"/>
    <col min="3843" max="3843" width="30.42578125" style="1" customWidth="1"/>
    <col min="3844" max="3844" width="12.42578125" style="1" customWidth="1"/>
    <col min="3845" max="3845" width="9.42578125" style="1" bestFit="1" customWidth="1"/>
    <col min="3846" max="3846" width="12.42578125" style="1" customWidth="1"/>
    <col min="3847" max="3847" width="9.42578125" style="1" customWidth="1"/>
    <col min="3848" max="3848" width="12.42578125" style="1" customWidth="1"/>
    <col min="3849" max="3849" width="8.85546875" style="1" customWidth="1"/>
    <col min="3850" max="3850" width="12.42578125" style="1" customWidth="1"/>
    <col min="3851" max="3851" width="8.85546875" style="1" customWidth="1"/>
    <col min="3852" max="3854" width="11.42578125" style="1"/>
    <col min="3855" max="3855" width="11.5703125" style="1" bestFit="1" customWidth="1"/>
    <col min="3856" max="4098" width="11.42578125" style="1"/>
    <col min="4099" max="4099" width="30.42578125" style="1" customWidth="1"/>
    <col min="4100" max="4100" width="12.42578125" style="1" customWidth="1"/>
    <col min="4101" max="4101" width="9.42578125" style="1" bestFit="1" customWidth="1"/>
    <col min="4102" max="4102" width="12.42578125" style="1" customWidth="1"/>
    <col min="4103" max="4103" width="9.42578125" style="1" customWidth="1"/>
    <col min="4104" max="4104" width="12.42578125" style="1" customWidth="1"/>
    <col min="4105" max="4105" width="8.85546875" style="1" customWidth="1"/>
    <col min="4106" max="4106" width="12.42578125" style="1" customWidth="1"/>
    <col min="4107" max="4107" width="8.85546875" style="1" customWidth="1"/>
    <col min="4108" max="4110" width="11.42578125" style="1"/>
    <col min="4111" max="4111" width="11.5703125" style="1" bestFit="1" customWidth="1"/>
    <col min="4112" max="4354" width="11.42578125" style="1"/>
    <col min="4355" max="4355" width="30.42578125" style="1" customWidth="1"/>
    <col min="4356" max="4356" width="12.42578125" style="1" customWidth="1"/>
    <col min="4357" max="4357" width="9.42578125" style="1" bestFit="1" customWidth="1"/>
    <col min="4358" max="4358" width="12.42578125" style="1" customWidth="1"/>
    <col min="4359" max="4359" width="9.42578125" style="1" customWidth="1"/>
    <col min="4360" max="4360" width="12.42578125" style="1" customWidth="1"/>
    <col min="4361" max="4361" width="8.85546875" style="1" customWidth="1"/>
    <col min="4362" max="4362" width="12.42578125" style="1" customWidth="1"/>
    <col min="4363" max="4363" width="8.85546875" style="1" customWidth="1"/>
    <col min="4364" max="4366" width="11.42578125" style="1"/>
    <col min="4367" max="4367" width="11.5703125" style="1" bestFit="1" customWidth="1"/>
    <col min="4368" max="4610" width="11.42578125" style="1"/>
    <col min="4611" max="4611" width="30.42578125" style="1" customWidth="1"/>
    <col min="4612" max="4612" width="12.42578125" style="1" customWidth="1"/>
    <col min="4613" max="4613" width="9.42578125" style="1" bestFit="1" customWidth="1"/>
    <col min="4614" max="4614" width="12.42578125" style="1" customWidth="1"/>
    <col min="4615" max="4615" width="9.42578125" style="1" customWidth="1"/>
    <col min="4616" max="4616" width="12.42578125" style="1" customWidth="1"/>
    <col min="4617" max="4617" width="8.85546875" style="1" customWidth="1"/>
    <col min="4618" max="4618" width="12.42578125" style="1" customWidth="1"/>
    <col min="4619" max="4619" width="8.85546875" style="1" customWidth="1"/>
    <col min="4620" max="4622" width="11.42578125" style="1"/>
    <col min="4623" max="4623" width="11.5703125" style="1" bestFit="1" customWidth="1"/>
    <col min="4624" max="4866" width="11.42578125" style="1"/>
    <col min="4867" max="4867" width="30.42578125" style="1" customWidth="1"/>
    <col min="4868" max="4868" width="12.42578125" style="1" customWidth="1"/>
    <col min="4869" max="4869" width="9.42578125" style="1" bestFit="1" customWidth="1"/>
    <col min="4870" max="4870" width="12.42578125" style="1" customWidth="1"/>
    <col min="4871" max="4871" width="9.42578125" style="1" customWidth="1"/>
    <col min="4872" max="4872" width="12.42578125" style="1" customWidth="1"/>
    <col min="4873" max="4873" width="8.85546875" style="1" customWidth="1"/>
    <col min="4874" max="4874" width="12.42578125" style="1" customWidth="1"/>
    <col min="4875" max="4875" width="8.85546875" style="1" customWidth="1"/>
    <col min="4876" max="4878" width="11.42578125" style="1"/>
    <col min="4879" max="4879" width="11.5703125" style="1" bestFit="1" customWidth="1"/>
    <col min="4880" max="5122" width="11.42578125" style="1"/>
    <col min="5123" max="5123" width="30.42578125" style="1" customWidth="1"/>
    <col min="5124" max="5124" width="12.42578125" style="1" customWidth="1"/>
    <col min="5125" max="5125" width="9.42578125" style="1" bestFit="1" customWidth="1"/>
    <col min="5126" max="5126" width="12.42578125" style="1" customWidth="1"/>
    <col min="5127" max="5127" width="9.42578125" style="1" customWidth="1"/>
    <col min="5128" max="5128" width="12.42578125" style="1" customWidth="1"/>
    <col min="5129" max="5129" width="8.85546875" style="1" customWidth="1"/>
    <col min="5130" max="5130" width="12.42578125" style="1" customWidth="1"/>
    <col min="5131" max="5131" width="8.85546875" style="1" customWidth="1"/>
    <col min="5132" max="5134" width="11.42578125" style="1"/>
    <col min="5135" max="5135" width="11.5703125" style="1" bestFit="1" customWidth="1"/>
    <col min="5136" max="5378" width="11.42578125" style="1"/>
    <col min="5379" max="5379" width="30.42578125" style="1" customWidth="1"/>
    <col min="5380" max="5380" width="12.42578125" style="1" customWidth="1"/>
    <col min="5381" max="5381" width="9.42578125" style="1" bestFit="1" customWidth="1"/>
    <col min="5382" max="5382" width="12.42578125" style="1" customWidth="1"/>
    <col min="5383" max="5383" width="9.42578125" style="1" customWidth="1"/>
    <col min="5384" max="5384" width="12.42578125" style="1" customWidth="1"/>
    <col min="5385" max="5385" width="8.85546875" style="1" customWidth="1"/>
    <col min="5386" max="5386" width="12.42578125" style="1" customWidth="1"/>
    <col min="5387" max="5387" width="8.85546875" style="1" customWidth="1"/>
    <col min="5388" max="5390" width="11.42578125" style="1"/>
    <col min="5391" max="5391" width="11.5703125" style="1" bestFit="1" customWidth="1"/>
    <col min="5392" max="5634" width="11.42578125" style="1"/>
    <col min="5635" max="5635" width="30.42578125" style="1" customWidth="1"/>
    <col min="5636" max="5636" width="12.42578125" style="1" customWidth="1"/>
    <col min="5637" max="5637" width="9.42578125" style="1" bestFit="1" customWidth="1"/>
    <col min="5638" max="5638" width="12.42578125" style="1" customWidth="1"/>
    <col min="5639" max="5639" width="9.42578125" style="1" customWidth="1"/>
    <col min="5640" max="5640" width="12.42578125" style="1" customWidth="1"/>
    <col min="5641" max="5641" width="8.85546875" style="1" customWidth="1"/>
    <col min="5642" max="5642" width="12.42578125" style="1" customWidth="1"/>
    <col min="5643" max="5643" width="8.85546875" style="1" customWidth="1"/>
    <col min="5644" max="5646" width="11.42578125" style="1"/>
    <col min="5647" max="5647" width="11.5703125" style="1" bestFit="1" customWidth="1"/>
    <col min="5648" max="5890" width="11.42578125" style="1"/>
    <col min="5891" max="5891" width="30.42578125" style="1" customWidth="1"/>
    <col min="5892" max="5892" width="12.42578125" style="1" customWidth="1"/>
    <col min="5893" max="5893" width="9.42578125" style="1" bestFit="1" customWidth="1"/>
    <col min="5894" max="5894" width="12.42578125" style="1" customWidth="1"/>
    <col min="5895" max="5895" width="9.42578125" style="1" customWidth="1"/>
    <col min="5896" max="5896" width="12.42578125" style="1" customWidth="1"/>
    <col min="5897" max="5897" width="8.85546875" style="1" customWidth="1"/>
    <col min="5898" max="5898" width="12.42578125" style="1" customWidth="1"/>
    <col min="5899" max="5899" width="8.85546875" style="1" customWidth="1"/>
    <col min="5900" max="5902" width="11.42578125" style="1"/>
    <col min="5903" max="5903" width="11.5703125" style="1" bestFit="1" customWidth="1"/>
    <col min="5904" max="6146" width="11.42578125" style="1"/>
    <col min="6147" max="6147" width="30.42578125" style="1" customWidth="1"/>
    <col min="6148" max="6148" width="12.42578125" style="1" customWidth="1"/>
    <col min="6149" max="6149" width="9.42578125" style="1" bestFit="1" customWidth="1"/>
    <col min="6150" max="6150" width="12.42578125" style="1" customWidth="1"/>
    <col min="6151" max="6151" width="9.42578125" style="1" customWidth="1"/>
    <col min="6152" max="6152" width="12.42578125" style="1" customWidth="1"/>
    <col min="6153" max="6153" width="8.85546875" style="1" customWidth="1"/>
    <col min="6154" max="6154" width="12.42578125" style="1" customWidth="1"/>
    <col min="6155" max="6155" width="8.85546875" style="1" customWidth="1"/>
    <col min="6156" max="6158" width="11.42578125" style="1"/>
    <col min="6159" max="6159" width="11.5703125" style="1" bestFit="1" customWidth="1"/>
    <col min="6160" max="6402" width="11.42578125" style="1"/>
    <col min="6403" max="6403" width="30.42578125" style="1" customWidth="1"/>
    <col min="6404" max="6404" width="12.42578125" style="1" customWidth="1"/>
    <col min="6405" max="6405" width="9.42578125" style="1" bestFit="1" customWidth="1"/>
    <col min="6406" max="6406" width="12.42578125" style="1" customWidth="1"/>
    <col min="6407" max="6407" width="9.42578125" style="1" customWidth="1"/>
    <col min="6408" max="6408" width="12.42578125" style="1" customWidth="1"/>
    <col min="6409" max="6409" width="8.85546875" style="1" customWidth="1"/>
    <col min="6410" max="6410" width="12.42578125" style="1" customWidth="1"/>
    <col min="6411" max="6411" width="8.85546875" style="1" customWidth="1"/>
    <col min="6412" max="6414" width="11.42578125" style="1"/>
    <col min="6415" max="6415" width="11.5703125" style="1" bestFit="1" customWidth="1"/>
    <col min="6416" max="6658" width="11.42578125" style="1"/>
    <col min="6659" max="6659" width="30.42578125" style="1" customWidth="1"/>
    <col min="6660" max="6660" width="12.42578125" style="1" customWidth="1"/>
    <col min="6661" max="6661" width="9.42578125" style="1" bestFit="1" customWidth="1"/>
    <col min="6662" max="6662" width="12.42578125" style="1" customWidth="1"/>
    <col min="6663" max="6663" width="9.42578125" style="1" customWidth="1"/>
    <col min="6664" max="6664" width="12.42578125" style="1" customWidth="1"/>
    <col min="6665" max="6665" width="8.85546875" style="1" customWidth="1"/>
    <col min="6666" max="6666" width="12.42578125" style="1" customWidth="1"/>
    <col min="6667" max="6667" width="8.85546875" style="1" customWidth="1"/>
    <col min="6668" max="6670" width="11.42578125" style="1"/>
    <col min="6671" max="6671" width="11.5703125" style="1" bestFit="1" customWidth="1"/>
    <col min="6672" max="6914" width="11.42578125" style="1"/>
    <col min="6915" max="6915" width="30.42578125" style="1" customWidth="1"/>
    <col min="6916" max="6916" width="12.42578125" style="1" customWidth="1"/>
    <col min="6917" max="6917" width="9.42578125" style="1" bestFit="1" customWidth="1"/>
    <col min="6918" max="6918" width="12.42578125" style="1" customWidth="1"/>
    <col min="6919" max="6919" width="9.42578125" style="1" customWidth="1"/>
    <col min="6920" max="6920" width="12.42578125" style="1" customWidth="1"/>
    <col min="6921" max="6921" width="8.85546875" style="1" customWidth="1"/>
    <col min="6922" max="6922" width="12.42578125" style="1" customWidth="1"/>
    <col min="6923" max="6923" width="8.85546875" style="1" customWidth="1"/>
    <col min="6924" max="6926" width="11.42578125" style="1"/>
    <col min="6927" max="6927" width="11.5703125" style="1" bestFit="1" customWidth="1"/>
    <col min="6928" max="7170" width="11.42578125" style="1"/>
    <col min="7171" max="7171" width="30.42578125" style="1" customWidth="1"/>
    <col min="7172" max="7172" width="12.42578125" style="1" customWidth="1"/>
    <col min="7173" max="7173" width="9.42578125" style="1" bestFit="1" customWidth="1"/>
    <col min="7174" max="7174" width="12.42578125" style="1" customWidth="1"/>
    <col min="7175" max="7175" width="9.42578125" style="1" customWidth="1"/>
    <col min="7176" max="7176" width="12.42578125" style="1" customWidth="1"/>
    <col min="7177" max="7177" width="8.85546875" style="1" customWidth="1"/>
    <col min="7178" max="7178" width="12.42578125" style="1" customWidth="1"/>
    <col min="7179" max="7179" width="8.85546875" style="1" customWidth="1"/>
    <col min="7180" max="7182" width="11.42578125" style="1"/>
    <col min="7183" max="7183" width="11.5703125" style="1" bestFit="1" customWidth="1"/>
    <col min="7184" max="7426" width="11.42578125" style="1"/>
    <col min="7427" max="7427" width="30.42578125" style="1" customWidth="1"/>
    <col min="7428" max="7428" width="12.42578125" style="1" customWidth="1"/>
    <col min="7429" max="7429" width="9.42578125" style="1" bestFit="1" customWidth="1"/>
    <col min="7430" max="7430" width="12.42578125" style="1" customWidth="1"/>
    <col min="7431" max="7431" width="9.42578125" style="1" customWidth="1"/>
    <col min="7432" max="7432" width="12.42578125" style="1" customWidth="1"/>
    <col min="7433" max="7433" width="8.85546875" style="1" customWidth="1"/>
    <col min="7434" max="7434" width="12.42578125" style="1" customWidth="1"/>
    <col min="7435" max="7435" width="8.85546875" style="1" customWidth="1"/>
    <col min="7436" max="7438" width="11.42578125" style="1"/>
    <col min="7439" max="7439" width="11.5703125" style="1" bestFit="1" customWidth="1"/>
    <col min="7440" max="7682" width="11.42578125" style="1"/>
    <col min="7683" max="7683" width="30.42578125" style="1" customWidth="1"/>
    <col min="7684" max="7684" width="12.42578125" style="1" customWidth="1"/>
    <col min="7685" max="7685" width="9.42578125" style="1" bestFit="1" customWidth="1"/>
    <col min="7686" max="7686" width="12.42578125" style="1" customWidth="1"/>
    <col min="7687" max="7687" width="9.42578125" style="1" customWidth="1"/>
    <col min="7688" max="7688" width="12.42578125" style="1" customWidth="1"/>
    <col min="7689" max="7689" width="8.85546875" style="1" customWidth="1"/>
    <col min="7690" max="7690" width="12.42578125" style="1" customWidth="1"/>
    <col min="7691" max="7691" width="8.85546875" style="1" customWidth="1"/>
    <col min="7692" max="7694" width="11.42578125" style="1"/>
    <col min="7695" max="7695" width="11.5703125" style="1" bestFit="1" customWidth="1"/>
    <col min="7696" max="7938" width="11.42578125" style="1"/>
    <col min="7939" max="7939" width="30.42578125" style="1" customWidth="1"/>
    <col min="7940" max="7940" width="12.42578125" style="1" customWidth="1"/>
    <col min="7941" max="7941" width="9.42578125" style="1" bestFit="1" customWidth="1"/>
    <col min="7942" max="7942" width="12.42578125" style="1" customWidth="1"/>
    <col min="7943" max="7943" width="9.42578125" style="1" customWidth="1"/>
    <col min="7944" max="7944" width="12.42578125" style="1" customWidth="1"/>
    <col min="7945" max="7945" width="8.85546875" style="1" customWidth="1"/>
    <col min="7946" max="7946" width="12.42578125" style="1" customWidth="1"/>
    <col min="7947" max="7947" width="8.85546875" style="1" customWidth="1"/>
    <col min="7948" max="7950" width="11.42578125" style="1"/>
    <col min="7951" max="7951" width="11.5703125" style="1" bestFit="1" customWidth="1"/>
    <col min="7952" max="8194" width="11.42578125" style="1"/>
    <col min="8195" max="8195" width="30.42578125" style="1" customWidth="1"/>
    <col min="8196" max="8196" width="12.42578125" style="1" customWidth="1"/>
    <col min="8197" max="8197" width="9.42578125" style="1" bestFit="1" customWidth="1"/>
    <col min="8198" max="8198" width="12.42578125" style="1" customWidth="1"/>
    <col min="8199" max="8199" width="9.42578125" style="1" customWidth="1"/>
    <col min="8200" max="8200" width="12.42578125" style="1" customWidth="1"/>
    <col min="8201" max="8201" width="8.85546875" style="1" customWidth="1"/>
    <col min="8202" max="8202" width="12.42578125" style="1" customWidth="1"/>
    <col min="8203" max="8203" width="8.85546875" style="1" customWidth="1"/>
    <col min="8204" max="8206" width="11.42578125" style="1"/>
    <col min="8207" max="8207" width="11.5703125" style="1" bestFit="1" customWidth="1"/>
    <col min="8208" max="8450" width="11.42578125" style="1"/>
    <col min="8451" max="8451" width="30.42578125" style="1" customWidth="1"/>
    <col min="8452" max="8452" width="12.42578125" style="1" customWidth="1"/>
    <col min="8453" max="8453" width="9.42578125" style="1" bestFit="1" customWidth="1"/>
    <col min="8454" max="8454" width="12.42578125" style="1" customWidth="1"/>
    <col min="8455" max="8455" width="9.42578125" style="1" customWidth="1"/>
    <col min="8456" max="8456" width="12.42578125" style="1" customWidth="1"/>
    <col min="8457" max="8457" width="8.85546875" style="1" customWidth="1"/>
    <col min="8458" max="8458" width="12.42578125" style="1" customWidth="1"/>
    <col min="8459" max="8459" width="8.85546875" style="1" customWidth="1"/>
    <col min="8460" max="8462" width="11.42578125" style="1"/>
    <col min="8463" max="8463" width="11.5703125" style="1" bestFit="1" customWidth="1"/>
    <col min="8464" max="8706" width="11.42578125" style="1"/>
    <col min="8707" max="8707" width="30.42578125" style="1" customWidth="1"/>
    <col min="8708" max="8708" width="12.42578125" style="1" customWidth="1"/>
    <col min="8709" max="8709" width="9.42578125" style="1" bestFit="1" customWidth="1"/>
    <col min="8710" max="8710" width="12.42578125" style="1" customWidth="1"/>
    <col min="8711" max="8711" width="9.42578125" style="1" customWidth="1"/>
    <col min="8712" max="8712" width="12.42578125" style="1" customWidth="1"/>
    <col min="8713" max="8713" width="8.85546875" style="1" customWidth="1"/>
    <col min="8714" max="8714" width="12.42578125" style="1" customWidth="1"/>
    <col min="8715" max="8715" width="8.85546875" style="1" customWidth="1"/>
    <col min="8716" max="8718" width="11.42578125" style="1"/>
    <col min="8719" max="8719" width="11.5703125" style="1" bestFit="1" customWidth="1"/>
    <col min="8720" max="8962" width="11.42578125" style="1"/>
    <col min="8963" max="8963" width="30.42578125" style="1" customWidth="1"/>
    <col min="8964" max="8964" width="12.42578125" style="1" customWidth="1"/>
    <col min="8965" max="8965" width="9.42578125" style="1" bestFit="1" customWidth="1"/>
    <col min="8966" max="8966" width="12.42578125" style="1" customWidth="1"/>
    <col min="8967" max="8967" width="9.42578125" style="1" customWidth="1"/>
    <col min="8968" max="8968" width="12.42578125" style="1" customWidth="1"/>
    <col min="8969" max="8969" width="8.85546875" style="1" customWidth="1"/>
    <col min="8970" max="8970" width="12.42578125" style="1" customWidth="1"/>
    <col min="8971" max="8971" width="8.85546875" style="1" customWidth="1"/>
    <col min="8972" max="8974" width="11.42578125" style="1"/>
    <col min="8975" max="8975" width="11.5703125" style="1" bestFit="1" customWidth="1"/>
    <col min="8976" max="9218" width="11.42578125" style="1"/>
    <col min="9219" max="9219" width="30.42578125" style="1" customWidth="1"/>
    <col min="9220" max="9220" width="12.42578125" style="1" customWidth="1"/>
    <col min="9221" max="9221" width="9.42578125" style="1" bestFit="1" customWidth="1"/>
    <col min="9222" max="9222" width="12.42578125" style="1" customWidth="1"/>
    <col min="9223" max="9223" width="9.42578125" style="1" customWidth="1"/>
    <col min="9224" max="9224" width="12.42578125" style="1" customWidth="1"/>
    <col min="9225" max="9225" width="8.85546875" style="1" customWidth="1"/>
    <col min="9226" max="9226" width="12.42578125" style="1" customWidth="1"/>
    <col min="9227" max="9227" width="8.85546875" style="1" customWidth="1"/>
    <col min="9228" max="9230" width="11.42578125" style="1"/>
    <col min="9231" max="9231" width="11.5703125" style="1" bestFit="1" customWidth="1"/>
    <col min="9232" max="9474" width="11.42578125" style="1"/>
    <col min="9475" max="9475" width="30.42578125" style="1" customWidth="1"/>
    <col min="9476" max="9476" width="12.42578125" style="1" customWidth="1"/>
    <col min="9477" max="9477" width="9.42578125" style="1" bestFit="1" customWidth="1"/>
    <col min="9478" max="9478" width="12.42578125" style="1" customWidth="1"/>
    <col min="9479" max="9479" width="9.42578125" style="1" customWidth="1"/>
    <col min="9480" max="9480" width="12.42578125" style="1" customWidth="1"/>
    <col min="9481" max="9481" width="8.85546875" style="1" customWidth="1"/>
    <col min="9482" max="9482" width="12.42578125" style="1" customWidth="1"/>
    <col min="9483" max="9483" width="8.85546875" style="1" customWidth="1"/>
    <col min="9484" max="9486" width="11.42578125" style="1"/>
    <col min="9487" max="9487" width="11.5703125" style="1" bestFit="1" customWidth="1"/>
    <col min="9488" max="9730" width="11.42578125" style="1"/>
    <col min="9731" max="9731" width="30.42578125" style="1" customWidth="1"/>
    <col min="9732" max="9732" width="12.42578125" style="1" customWidth="1"/>
    <col min="9733" max="9733" width="9.42578125" style="1" bestFit="1" customWidth="1"/>
    <col min="9734" max="9734" width="12.42578125" style="1" customWidth="1"/>
    <col min="9735" max="9735" width="9.42578125" style="1" customWidth="1"/>
    <col min="9736" max="9736" width="12.42578125" style="1" customWidth="1"/>
    <col min="9737" max="9737" width="8.85546875" style="1" customWidth="1"/>
    <col min="9738" max="9738" width="12.42578125" style="1" customWidth="1"/>
    <col min="9739" max="9739" width="8.85546875" style="1" customWidth="1"/>
    <col min="9740" max="9742" width="11.42578125" style="1"/>
    <col min="9743" max="9743" width="11.5703125" style="1" bestFit="1" customWidth="1"/>
    <col min="9744" max="9986" width="11.42578125" style="1"/>
    <col min="9987" max="9987" width="30.42578125" style="1" customWidth="1"/>
    <col min="9988" max="9988" width="12.42578125" style="1" customWidth="1"/>
    <col min="9989" max="9989" width="9.42578125" style="1" bestFit="1" customWidth="1"/>
    <col min="9990" max="9990" width="12.42578125" style="1" customWidth="1"/>
    <col min="9991" max="9991" width="9.42578125" style="1" customWidth="1"/>
    <col min="9992" max="9992" width="12.42578125" style="1" customWidth="1"/>
    <col min="9993" max="9993" width="8.85546875" style="1" customWidth="1"/>
    <col min="9994" max="9994" width="12.42578125" style="1" customWidth="1"/>
    <col min="9995" max="9995" width="8.85546875" style="1" customWidth="1"/>
    <col min="9996" max="9998" width="11.42578125" style="1"/>
    <col min="9999" max="9999" width="11.5703125" style="1" bestFit="1" customWidth="1"/>
    <col min="10000" max="10242" width="11.42578125" style="1"/>
    <col min="10243" max="10243" width="30.42578125" style="1" customWidth="1"/>
    <col min="10244" max="10244" width="12.42578125" style="1" customWidth="1"/>
    <col min="10245" max="10245" width="9.42578125" style="1" bestFit="1" customWidth="1"/>
    <col min="10246" max="10246" width="12.42578125" style="1" customWidth="1"/>
    <col min="10247" max="10247" width="9.42578125" style="1" customWidth="1"/>
    <col min="10248" max="10248" width="12.42578125" style="1" customWidth="1"/>
    <col min="10249" max="10249" width="8.85546875" style="1" customWidth="1"/>
    <col min="10250" max="10250" width="12.42578125" style="1" customWidth="1"/>
    <col min="10251" max="10251" width="8.85546875" style="1" customWidth="1"/>
    <col min="10252" max="10254" width="11.42578125" style="1"/>
    <col min="10255" max="10255" width="11.5703125" style="1" bestFit="1" customWidth="1"/>
    <col min="10256" max="10498" width="11.42578125" style="1"/>
    <col min="10499" max="10499" width="30.42578125" style="1" customWidth="1"/>
    <col min="10500" max="10500" width="12.42578125" style="1" customWidth="1"/>
    <col min="10501" max="10501" width="9.42578125" style="1" bestFit="1" customWidth="1"/>
    <col min="10502" max="10502" width="12.42578125" style="1" customWidth="1"/>
    <col min="10503" max="10503" width="9.42578125" style="1" customWidth="1"/>
    <col min="10504" max="10504" width="12.42578125" style="1" customWidth="1"/>
    <col min="10505" max="10505" width="8.85546875" style="1" customWidth="1"/>
    <col min="10506" max="10506" width="12.42578125" style="1" customWidth="1"/>
    <col min="10507" max="10507" width="8.85546875" style="1" customWidth="1"/>
    <col min="10508" max="10510" width="11.42578125" style="1"/>
    <col min="10511" max="10511" width="11.5703125" style="1" bestFit="1" customWidth="1"/>
    <col min="10512" max="10754" width="11.42578125" style="1"/>
    <col min="10755" max="10755" width="30.42578125" style="1" customWidth="1"/>
    <col min="10756" max="10756" width="12.42578125" style="1" customWidth="1"/>
    <col min="10757" max="10757" width="9.42578125" style="1" bestFit="1" customWidth="1"/>
    <col min="10758" max="10758" width="12.42578125" style="1" customWidth="1"/>
    <col min="10759" max="10759" width="9.42578125" style="1" customWidth="1"/>
    <col min="10760" max="10760" width="12.42578125" style="1" customWidth="1"/>
    <col min="10761" max="10761" width="8.85546875" style="1" customWidth="1"/>
    <col min="10762" max="10762" width="12.42578125" style="1" customWidth="1"/>
    <col min="10763" max="10763" width="8.85546875" style="1" customWidth="1"/>
    <col min="10764" max="10766" width="11.42578125" style="1"/>
    <col min="10767" max="10767" width="11.5703125" style="1" bestFit="1" customWidth="1"/>
    <col min="10768" max="11010" width="11.42578125" style="1"/>
    <col min="11011" max="11011" width="30.42578125" style="1" customWidth="1"/>
    <col min="11012" max="11012" width="12.42578125" style="1" customWidth="1"/>
    <col min="11013" max="11013" width="9.42578125" style="1" bestFit="1" customWidth="1"/>
    <col min="11014" max="11014" width="12.42578125" style="1" customWidth="1"/>
    <col min="11015" max="11015" width="9.42578125" style="1" customWidth="1"/>
    <col min="11016" max="11016" width="12.42578125" style="1" customWidth="1"/>
    <col min="11017" max="11017" width="8.85546875" style="1" customWidth="1"/>
    <col min="11018" max="11018" width="12.42578125" style="1" customWidth="1"/>
    <col min="11019" max="11019" width="8.85546875" style="1" customWidth="1"/>
    <col min="11020" max="11022" width="11.42578125" style="1"/>
    <col min="11023" max="11023" width="11.5703125" style="1" bestFit="1" customWidth="1"/>
    <col min="11024" max="11266" width="11.42578125" style="1"/>
    <col min="11267" max="11267" width="30.42578125" style="1" customWidth="1"/>
    <col min="11268" max="11268" width="12.42578125" style="1" customWidth="1"/>
    <col min="11269" max="11269" width="9.42578125" style="1" bestFit="1" customWidth="1"/>
    <col min="11270" max="11270" width="12.42578125" style="1" customWidth="1"/>
    <col min="11271" max="11271" width="9.42578125" style="1" customWidth="1"/>
    <col min="11272" max="11272" width="12.42578125" style="1" customWidth="1"/>
    <col min="11273" max="11273" width="8.85546875" style="1" customWidth="1"/>
    <col min="11274" max="11274" width="12.42578125" style="1" customWidth="1"/>
    <col min="11275" max="11275" width="8.85546875" style="1" customWidth="1"/>
    <col min="11276" max="11278" width="11.42578125" style="1"/>
    <col min="11279" max="11279" width="11.5703125" style="1" bestFit="1" customWidth="1"/>
    <col min="11280" max="11522" width="11.42578125" style="1"/>
    <col min="11523" max="11523" width="30.42578125" style="1" customWidth="1"/>
    <col min="11524" max="11524" width="12.42578125" style="1" customWidth="1"/>
    <col min="11525" max="11525" width="9.42578125" style="1" bestFit="1" customWidth="1"/>
    <col min="11526" max="11526" width="12.42578125" style="1" customWidth="1"/>
    <col min="11527" max="11527" width="9.42578125" style="1" customWidth="1"/>
    <col min="11528" max="11528" width="12.42578125" style="1" customWidth="1"/>
    <col min="11529" max="11529" width="8.85546875" style="1" customWidth="1"/>
    <col min="11530" max="11530" width="12.42578125" style="1" customWidth="1"/>
    <col min="11531" max="11531" width="8.85546875" style="1" customWidth="1"/>
    <col min="11532" max="11534" width="11.42578125" style="1"/>
    <col min="11535" max="11535" width="11.5703125" style="1" bestFit="1" customWidth="1"/>
    <col min="11536" max="11778" width="11.42578125" style="1"/>
    <col min="11779" max="11779" width="30.42578125" style="1" customWidth="1"/>
    <col min="11780" max="11780" width="12.42578125" style="1" customWidth="1"/>
    <col min="11781" max="11781" width="9.42578125" style="1" bestFit="1" customWidth="1"/>
    <col min="11782" max="11782" width="12.42578125" style="1" customWidth="1"/>
    <col min="11783" max="11783" width="9.42578125" style="1" customWidth="1"/>
    <col min="11784" max="11784" width="12.42578125" style="1" customWidth="1"/>
    <col min="11785" max="11785" width="8.85546875" style="1" customWidth="1"/>
    <col min="11786" max="11786" width="12.42578125" style="1" customWidth="1"/>
    <col min="11787" max="11787" width="8.85546875" style="1" customWidth="1"/>
    <col min="11788" max="11790" width="11.42578125" style="1"/>
    <col min="11791" max="11791" width="11.5703125" style="1" bestFit="1" customWidth="1"/>
    <col min="11792" max="12034" width="11.42578125" style="1"/>
    <col min="12035" max="12035" width="30.42578125" style="1" customWidth="1"/>
    <col min="12036" max="12036" width="12.42578125" style="1" customWidth="1"/>
    <col min="12037" max="12037" width="9.42578125" style="1" bestFit="1" customWidth="1"/>
    <col min="12038" max="12038" width="12.42578125" style="1" customWidth="1"/>
    <col min="12039" max="12039" width="9.42578125" style="1" customWidth="1"/>
    <col min="12040" max="12040" width="12.42578125" style="1" customWidth="1"/>
    <col min="12041" max="12041" width="8.85546875" style="1" customWidth="1"/>
    <col min="12042" max="12042" width="12.42578125" style="1" customWidth="1"/>
    <col min="12043" max="12043" width="8.85546875" style="1" customWidth="1"/>
    <col min="12044" max="12046" width="11.42578125" style="1"/>
    <col min="12047" max="12047" width="11.5703125" style="1" bestFit="1" customWidth="1"/>
    <col min="12048" max="12290" width="11.42578125" style="1"/>
    <col min="12291" max="12291" width="30.42578125" style="1" customWidth="1"/>
    <col min="12292" max="12292" width="12.42578125" style="1" customWidth="1"/>
    <col min="12293" max="12293" width="9.42578125" style="1" bestFit="1" customWidth="1"/>
    <col min="12294" max="12294" width="12.42578125" style="1" customWidth="1"/>
    <col min="12295" max="12295" width="9.42578125" style="1" customWidth="1"/>
    <col min="12296" max="12296" width="12.42578125" style="1" customWidth="1"/>
    <col min="12297" max="12297" width="8.85546875" style="1" customWidth="1"/>
    <col min="12298" max="12298" width="12.42578125" style="1" customWidth="1"/>
    <col min="12299" max="12299" width="8.85546875" style="1" customWidth="1"/>
    <col min="12300" max="12302" width="11.42578125" style="1"/>
    <col min="12303" max="12303" width="11.5703125" style="1" bestFit="1" customWidth="1"/>
    <col min="12304" max="12546" width="11.42578125" style="1"/>
    <col min="12547" max="12547" width="30.42578125" style="1" customWidth="1"/>
    <col min="12548" max="12548" width="12.42578125" style="1" customWidth="1"/>
    <col min="12549" max="12549" width="9.42578125" style="1" bestFit="1" customWidth="1"/>
    <col min="12550" max="12550" width="12.42578125" style="1" customWidth="1"/>
    <col min="12551" max="12551" width="9.42578125" style="1" customWidth="1"/>
    <col min="12552" max="12552" width="12.42578125" style="1" customWidth="1"/>
    <col min="12553" max="12553" width="8.85546875" style="1" customWidth="1"/>
    <col min="12554" max="12554" width="12.42578125" style="1" customWidth="1"/>
    <col min="12555" max="12555" width="8.85546875" style="1" customWidth="1"/>
    <col min="12556" max="12558" width="11.42578125" style="1"/>
    <col min="12559" max="12559" width="11.5703125" style="1" bestFit="1" customWidth="1"/>
    <col min="12560" max="12802" width="11.42578125" style="1"/>
    <col min="12803" max="12803" width="30.42578125" style="1" customWidth="1"/>
    <col min="12804" max="12804" width="12.42578125" style="1" customWidth="1"/>
    <col min="12805" max="12805" width="9.42578125" style="1" bestFit="1" customWidth="1"/>
    <col min="12806" max="12806" width="12.42578125" style="1" customWidth="1"/>
    <col min="12807" max="12807" width="9.42578125" style="1" customWidth="1"/>
    <col min="12808" max="12808" width="12.42578125" style="1" customWidth="1"/>
    <col min="12809" max="12809" width="8.85546875" style="1" customWidth="1"/>
    <col min="12810" max="12810" width="12.42578125" style="1" customWidth="1"/>
    <col min="12811" max="12811" width="8.85546875" style="1" customWidth="1"/>
    <col min="12812" max="12814" width="11.42578125" style="1"/>
    <col min="12815" max="12815" width="11.5703125" style="1" bestFit="1" customWidth="1"/>
    <col min="12816" max="13058" width="11.42578125" style="1"/>
    <col min="13059" max="13059" width="30.42578125" style="1" customWidth="1"/>
    <col min="13060" max="13060" width="12.42578125" style="1" customWidth="1"/>
    <col min="13061" max="13061" width="9.42578125" style="1" bestFit="1" customWidth="1"/>
    <col min="13062" max="13062" width="12.42578125" style="1" customWidth="1"/>
    <col min="13063" max="13063" width="9.42578125" style="1" customWidth="1"/>
    <col min="13064" max="13064" width="12.42578125" style="1" customWidth="1"/>
    <col min="13065" max="13065" width="8.85546875" style="1" customWidth="1"/>
    <col min="13066" max="13066" width="12.42578125" style="1" customWidth="1"/>
    <col min="13067" max="13067" width="8.85546875" style="1" customWidth="1"/>
    <col min="13068" max="13070" width="11.42578125" style="1"/>
    <col min="13071" max="13071" width="11.5703125" style="1" bestFit="1" customWidth="1"/>
    <col min="13072" max="13314" width="11.42578125" style="1"/>
    <col min="13315" max="13315" width="30.42578125" style="1" customWidth="1"/>
    <col min="13316" max="13316" width="12.42578125" style="1" customWidth="1"/>
    <col min="13317" max="13317" width="9.42578125" style="1" bestFit="1" customWidth="1"/>
    <col min="13318" max="13318" width="12.42578125" style="1" customWidth="1"/>
    <col min="13319" max="13319" width="9.42578125" style="1" customWidth="1"/>
    <col min="13320" max="13320" width="12.42578125" style="1" customWidth="1"/>
    <col min="13321" max="13321" width="8.85546875" style="1" customWidth="1"/>
    <col min="13322" max="13322" width="12.42578125" style="1" customWidth="1"/>
    <col min="13323" max="13323" width="8.85546875" style="1" customWidth="1"/>
    <col min="13324" max="13326" width="11.42578125" style="1"/>
    <col min="13327" max="13327" width="11.5703125" style="1" bestFit="1" customWidth="1"/>
    <col min="13328" max="13570" width="11.42578125" style="1"/>
    <col min="13571" max="13571" width="30.42578125" style="1" customWidth="1"/>
    <col min="13572" max="13572" width="12.42578125" style="1" customWidth="1"/>
    <col min="13573" max="13573" width="9.42578125" style="1" bestFit="1" customWidth="1"/>
    <col min="13574" max="13574" width="12.42578125" style="1" customWidth="1"/>
    <col min="13575" max="13575" width="9.42578125" style="1" customWidth="1"/>
    <col min="13576" max="13576" width="12.42578125" style="1" customWidth="1"/>
    <col min="13577" max="13577" width="8.85546875" style="1" customWidth="1"/>
    <col min="13578" max="13578" width="12.42578125" style="1" customWidth="1"/>
    <col min="13579" max="13579" width="8.85546875" style="1" customWidth="1"/>
    <col min="13580" max="13582" width="11.42578125" style="1"/>
    <col min="13583" max="13583" width="11.5703125" style="1" bestFit="1" customWidth="1"/>
    <col min="13584" max="13826" width="11.42578125" style="1"/>
    <col min="13827" max="13827" width="30.42578125" style="1" customWidth="1"/>
    <col min="13828" max="13828" width="12.42578125" style="1" customWidth="1"/>
    <col min="13829" max="13829" width="9.42578125" style="1" bestFit="1" customWidth="1"/>
    <col min="13830" max="13830" width="12.42578125" style="1" customWidth="1"/>
    <col min="13831" max="13831" width="9.42578125" style="1" customWidth="1"/>
    <col min="13832" max="13832" width="12.42578125" style="1" customWidth="1"/>
    <col min="13833" max="13833" width="8.85546875" style="1" customWidth="1"/>
    <col min="13834" max="13834" width="12.42578125" style="1" customWidth="1"/>
    <col min="13835" max="13835" width="8.85546875" style="1" customWidth="1"/>
    <col min="13836" max="13838" width="11.42578125" style="1"/>
    <col min="13839" max="13839" width="11.5703125" style="1" bestFit="1" customWidth="1"/>
    <col min="13840" max="14082" width="11.42578125" style="1"/>
    <col min="14083" max="14083" width="30.42578125" style="1" customWidth="1"/>
    <col min="14084" max="14084" width="12.42578125" style="1" customWidth="1"/>
    <col min="14085" max="14085" width="9.42578125" style="1" bestFit="1" customWidth="1"/>
    <col min="14086" max="14086" width="12.42578125" style="1" customWidth="1"/>
    <col min="14087" max="14087" width="9.42578125" style="1" customWidth="1"/>
    <col min="14088" max="14088" width="12.42578125" style="1" customWidth="1"/>
    <col min="14089" max="14089" width="8.85546875" style="1" customWidth="1"/>
    <col min="14090" max="14090" width="12.42578125" style="1" customWidth="1"/>
    <col min="14091" max="14091" width="8.85546875" style="1" customWidth="1"/>
    <col min="14092" max="14094" width="11.42578125" style="1"/>
    <col min="14095" max="14095" width="11.5703125" style="1" bestFit="1" customWidth="1"/>
    <col min="14096" max="14338" width="11.42578125" style="1"/>
    <col min="14339" max="14339" width="30.42578125" style="1" customWidth="1"/>
    <col min="14340" max="14340" width="12.42578125" style="1" customWidth="1"/>
    <col min="14341" max="14341" width="9.42578125" style="1" bestFit="1" customWidth="1"/>
    <col min="14342" max="14342" width="12.42578125" style="1" customWidth="1"/>
    <col min="14343" max="14343" width="9.42578125" style="1" customWidth="1"/>
    <col min="14344" max="14344" width="12.42578125" style="1" customWidth="1"/>
    <col min="14345" max="14345" width="8.85546875" style="1" customWidth="1"/>
    <col min="14346" max="14346" width="12.42578125" style="1" customWidth="1"/>
    <col min="14347" max="14347" width="8.85546875" style="1" customWidth="1"/>
    <col min="14348" max="14350" width="11.42578125" style="1"/>
    <col min="14351" max="14351" width="11.5703125" style="1" bestFit="1" customWidth="1"/>
    <col min="14352" max="14594" width="11.42578125" style="1"/>
    <col min="14595" max="14595" width="30.42578125" style="1" customWidth="1"/>
    <col min="14596" max="14596" width="12.42578125" style="1" customWidth="1"/>
    <col min="14597" max="14597" width="9.42578125" style="1" bestFit="1" customWidth="1"/>
    <col min="14598" max="14598" width="12.42578125" style="1" customWidth="1"/>
    <col min="14599" max="14599" width="9.42578125" style="1" customWidth="1"/>
    <col min="14600" max="14600" width="12.42578125" style="1" customWidth="1"/>
    <col min="14601" max="14601" width="8.85546875" style="1" customWidth="1"/>
    <col min="14602" max="14602" width="12.42578125" style="1" customWidth="1"/>
    <col min="14603" max="14603" width="8.85546875" style="1" customWidth="1"/>
    <col min="14604" max="14606" width="11.42578125" style="1"/>
    <col min="14607" max="14607" width="11.5703125" style="1" bestFit="1" customWidth="1"/>
    <col min="14608" max="14850" width="11.42578125" style="1"/>
    <col min="14851" max="14851" width="30.42578125" style="1" customWidth="1"/>
    <col min="14852" max="14852" width="12.42578125" style="1" customWidth="1"/>
    <col min="14853" max="14853" width="9.42578125" style="1" bestFit="1" customWidth="1"/>
    <col min="14854" max="14854" width="12.42578125" style="1" customWidth="1"/>
    <col min="14855" max="14855" width="9.42578125" style="1" customWidth="1"/>
    <col min="14856" max="14856" width="12.42578125" style="1" customWidth="1"/>
    <col min="14857" max="14857" width="8.85546875" style="1" customWidth="1"/>
    <col min="14858" max="14858" width="12.42578125" style="1" customWidth="1"/>
    <col min="14859" max="14859" width="8.85546875" style="1" customWidth="1"/>
    <col min="14860" max="14862" width="11.42578125" style="1"/>
    <col min="14863" max="14863" width="11.5703125" style="1" bestFit="1" customWidth="1"/>
    <col min="14864" max="15106" width="11.42578125" style="1"/>
    <col min="15107" max="15107" width="30.42578125" style="1" customWidth="1"/>
    <col min="15108" max="15108" width="12.42578125" style="1" customWidth="1"/>
    <col min="15109" max="15109" width="9.42578125" style="1" bestFit="1" customWidth="1"/>
    <col min="15110" max="15110" width="12.42578125" style="1" customWidth="1"/>
    <col min="15111" max="15111" width="9.42578125" style="1" customWidth="1"/>
    <col min="15112" max="15112" width="12.42578125" style="1" customWidth="1"/>
    <col min="15113" max="15113" width="8.85546875" style="1" customWidth="1"/>
    <col min="15114" max="15114" width="12.42578125" style="1" customWidth="1"/>
    <col min="15115" max="15115" width="8.85546875" style="1" customWidth="1"/>
    <col min="15116" max="15118" width="11.42578125" style="1"/>
    <col min="15119" max="15119" width="11.5703125" style="1" bestFit="1" customWidth="1"/>
    <col min="15120" max="15362" width="11.42578125" style="1"/>
    <col min="15363" max="15363" width="30.42578125" style="1" customWidth="1"/>
    <col min="15364" max="15364" width="12.42578125" style="1" customWidth="1"/>
    <col min="15365" max="15365" width="9.42578125" style="1" bestFit="1" customWidth="1"/>
    <col min="15366" max="15366" width="12.42578125" style="1" customWidth="1"/>
    <col min="15367" max="15367" width="9.42578125" style="1" customWidth="1"/>
    <col min="15368" max="15368" width="12.42578125" style="1" customWidth="1"/>
    <col min="15369" max="15369" width="8.85546875" style="1" customWidth="1"/>
    <col min="15370" max="15370" width="12.42578125" style="1" customWidth="1"/>
    <col min="15371" max="15371" width="8.85546875" style="1" customWidth="1"/>
    <col min="15372" max="15374" width="11.42578125" style="1"/>
    <col min="15375" max="15375" width="11.5703125" style="1" bestFit="1" customWidth="1"/>
    <col min="15376" max="15618" width="11.42578125" style="1"/>
    <col min="15619" max="15619" width="30.42578125" style="1" customWidth="1"/>
    <col min="15620" max="15620" width="12.42578125" style="1" customWidth="1"/>
    <col min="15621" max="15621" width="9.42578125" style="1" bestFit="1" customWidth="1"/>
    <col min="15622" max="15622" width="12.42578125" style="1" customWidth="1"/>
    <col min="15623" max="15623" width="9.42578125" style="1" customWidth="1"/>
    <col min="15624" max="15624" width="12.42578125" style="1" customWidth="1"/>
    <col min="15625" max="15625" width="8.85546875" style="1" customWidth="1"/>
    <col min="15626" max="15626" width="12.42578125" style="1" customWidth="1"/>
    <col min="15627" max="15627" width="8.85546875" style="1" customWidth="1"/>
    <col min="15628" max="15630" width="11.42578125" style="1"/>
    <col min="15631" max="15631" width="11.5703125" style="1" bestFit="1" customWidth="1"/>
    <col min="15632" max="15874" width="11.42578125" style="1"/>
    <col min="15875" max="15875" width="30.42578125" style="1" customWidth="1"/>
    <col min="15876" max="15876" width="12.42578125" style="1" customWidth="1"/>
    <col min="15877" max="15877" width="9.42578125" style="1" bestFit="1" customWidth="1"/>
    <col min="15878" max="15878" width="12.42578125" style="1" customWidth="1"/>
    <col min="15879" max="15879" width="9.42578125" style="1" customWidth="1"/>
    <col min="15880" max="15880" width="12.42578125" style="1" customWidth="1"/>
    <col min="15881" max="15881" width="8.85546875" style="1" customWidth="1"/>
    <col min="15882" max="15882" width="12.42578125" style="1" customWidth="1"/>
    <col min="15883" max="15883" width="8.85546875" style="1" customWidth="1"/>
    <col min="15884" max="15886" width="11.42578125" style="1"/>
    <col min="15887" max="15887" width="11.5703125" style="1" bestFit="1" customWidth="1"/>
    <col min="15888" max="16130" width="11.42578125" style="1"/>
    <col min="16131" max="16131" width="30.42578125" style="1" customWidth="1"/>
    <col min="16132" max="16132" width="12.42578125" style="1" customWidth="1"/>
    <col min="16133" max="16133" width="9.42578125" style="1" bestFit="1" customWidth="1"/>
    <col min="16134" max="16134" width="12.42578125" style="1" customWidth="1"/>
    <col min="16135" max="16135" width="9.42578125" style="1" customWidth="1"/>
    <col min="16136" max="16136" width="12.42578125" style="1" customWidth="1"/>
    <col min="16137" max="16137" width="8.85546875" style="1" customWidth="1"/>
    <col min="16138" max="16138" width="12.42578125" style="1" customWidth="1"/>
    <col min="16139" max="16139" width="8.85546875" style="1" customWidth="1"/>
    <col min="16140" max="16142" width="11.42578125" style="1"/>
    <col min="16143" max="16143" width="11.5703125" style="1" bestFit="1" customWidth="1"/>
    <col min="16144" max="16384" width="11.42578125" style="1"/>
  </cols>
  <sheetData>
    <row r="1" spans="1:23" s="35" customFormat="1" ht="30.75" customHeight="1">
      <c r="A1" s="881" t="s">
        <v>154</v>
      </c>
      <c r="B1" s="881"/>
      <c r="C1" s="881"/>
      <c r="D1" s="882"/>
      <c r="E1" s="882"/>
      <c r="F1" s="882"/>
      <c r="G1" s="882"/>
      <c r="H1" s="882"/>
      <c r="I1" s="882"/>
      <c r="J1" s="882"/>
      <c r="K1" s="882"/>
      <c r="N1" s="52"/>
    </row>
    <row r="2" spans="1:23" ht="15" customHeight="1">
      <c r="A2" s="30" t="s">
        <v>10</v>
      </c>
      <c r="B2" s="30"/>
      <c r="C2" s="30"/>
      <c r="D2" s="6"/>
      <c r="E2" s="6"/>
      <c r="F2" s="6"/>
      <c r="G2" s="6"/>
      <c r="H2" s="6"/>
      <c r="I2" s="6"/>
      <c r="J2" s="6"/>
    </row>
    <row r="3" spans="1:23" ht="3" customHeight="1" thickBot="1">
      <c r="D3" s="6"/>
      <c r="E3" s="6"/>
      <c r="F3" s="6"/>
      <c r="G3" s="6"/>
      <c r="H3" s="6"/>
      <c r="I3" s="6"/>
      <c r="J3" s="6"/>
    </row>
    <row r="4" spans="1:23" s="29" customFormat="1" ht="38.25" customHeight="1">
      <c r="A4" s="883"/>
      <c r="B4" s="885" t="s">
        <v>163</v>
      </c>
      <c r="C4" s="886"/>
      <c r="D4" s="885" t="s">
        <v>1</v>
      </c>
      <c r="E4" s="886"/>
      <c r="F4" s="885" t="s">
        <v>0</v>
      </c>
      <c r="G4" s="886"/>
      <c r="H4" s="885" t="s">
        <v>2</v>
      </c>
      <c r="I4" s="886"/>
      <c r="J4" s="885" t="s">
        <v>29</v>
      </c>
      <c r="K4" s="886"/>
      <c r="L4" s="892" t="s">
        <v>59</v>
      </c>
      <c r="M4" s="893"/>
      <c r="N4" s="892" t="s">
        <v>60</v>
      </c>
      <c r="O4" s="894"/>
    </row>
    <row r="5" spans="1:23" ht="72">
      <c r="A5" s="884"/>
      <c r="B5" s="794" t="s">
        <v>172</v>
      </c>
      <c r="C5" s="795" t="s">
        <v>51</v>
      </c>
      <c r="D5" s="796" t="s">
        <v>193</v>
      </c>
      <c r="E5" s="795" t="s">
        <v>51</v>
      </c>
      <c r="F5" s="794" t="s">
        <v>172</v>
      </c>
      <c r="G5" s="795" t="s">
        <v>51</v>
      </c>
      <c r="H5" s="794" t="s">
        <v>172</v>
      </c>
      <c r="I5" s="795" t="s">
        <v>51</v>
      </c>
      <c r="J5" s="794" t="s">
        <v>172</v>
      </c>
      <c r="K5" s="795" t="s">
        <v>51</v>
      </c>
      <c r="L5" s="794" t="s">
        <v>172</v>
      </c>
      <c r="M5" s="795" t="s">
        <v>51</v>
      </c>
      <c r="N5" s="794" t="s">
        <v>172</v>
      </c>
      <c r="O5" s="797" t="s">
        <v>51</v>
      </c>
    </row>
    <row r="6" spans="1:23" ht="28.5" customHeight="1">
      <c r="A6" s="53" t="s">
        <v>115</v>
      </c>
      <c r="B6" s="161">
        <v>1</v>
      </c>
      <c r="C6" s="162">
        <v>2320</v>
      </c>
      <c r="D6" s="161">
        <v>1</v>
      </c>
      <c r="E6" s="162">
        <v>2599</v>
      </c>
      <c r="F6" s="161">
        <v>1</v>
      </c>
      <c r="G6" s="162">
        <v>2638</v>
      </c>
      <c r="H6" s="163">
        <v>1.5</v>
      </c>
      <c r="I6" s="162">
        <v>1993</v>
      </c>
      <c r="J6" s="163">
        <v>0.3</v>
      </c>
      <c r="K6" s="162">
        <v>2315</v>
      </c>
      <c r="L6" s="163">
        <v>0.3</v>
      </c>
      <c r="M6" s="162">
        <v>2381</v>
      </c>
      <c r="N6" s="163">
        <v>0.6</v>
      </c>
      <c r="O6" s="164">
        <v>1869</v>
      </c>
    </row>
    <row r="7" spans="1:23" ht="27.75" customHeight="1" thickBot="1">
      <c r="A7" s="54" t="s">
        <v>92</v>
      </c>
      <c r="B7" s="165">
        <v>1</v>
      </c>
      <c r="C7" s="166">
        <v>2384</v>
      </c>
      <c r="D7" s="165">
        <v>1.2</v>
      </c>
      <c r="E7" s="166">
        <v>2686</v>
      </c>
      <c r="F7" s="167">
        <v>1.2</v>
      </c>
      <c r="G7" s="168">
        <v>2694</v>
      </c>
      <c r="H7" s="643">
        <v>1.3</v>
      </c>
      <c r="I7" s="168">
        <v>2047</v>
      </c>
      <c r="J7" s="169">
        <v>0.2</v>
      </c>
      <c r="K7" s="168">
        <v>2298</v>
      </c>
      <c r="L7" s="651">
        <v>0.2</v>
      </c>
      <c r="M7" s="168">
        <v>2359</v>
      </c>
      <c r="N7" s="169">
        <v>0.4</v>
      </c>
      <c r="O7" s="170">
        <v>1870</v>
      </c>
    </row>
    <row r="8" spans="1:23" ht="15" customHeight="1">
      <c r="A8" s="853" t="s">
        <v>144</v>
      </c>
      <c r="B8" s="853"/>
      <c r="C8" s="853"/>
      <c r="D8" s="854"/>
      <c r="E8" s="854"/>
      <c r="F8" s="854"/>
      <c r="G8" s="854"/>
      <c r="H8" s="854"/>
      <c r="I8" s="854"/>
      <c r="J8" s="854"/>
      <c r="K8" s="854"/>
      <c r="L8" s="854"/>
    </row>
    <row r="9" spans="1:23" s="30" customFormat="1" ht="12" customHeight="1">
      <c r="A9" s="857" t="s">
        <v>208</v>
      </c>
      <c r="B9" s="857"/>
      <c r="C9" s="857"/>
      <c r="D9" s="858"/>
      <c r="E9" s="858"/>
      <c r="F9" s="858"/>
      <c r="G9" s="858"/>
      <c r="H9" s="858"/>
      <c r="I9" s="858"/>
      <c r="J9" s="858"/>
      <c r="K9" s="858"/>
      <c r="L9" s="858"/>
      <c r="N9" s="393"/>
    </row>
    <row r="10" spans="1:23" ht="12" customHeight="1">
      <c r="A10" s="887" t="s">
        <v>114</v>
      </c>
      <c r="B10" s="887"/>
      <c r="C10" s="887"/>
      <c r="D10" s="888"/>
      <c r="E10" s="888"/>
      <c r="F10" s="888"/>
      <c r="G10" s="888"/>
      <c r="H10" s="888"/>
      <c r="I10" s="888"/>
      <c r="J10" s="888"/>
      <c r="K10" s="888"/>
      <c r="L10" s="309"/>
    </row>
    <row r="11" spans="1:23" ht="12" customHeight="1">
      <c r="A11" s="857" t="s">
        <v>11</v>
      </c>
      <c r="B11" s="857"/>
      <c r="C11" s="857"/>
      <c r="D11" s="889"/>
      <c r="E11" s="889"/>
      <c r="F11" s="889"/>
      <c r="G11" s="889"/>
      <c r="H11" s="889"/>
      <c r="I11" s="889"/>
      <c r="J11" s="889"/>
      <c r="K11" s="889"/>
      <c r="L11" s="309"/>
      <c r="R11" s="6"/>
      <c r="S11" s="890"/>
      <c r="T11" s="891"/>
      <c r="U11" s="6"/>
      <c r="V11" s="6"/>
      <c r="W11" s="6"/>
    </row>
    <row r="12" spans="1:23" ht="33.75" customHeight="1">
      <c r="A12" s="309"/>
      <c r="B12" s="309"/>
      <c r="C12" s="309"/>
      <c r="D12" s="309"/>
      <c r="E12" s="309"/>
      <c r="F12" s="309"/>
      <c r="G12" s="309"/>
      <c r="H12" s="309"/>
      <c r="I12" s="309"/>
      <c r="K12" s="684"/>
      <c r="M12" s="684"/>
      <c r="O12" s="684"/>
      <c r="R12" s="6"/>
      <c r="S12" s="6"/>
      <c r="T12" s="6"/>
      <c r="U12" s="6"/>
      <c r="V12" s="6"/>
      <c r="W12" s="6"/>
    </row>
    <row r="13" spans="1:23" ht="12.75" customHeight="1">
      <c r="A13" s="309"/>
      <c r="B13" s="309"/>
      <c r="C13" s="309"/>
      <c r="D13" s="309"/>
      <c r="E13" s="309"/>
      <c r="F13" s="309"/>
      <c r="G13" s="309"/>
      <c r="H13" s="309"/>
      <c r="I13" s="309"/>
      <c r="R13" s="151"/>
      <c r="S13" s="151"/>
      <c r="T13" s="151"/>
      <c r="U13" s="151"/>
      <c r="V13" s="151"/>
      <c r="W13" s="151"/>
    </row>
    <row r="14" spans="1:23" ht="12.75" customHeight="1">
      <c r="A14" s="309"/>
      <c r="B14" s="309"/>
      <c r="C14" s="309"/>
      <c r="D14" s="309"/>
      <c r="E14" s="309"/>
      <c r="F14" s="309"/>
      <c r="G14" s="309"/>
      <c r="H14" s="309"/>
      <c r="I14" s="309"/>
      <c r="R14" s="6"/>
      <c r="S14" s="6"/>
      <c r="T14" s="6"/>
      <c r="U14" s="6"/>
      <c r="V14" s="6"/>
      <c r="W14" s="6"/>
    </row>
    <row r="15" spans="1:23">
      <c r="E15" s="684"/>
      <c r="G15" s="684"/>
      <c r="I15" s="684"/>
    </row>
    <row r="16" spans="1:23">
      <c r="E16" s="684"/>
      <c r="G16" s="684"/>
      <c r="I16" s="684"/>
    </row>
  </sheetData>
  <mergeCells count="14">
    <mergeCell ref="A9:L9"/>
    <mergeCell ref="A10:K10"/>
    <mergeCell ref="A11:K11"/>
    <mergeCell ref="S11:T11"/>
    <mergeCell ref="L4:M4"/>
    <mergeCell ref="J4:K4"/>
    <mergeCell ref="N4:O4"/>
    <mergeCell ref="A8:L8"/>
    <mergeCell ref="B4:C4"/>
    <mergeCell ref="A1:K1"/>
    <mergeCell ref="A4:A5"/>
    <mergeCell ref="D4:E4"/>
    <mergeCell ref="F4:G4"/>
    <mergeCell ref="H4:I4"/>
  </mergeCells>
  <pageMargins left="0.78740157499999996" right="0.78740157499999996" top="0.984251969" bottom="0.984251969" header="0.4921259845" footer="0.492125984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92D050"/>
  </sheetPr>
  <dimension ref="A1:R52"/>
  <sheetViews>
    <sheetView showGridLines="0" zoomScaleNormal="100" workbookViewId="0">
      <pane ySplit="4" topLeftCell="A5" activePane="bottomLeft" state="frozen"/>
      <selection pane="bottomLeft" activeCell="F53" sqref="F53"/>
    </sheetView>
  </sheetViews>
  <sheetFormatPr baseColWidth="10" defaultRowHeight="12.75"/>
  <cols>
    <col min="1" max="1" width="32.28515625" style="1" customWidth="1"/>
    <col min="2" max="6" width="10.7109375" style="8" customWidth="1"/>
    <col min="7" max="7" width="10.7109375" style="9" customWidth="1"/>
    <col min="8" max="230" width="11.42578125" style="1"/>
    <col min="231" max="231" width="32.28515625" style="1" customWidth="1"/>
    <col min="232" max="232" width="10.85546875" style="1" customWidth="1"/>
    <col min="233" max="233" width="9" style="1" customWidth="1"/>
    <col min="234" max="234" width="10.140625" style="1" customWidth="1"/>
    <col min="235" max="235" width="11.7109375" style="1" bestFit="1" customWidth="1"/>
    <col min="236" max="236" width="8.7109375" style="1" customWidth="1"/>
    <col min="237" max="237" width="9" style="1" customWidth="1"/>
    <col min="238" max="238" width="9.42578125" style="1" customWidth="1"/>
    <col min="239" max="239" width="11.140625" style="1" customWidth="1"/>
    <col min="240" max="240" width="9.85546875" style="1" customWidth="1"/>
    <col min="241" max="241" width="10.5703125" style="1" customWidth="1"/>
    <col min="242" max="242" width="9.42578125" style="1" customWidth="1"/>
    <col min="243" max="243" width="9.5703125" style="1" customWidth="1"/>
    <col min="244" max="244" width="9.7109375" style="1" customWidth="1"/>
    <col min="245" max="245" width="11.42578125" style="1"/>
    <col min="246" max="246" width="11.5703125" style="1" bestFit="1" customWidth="1"/>
    <col min="247" max="486" width="11.42578125" style="1"/>
    <col min="487" max="487" width="32.28515625" style="1" customWidth="1"/>
    <col min="488" max="488" width="10.85546875" style="1" customWidth="1"/>
    <col min="489" max="489" width="9" style="1" customWidth="1"/>
    <col min="490" max="490" width="10.140625" style="1" customWidth="1"/>
    <col min="491" max="491" width="11.7109375" style="1" bestFit="1" customWidth="1"/>
    <col min="492" max="492" width="8.7109375" style="1" customWidth="1"/>
    <col min="493" max="493" width="9" style="1" customWidth="1"/>
    <col min="494" max="494" width="9.42578125" style="1" customWidth="1"/>
    <col min="495" max="495" width="11.140625" style="1" customWidth="1"/>
    <col min="496" max="496" width="9.85546875" style="1" customWidth="1"/>
    <col min="497" max="497" width="10.5703125" style="1" customWidth="1"/>
    <col min="498" max="498" width="9.42578125" style="1" customWidth="1"/>
    <col min="499" max="499" width="9.5703125" style="1" customWidth="1"/>
    <col min="500" max="500" width="9.7109375" style="1" customWidth="1"/>
    <col min="501" max="501" width="11.42578125" style="1"/>
    <col min="502" max="502" width="11.5703125" style="1" bestFit="1" customWidth="1"/>
    <col min="503" max="742" width="11.42578125" style="1"/>
    <col min="743" max="743" width="32.28515625" style="1" customWidth="1"/>
    <col min="744" max="744" width="10.85546875" style="1" customWidth="1"/>
    <col min="745" max="745" width="9" style="1" customWidth="1"/>
    <col min="746" max="746" width="10.140625" style="1" customWidth="1"/>
    <col min="747" max="747" width="11.7109375" style="1" bestFit="1" customWidth="1"/>
    <col min="748" max="748" width="8.7109375" style="1" customWidth="1"/>
    <col min="749" max="749" width="9" style="1" customWidth="1"/>
    <col min="750" max="750" width="9.42578125" style="1" customWidth="1"/>
    <col min="751" max="751" width="11.140625" style="1" customWidth="1"/>
    <col min="752" max="752" width="9.85546875" style="1" customWidth="1"/>
    <col min="753" max="753" width="10.5703125" style="1" customWidth="1"/>
    <col min="754" max="754" width="9.42578125" style="1" customWidth="1"/>
    <col min="755" max="755" width="9.5703125" style="1" customWidth="1"/>
    <col min="756" max="756" width="9.7109375" style="1" customWidth="1"/>
    <col min="757" max="757" width="11.42578125" style="1"/>
    <col min="758" max="758" width="11.5703125" style="1" bestFit="1" customWidth="1"/>
    <col min="759" max="998" width="11.42578125" style="1"/>
    <col min="999" max="999" width="32.28515625" style="1" customWidth="1"/>
    <col min="1000" max="1000" width="10.85546875" style="1" customWidth="1"/>
    <col min="1001" max="1001" width="9" style="1" customWidth="1"/>
    <col min="1002" max="1002" width="10.140625" style="1" customWidth="1"/>
    <col min="1003" max="1003" width="11.7109375" style="1" bestFit="1" customWidth="1"/>
    <col min="1004" max="1004" width="8.7109375" style="1" customWidth="1"/>
    <col min="1005" max="1005" width="9" style="1" customWidth="1"/>
    <col min="1006" max="1006" width="9.42578125" style="1" customWidth="1"/>
    <col min="1007" max="1007" width="11.140625" style="1" customWidth="1"/>
    <col min="1008" max="1008" width="9.85546875" style="1" customWidth="1"/>
    <col min="1009" max="1009" width="10.5703125" style="1" customWidth="1"/>
    <col min="1010" max="1010" width="9.42578125" style="1" customWidth="1"/>
    <col min="1011" max="1011" width="9.5703125" style="1" customWidth="1"/>
    <col min="1012" max="1012" width="9.7109375" style="1" customWidth="1"/>
    <col min="1013" max="1013" width="11.42578125" style="1"/>
    <col min="1014" max="1014" width="11.5703125" style="1" bestFit="1" customWidth="1"/>
    <col min="1015" max="1254" width="11.42578125" style="1"/>
    <col min="1255" max="1255" width="32.28515625" style="1" customWidth="1"/>
    <col min="1256" max="1256" width="10.85546875" style="1" customWidth="1"/>
    <col min="1257" max="1257" width="9" style="1" customWidth="1"/>
    <col min="1258" max="1258" width="10.140625" style="1" customWidth="1"/>
    <col min="1259" max="1259" width="11.7109375" style="1" bestFit="1" customWidth="1"/>
    <col min="1260" max="1260" width="8.7109375" style="1" customWidth="1"/>
    <col min="1261" max="1261" width="9" style="1" customWidth="1"/>
    <col min="1262" max="1262" width="9.42578125" style="1" customWidth="1"/>
    <col min="1263" max="1263" width="11.140625" style="1" customWidth="1"/>
    <col min="1264" max="1264" width="9.85546875" style="1" customWidth="1"/>
    <col min="1265" max="1265" width="10.5703125" style="1" customWidth="1"/>
    <col min="1266" max="1266" width="9.42578125" style="1" customWidth="1"/>
    <col min="1267" max="1267" width="9.5703125" style="1" customWidth="1"/>
    <col min="1268" max="1268" width="9.7109375" style="1" customWidth="1"/>
    <col min="1269" max="1269" width="11.42578125" style="1"/>
    <col min="1270" max="1270" width="11.5703125" style="1" bestFit="1" customWidth="1"/>
    <col min="1271" max="1510" width="11.42578125" style="1"/>
    <col min="1511" max="1511" width="32.28515625" style="1" customWidth="1"/>
    <col min="1512" max="1512" width="10.85546875" style="1" customWidth="1"/>
    <col min="1513" max="1513" width="9" style="1" customWidth="1"/>
    <col min="1514" max="1514" width="10.140625" style="1" customWidth="1"/>
    <col min="1515" max="1515" width="11.7109375" style="1" bestFit="1" customWidth="1"/>
    <col min="1516" max="1516" width="8.7109375" style="1" customWidth="1"/>
    <col min="1517" max="1517" width="9" style="1" customWidth="1"/>
    <col min="1518" max="1518" width="9.42578125" style="1" customWidth="1"/>
    <col min="1519" max="1519" width="11.140625" style="1" customWidth="1"/>
    <col min="1520" max="1520" width="9.85546875" style="1" customWidth="1"/>
    <col min="1521" max="1521" width="10.5703125" style="1" customWidth="1"/>
    <col min="1522" max="1522" width="9.42578125" style="1" customWidth="1"/>
    <col min="1523" max="1523" width="9.5703125" style="1" customWidth="1"/>
    <col min="1524" max="1524" width="9.7109375" style="1" customWidth="1"/>
    <col min="1525" max="1525" width="11.42578125" style="1"/>
    <col min="1526" max="1526" width="11.5703125" style="1" bestFit="1" customWidth="1"/>
    <col min="1527" max="1766" width="11.42578125" style="1"/>
    <col min="1767" max="1767" width="32.28515625" style="1" customWidth="1"/>
    <col min="1768" max="1768" width="10.85546875" style="1" customWidth="1"/>
    <col min="1769" max="1769" width="9" style="1" customWidth="1"/>
    <col min="1770" max="1770" width="10.140625" style="1" customWidth="1"/>
    <col min="1771" max="1771" width="11.7109375" style="1" bestFit="1" customWidth="1"/>
    <col min="1772" max="1772" width="8.7109375" style="1" customWidth="1"/>
    <col min="1773" max="1773" width="9" style="1" customWidth="1"/>
    <col min="1774" max="1774" width="9.42578125" style="1" customWidth="1"/>
    <col min="1775" max="1775" width="11.140625" style="1" customWidth="1"/>
    <col min="1776" max="1776" width="9.85546875" style="1" customWidth="1"/>
    <col min="1777" max="1777" width="10.5703125" style="1" customWidth="1"/>
    <col min="1778" max="1778" width="9.42578125" style="1" customWidth="1"/>
    <col min="1779" max="1779" width="9.5703125" style="1" customWidth="1"/>
    <col min="1780" max="1780" width="9.7109375" style="1" customWidth="1"/>
    <col min="1781" max="1781" width="11.42578125" style="1"/>
    <col min="1782" max="1782" width="11.5703125" style="1" bestFit="1" customWidth="1"/>
    <col min="1783" max="2022" width="11.42578125" style="1"/>
    <col min="2023" max="2023" width="32.28515625" style="1" customWidth="1"/>
    <col min="2024" max="2024" width="10.85546875" style="1" customWidth="1"/>
    <col min="2025" max="2025" width="9" style="1" customWidth="1"/>
    <col min="2026" max="2026" width="10.140625" style="1" customWidth="1"/>
    <col min="2027" max="2027" width="11.7109375" style="1" bestFit="1" customWidth="1"/>
    <col min="2028" max="2028" width="8.7109375" style="1" customWidth="1"/>
    <col min="2029" max="2029" width="9" style="1" customWidth="1"/>
    <col min="2030" max="2030" width="9.42578125" style="1" customWidth="1"/>
    <col min="2031" max="2031" width="11.140625" style="1" customWidth="1"/>
    <col min="2032" max="2032" width="9.85546875" style="1" customWidth="1"/>
    <col min="2033" max="2033" width="10.5703125" style="1" customWidth="1"/>
    <col min="2034" max="2034" width="9.42578125" style="1" customWidth="1"/>
    <col min="2035" max="2035" width="9.5703125" style="1" customWidth="1"/>
    <col min="2036" max="2036" width="9.7109375" style="1" customWidth="1"/>
    <col min="2037" max="2037" width="11.42578125" style="1"/>
    <col min="2038" max="2038" width="11.5703125" style="1" bestFit="1" customWidth="1"/>
    <col min="2039" max="2278" width="11.42578125" style="1"/>
    <col min="2279" max="2279" width="32.28515625" style="1" customWidth="1"/>
    <col min="2280" max="2280" width="10.85546875" style="1" customWidth="1"/>
    <col min="2281" max="2281" width="9" style="1" customWidth="1"/>
    <col min="2282" max="2282" width="10.140625" style="1" customWidth="1"/>
    <col min="2283" max="2283" width="11.7109375" style="1" bestFit="1" customWidth="1"/>
    <col min="2284" max="2284" width="8.7109375" style="1" customWidth="1"/>
    <col min="2285" max="2285" width="9" style="1" customWidth="1"/>
    <col min="2286" max="2286" width="9.42578125" style="1" customWidth="1"/>
    <col min="2287" max="2287" width="11.140625" style="1" customWidth="1"/>
    <col min="2288" max="2288" width="9.85546875" style="1" customWidth="1"/>
    <col min="2289" max="2289" width="10.5703125" style="1" customWidth="1"/>
    <col min="2290" max="2290" width="9.42578125" style="1" customWidth="1"/>
    <col min="2291" max="2291" width="9.5703125" style="1" customWidth="1"/>
    <col min="2292" max="2292" width="9.7109375" style="1" customWidth="1"/>
    <col min="2293" max="2293" width="11.42578125" style="1"/>
    <col min="2294" max="2294" width="11.5703125" style="1" bestFit="1" customWidth="1"/>
    <col min="2295" max="2534" width="11.42578125" style="1"/>
    <col min="2535" max="2535" width="32.28515625" style="1" customWidth="1"/>
    <col min="2536" max="2536" width="10.85546875" style="1" customWidth="1"/>
    <col min="2537" max="2537" width="9" style="1" customWidth="1"/>
    <col min="2538" max="2538" width="10.140625" style="1" customWidth="1"/>
    <col min="2539" max="2539" width="11.7109375" style="1" bestFit="1" customWidth="1"/>
    <col min="2540" max="2540" width="8.7109375" style="1" customWidth="1"/>
    <col min="2541" max="2541" width="9" style="1" customWidth="1"/>
    <col min="2542" max="2542" width="9.42578125" style="1" customWidth="1"/>
    <col min="2543" max="2543" width="11.140625" style="1" customWidth="1"/>
    <col min="2544" max="2544" width="9.85546875" style="1" customWidth="1"/>
    <col min="2545" max="2545" width="10.5703125" style="1" customWidth="1"/>
    <col min="2546" max="2546" width="9.42578125" style="1" customWidth="1"/>
    <col min="2547" max="2547" width="9.5703125" style="1" customWidth="1"/>
    <col min="2548" max="2548" width="9.7109375" style="1" customWidth="1"/>
    <col min="2549" max="2549" width="11.42578125" style="1"/>
    <col min="2550" max="2550" width="11.5703125" style="1" bestFit="1" customWidth="1"/>
    <col min="2551" max="2790" width="11.42578125" style="1"/>
    <col min="2791" max="2791" width="32.28515625" style="1" customWidth="1"/>
    <col min="2792" max="2792" width="10.85546875" style="1" customWidth="1"/>
    <col min="2793" max="2793" width="9" style="1" customWidth="1"/>
    <col min="2794" max="2794" width="10.140625" style="1" customWidth="1"/>
    <col min="2795" max="2795" width="11.7109375" style="1" bestFit="1" customWidth="1"/>
    <col min="2796" max="2796" width="8.7109375" style="1" customWidth="1"/>
    <col min="2797" max="2797" width="9" style="1" customWidth="1"/>
    <col min="2798" max="2798" width="9.42578125" style="1" customWidth="1"/>
    <col min="2799" max="2799" width="11.140625" style="1" customWidth="1"/>
    <col min="2800" max="2800" width="9.85546875" style="1" customWidth="1"/>
    <col min="2801" max="2801" width="10.5703125" style="1" customWidth="1"/>
    <col min="2802" max="2802" width="9.42578125" style="1" customWidth="1"/>
    <col min="2803" max="2803" width="9.5703125" style="1" customWidth="1"/>
    <col min="2804" max="2804" width="9.7109375" style="1" customWidth="1"/>
    <col min="2805" max="2805" width="11.42578125" style="1"/>
    <col min="2806" max="2806" width="11.5703125" style="1" bestFit="1" customWidth="1"/>
    <col min="2807" max="3046" width="11.42578125" style="1"/>
    <col min="3047" max="3047" width="32.28515625" style="1" customWidth="1"/>
    <col min="3048" max="3048" width="10.85546875" style="1" customWidth="1"/>
    <col min="3049" max="3049" width="9" style="1" customWidth="1"/>
    <col min="3050" max="3050" width="10.140625" style="1" customWidth="1"/>
    <col min="3051" max="3051" width="11.7109375" style="1" bestFit="1" customWidth="1"/>
    <col min="3052" max="3052" width="8.7109375" style="1" customWidth="1"/>
    <col min="3053" max="3053" width="9" style="1" customWidth="1"/>
    <col min="3054" max="3054" width="9.42578125" style="1" customWidth="1"/>
    <col min="3055" max="3055" width="11.140625" style="1" customWidth="1"/>
    <col min="3056" max="3056" width="9.85546875" style="1" customWidth="1"/>
    <col min="3057" max="3057" width="10.5703125" style="1" customWidth="1"/>
    <col min="3058" max="3058" width="9.42578125" style="1" customWidth="1"/>
    <col min="3059" max="3059" width="9.5703125" style="1" customWidth="1"/>
    <col min="3060" max="3060" width="9.7109375" style="1" customWidth="1"/>
    <col min="3061" max="3061" width="11.42578125" style="1"/>
    <col min="3062" max="3062" width="11.5703125" style="1" bestFit="1" customWidth="1"/>
    <col min="3063" max="3302" width="11.42578125" style="1"/>
    <col min="3303" max="3303" width="32.28515625" style="1" customWidth="1"/>
    <col min="3304" max="3304" width="10.85546875" style="1" customWidth="1"/>
    <col min="3305" max="3305" width="9" style="1" customWidth="1"/>
    <col min="3306" max="3306" width="10.140625" style="1" customWidth="1"/>
    <col min="3307" max="3307" width="11.7109375" style="1" bestFit="1" customWidth="1"/>
    <col min="3308" max="3308" width="8.7109375" style="1" customWidth="1"/>
    <col min="3309" max="3309" width="9" style="1" customWidth="1"/>
    <col min="3310" max="3310" width="9.42578125" style="1" customWidth="1"/>
    <col min="3311" max="3311" width="11.140625" style="1" customWidth="1"/>
    <col min="3312" max="3312" width="9.85546875" style="1" customWidth="1"/>
    <col min="3313" max="3313" width="10.5703125" style="1" customWidth="1"/>
    <col min="3314" max="3314" width="9.42578125" style="1" customWidth="1"/>
    <col min="3315" max="3315" width="9.5703125" style="1" customWidth="1"/>
    <col min="3316" max="3316" width="9.7109375" style="1" customWidth="1"/>
    <col min="3317" max="3317" width="11.42578125" style="1"/>
    <col min="3318" max="3318" width="11.5703125" style="1" bestFit="1" customWidth="1"/>
    <col min="3319" max="3558" width="11.42578125" style="1"/>
    <col min="3559" max="3559" width="32.28515625" style="1" customWidth="1"/>
    <col min="3560" max="3560" width="10.85546875" style="1" customWidth="1"/>
    <col min="3561" max="3561" width="9" style="1" customWidth="1"/>
    <col min="3562" max="3562" width="10.140625" style="1" customWidth="1"/>
    <col min="3563" max="3563" width="11.7109375" style="1" bestFit="1" customWidth="1"/>
    <col min="3564" max="3564" width="8.7109375" style="1" customWidth="1"/>
    <col min="3565" max="3565" width="9" style="1" customWidth="1"/>
    <col min="3566" max="3566" width="9.42578125" style="1" customWidth="1"/>
    <col min="3567" max="3567" width="11.140625" style="1" customWidth="1"/>
    <col min="3568" max="3568" width="9.85546875" style="1" customWidth="1"/>
    <col min="3569" max="3569" width="10.5703125" style="1" customWidth="1"/>
    <col min="3570" max="3570" width="9.42578125" style="1" customWidth="1"/>
    <col min="3571" max="3571" width="9.5703125" style="1" customWidth="1"/>
    <col min="3572" max="3572" width="9.7109375" style="1" customWidth="1"/>
    <col min="3573" max="3573" width="11.42578125" style="1"/>
    <col min="3574" max="3574" width="11.5703125" style="1" bestFit="1" customWidth="1"/>
    <col min="3575" max="3814" width="11.42578125" style="1"/>
    <col min="3815" max="3815" width="32.28515625" style="1" customWidth="1"/>
    <col min="3816" max="3816" width="10.85546875" style="1" customWidth="1"/>
    <col min="3817" max="3817" width="9" style="1" customWidth="1"/>
    <col min="3818" max="3818" width="10.140625" style="1" customWidth="1"/>
    <col min="3819" max="3819" width="11.7109375" style="1" bestFit="1" customWidth="1"/>
    <col min="3820" max="3820" width="8.7109375" style="1" customWidth="1"/>
    <col min="3821" max="3821" width="9" style="1" customWidth="1"/>
    <col min="3822" max="3822" width="9.42578125" style="1" customWidth="1"/>
    <col min="3823" max="3823" width="11.140625" style="1" customWidth="1"/>
    <col min="3824" max="3824" width="9.85546875" style="1" customWidth="1"/>
    <col min="3825" max="3825" width="10.5703125" style="1" customWidth="1"/>
    <col min="3826" max="3826" width="9.42578125" style="1" customWidth="1"/>
    <col min="3827" max="3827" width="9.5703125" style="1" customWidth="1"/>
    <col min="3828" max="3828" width="9.7109375" style="1" customWidth="1"/>
    <col min="3829" max="3829" width="11.42578125" style="1"/>
    <col min="3830" max="3830" width="11.5703125" style="1" bestFit="1" customWidth="1"/>
    <col min="3831" max="4070" width="11.42578125" style="1"/>
    <col min="4071" max="4071" width="32.28515625" style="1" customWidth="1"/>
    <col min="4072" max="4072" width="10.85546875" style="1" customWidth="1"/>
    <col min="4073" max="4073" width="9" style="1" customWidth="1"/>
    <col min="4074" max="4074" width="10.140625" style="1" customWidth="1"/>
    <col min="4075" max="4075" width="11.7109375" style="1" bestFit="1" customWidth="1"/>
    <col min="4076" max="4076" width="8.7109375" style="1" customWidth="1"/>
    <col min="4077" max="4077" width="9" style="1" customWidth="1"/>
    <col min="4078" max="4078" width="9.42578125" style="1" customWidth="1"/>
    <col min="4079" max="4079" width="11.140625" style="1" customWidth="1"/>
    <col min="4080" max="4080" width="9.85546875" style="1" customWidth="1"/>
    <col min="4081" max="4081" width="10.5703125" style="1" customWidth="1"/>
    <col min="4082" max="4082" width="9.42578125" style="1" customWidth="1"/>
    <col min="4083" max="4083" width="9.5703125" style="1" customWidth="1"/>
    <col min="4084" max="4084" width="9.7109375" style="1" customWidth="1"/>
    <col min="4085" max="4085" width="11.42578125" style="1"/>
    <col min="4086" max="4086" width="11.5703125" style="1" bestFit="1" customWidth="1"/>
    <col min="4087" max="4326" width="11.42578125" style="1"/>
    <col min="4327" max="4327" width="32.28515625" style="1" customWidth="1"/>
    <col min="4328" max="4328" width="10.85546875" style="1" customWidth="1"/>
    <col min="4329" max="4329" width="9" style="1" customWidth="1"/>
    <col min="4330" max="4330" width="10.140625" style="1" customWidth="1"/>
    <col min="4331" max="4331" width="11.7109375" style="1" bestFit="1" customWidth="1"/>
    <col min="4332" max="4332" width="8.7109375" style="1" customWidth="1"/>
    <col min="4333" max="4333" width="9" style="1" customWidth="1"/>
    <col min="4334" max="4334" width="9.42578125" style="1" customWidth="1"/>
    <col min="4335" max="4335" width="11.140625" style="1" customWidth="1"/>
    <col min="4336" max="4336" width="9.85546875" style="1" customWidth="1"/>
    <col min="4337" max="4337" width="10.5703125" style="1" customWidth="1"/>
    <col min="4338" max="4338" width="9.42578125" style="1" customWidth="1"/>
    <col min="4339" max="4339" width="9.5703125" style="1" customWidth="1"/>
    <col min="4340" max="4340" width="9.7109375" style="1" customWidth="1"/>
    <col min="4341" max="4341" width="11.42578125" style="1"/>
    <col min="4342" max="4342" width="11.5703125" style="1" bestFit="1" customWidth="1"/>
    <col min="4343" max="4582" width="11.42578125" style="1"/>
    <col min="4583" max="4583" width="32.28515625" style="1" customWidth="1"/>
    <col min="4584" max="4584" width="10.85546875" style="1" customWidth="1"/>
    <col min="4585" max="4585" width="9" style="1" customWidth="1"/>
    <col min="4586" max="4586" width="10.140625" style="1" customWidth="1"/>
    <col min="4587" max="4587" width="11.7109375" style="1" bestFit="1" customWidth="1"/>
    <col min="4588" max="4588" width="8.7109375" style="1" customWidth="1"/>
    <col min="4589" max="4589" width="9" style="1" customWidth="1"/>
    <col min="4590" max="4590" width="9.42578125" style="1" customWidth="1"/>
    <col min="4591" max="4591" width="11.140625" style="1" customWidth="1"/>
    <col min="4592" max="4592" width="9.85546875" style="1" customWidth="1"/>
    <col min="4593" max="4593" width="10.5703125" style="1" customWidth="1"/>
    <col min="4594" max="4594" width="9.42578125" style="1" customWidth="1"/>
    <col min="4595" max="4595" width="9.5703125" style="1" customWidth="1"/>
    <col min="4596" max="4596" width="9.7109375" style="1" customWidth="1"/>
    <col min="4597" max="4597" width="11.42578125" style="1"/>
    <col min="4598" max="4598" width="11.5703125" style="1" bestFit="1" customWidth="1"/>
    <col min="4599" max="4838" width="11.42578125" style="1"/>
    <col min="4839" max="4839" width="32.28515625" style="1" customWidth="1"/>
    <col min="4840" max="4840" width="10.85546875" style="1" customWidth="1"/>
    <col min="4841" max="4841" width="9" style="1" customWidth="1"/>
    <col min="4842" max="4842" width="10.140625" style="1" customWidth="1"/>
    <col min="4843" max="4843" width="11.7109375" style="1" bestFit="1" customWidth="1"/>
    <col min="4844" max="4844" width="8.7109375" style="1" customWidth="1"/>
    <col min="4845" max="4845" width="9" style="1" customWidth="1"/>
    <col min="4846" max="4846" width="9.42578125" style="1" customWidth="1"/>
    <col min="4847" max="4847" width="11.140625" style="1" customWidth="1"/>
    <col min="4848" max="4848" width="9.85546875" style="1" customWidth="1"/>
    <col min="4849" max="4849" width="10.5703125" style="1" customWidth="1"/>
    <col min="4850" max="4850" width="9.42578125" style="1" customWidth="1"/>
    <col min="4851" max="4851" width="9.5703125" style="1" customWidth="1"/>
    <col min="4852" max="4852" width="9.7109375" style="1" customWidth="1"/>
    <col min="4853" max="4853" width="11.42578125" style="1"/>
    <col min="4854" max="4854" width="11.5703125" style="1" bestFit="1" customWidth="1"/>
    <col min="4855" max="5094" width="11.42578125" style="1"/>
    <col min="5095" max="5095" width="32.28515625" style="1" customWidth="1"/>
    <col min="5096" max="5096" width="10.85546875" style="1" customWidth="1"/>
    <col min="5097" max="5097" width="9" style="1" customWidth="1"/>
    <col min="5098" max="5098" width="10.140625" style="1" customWidth="1"/>
    <col min="5099" max="5099" width="11.7109375" style="1" bestFit="1" customWidth="1"/>
    <col min="5100" max="5100" width="8.7109375" style="1" customWidth="1"/>
    <col min="5101" max="5101" width="9" style="1" customWidth="1"/>
    <col min="5102" max="5102" width="9.42578125" style="1" customWidth="1"/>
    <col min="5103" max="5103" width="11.140625" style="1" customWidth="1"/>
    <col min="5104" max="5104" width="9.85546875" style="1" customWidth="1"/>
    <col min="5105" max="5105" width="10.5703125" style="1" customWidth="1"/>
    <col min="5106" max="5106" width="9.42578125" style="1" customWidth="1"/>
    <col min="5107" max="5107" width="9.5703125" style="1" customWidth="1"/>
    <col min="5108" max="5108" width="9.7109375" style="1" customWidth="1"/>
    <col min="5109" max="5109" width="11.42578125" style="1"/>
    <col min="5110" max="5110" width="11.5703125" style="1" bestFit="1" customWidth="1"/>
    <col min="5111" max="5350" width="11.42578125" style="1"/>
    <col min="5351" max="5351" width="32.28515625" style="1" customWidth="1"/>
    <col min="5352" max="5352" width="10.85546875" style="1" customWidth="1"/>
    <col min="5353" max="5353" width="9" style="1" customWidth="1"/>
    <col min="5354" max="5354" width="10.140625" style="1" customWidth="1"/>
    <col min="5355" max="5355" width="11.7109375" style="1" bestFit="1" customWidth="1"/>
    <col min="5356" max="5356" width="8.7109375" style="1" customWidth="1"/>
    <col min="5357" max="5357" width="9" style="1" customWidth="1"/>
    <col min="5358" max="5358" width="9.42578125" style="1" customWidth="1"/>
    <col min="5359" max="5359" width="11.140625" style="1" customWidth="1"/>
    <col min="5360" max="5360" width="9.85546875" style="1" customWidth="1"/>
    <col min="5361" max="5361" width="10.5703125" style="1" customWidth="1"/>
    <col min="5362" max="5362" width="9.42578125" style="1" customWidth="1"/>
    <col min="5363" max="5363" width="9.5703125" style="1" customWidth="1"/>
    <col min="5364" max="5364" width="9.7109375" style="1" customWidth="1"/>
    <col min="5365" max="5365" width="11.42578125" style="1"/>
    <col min="5366" max="5366" width="11.5703125" style="1" bestFit="1" customWidth="1"/>
    <col min="5367" max="5606" width="11.42578125" style="1"/>
    <col min="5607" max="5607" width="32.28515625" style="1" customWidth="1"/>
    <col min="5608" max="5608" width="10.85546875" style="1" customWidth="1"/>
    <col min="5609" max="5609" width="9" style="1" customWidth="1"/>
    <col min="5610" max="5610" width="10.140625" style="1" customWidth="1"/>
    <col min="5611" max="5611" width="11.7109375" style="1" bestFit="1" customWidth="1"/>
    <col min="5612" max="5612" width="8.7109375" style="1" customWidth="1"/>
    <col min="5613" max="5613" width="9" style="1" customWidth="1"/>
    <col min="5614" max="5614" width="9.42578125" style="1" customWidth="1"/>
    <col min="5615" max="5615" width="11.140625" style="1" customWidth="1"/>
    <col min="5616" max="5616" width="9.85546875" style="1" customWidth="1"/>
    <col min="5617" max="5617" width="10.5703125" style="1" customWidth="1"/>
    <col min="5618" max="5618" width="9.42578125" style="1" customWidth="1"/>
    <col min="5619" max="5619" width="9.5703125" style="1" customWidth="1"/>
    <col min="5620" max="5620" width="9.7109375" style="1" customWidth="1"/>
    <col min="5621" max="5621" width="11.42578125" style="1"/>
    <col min="5622" max="5622" width="11.5703125" style="1" bestFit="1" customWidth="1"/>
    <col min="5623" max="5862" width="11.42578125" style="1"/>
    <col min="5863" max="5863" width="32.28515625" style="1" customWidth="1"/>
    <col min="5864" max="5864" width="10.85546875" style="1" customWidth="1"/>
    <col min="5865" max="5865" width="9" style="1" customWidth="1"/>
    <col min="5866" max="5866" width="10.140625" style="1" customWidth="1"/>
    <col min="5867" max="5867" width="11.7109375" style="1" bestFit="1" customWidth="1"/>
    <col min="5868" max="5868" width="8.7109375" style="1" customWidth="1"/>
    <col min="5869" max="5869" width="9" style="1" customWidth="1"/>
    <col min="5870" max="5870" width="9.42578125" style="1" customWidth="1"/>
    <col min="5871" max="5871" width="11.140625" style="1" customWidth="1"/>
    <col min="5872" max="5872" width="9.85546875" style="1" customWidth="1"/>
    <col min="5873" max="5873" width="10.5703125" style="1" customWidth="1"/>
    <col min="5874" max="5874" width="9.42578125" style="1" customWidth="1"/>
    <col min="5875" max="5875" width="9.5703125" style="1" customWidth="1"/>
    <col min="5876" max="5876" width="9.7109375" style="1" customWidth="1"/>
    <col min="5877" max="5877" width="11.42578125" style="1"/>
    <col min="5878" max="5878" width="11.5703125" style="1" bestFit="1" customWidth="1"/>
    <col min="5879" max="6118" width="11.42578125" style="1"/>
    <col min="6119" max="6119" width="32.28515625" style="1" customWidth="1"/>
    <col min="6120" max="6120" width="10.85546875" style="1" customWidth="1"/>
    <col min="6121" max="6121" width="9" style="1" customWidth="1"/>
    <col min="6122" max="6122" width="10.140625" style="1" customWidth="1"/>
    <col min="6123" max="6123" width="11.7109375" style="1" bestFit="1" customWidth="1"/>
    <col min="6124" max="6124" width="8.7109375" style="1" customWidth="1"/>
    <col min="6125" max="6125" width="9" style="1" customWidth="1"/>
    <col min="6126" max="6126" width="9.42578125" style="1" customWidth="1"/>
    <col min="6127" max="6127" width="11.140625" style="1" customWidth="1"/>
    <col min="6128" max="6128" width="9.85546875" style="1" customWidth="1"/>
    <col min="6129" max="6129" width="10.5703125" style="1" customWidth="1"/>
    <col min="6130" max="6130" width="9.42578125" style="1" customWidth="1"/>
    <col min="6131" max="6131" width="9.5703125" style="1" customWidth="1"/>
    <col min="6132" max="6132" width="9.7109375" style="1" customWidth="1"/>
    <col min="6133" max="6133" width="11.42578125" style="1"/>
    <col min="6134" max="6134" width="11.5703125" style="1" bestFit="1" customWidth="1"/>
    <col min="6135" max="6374" width="11.42578125" style="1"/>
    <col min="6375" max="6375" width="32.28515625" style="1" customWidth="1"/>
    <col min="6376" max="6376" width="10.85546875" style="1" customWidth="1"/>
    <col min="6377" max="6377" width="9" style="1" customWidth="1"/>
    <col min="6378" max="6378" width="10.140625" style="1" customWidth="1"/>
    <col min="6379" max="6379" width="11.7109375" style="1" bestFit="1" customWidth="1"/>
    <col min="6380" max="6380" width="8.7109375" style="1" customWidth="1"/>
    <col min="6381" max="6381" width="9" style="1" customWidth="1"/>
    <col min="6382" max="6382" width="9.42578125" style="1" customWidth="1"/>
    <col min="6383" max="6383" width="11.140625" style="1" customWidth="1"/>
    <col min="6384" max="6384" width="9.85546875" style="1" customWidth="1"/>
    <col min="6385" max="6385" width="10.5703125" style="1" customWidth="1"/>
    <col min="6386" max="6386" width="9.42578125" style="1" customWidth="1"/>
    <col min="6387" max="6387" width="9.5703125" style="1" customWidth="1"/>
    <col min="6388" max="6388" width="9.7109375" style="1" customWidth="1"/>
    <col min="6389" max="6389" width="11.42578125" style="1"/>
    <col min="6390" max="6390" width="11.5703125" style="1" bestFit="1" customWidth="1"/>
    <col min="6391" max="6630" width="11.42578125" style="1"/>
    <col min="6631" max="6631" width="32.28515625" style="1" customWidth="1"/>
    <col min="6632" max="6632" width="10.85546875" style="1" customWidth="1"/>
    <col min="6633" max="6633" width="9" style="1" customWidth="1"/>
    <col min="6634" max="6634" width="10.140625" style="1" customWidth="1"/>
    <col min="6635" max="6635" width="11.7109375" style="1" bestFit="1" customWidth="1"/>
    <col min="6636" max="6636" width="8.7109375" style="1" customWidth="1"/>
    <col min="6637" max="6637" width="9" style="1" customWidth="1"/>
    <col min="6638" max="6638" width="9.42578125" style="1" customWidth="1"/>
    <col min="6639" max="6639" width="11.140625" style="1" customWidth="1"/>
    <col min="6640" max="6640" width="9.85546875" style="1" customWidth="1"/>
    <col min="6641" max="6641" width="10.5703125" style="1" customWidth="1"/>
    <col min="6642" max="6642" width="9.42578125" style="1" customWidth="1"/>
    <col min="6643" max="6643" width="9.5703125" style="1" customWidth="1"/>
    <col min="6644" max="6644" width="9.7109375" style="1" customWidth="1"/>
    <col min="6645" max="6645" width="11.42578125" style="1"/>
    <col min="6646" max="6646" width="11.5703125" style="1" bestFit="1" customWidth="1"/>
    <col min="6647" max="6886" width="11.42578125" style="1"/>
    <col min="6887" max="6887" width="32.28515625" style="1" customWidth="1"/>
    <col min="6888" max="6888" width="10.85546875" style="1" customWidth="1"/>
    <col min="6889" max="6889" width="9" style="1" customWidth="1"/>
    <col min="6890" max="6890" width="10.140625" style="1" customWidth="1"/>
    <col min="6891" max="6891" width="11.7109375" style="1" bestFit="1" customWidth="1"/>
    <col min="6892" max="6892" width="8.7109375" style="1" customWidth="1"/>
    <col min="6893" max="6893" width="9" style="1" customWidth="1"/>
    <col min="6894" max="6894" width="9.42578125" style="1" customWidth="1"/>
    <col min="6895" max="6895" width="11.140625" style="1" customWidth="1"/>
    <col min="6896" max="6896" width="9.85546875" style="1" customWidth="1"/>
    <col min="6897" max="6897" width="10.5703125" style="1" customWidth="1"/>
    <col min="6898" max="6898" width="9.42578125" style="1" customWidth="1"/>
    <col min="6899" max="6899" width="9.5703125" style="1" customWidth="1"/>
    <col min="6900" max="6900" width="9.7109375" style="1" customWidth="1"/>
    <col min="6901" max="6901" width="11.42578125" style="1"/>
    <col min="6902" max="6902" width="11.5703125" style="1" bestFit="1" customWidth="1"/>
    <col min="6903" max="7142" width="11.42578125" style="1"/>
    <col min="7143" max="7143" width="32.28515625" style="1" customWidth="1"/>
    <col min="7144" max="7144" width="10.85546875" style="1" customWidth="1"/>
    <col min="7145" max="7145" width="9" style="1" customWidth="1"/>
    <col min="7146" max="7146" width="10.140625" style="1" customWidth="1"/>
    <col min="7147" max="7147" width="11.7109375" style="1" bestFit="1" customWidth="1"/>
    <col min="7148" max="7148" width="8.7109375" style="1" customWidth="1"/>
    <col min="7149" max="7149" width="9" style="1" customWidth="1"/>
    <col min="7150" max="7150" width="9.42578125" style="1" customWidth="1"/>
    <col min="7151" max="7151" width="11.140625" style="1" customWidth="1"/>
    <col min="7152" max="7152" width="9.85546875" style="1" customWidth="1"/>
    <col min="7153" max="7153" width="10.5703125" style="1" customWidth="1"/>
    <col min="7154" max="7154" width="9.42578125" style="1" customWidth="1"/>
    <col min="7155" max="7155" width="9.5703125" style="1" customWidth="1"/>
    <col min="7156" max="7156" width="9.7109375" style="1" customWidth="1"/>
    <col min="7157" max="7157" width="11.42578125" style="1"/>
    <col min="7158" max="7158" width="11.5703125" style="1" bestFit="1" customWidth="1"/>
    <col min="7159" max="7398" width="11.42578125" style="1"/>
    <col min="7399" max="7399" width="32.28515625" style="1" customWidth="1"/>
    <col min="7400" max="7400" width="10.85546875" style="1" customWidth="1"/>
    <col min="7401" max="7401" width="9" style="1" customWidth="1"/>
    <col min="7402" max="7402" width="10.140625" style="1" customWidth="1"/>
    <col min="7403" max="7403" width="11.7109375" style="1" bestFit="1" customWidth="1"/>
    <col min="7404" max="7404" width="8.7109375" style="1" customWidth="1"/>
    <col min="7405" max="7405" width="9" style="1" customWidth="1"/>
    <col min="7406" max="7406" width="9.42578125" style="1" customWidth="1"/>
    <col min="7407" max="7407" width="11.140625" style="1" customWidth="1"/>
    <col min="7408" max="7408" width="9.85546875" style="1" customWidth="1"/>
    <col min="7409" max="7409" width="10.5703125" style="1" customWidth="1"/>
    <col min="7410" max="7410" width="9.42578125" style="1" customWidth="1"/>
    <col min="7411" max="7411" width="9.5703125" style="1" customWidth="1"/>
    <col min="7412" max="7412" width="9.7109375" style="1" customWidth="1"/>
    <col min="7413" max="7413" width="11.42578125" style="1"/>
    <col min="7414" max="7414" width="11.5703125" style="1" bestFit="1" customWidth="1"/>
    <col min="7415" max="7654" width="11.42578125" style="1"/>
    <col min="7655" max="7655" width="32.28515625" style="1" customWidth="1"/>
    <col min="7656" max="7656" width="10.85546875" style="1" customWidth="1"/>
    <col min="7657" max="7657" width="9" style="1" customWidth="1"/>
    <col min="7658" max="7658" width="10.140625" style="1" customWidth="1"/>
    <col min="7659" max="7659" width="11.7109375" style="1" bestFit="1" customWidth="1"/>
    <col min="7660" max="7660" width="8.7109375" style="1" customWidth="1"/>
    <col min="7661" max="7661" width="9" style="1" customWidth="1"/>
    <col min="7662" max="7662" width="9.42578125" style="1" customWidth="1"/>
    <col min="7663" max="7663" width="11.140625" style="1" customWidth="1"/>
    <col min="7664" max="7664" width="9.85546875" style="1" customWidth="1"/>
    <col min="7665" max="7665" width="10.5703125" style="1" customWidth="1"/>
    <col min="7666" max="7666" width="9.42578125" style="1" customWidth="1"/>
    <col min="7667" max="7667" width="9.5703125" style="1" customWidth="1"/>
    <col min="7668" max="7668" width="9.7109375" style="1" customWidth="1"/>
    <col min="7669" max="7669" width="11.42578125" style="1"/>
    <col min="7670" max="7670" width="11.5703125" style="1" bestFit="1" customWidth="1"/>
    <col min="7671" max="7910" width="11.42578125" style="1"/>
    <col min="7911" max="7911" width="32.28515625" style="1" customWidth="1"/>
    <col min="7912" max="7912" width="10.85546875" style="1" customWidth="1"/>
    <col min="7913" max="7913" width="9" style="1" customWidth="1"/>
    <col min="7914" max="7914" width="10.140625" style="1" customWidth="1"/>
    <col min="7915" max="7915" width="11.7109375" style="1" bestFit="1" customWidth="1"/>
    <col min="7916" max="7916" width="8.7109375" style="1" customWidth="1"/>
    <col min="7917" max="7917" width="9" style="1" customWidth="1"/>
    <col min="7918" max="7918" width="9.42578125" style="1" customWidth="1"/>
    <col min="7919" max="7919" width="11.140625" style="1" customWidth="1"/>
    <col min="7920" max="7920" width="9.85546875" style="1" customWidth="1"/>
    <col min="7921" max="7921" width="10.5703125" style="1" customWidth="1"/>
    <col min="7922" max="7922" width="9.42578125" style="1" customWidth="1"/>
    <col min="7923" max="7923" width="9.5703125" style="1" customWidth="1"/>
    <col min="7924" max="7924" width="9.7109375" style="1" customWidth="1"/>
    <col min="7925" max="7925" width="11.42578125" style="1"/>
    <col min="7926" max="7926" width="11.5703125" style="1" bestFit="1" customWidth="1"/>
    <col min="7927" max="8166" width="11.42578125" style="1"/>
    <col min="8167" max="8167" width="32.28515625" style="1" customWidth="1"/>
    <col min="8168" max="8168" width="10.85546875" style="1" customWidth="1"/>
    <col min="8169" max="8169" width="9" style="1" customWidth="1"/>
    <col min="8170" max="8170" width="10.140625" style="1" customWidth="1"/>
    <col min="8171" max="8171" width="11.7109375" style="1" bestFit="1" customWidth="1"/>
    <col min="8172" max="8172" width="8.7109375" style="1" customWidth="1"/>
    <col min="8173" max="8173" width="9" style="1" customWidth="1"/>
    <col min="8174" max="8174" width="9.42578125" style="1" customWidth="1"/>
    <col min="8175" max="8175" width="11.140625" style="1" customWidth="1"/>
    <col min="8176" max="8176" width="9.85546875" style="1" customWidth="1"/>
    <col min="8177" max="8177" width="10.5703125" style="1" customWidth="1"/>
    <col min="8178" max="8178" width="9.42578125" style="1" customWidth="1"/>
    <col min="8179" max="8179" width="9.5703125" style="1" customWidth="1"/>
    <col min="8180" max="8180" width="9.7109375" style="1" customWidth="1"/>
    <col min="8181" max="8181" width="11.42578125" style="1"/>
    <col min="8182" max="8182" width="11.5703125" style="1" bestFit="1" customWidth="1"/>
    <col min="8183" max="8422" width="11.42578125" style="1"/>
    <col min="8423" max="8423" width="32.28515625" style="1" customWidth="1"/>
    <col min="8424" max="8424" width="10.85546875" style="1" customWidth="1"/>
    <col min="8425" max="8425" width="9" style="1" customWidth="1"/>
    <col min="8426" max="8426" width="10.140625" style="1" customWidth="1"/>
    <col min="8427" max="8427" width="11.7109375" style="1" bestFit="1" customWidth="1"/>
    <col min="8428" max="8428" width="8.7109375" style="1" customWidth="1"/>
    <col min="8429" max="8429" width="9" style="1" customWidth="1"/>
    <col min="8430" max="8430" width="9.42578125" style="1" customWidth="1"/>
    <col min="8431" max="8431" width="11.140625" style="1" customWidth="1"/>
    <col min="8432" max="8432" width="9.85546875" style="1" customWidth="1"/>
    <col min="8433" max="8433" width="10.5703125" style="1" customWidth="1"/>
    <col min="8434" max="8434" width="9.42578125" style="1" customWidth="1"/>
    <col min="8435" max="8435" width="9.5703125" style="1" customWidth="1"/>
    <col min="8436" max="8436" width="9.7109375" style="1" customWidth="1"/>
    <col min="8437" max="8437" width="11.42578125" style="1"/>
    <col min="8438" max="8438" width="11.5703125" style="1" bestFit="1" customWidth="1"/>
    <col min="8439" max="8678" width="11.42578125" style="1"/>
    <col min="8679" max="8679" width="32.28515625" style="1" customWidth="1"/>
    <col min="8680" max="8680" width="10.85546875" style="1" customWidth="1"/>
    <col min="8681" max="8681" width="9" style="1" customWidth="1"/>
    <col min="8682" max="8682" width="10.140625" style="1" customWidth="1"/>
    <col min="8683" max="8683" width="11.7109375" style="1" bestFit="1" customWidth="1"/>
    <col min="8684" max="8684" width="8.7109375" style="1" customWidth="1"/>
    <col min="8685" max="8685" width="9" style="1" customWidth="1"/>
    <col min="8686" max="8686" width="9.42578125" style="1" customWidth="1"/>
    <col min="8687" max="8687" width="11.140625" style="1" customWidth="1"/>
    <col min="8688" max="8688" width="9.85546875" style="1" customWidth="1"/>
    <col min="8689" max="8689" width="10.5703125" style="1" customWidth="1"/>
    <col min="8690" max="8690" width="9.42578125" style="1" customWidth="1"/>
    <col min="8691" max="8691" width="9.5703125" style="1" customWidth="1"/>
    <col min="8692" max="8692" width="9.7109375" style="1" customWidth="1"/>
    <col min="8693" max="8693" width="11.42578125" style="1"/>
    <col min="8694" max="8694" width="11.5703125" style="1" bestFit="1" customWidth="1"/>
    <col min="8695" max="8934" width="11.42578125" style="1"/>
    <col min="8935" max="8935" width="32.28515625" style="1" customWidth="1"/>
    <col min="8936" max="8936" width="10.85546875" style="1" customWidth="1"/>
    <col min="8937" max="8937" width="9" style="1" customWidth="1"/>
    <col min="8938" max="8938" width="10.140625" style="1" customWidth="1"/>
    <col min="8939" max="8939" width="11.7109375" style="1" bestFit="1" customWidth="1"/>
    <col min="8940" max="8940" width="8.7109375" style="1" customWidth="1"/>
    <col min="8941" max="8941" width="9" style="1" customWidth="1"/>
    <col min="8942" max="8942" width="9.42578125" style="1" customWidth="1"/>
    <col min="8943" max="8943" width="11.140625" style="1" customWidth="1"/>
    <col min="8944" max="8944" width="9.85546875" style="1" customWidth="1"/>
    <col min="8945" max="8945" width="10.5703125" style="1" customWidth="1"/>
    <col min="8946" max="8946" width="9.42578125" style="1" customWidth="1"/>
    <col min="8947" max="8947" width="9.5703125" style="1" customWidth="1"/>
    <col min="8948" max="8948" width="9.7109375" style="1" customWidth="1"/>
    <col min="8949" max="8949" width="11.42578125" style="1"/>
    <col min="8950" max="8950" width="11.5703125" style="1" bestFit="1" customWidth="1"/>
    <col min="8951" max="9190" width="11.42578125" style="1"/>
    <col min="9191" max="9191" width="32.28515625" style="1" customWidth="1"/>
    <col min="9192" max="9192" width="10.85546875" style="1" customWidth="1"/>
    <col min="9193" max="9193" width="9" style="1" customWidth="1"/>
    <col min="9194" max="9194" width="10.140625" style="1" customWidth="1"/>
    <col min="9195" max="9195" width="11.7109375" style="1" bestFit="1" customWidth="1"/>
    <col min="9196" max="9196" width="8.7109375" style="1" customWidth="1"/>
    <col min="9197" max="9197" width="9" style="1" customWidth="1"/>
    <col min="9198" max="9198" width="9.42578125" style="1" customWidth="1"/>
    <col min="9199" max="9199" width="11.140625" style="1" customWidth="1"/>
    <col min="9200" max="9200" width="9.85546875" style="1" customWidth="1"/>
    <col min="9201" max="9201" width="10.5703125" style="1" customWidth="1"/>
    <col min="9202" max="9202" width="9.42578125" style="1" customWidth="1"/>
    <col min="9203" max="9203" width="9.5703125" style="1" customWidth="1"/>
    <col min="9204" max="9204" width="9.7109375" style="1" customWidth="1"/>
    <col min="9205" max="9205" width="11.42578125" style="1"/>
    <col min="9206" max="9206" width="11.5703125" style="1" bestFit="1" customWidth="1"/>
    <col min="9207" max="9446" width="11.42578125" style="1"/>
    <col min="9447" max="9447" width="32.28515625" style="1" customWidth="1"/>
    <col min="9448" max="9448" width="10.85546875" style="1" customWidth="1"/>
    <col min="9449" max="9449" width="9" style="1" customWidth="1"/>
    <col min="9450" max="9450" width="10.140625" style="1" customWidth="1"/>
    <col min="9451" max="9451" width="11.7109375" style="1" bestFit="1" customWidth="1"/>
    <col min="9452" max="9452" width="8.7109375" style="1" customWidth="1"/>
    <col min="9453" max="9453" width="9" style="1" customWidth="1"/>
    <col min="9454" max="9454" width="9.42578125" style="1" customWidth="1"/>
    <col min="9455" max="9455" width="11.140625" style="1" customWidth="1"/>
    <col min="9456" max="9456" width="9.85546875" style="1" customWidth="1"/>
    <col min="9457" max="9457" width="10.5703125" style="1" customWidth="1"/>
    <col min="9458" max="9458" width="9.42578125" style="1" customWidth="1"/>
    <col min="9459" max="9459" width="9.5703125" style="1" customWidth="1"/>
    <col min="9460" max="9460" width="9.7109375" style="1" customWidth="1"/>
    <col min="9461" max="9461" width="11.42578125" style="1"/>
    <col min="9462" max="9462" width="11.5703125" style="1" bestFit="1" customWidth="1"/>
    <col min="9463" max="9702" width="11.42578125" style="1"/>
    <col min="9703" max="9703" width="32.28515625" style="1" customWidth="1"/>
    <col min="9704" max="9704" width="10.85546875" style="1" customWidth="1"/>
    <col min="9705" max="9705" width="9" style="1" customWidth="1"/>
    <col min="9706" max="9706" width="10.140625" style="1" customWidth="1"/>
    <col min="9707" max="9707" width="11.7109375" style="1" bestFit="1" customWidth="1"/>
    <col min="9708" max="9708" width="8.7109375" style="1" customWidth="1"/>
    <col min="9709" max="9709" width="9" style="1" customWidth="1"/>
    <col min="9710" max="9710" width="9.42578125" style="1" customWidth="1"/>
    <col min="9711" max="9711" width="11.140625" style="1" customWidth="1"/>
    <col min="9712" max="9712" width="9.85546875" style="1" customWidth="1"/>
    <col min="9713" max="9713" width="10.5703125" style="1" customWidth="1"/>
    <col min="9714" max="9714" width="9.42578125" style="1" customWidth="1"/>
    <col min="9715" max="9715" width="9.5703125" style="1" customWidth="1"/>
    <col min="9716" max="9716" width="9.7109375" style="1" customWidth="1"/>
    <col min="9717" max="9717" width="11.42578125" style="1"/>
    <col min="9718" max="9718" width="11.5703125" style="1" bestFit="1" customWidth="1"/>
    <col min="9719" max="9958" width="11.42578125" style="1"/>
    <col min="9959" max="9959" width="32.28515625" style="1" customWidth="1"/>
    <col min="9960" max="9960" width="10.85546875" style="1" customWidth="1"/>
    <col min="9961" max="9961" width="9" style="1" customWidth="1"/>
    <col min="9962" max="9962" width="10.140625" style="1" customWidth="1"/>
    <col min="9963" max="9963" width="11.7109375" style="1" bestFit="1" customWidth="1"/>
    <col min="9964" max="9964" width="8.7109375" style="1" customWidth="1"/>
    <col min="9965" max="9965" width="9" style="1" customWidth="1"/>
    <col min="9966" max="9966" width="9.42578125" style="1" customWidth="1"/>
    <col min="9967" max="9967" width="11.140625" style="1" customWidth="1"/>
    <col min="9968" max="9968" width="9.85546875" style="1" customWidth="1"/>
    <col min="9969" max="9969" width="10.5703125" style="1" customWidth="1"/>
    <col min="9970" max="9970" width="9.42578125" style="1" customWidth="1"/>
    <col min="9971" max="9971" width="9.5703125" style="1" customWidth="1"/>
    <col min="9972" max="9972" width="9.7109375" style="1" customWidth="1"/>
    <col min="9973" max="9973" width="11.42578125" style="1"/>
    <col min="9974" max="9974" width="11.5703125" style="1" bestFit="1" customWidth="1"/>
    <col min="9975" max="10214" width="11.42578125" style="1"/>
    <col min="10215" max="10215" width="32.28515625" style="1" customWidth="1"/>
    <col min="10216" max="10216" width="10.85546875" style="1" customWidth="1"/>
    <col min="10217" max="10217" width="9" style="1" customWidth="1"/>
    <col min="10218" max="10218" width="10.140625" style="1" customWidth="1"/>
    <col min="10219" max="10219" width="11.7109375" style="1" bestFit="1" customWidth="1"/>
    <col min="10220" max="10220" width="8.7109375" style="1" customWidth="1"/>
    <col min="10221" max="10221" width="9" style="1" customWidth="1"/>
    <col min="10222" max="10222" width="9.42578125" style="1" customWidth="1"/>
    <col min="10223" max="10223" width="11.140625" style="1" customWidth="1"/>
    <col min="10224" max="10224" width="9.85546875" style="1" customWidth="1"/>
    <col min="10225" max="10225" width="10.5703125" style="1" customWidth="1"/>
    <col min="10226" max="10226" width="9.42578125" style="1" customWidth="1"/>
    <col min="10227" max="10227" width="9.5703125" style="1" customWidth="1"/>
    <col min="10228" max="10228" width="9.7109375" style="1" customWidth="1"/>
    <col min="10229" max="10229" width="11.42578125" style="1"/>
    <col min="10230" max="10230" width="11.5703125" style="1" bestFit="1" customWidth="1"/>
    <col min="10231" max="10470" width="11.42578125" style="1"/>
    <col min="10471" max="10471" width="32.28515625" style="1" customWidth="1"/>
    <col min="10472" max="10472" width="10.85546875" style="1" customWidth="1"/>
    <col min="10473" max="10473" width="9" style="1" customWidth="1"/>
    <col min="10474" max="10474" width="10.140625" style="1" customWidth="1"/>
    <col min="10475" max="10475" width="11.7109375" style="1" bestFit="1" customWidth="1"/>
    <col min="10476" max="10476" width="8.7109375" style="1" customWidth="1"/>
    <col min="10477" max="10477" width="9" style="1" customWidth="1"/>
    <col min="10478" max="10478" width="9.42578125" style="1" customWidth="1"/>
    <col min="10479" max="10479" width="11.140625" style="1" customWidth="1"/>
    <col min="10480" max="10480" width="9.85546875" style="1" customWidth="1"/>
    <col min="10481" max="10481" width="10.5703125" style="1" customWidth="1"/>
    <col min="10482" max="10482" width="9.42578125" style="1" customWidth="1"/>
    <col min="10483" max="10483" width="9.5703125" style="1" customWidth="1"/>
    <col min="10484" max="10484" width="9.7109375" style="1" customWidth="1"/>
    <col min="10485" max="10485" width="11.42578125" style="1"/>
    <col min="10486" max="10486" width="11.5703125" style="1" bestFit="1" customWidth="1"/>
    <col min="10487" max="10726" width="11.42578125" style="1"/>
    <col min="10727" max="10727" width="32.28515625" style="1" customWidth="1"/>
    <col min="10728" max="10728" width="10.85546875" style="1" customWidth="1"/>
    <col min="10729" max="10729" width="9" style="1" customWidth="1"/>
    <col min="10730" max="10730" width="10.140625" style="1" customWidth="1"/>
    <col min="10731" max="10731" width="11.7109375" style="1" bestFit="1" customWidth="1"/>
    <col min="10732" max="10732" width="8.7109375" style="1" customWidth="1"/>
    <col min="10733" max="10733" width="9" style="1" customWidth="1"/>
    <col min="10734" max="10734" width="9.42578125" style="1" customWidth="1"/>
    <col min="10735" max="10735" width="11.140625" style="1" customWidth="1"/>
    <col min="10736" max="10736" width="9.85546875" style="1" customWidth="1"/>
    <col min="10737" max="10737" width="10.5703125" style="1" customWidth="1"/>
    <col min="10738" max="10738" width="9.42578125" style="1" customWidth="1"/>
    <col min="10739" max="10739" width="9.5703125" style="1" customWidth="1"/>
    <col min="10740" max="10740" width="9.7109375" style="1" customWidth="1"/>
    <col min="10741" max="10741" width="11.42578125" style="1"/>
    <col min="10742" max="10742" width="11.5703125" style="1" bestFit="1" customWidth="1"/>
    <col min="10743" max="10982" width="11.42578125" style="1"/>
    <col min="10983" max="10983" width="32.28515625" style="1" customWidth="1"/>
    <col min="10984" max="10984" width="10.85546875" style="1" customWidth="1"/>
    <col min="10985" max="10985" width="9" style="1" customWidth="1"/>
    <col min="10986" max="10986" width="10.140625" style="1" customWidth="1"/>
    <col min="10987" max="10987" width="11.7109375" style="1" bestFit="1" customWidth="1"/>
    <col min="10988" max="10988" width="8.7109375" style="1" customWidth="1"/>
    <col min="10989" max="10989" width="9" style="1" customWidth="1"/>
    <col min="10990" max="10990" width="9.42578125" style="1" customWidth="1"/>
    <col min="10991" max="10991" width="11.140625" style="1" customWidth="1"/>
    <col min="10992" max="10992" width="9.85546875" style="1" customWidth="1"/>
    <col min="10993" max="10993" width="10.5703125" style="1" customWidth="1"/>
    <col min="10994" max="10994" width="9.42578125" style="1" customWidth="1"/>
    <col min="10995" max="10995" width="9.5703125" style="1" customWidth="1"/>
    <col min="10996" max="10996" width="9.7109375" style="1" customWidth="1"/>
    <col min="10997" max="10997" width="11.42578125" style="1"/>
    <col min="10998" max="10998" width="11.5703125" style="1" bestFit="1" customWidth="1"/>
    <col min="10999" max="11238" width="11.42578125" style="1"/>
    <col min="11239" max="11239" width="32.28515625" style="1" customWidth="1"/>
    <col min="11240" max="11240" width="10.85546875" style="1" customWidth="1"/>
    <col min="11241" max="11241" width="9" style="1" customWidth="1"/>
    <col min="11242" max="11242" width="10.140625" style="1" customWidth="1"/>
    <col min="11243" max="11243" width="11.7109375" style="1" bestFit="1" customWidth="1"/>
    <col min="11244" max="11244" width="8.7109375" style="1" customWidth="1"/>
    <col min="11245" max="11245" width="9" style="1" customWidth="1"/>
    <col min="11246" max="11246" width="9.42578125" style="1" customWidth="1"/>
    <col min="11247" max="11247" width="11.140625" style="1" customWidth="1"/>
    <col min="11248" max="11248" width="9.85546875" style="1" customWidth="1"/>
    <col min="11249" max="11249" width="10.5703125" style="1" customWidth="1"/>
    <col min="11250" max="11250" width="9.42578125" style="1" customWidth="1"/>
    <col min="11251" max="11251" width="9.5703125" style="1" customWidth="1"/>
    <col min="11252" max="11252" width="9.7109375" style="1" customWidth="1"/>
    <col min="11253" max="11253" width="11.42578125" style="1"/>
    <col min="11254" max="11254" width="11.5703125" style="1" bestFit="1" customWidth="1"/>
    <col min="11255" max="11494" width="11.42578125" style="1"/>
    <col min="11495" max="11495" width="32.28515625" style="1" customWidth="1"/>
    <col min="11496" max="11496" width="10.85546875" style="1" customWidth="1"/>
    <col min="11497" max="11497" width="9" style="1" customWidth="1"/>
    <col min="11498" max="11498" width="10.140625" style="1" customWidth="1"/>
    <col min="11499" max="11499" width="11.7109375" style="1" bestFit="1" customWidth="1"/>
    <col min="11500" max="11500" width="8.7109375" style="1" customWidth="1"/>
    <col min="11501" max="11501" width="9" style="1" customWidth="1"/>
    <col min="11502" max="11502" width="9.42578125" style="1" customWidth="1"/>
    <col min="11503" max="11503" width="11.140625" style="1" customWidth="1"/>
    <col min="11504" max="11504" width="9.85546875" style="1" customWidth="1"/>
    <col min="11505" max="11505" width="10.5703125" style="1" customWidth="1"/>
    <col min="11506" max="11506" width="9.42578125" style="1" customWidth="1"/>
    <col min="11507" max="11507" width="9.5703125" style="1" customWidth="1"/>
    <col min="11508" max="11508" width="9.7109375" style="1" customWidth="1"/>
    <col min="11509" max="11509" width="11.42578125" style="1"/>
    <col min="11510" max="11510" width="11.5703125" style="1" bestFit="1" customWidth="1"/>
    <col min="11511" max="11750" width="11.42578125" style="1"/>
    <col min="11751" max="11751" width="32.28515625" style="1" customWidth="1"/>
    <col min="11752" max="11752" width="10.85546875" style="1" customWidth="1"/>
    <col min="11753" max="11753" width="9" style="1" customWidth="1"/>
    <col min="11754" max="11754" width="10.140625" style="1" customWidth="1"/>
    <col min="11755" max="11755" width="11.7109375" style="1" bestFit="1" customWidth="1"/>
    <col min="11756" max="11756" width="8.7109375" style="1" customWidth="1"/>
    <col min="11757" max="11757" width="9" style="1" customWidth="1"/>
    <col min="11758" max="11758" width="9.42578125" style="1" customWidth="1"/>
    <col min="11759" max="11759" width="11.140625" style="1" customWidth="1"/>
    <col min="11760" max="11760" width="9.85546875" style="1" customWidth="1"/>
    <col min="11761" max="11761" width="10.5703125" style="1" customWidth="1"/>
    <col min="11762" max="11762" width="9.42578125" style="1" customWidth="1"/>
    <col min="11763" max="11763" width="9.5703125" style="1" customWidth="1"/>
    <col min="11764" max="11764" width="9.7109375" style="1" customWidth="1"/>
    <col min="11765" max="11765" width="11.42578125" style="1"/>
    <col min="11766" max="11766" width="11.5703125" style="1" bestFit="1" customWidth="1"/>
    <col min="11767" max="12006" width="11.42578125" style="1"/>
    <col min="12007" max="12007" width="32.28515625" style="1" customWidth="1"/>
    <col min="12008" max="12008" width="10.85546875" style="1" customWidth="1"/>
    <col min="12009" max="12009" width="9" style="1" customWidth="1"/>
    <col min="12010" max="12010" width="10.140625" style="1" customWidth="1"/>
    <col min="12011" max="12011" width="11.7109375" style="1" bestFit="1" customWidth="1"/>
    <col min="12012" max="12012" width="8.7109375" style="1" customWidth="1"/>
    <col min="12013" max="12013" width="9" style="1" customWidth="1"/>
    <col min="12014" max="12014" width="9.42578125" style="1" customWidth="1"/>
    <col min="12015" max="12015" width="11.140625" style="1" customWidth="1"/>
    <col min="12016" max="12016" width="9.85546875" style="1" customWidth="1"/>
    <col min="12017" max="12017" width="10.5703125" style="1" customWidth="1"/>
    <col min="12018" max="12018" width="9.42578125" style="1" customWidth="1"/>
    <col min="12019" max="12019" width="9.5703125" style="1" customWidth="1"/>
    <col min="12020" max="12020" width="9.7109375" style="1" customWidth="1"/>
    <col min="12021" max="12021" width="11.42578125" style="1"/>
    <col min="12022" max="12022" width="11.5703125" style="1" bestFit="1" customWidth="1"/>
    <col min="12023" max="12262" width="11.42578125" style="1"/>
    <col min="12263" max="12263" width="32.28515625" style="1" customWidth="1"/>
    <col min="12264" max="12264" width="10.85546875" style="1" customWidth="1"/>
    <col min="12265" max="12265" width="9" style="1" customWidth="1"/>
    <col min="12266" max="12266" width="10.140625" style="1" customWidth="1"/>
    <col min="12267" max="12267" width="11.7109375" style="1" bestFit="1" customWidth="1"/>
    <col min="12268" max="12268" width="8.7109375" style="1" customWidth="1"/>
    <col min="12269" max="12269" width="9" style="1" customWidth="1"/>
    <col min="12270" max="12270" width="9.42578125" style="1" customWidth="1"/>
    <col min="12271" max="12271" width="11.140625" style="1" customWidth="1"/>
    <col min="12272" max="12272" width="9.85546875" style="1" customWidth="1"/>
    <col min="12273" max="12273" width="10.5703125" style="1" customWidth="1"/>
    <col min="12274" max="12274" width="9.42578125" style="1" customWidth="1"/>
    <col min="12275" max="12275" width="9.5703125" style="1" customWidth="1"/>
    <col min="12276" max="12276" width="9.7109375" style="1" customWidth="1"/>
    <col min="12277" max="12277" width="11.42578125" style="1"/>
    <col min="12278" max="12278" width="11.5703125" style="1" bestFit="1" customWidth="1"/>
    <col min="12279" max="12518" width="11.42578125" style="1"/>
    <col min="12519" max="12519" width="32.28515625" style="1" customWidth="1"/>
    <col min="12520" max="12520" width="10.85546875" style="1" customWidth="1"/>
    <col min="12521" max="12521" width="9" style="1" customWidth="1"/>
    <col min="12522" max="12522" width="10.140625" style="1" customWidth="1"/>
    <col min="12523" max="12523" width="11.7109375" style="1" bestFit="1" customWidth="1"/>
    <col min="12524" max="12524" width="8.7109375" style="1" customWidth="1"/>
    <col min="12525" max="12525" width="9" style="1" customWidth="1"/>
    <col min="12526" max="12526" width="9.42578125" style="1" customWidth="1"/>
    <col min="12527" max="12527" width="11.140625" style="1" customWidth="1"/>
    <col min="12528" max="12528" width="9.85546875" style="1" customWidth="1"/>
    <col min="12529" max="12529" width="10.5703125" style="1" customWidth="1"/>
    <col min="12530" max="12530" width="9.42578125" style="1" customWidth="1"/>
    <col min="12531" max="12531" width="9.5703125" style="1" customWidth="1"/>
    <col min="12532" max="12532" width="9.7109375" style="1" customWidth="1"/>
    <col min="12533" max="12533" width="11.42578125" style="1"/>
    <col min="12534" max="12534" width="11.5703125" style="1" bestFit="1" customWidth="1"/>
    <col min="12535" max="12774" width="11.42578125" style="1"/>
    <col min="12775" max="12775" width="32.28515625" style="1" customWidth="1"/>
    <col min="12776" max="12776" width="10.85546875" style="1" customWidth="1"/>
    <col min="12777" max="12777" width="9" style="1" customWidth="1"/>
    <col min="12778" max="12778" width="10.140625" style="1" customWidth="1"/>
    <col min="12779" max="12779" width="11.7109375" style="1" bestFit="1" customWidth="1"/>
    <col min="12780" max="12780" width="8.7109375" style="1" customWidth="1"/>
    <col min="12781" max="12781" width="9" style="1" customWidth="1"/>
    <col min="12782" max="12782" width="9.42578125" style="1" customWidth="1"/>
    <col min="12783" max="12783" width="11.140625" style="1" customWidth="1"/>
    <col min="12784" max="12784" width="9.85546875" style="1" customWidth="1"/>
    <col min="12785" max="12785" width="10.5703125" style="1" customWidth="1"/>
    <col min="12786" max="12786" width="9.42578125" style="1" customWidth="1"/>
    <col min="12787" max="12787" width="9.5703125" style="1" customWidth="1"/>
    <col min="12788" max="12788" width="9.7109375" style="1" customWidth="1"/>
    <col min="12789" max="12789" width="11.42578125" style="1"/>
    <col min="12790" max="12790" width="11.5703125" style="1" bestFit="1" customWidth="1"/>
    <col min="12791" max="13030" width="11.42578125" style="1"/>
    <col min="13031" max="13031" width="32.28515625" style="1" customWidth="1"/>
    <col min="13032" max="13032" width="10.85546875" style="1" customWidth="1"/>
    <col min="13033" max="13033" width="9" style="1" customWidth="1"/>
    <col min="13034" max="13034" width="10.140625" style="1" customWidth="1"/>
    <col min="13035" max="13035" width="11.7109375" style="1" bestFit="1" customWidth="1"/>
    <col min="13036" max="13036" width="8.7109375" style="1" customWidth="1"/>
    <col min="13037" max="13037" width="9" style="1" customWidth="1"/>
    <col min="13038" max="13038" width="9.42578125" style="1" customWidth="1"/>
    <col min="13039" max="13039" width="11.140625" style="1" customWidth="1"/>
    <col min="13040" max="13040" width="9.85546875" style="1" customWidth="1"/>
    <col min="13041" max="13041" width="10.5703125" style="1" customWidth="1"/>
    <col min="13042" max="13042" width="9.42578125" style="1" customWidth="1"/>
    <col min="13043" max="13043" width="9.5703125" style="1" customWidth="1"/>
    <col min="13044" max="13044" width="9.7109375" style="1" customWidth="1"/>
    <col min="13045" max="13045" width="11.42578125" style="1"/>
    <col min="13046" max="13046" width="11.5703125" style="1" bestFit="1" customWidth="1"/>
    <col min="13047" max="13286" width="11.42578125" style="1"/>
    <col min="13287" max="13287" width="32.28515625" style="1" customWidth="1"/>
    <col min="13288" max="13288" width="10.85546875" style="1" customWidth="1"/>
    <col min="13289" max="13289" width="9" style="1" customWidth="1"/>
    <col min="13290" max="13290" width="10.140625" style="1" customWidth="1"/>
    <col min="13291" max="13291" width="11.7109375" style="1" bestFit="1" customWidth="1"/>
    <col min="13292" max="13292" width="8.7109375" style="1" customWidth="1"/>
    <col min="13293" max="13293" width="9" style="1" customWidth="1"/>
    <col min="13294" max="13294" width="9.42578125" style="1" customWidth="1"/>
    <col min="13295" max="13295" width="11.140625" style="1" customWidth="1"/>
    <col min="13296" max="13296" width="9.85546875" style="1" customWidth="1"/>
    <col min="13297" max="13297" width="10.5703125" style="1" customWidth="1"/>
    <col min="13298" max="13298" width="9.42578125" style="1" customWidth="1"/>
    <col min="13299" max="13299" width="9.5703125" style="1" customWidth="1"/>
    <col min="13300" max="13300" width="9.7109375" style="1" customWidth="1"/>
    <col min="13301" max="13301" width="11.42578125" style="1"/>
    <col min="13302" max="13302" width="11.5703125" style="1" bestFit="1" customWidth="1"/>
    <col min="13303" max="13542" width="11.42578125" style="1"/>
    <col min="13543" max="13543" width="32.28515625" style="1" customWidth="1"/>
    <col min="13544" max="13544" width="10.85546875" style="1" customWidth="1"/>
    <col min="13545" max="13545" width="9" style="1" customWidth="1"/>
    <col min="13546" max="13546" width="10.140625" style="1" customWidth="1"/>
    <col min="13547" max="13547" width="11.7109375" style="1" bestFit="1" customWidth="1"/>
    <col min="13548" max="13548" width="8.7109375" style="1" customWidth="1"/>
    <col min="13549" max="13549" width="9" style="1" customWidth="1"/>
    <col min="13550" max="13550" width="9.42578125" style="1" customWidth="1"/>
    <col min="13551" max="13551" width="11.140625" style="1" customWidth="1"/>
    <col min="13552" max="13552" width="9.85546875" style="1" customWidth="1"/>
    <col min="13553" max="13553" width="10.5703125" style="1" customWidth="1"/>
    <col min="13554" max="13554" width="9.42578125" style="1" customWidth="1"/>
    <col min="13555" max="13555" width="9.5703125" style="1" customWidth="1"/>
    <col min="13556" max="13556" width="9.7109375" style="1" customWidth="1"/>
    <col min="13557" max="13557" width="11.42578125" style="1"/>
    <col min="13558" max="13558" width="11.5703125" style="1" bestFit="1" customWidth="1"/>
    <col min="13559" max="13798" width="11.42578125" style="1"/>
    <col min="13799" max="13799" width="32.28515625" style="1" customWidth="1"/>
    <col min="13800" max="13800" width="10.85546875" style="1" customWidth="1"/>
    <col min="13801" max="13801" width="9" style="1" customWidth="1"/>
    <col min="13802" max="13802" width="10.140625" style="1" customWidth="1"/>
    <col min="13803" max="13803" width="11.7109375" style="1" bestFit="1" customWidth="1"/>
    <col min="13804" max="13804" width="8.7109375" style="1" customWidth="1"/>
    <col min="13805" max="13805" width="9" style="1" customWidth="1"/>
    <col min="13806" max="13806" width="9.42578125" style="1" customWidth="1"/>
    <col min="13807" max="13807" width="11.140625" style="1" customWidth="1"/>
    <col min="13808" max="13808" width="9.85546875" style="1" customWidth="1"/>
    <col min="13809" max="13809" width="10.5703125" style="1" customWidth="1"/>
    <col min="13810" max="13810" width="9.42578125" style="1" customWidth="1"/>
    <col min="13811" max="13811" width="9.5703125" style="1" customWidth="1"/>
    <col min="13812" max="13812" width="9.7109375" style="1" customWidth="1"/>
    <col min="13813" max="13813" width="11.42578125" style="1"/>
    <col min="13814" max="13814" width="11.5703125" style="1" bestFit="1" customWidth="1"/>
    <col min="13815" max="14054" width="11.42578125" style="1"/>
    <col min="14055" max="14055" width="32.28515625" style="1" customWidth="1"/>
    <col min="14056" max="14056" width="10.85546875" style="1" customWidth="1"/>
    <col min="14057" max="14057" width="9" style="1" customWidth="1"/>
    <col min="14058" max="14058" width="10.140625" style="1" customWidth="1"/>
    <col min="14059" max="14059" width="11.7109375" style="1" bestFit="1" customWidth="1"/>
    <col min="14060" max="14060" width="8.7109375" style="1" customWidth="1"/>
    <col min="14061" max="14061" width="9" style="1" customWidth="1"/>
    <col min="14062" max="14062" width="9.42578125" style="1" customWidth="1"/>
    <col min="14063" max="14063" width="11.140625" style="1" customWidth="1"/>
    <col min="14064" max="14064" width="9.85546875" style="1" customWidth="1"/>
    <col min="14065" max="14065" width="10.5703125" style="1" customWidth="1"/>
    <col min="14066" max="14066" width="9.42578125" style="1" customWidth="1"/>
    <col min="14067" max="14067" width="9.5703125" style="1" customWidth="1"/>
    <col min="14068" max="14068" width="9.7109375" style="1" customWidth="1"/>
    <col min="14069" max="14069" width="11.42578125" style="1"/>
    <col min="14070" max="14070" width="11.5703125" style="1" bestFit="1" customWidth="1"/>
    <col min="14071" max="14310" width="11.42578125" style="1"/>
    <col min="14311" max="14311" width="32.28515625" style="1" customWidth="1"/>
    <col min="14312" max="14312" width="10.85546875" style="1" customWidth="1"/>
    <col min="14313" max="14313" width="9" style="1" customWidth="1"/>
    <col min="14314" max="14314" width="10.140625" style="1" customWidth="1"/>
    <col min="14315" max="14315" width="11.7109375" style="1" bestFit="1" customWidth="1"/>
    <col min="14316" max="14316" width="8.7109375" style="1" customWidth="1"/>
    <col min="14317" max="14317" width="9" style="1" customWidth="1"/>
    <col min="14318" max="14318" width="9.42578125" style="1" customWidth="1"/>
    <col min="14319" max="14319" width="11.140625" style="1" customWidth="1"/>
    <col min="14320" max="14320" width="9.85546875" style="1" customWidth="1"/>
    <col min="14321" max="14321" width="10.5703125" style="1" customWidth="1"/>
    <col min="14322" max="14322" width="9.42578125" style="1" customWidth="1"/>
    <col min="14323" max="14323" width="9.5703125" style="1" customWidth="1"/>
    <col min="14324" max="14324" width="9.7109375" style="1" customWidth="1"/>
    <col min="14325" max="14325" width="11.42578125" style="1"/>
    <col min="14326" max="14326" width="11.5703125" style="1" bestFit="1" customWidth="1"/>
    <col min="14327" max="14566" width="11.42578125" style="1"/>
    <col min="14567" max="14567" width="32.28515625" style="1" customWidth="1"/>
    <col min="14568" max="14568" width="10.85546875" style="1" customWidth="1"/>
    <col min="14569" max="14569" width="9" style="1" customWidth="1"/>
    <col min="14570" max="14570" width="10.140625" style="1" customWidth="1"/>
    <col min="14571" max="14571" width="11.7109375" style="1" bestFit="1" customWidth="1"/>
    <col min="14572" max="14572" width="8.7109375" style="1" customWidth="1"/>
    <col min="14573" max="14573" width="9" style="1" customWidth="1"/>
    <col min="14574" max="14574" width="9.42578125" style="1" customWidth="1"/>
    <col min="14575" max="14575" width="11.140625" style="1" customWidth="1"/>
    <col min="14576" max="14576" width="9.85546875" style="1" customWidth="1"/>
    <col min="14577" max="14577" width="10.5703125" style="1" customWidth="1"/>
    <col min="14578" max="14578" width="9.42578125" style="1" customWidth="1"/>
    <col min="14579" max="14579" width="9.5703125" style="1" customWidth="1"/>
    <col min="14580" max="14580" width="9.7109375" style="1" customWidth="1"/>
    <col min="14581" max="14581" width="11.42578125" style="1"/>
    <col min="14582" max="14582" width="11.5703125" style="1" bestFit="1" customWidth="1"/>
    <col min="14583" max="14822" width="11.42578125" style="1"/>
    <col min="14823" max="14823" width="32.28515625" style="1" customWidth="1"/>
    <col min="14824" max="14824" width="10.85546875" style="1" customWidth="1"/>
    <col min="14825" max="14825" width="9" style="1" customWidth="1"/>
    <col min="14826" max="14826" width="10.140625" style="1" customWidth="1"/>
    <col min="14827" max="14827" width="11.7109375" style="1" bestFit="1" customWidth="1"/>
    <col min="14828" max="14828" width="8.7109375" style="1" customWidth="1"/>
    <col min="14829" max="14829" width="9" style="1" customWidth="1"/>
    <col min="14830" max="14830" width="9.42578125" style="1" customWidth="1"/>
    <col min="14831" max="14831" width="11.140625" style="1" customWidth="1"/>
    <col min="14832" max="14832" width="9.85546875" style="1" customWidth="1"/>
    <col min="14833" max="14833" width="10.5703125" style="1" customWidth="1"/>
    <col min="14834" max="14834" width="9.42578125" style="1" customWidth="1"/>
    <col min="14835" max="14835" width="9.5703125" style="1" customWidth="1"/>
    <col min="14836" max="14836" width="9.7109375" style="1" customWidth="1"/>
    <col min="14837" max="14837" width="11.42578125" style="1"/>
    <col min="14838" max="14838" width="11.5703125" style="1" bestFit="1" customWidth="1"/>
    <col min="14839" max="15078" width="11.42578125" style="1"/>
    <col min="15079" max="15079" width="32.28515625" style="1" customWidth="1"/>
    <col min="15080" max="15080" width="10.85546875" style="1" customWidth="1"/>
    <col min="15081" max="15081" width="9" style="1" customWidth="1"/>
    <col min="15082" max="15082" width="10.140625" style="1" customWidth="1"/>
    <col min="15083" max="15083" width="11.7109375" style="1" bestFit="1" customWidth="1"/>
    <col min="15084" max="15084" width="8.7109375" style="1" customWidth="1"/>
    <col min="15085" max="15085" width="9" style="1" customWidth="1"/>
    <col min="15086" max="15086" width="9.42578125" style="1" customWidth="1"/>
    <col min="15087" max="15087" width="11.140625" style="1" customWidth="1"/>
    <col min="15088" max="15088" width="9.85546875" style="1" customWidth="1"/>
    <col min="15089" max="15089" width="10.5703125" style="1" customWidth="1"/>
    <col min="15090" max="15090" width="9.42578125" style="1" customWidth="1"/>
    <col min="15091" max="15091" width="9.5703125" style="1" customWidth="1"/>
    <col min="15092" max="15092" width="9.7109375" style="1" customWidth="1"/>
    <col min="15093" max="15093" width="11.42578125" style="1"/>
    <col min="15094" max="15094" width="11.5703125" style="1" bestFit="1" customWidth="1"/>
    <col min="15095" max="15334" width="11.42578125" style="1"/>
    <col min="15335" max="15335" width="32.28515625" style="1" customWidth="1"/>
    <col min="15336" max="15336" width="10.85546875" style="1" customWidth="1"/>
    <col min="15337" max="15337" width="9" style="1" customWidth="1"/>
    <col min="15338" max="15338" width="10.140625" style="1" customWidth="1"/>
    <col min="15339" max="15339" width="11.7109375" style="1" bestFit="1" customWidth="1"/>
    <col min="15340" max="15340" width="8.7109375" style="1" customWidth="1"/>
    <col min="15341" max="15341" width="9" style="1" customWidth="1"/>
    <col min="15342" max="15342" width="9.42578125" style="1" customWidth="1"/>
    <col min="15343" max="15343" width="11.140625" style="1" customWidth="1"/>
    <col min="15344" max="15344" width="9.85546875" style="1" customWidth="1"/>
    <col min="15345" max="15345" width="10.5703125" style="1" customWidth="1"/>
    <col min="15346" max="15346" width="9.42578125" style="1" customWidth="1"/>
    <col min="15347" max="15347" width="9.5703125" style="1" customWidth="1"/>
    <col min="15348" max="15348" width="9.7109375" style="1" customWidth="1"/>
    <col min="15349" max="15349" width="11.42578125" style="1"/>
    <col min="15350" max="15350" width="11.5703125" style="1" bestFit="1" customWidth="1"/>
    <col min="15351" max="15590" width="11.42578125" style="1"/>
    <col min="15591" max="15591" width="32.28515625" style="1" customWidth="1"/>
    <col min="15592" max="15592" width="10.85546875" style="1" customWidth="1"/>
    <col min="15593" max="15593" width="9" style="1" customWidth="1"/>
    <col min="15594" max="15594" width="10.140625" style="1" customWidth="1"/>
    <col min="15595" max="15595" width="11.7109375" style="1" bestFit="1" customWidth="1"/>
    <col min="15596" max="15596" width="8.7109375" style="1" customWidth="1"/>
    <col min="15597" max="15597" width="9" style="1" customWidth="1"/>
    <col min="15598" max="15598" width="9.42578125" style="1" customWidth="1"/>
    <col min="15599" max="15599" width="11.140625" style="1" customWidth="1"/>
    <col min="15600" max="15600" width="9.85546875" style="1" customWidth="1"/>
    <col min="15601" max="15601" width="10.5703125" style="1" customWidth="1"/>
    <col min="15602" max="15602" width="9.42578125" style="1" customWidth="1"/>
    <col min="15603" max="15603" width="9.5703125" style="1" customWidth="1"/>
    <col min="15604" max="15604" width="9.7109375" style="1" customWidth="1"/>
    <col min="15605" max="15605" width="11.42578125" style="1"/>
    <col min="15606" max="15606" width="11.5703125" style="1" bestFit="1" customWidth="1"/>
    <col min="15607" max="15846" width="11.42578125" style="1"/>
    <col min="15847" max="15847" width="32.28515625" style="1" customWidth="1"/>
    <col min="15848" max="15848" width="10.85546875" style="1" customWidth="1"/>
    <col min="15849" max="15849" width="9" style="1" customWidth="1"/>
    <col min="15850" max="15850" width="10.140625" style="1" customWidth="1"/>
    <col min="15851" max="15851" width="11.7109375" style="1" bestFit="1" customWidth="1"/>
    <col min="15852" max="15852" width="8.7109375" style="1" customWidth="1"/>
    <col min="15853" max="15853" width="9" style="1" customWidth="1"/>
    <col min="15854" max="15854" width="9.42578125" style="1" customWidth="1"/>
    <col min="15855" max="15855" width="11.140625" style="1" customWidth="1"/>
    <col min="15856" max="15856" width="9.85546875" style="1" customWidth="1"/>
    <col min="15857" max="15857" width="10.5703125" style="1" customWidth="1"/>
    <col min="15858" max="15858" width="9.42578125" style="1" customWidth="1"/>
    <col min="15859" max="15859" width="9.5703125" style="1" customWidth="1"/>
    <col min="15860" max="15860" width="9.7109375" style="1" customWidth="1"/>
    <col min="15861" max="15861" width="11.42578125" style="1"/>
    <col min="15862" max="15862" width="11.5703125" style="1" bestFit="1" customWidth="1"/>
    <col min="15863" max="16102" width="11.42578125" style="1"/>
    <col min="16103" max="16103" width="32.28515625" style="1" customWidth="1"/>
    <col min="16104" max="16104" width="10.85546875" style="1" customWidth="1"/>
    <col min="16105" max="16105" width="9" style="1" customWidth="1"/>
    <col min="16106" max="16106" width="10.140625" style="1" customWidth="1"/>
    <col min="16107" max="16107" width="11.7109375" style="1" bestFit="1" customWidth="1"/>
    <col min="16108" max="16108" width="8.7109375" style="1" customWidth="1"/>
    <col min="16109" max="16109" width="9" style="1" customWidth="1"/>
    <col min="16110" max="16110" width="9.42578125" style="1" customWidth="1"/>
    <col min="16111" max="16111" width="11.140625" style="1" customWidth="1"/>
    <col min="16112" max="16112" width="9.85546875" style="1" customWidth="1"/>
    <col min="16113" max="16113" width="10.5703125" style="1" customWidth="1"/>
    <col min="16114" max="16114" width="9.42578125" style="1" customWidth="1"/>
    <col min="16115" max="16115" width="9.5703125" style="1" customWidth="1"/>
    <col min="16116" max="16116" width="9.7109375" style="1" customWidth="1"/>
    <col min="16117" max="16117" width="11.42578125" style="1"/>
    <col min="16118" max="16118" width="11.5703125" style="1" bestFit="1" customWidth="1"/>
    <col min="16119" max="16384" width="11.42578125" style="1"/>
  </cols>
  <sheetData>
    <row r="1" spans="1:18" s="35" customFormat="1" ht="34.5" customHeight="1">
      <c r="A1" s="881" t="s">
        <v>155</v>
      </c>
      <c r="B1" s="882"/>
      <c r="C1" s="882"/>
      <c r="D1" s="882"/>
      <c r="E1" s="882"/>
      <c r="F1" s="882"/>
      <c r="G1" s="882"/>
    </row>
    <row r="2" spans="1:18" s="35" customFormat="1" ht="17.25" customHeight="1" thickBot="1">
      <c r="A2" s="55"/>
      <c r="B2" s="36"/>
      <c r="C2" s="36"/>
      <c r="D2" s="36"/>
      <c r="E2" s="36"/>
      <c r="F2" s="36"/>
      <c r="G2" s="36"/>
    </row>
    <row r="3" spans="1:18" s="10" customFormat="1" ht="27.75" customHeight="1" thickBot="1">
      <c r="A3" s="56"/>
      <c r="B3" s="896" t="s">
        <v>103</v>
      </c>
      <c r="C3" s="897"/>
      <c r="D3" s="897"/>
      <c r="E3" s="898" t="s">
        <v>160</v>
      </c>
      <c r="F3" s="899"/>
      <c r="G3" s="900"/>
    </row>
    <row r="4" spans="1:18" s="10" customFormat="1" ht="26.25" customHeight="1" thickBot="1">
      <c r="A4" s="57"/>
      <c r="B4" s="73" t="s">
        <v>12</v>
      </c>
      <c r="C4" s="73" t="s">
        <v>13</v>
      </c>
      <c r="D4" s="74" t="s">
        <v>9</v>
      </c>
      <c r="E4" s="75" t="s">
        <v>12</v>
      </c>
      <c r="F4" s="73" t="s">
        <v>13</v>
      </c>
      <c r="G4" s="76" t="s">
        <v>9</v>
      </c>
    </row>
    <row r="5" spans="1:18" s="10" customFormat="1" ht="19.5" customHeight="1" thickBot="1">
      <c r="A5" s="63" t="s">
        <v>163</v>
      </c>
      <c r="B5" s="345">
        <v>2205</v>
      </c>
      <c r="C5" s="345">
        <v>2524</v>
      </c>
      <c r="D5" s="346">
        <v>2320</v>
      </c>
      <c r="E5" s="347">
        <v>1.1000000000000001</v>
      </c>
      <c r="F5" s="348">
        <v>1</v>
      </c>
      <c r="G5" s="349">
        <v>1</v>
      </c>
      <c r="H5" s="792"/>
      <c r="J5" s="18"/>
      <c r="K5" s="18"/>
      <c r="L5" s="18"/>
      <c r="M5" s="685"/>
      <c r="N5" s="685"/>
      <c r="O5" s="685"/>
      <c r="Q5" s="686"/>
    </row>
    <row r="6" spans="1:18" s="10" customFormat="1" ht="12">
      <c r="A6" s="64" t="s">
        <v>5</v>
      </c>
      <c r="B6" s="350">
        <v>3205</v>
      </c>
      <c r="C6" s="351">
        <v>3692</v>
      </c>
      <c r="D6" s="352">
        <v>3425</v>
      </c>
      <c r="E6" s="353">
        <v>0.8</v>
      </c>
      <c r="F6" s="354">
        <v>0.4</v>
      </c>
      <c r="G6" s="355">
        <v>0.6</v>
      </c>
      <c r="H6" s="792"/>
      <c r="J6" s="18"/>
      <c r="K6" s="18"/>
      <c r="L6" s="18"/>
      <c r="M6" s="685"/>
      <c r="N6" s="685"/>
      <c r="O6" s="685"/>
      <c r="Q6" s="686"/>
    </row>
    <row r="7" spans="1:18">
      <c r="A7" s="65" t="s">
        <v>7</v>
      </c>
      <c r="B7" s="356">
        <v>2286</v>
      </c>
      <c r="C7" s="357">
        <v>2460</v>
      </c>
      <c r="D7" s="358">
        <v>2331</v>
      </c>
      <c r="E7" s="359">
        <v>0.6</v>
      </c>
      <c r="F7" s="360">
        <v>0.7</v>
      </c>
      <c r="G7" s="361">
        <v>0.6</v>
      </c>
      <c r="H7" s="792"/>
      <c r="J7" s="18"/>
      <c r="K7" s="18"/>
      <c r="L7" s="18"/>
      <c r="M7" s="685"/>
      <c r="N7" s="685"/>
      <c r="O7" s="685"/>
      <c r="Q7" s="686"/>
      <c r="R7" s="10"/>
    </row>
    <row r="8" spans="1:18" s="10" customFormat="1" ht="14.25" customHeight="1" thickBot="1">
      <c r="A8" s="66" t="s">
        <v>15</v>
      </c>
      <c r="B8" s="362">
        <v>1741</v>
      </c>
      <c r="C8" s="363">
        <v>1963</v>
      </c>
      <c r="D8" s="364">
        <v>1828</v>
      </c>
      <c r="E8" s="365">
        <v>0.9</v>
      </c>
      <c r="F8" s="366">
        <v>1.4</v>
      </c>
      <c r="G8" s="367">
        <v>1.2</v>
      </c>
      <c r="H8" s="792"/>
      <c r="J8" s="18"/>
      <c r="K8" s="18"/>
      <c r="L8" s="18"/>
      <c r="M8" s="685"/>
      <c r="N8" s="685"/>
      <c r="O8" s="685"/>
      <c r="Q8" s="686"/>
    </row>
    <row r="9" spans="1:18" s="10" customFormat="1" ht="21" customHeight="1" thickBot="1">
      <c r="A9" s="58" t="s">
        <v>0</v>
      </c>
      <c r="B9" s="171">
        <v>2499</v>
      </c>
      <c r="C9" s="171">
        <v>2869</v>
      </c>
      <c r="D9" s="171">
        <v>2638</v>
      </c>
      <c r="E9" s="172">
        <v>0.9</v>
      </c>
      <c r="F9" s="173">
        <v>1.3</v>
      </c>
      <c r="G9" s="174">
        <v>1</v>
      </c>
      <c r="H9" s="792"/>
      <c r="J9" s="18"/>
      <c r="K9" s="18"/>
      <c r="L9" s="18"/>
      <c r="M9" s="685"/>
      <c r="N9" s="685"/>
      <c r="O9" s="685"/>
      <c r="Q9" s="686"/>
    </row>
    <row r="10" spans="1:18" s="10" customFormat="1" ht="12">
      <c r="A10" s="59" t="s">
        <v>5</v>
      </c>
      <c r="B10" s="175">
        <v>3013</v>
      </c>
      <c r="C10" s="175">
        <v>3442</v>
      </c>
      <c r="D10" s="176">
        <v>3194</v>
      </c>
      <c r="E10" s="177">
        <v>0.9</v>
      </c>
      <c r="F10" s="178">
        <v>0.6</v>
      </c>
      <c r="G10" s="179">
        <v>0.7</v>
      </c>
      <c r="H10" s="792"/>
      <c r="J10" s="18"/>
      <c r="K10" s="18"/>
      <c r="L10" s="18"/>
      <c r="M10" s="685"/>
      <c r="N10" s="685"/>
      <c r="O10" s="685"/>
      <c r="Q10" s="686"/>
    </row>
    <row r="11" spans="1:18" s="10" customFormat="1" ht="12">
      <c r="A11" s="60" t="s">
        <v>14</v>
      </c>
      <c r="B11" s="180">
        <v>3654</v>
      </c>
      <c r="C11" s="180">
        <v>4212</v>
      </c>
      <c r="D11" s="181">
        <v>3925</v>
      </c>
      <c r="E11" s="182">
        <v>-0.2</v>
      </c>
      <c r="F11" s="183">
        <v>-0.2</v>
      </c>
      <c r="G11" s="184">
        <v>-0.2</v>
      </c>
      <c r="H11" s="792"/>
      <c r="J11" s="18"/>
      <c r="K11" s="18"/>
      <c r="L11" s="18"/>
      <c r="M11" s="685"/>
      <c r="N11" s="685"/>
      <c r="O11" s="685"/>
      <c r="Q11" s="686"/>
    </row>
    <row r="12" spans="1:18" s="10" customFormat="1" ht="12">
      <c r="A12" s="61" t="s">
        <v>7</v>
      </c>
      <c r="B12" s="185">
        <v>2330</v>
      </c>
      <c r="C12" s="185">
        <v>2631</v>
      </c>
      <c r="D12" s="186">
        <v>2411</v>
      </c>
      <c r="E12" s="187">
        <v>0.5</v>
      </c>
      <c r="F12" s="188">
        <v>0.7</v>
      </c>
      <c r="G12" s="189">
        <v>0.5</v>
      </c>
      <c r="H12" s="792"/>
      <c r="J12" s="18"/>
      <c r="K12" s="18"/>
      <c r="L12" s="18"/>
      <c r="M12" s="685"/>
      <c r="N12" s="685"/>
      <c r="O12" s="685"/>
      <c r="Q12" s="686"/>
    </row>
    <row r="13" spans="1:18" s="10" customFormat="1" ht="15.75" customHeight="1" thickBot="1">
      <c r="A13" s="62" t="s">
        <v>15</v>
      </c>
      <c r="B13" s="190">
        <v>2024</v>
      </c>
      <c r="C13" s="190">
        <v>2397</v>
      </c>
      <c r="D13" s="191">
        <v>2228</v>
      </c>
      <c r="E13" s="192">
        <v>1.6</v>
      </c>
      <c r="F13" s="193">
        <v>3.1</v>
      </c>
      <c r="G13" s="194">
        <v>2.5</v>
      </c>
      <c r="H13" s="792"/>
      <c r="J13" s="18"/>
      <c r="K13" s="18"/>
      <c r="L13" s="18"/>
      <c r="M13" s="685"/>
      <c r="N13" s="685"/>
      <c r="O13" s="685"/>
      <c r="Q13" s="686"/>
    </row>
    <row r="14" spans="1:18" s="10" customFormat="1" ht="28.5" customHeight="1" thickBot="1">
      <c r="A14" s="58" t="s">
        <v>1</v>
      </c>
      <c r="B14" s="195">
        <v>2449</v>
      </c>
      <c r="C14" s="195">
        <v>2835</v>
      </c>
      <c r="D14" s="196">
        <v>2599</v>
      </c>
      <c r="E14" s="197">
        <v>1</v>
      </c>
      <c r="F14" s="198">
        <v>1.1000000000000001</v>
      </c>
      <c r="G14" s="199">
        <v>1</v>
      </c>
      <c r="H14" s="792"/>
      <c r="J14" s="18"/>
      <c r="K14" s="18"/>
      <c r="L14" s="18"/>
      <c r="M14" s="685"/>
      <c r="N14" s="685"/>
      <c r="O14" s="685"/>
      <c r="Q14" s="686"/>
    </row>
    <row r="15" spans="1:18" s="10" customFormat="1" ht="12">
      <c r="A15" s="59" t="s">
        <v>5</v>
      </c>
      <c r="B15" s="175">
        <v>3027</v>
      </c>
      <c r="C15" s="175">
        <v>3415</v>
      </c>
      <c r="D15" s="176">
        <v>3205</v>
      </c>
      <c r="E15" s="200">
        <v>0.9</v>
      </c>
      <c r="F15" s="201">
        <v>0.5</v>
      </c>
      <c r="G15" s="189">
        <v>0.7</v>
      </c>
      <c r="H15" s="792"/>
      <c r="J15" s="18"/>
      <c r="K15" s="18"/>
      <c r="L15" s="18"/>
      <c r="M15" s="685"/>
      <c r="N15" s="685"/>
      <c r="O15" s="685"/>
      <c r="Q15" s="686"/>
    </row>
    <row r="16" spans="1:18">
      <c r="A16" s="60" t="s">
        <v>14</v>
      </c>
      <c r="B16" s="180">
        <v>3399</v>
      </c>
      <c r="C16" s="180">
        <v>3766</v>
      </c>
      <c r="D16" s="181">
        <v>3584</v>
      </c>
      <c r="E16" s="202">
        <v>0</v>
      </c>
      <c r="F16" s="183">
        <v>-0.1</v>
      </c>
      <c r="G16" s="184">
        <v>-0.1</v>
      </c>
      <c r="H16" s="792"/>
      <c r="J16" s="18"/>
      <c r="K16" s="18"/>
      <c r="L16" s="18"/>
      <c r="M16" s="685"/>
      <c r="N16" s="685"/>
      <c r="O16" s="685"/>
      <c r="Q16" s="686"/>
      <c r="R16" s="10"/>
    </row>
    <row r="17" spans="1:18">
      <c r="A17" s="61" t="s">
        <v>7</v>
      </c>
      <c r="B17" s="185">
        <v>2259</v>
      </c>
      <c r="C17" s="185">
        <v>2501</v>
      </c>
      <c r="D17" s="186">
        <v>2326</v>
      </c>
      <c r="E17" s="200">
        <v>0.5</v>
      </c>
      <c r="F17" s="188">
        <v>0.7</v>
      </c>
      <c r="G17" s="189">
        <v>0.5</v>
      </c>
      <c r="H17" s="792"/>
      <c r="J17" s="18"/>
      <c r="K17" s="18"/>
      <c r="L17" s="18"/>
      <c r="M17" s="685"/>
      <c r="N17" s="685"/>
      <c r="O17" s="685"/>
      <c r="Q17" s="686"/>
      <c r="R17" s="10"/>
    </row>
    <row r="18" spans="1:18" s="10" customFormat="1" ht="15" customHeight="1" thickBot="1">
      <c r="A18" s="62" t="s">
        <v>15</v>
      </c>
      <c r="B18" s="190">
        <v>1955</v>
      </c>
      <c r="C18" s="190">
        <v>2320</v>
      </c>
      <c r="D18" s="191">
        <v>2137</v>
      </c>
      <c r="E18" s="200">
        <v>0.9</v>
      </c>
      <c r="F18" s="203">
        <v>2.4</v>
      </c>
      <c r="G18" s="204">
        <v>1.9</v>
      </c>
      <c r="H18" s="792"/>
      <c r="J18" s="18"/>
      <c r="K18" s="18"/>
      <c r="L18" s="18"/>
      <c r="M18" s="685"/>
      <c r="N18" s="685"/>
      <c r="O18" s="685"/>
      <c r="Q18" s="686"/>
    </row>
    <row r="19" spans="1:18" s="10" customFormat="1" ht="19.5" customHeight="1" thickBot="1">
      <c r="A19" s="63" t="s">
        <v>2</v>
      </c>
      <c r="B19" s="345">
        <v>1916</v>
      </c>
      <c r="C19" s="345">
        <v>2103</v>
      </c>
      <c r="D19" s="346">
        <v>1993</v>
      </c>
      <c r="E19" s="347">
        <v>1.7</v>
      </c>
      <c r="F19" s="348">
        <v>1.3</v>
      </c>
      <c r="G19" s="349">
        <v>1.5</v>
      </c>
      <c r="H19" s="792"/>
      <c r="J19" s="18"/>
      <c r="K19" s="18"/>
      <c r="L19" s="18"/>
      <c r="M19" s="685"/>
      <c r="N19" s="685"/>
      <c r="O19" s="685"/>
      <c r="Q19" s="686"/>
    </row>
    <row r="20" spans="1:18" s="10" customFormat="1" ht="12">
      <c r="A20" s="64" t="s">
        <v>5</v>
      </c>
      <c r="B20" s="350">
        <v>3214</v>
      </c>
      <c r="C20" s="351">
        <v>3664</v>
      </c>
      <c r="D20" s="352">
        <v>3409</v>
      </c>
      <c r="E20" s="353">
        <v>0.9</v>
      </c>
      <c r="F20" s="354">
        <v>0.7</v>
      </c>
      <c r="G20" s="355">
        <v>0.8</v>
      </c>
      <c r="H20" s="792"/>
      <c r="J20" s="18"/>
      <c r="K20" s="18"/>
      <c r="L20" s="18"/>
      <c r="M20" s="685"/>
      <c r="N20" s="685"/>
      <c r="O20" s="685"/>
      <c r="Q20" s="686"/>
    </row>
    <row r="21" spans="1:18">
      <c r="A21" s="65" t="s">
        <v>7</v>
      </c>
      <c r="B21" s="356">
        <v>2286</v>
      </c>
      <c r="C21" s="357">
        <v>2400</v>
      </c>
      <c r="D21" s="358">
        <v>2325</v>
      </c>
      <c r="E21" s="359">
        <v>1.3</v>
      </c>
      <c r="F21" s="360">
        <v>1.3</v>
      </c>
      <c r="G21" s="361">
        <v>1.3</v>
      </c>
      <c r="H21" s="792"/>
      <c r="J21" s="18"/>
      <c r="K21" s="18"/>
      <c r="L21" s="18"/>
      <c r="M21" s="685"/>
      <c r="N21" s="685"/>
      <c r="O21" s="685"/>
      <c r="Q21" s="686"/>
      <c r="R21" s="10"/>
    </row>
    <row r="22" spans="1:18" s="10" customFormat="1" ht="14.25" customHeight="1" thickBot="1">
      <c r="A22" s="66" t="s">
        <v>15</v>
      </c>
      <c r="B22" s="362">
        <v>1674</v>
      </c>
      <c r="C22" s="363">
        <v>1865</v>
      </c>
      <c r="D22" s="364">
        <v>1755</v>
      </c>
      <c r="E22" s="365">
        <v>1.6</v>
      </c>
      <c r="F22" s="366">
        <v>1.3</v>
      </c>
      <c r="G22" s="367">
        <v>1.4</v>
      </c>
      <c r="H22" s="792"/>
      <c r="J22" s="18"/>
      <c r="K22" s="18"/>
      <c r="L22" s="18"/>
      <c r="M22" s="685"/>
      <c r="N22" s="685"/>
      <c r="O22" s="685"/>
      <c r="Q22" s="686"/>
    </row>
    <row r="23" spans="1:18" s="10" customFormat="1" ht="17.25" customHeight="1" thickBot="1">
      <c r="A23" s="67" t="s">
        <v>59</v>
      </c>
      <c r="B23" s="223">
        <v>2246</v>
      </c>
      <c r="C23" s="223">
        <v>2846</v>
      </c>
      <c r="D23" s="224">
        <v>2381</v>
      </c>
      <c r="E23" s="225">
        <v>0.4</v>
      </c>
      <c r="F23" s="226">
        <v>0.1</v>
      </c>
      <c r="G23" s="227">
        <v>0.3</v>
      </c>
      <c r="H23" s="792"/>
      <c r="I23" s="653"/>
      <c r="J23" s="18"/>
      <c r="K23" s="18"/>
      <c r="L23" s="18"/>
      <c r="M23" s="685"/>
      <c r="N23" s="685"/>
      <c r="O23" s="685"/>
      <c r="Q23" s="686"/>
    </row>
    <row r="24" spans="1:18" s="10" customFormat="1" ht="12">
      <c r="A24" s="59" t="s">
        <v>5</v>
      </c>
      <c r="B24" s="228">
        <v>4428</v>
      </c>
      <c r="C24" s="228">
        <v>5774</v>
      </c>
      <c r="D24" s="229">
        <v>5024</v>
      </c>
      <c r="E24" s="230">
        <v>0.6</v>
      </c>
      <c r="F24" s="231">
        <v>0.6</v>
      </c>
      <c r="G24" s="232">
        <v>0.5</v>
      </c>
      <c r="H24" s="792"/>
      <c r="I24" s="653"/>
      <c r="J24" s="18"/>
      <c r="K24" s="18"/>
      <c r="L24" s="18"/>
      <c r="M24" s="685"/>
      <c r="N24" s="685"/>
      <c r="O24" s="685"/>
      <c r="Q24" s="686"/>
    </row>
    <row r="25" spans="1:18">
      <c r="A25" s="60" t="s">
        <v>16</v>
      </c>
      <c r="B25" s="233">
        <v>4615</v>
      </c>
      <c r="C25" s="233">
        <v>6086</v>
      </c>
      <c r="D25" s="234">
        <v>5265</v>
      </c>
      <c r="E25" s="235">
        <v>0.8</v>
      </c>
      <c r="F25" s="236">
        <v>1</v>
      </c>
      <c r="G25" s="237">
        <v>0.7</v>
      </c>
      <c r="H25" s="792"/>
      <c r="I25" s="652"/>
      <c r="J25" s="18"/>
      <c r="K25" s="18"/>
      <c r="L25" s="18"/>
      <c r="M25" s="685"/>
      <c r="N25" s="685"/>
      <c r="O25" s="685"/>
      <c r="Q25" s="686"/>
      <c r="R25" s="10"/>
    </row>
    <row r="26" spans="1:18" ht="24">
      <c r="A26" s="68" t="s">
        <v>95</v>
      </c>
      <c r="B26" s="233">
        <v>3460</v>
      </c>
      <c r="C26" s="233">
        <v>4180</v>
      </c>
      <c r="D26" s="234">
        <v>3781</v>
      </c>
      <c r="E26" s="235">
        <v>-0.5</v>
      </c>
      <c r="F26" s="236">
        <v>-1</v>
      </c>
      <c r="G26" s="237">
        <v>-0.8</v>
      </c>
      <c r="H26" s="792"/>
      <c r="I26" s="652"/>
      <c r="J26" s="18"/>
      <c r="K26" s="18"/>
      <c r="L26" s="18"/>
      <c r="M26" s="685"/>
      <c r="N26" s="685"/>
      <c r="O26" s="685"/>
      <c r="Q26" s="686"/>
      <c r="R26" s="10"/>
    </row>
    <row r="27" spans="1:18">
      <c r="A27" s="61" t="s">
        <v>7</v>
      </c>
      <c r="B27" s="703">
        <v>2346</v>
      </c>
      <c r="C27" s="703">
        <v>2413</v>
      </c>
      <c r="D27" s="704">
        <v>2357</v>
      </c>
      <c r="E27" s="705">
        <v>0.3</v>
      </c>
      <c r="F27" s="706">
        <v>-0.1</v>
      </c>
      <c r="G27" s="707">
        <v>0.3</v>
      </c>
      <c r="H27" s="792"/>
      <c r="I27" s="652"/>
      <c r="J27" s="18"/>
      <c r="K27" s="18"/>
      <c r="L27" s="18"/>
      <c r="M27" s="685"/>
      <c r="N27" s="685"/>
      <c r="O27" s="685"/>
      <c r="Q27" s="686"/>
      <c r="R27" s="10"/>
    </row>
    <row r="28" spans="1:18">
      <c r="A28" s="69" t="s">
        <v>17</v>
      </c>
      <c r="B28" s="233">
        <v>2382</v>
      </c>
      <c r="C28" s="233">
        <v>2429</v>
      </c>
      <c r="D28" s="234">
        <v>2389</v>
      </c>
      <c r="E28" s="235">
        <v>0.4</v>
      </c>
      <c r="F28" s="236">
        <v>0</v>
      </c>
      <c r="G28" s="237">
        <v>0.3</v>
      </c>
      <c r="H28" s="792"/>
      <c r="I28" s="652"/>
      <c r="J28" s="18"/>
      <c r="K28" s="18"/>
      <c r="L28" s="18"/>
      <c r="M28" s="685"/>
      <c r="N28" s="685"/>
      <c r="O28" s="685"/>
      <c r="Q28" s="686"/>
      <c r="R28" s="10"/>
    </row>
    <row r="29" spans="1:18">
      <c r="A29" s="69" t="s">
        <v>18</v>
      </c>
      <c r="B29" s="233">
        <v>2068</v>
      </c>
      <c r="C29" s="233">
        <v>2348</v>
      </c>
      <c r="D29" s="234">
        <v>2139</v>
      </c>
      <c r="E29" s="235">
        <v>0</v>
      </c>
      <c r="F29" s="236">
        <v>-0.3</v>
      </c>
      <c r="G29" s="237">
        <v>-0.1</v>
      </c>
      <c r="H29" s="792"/>
      <c r="I29" s="652"/>
      <c r="J29" s="18"/>
      <c r="K29" s="18"/>
      <c r="L29" s="18"/>
      <c r="M29" s="685"/>
      <c r="N29" s="685"/>
      <c r="O29" s="685"/>
      <c r="Q29" s="686"/>
      <c r="R29" s="10"/>
    </row>
    <row r="30" spans="1:18" s="10" customFormat="1" ht="12">
      <c r="A30" s="61" t="s">
        <v>15</v>
      </c>
      <c r="B30" s="703">
        <v>1762</v>
      </c>
      <c r="C30" s="703">
        <v>1774</v>
      </c>
      <c r="D30" s="704">
        <v>1765</v>
      </c>
      <c r="E30" s="705">
        <v>0.2</v>
      </c>
      <c r="F30" s="706">
        <v>-0.3</v>
      </c>
      <c r="G30" s="707">
        <v>0.1</v>
      </c>
      <c r="H30" s="792"/>
      <c r="I30" s="653"/>
      <c r="J30" s="18"/>
      <c r="K30" s="18"/>
      <c r="L30" s="18"/>
      <c r="M30" s="685"/>
      <c r="N30" s="685"/>
      <c r="O30" s="685"/>
      <c r="Q30" s="686"/>
    </row>
    <row r="31" spans="1:18" s="10" customFormat="1" ht="24">
      <c r="A31" s="70" t="s">
        <v>19</v>
      </c>
      <c r="B31" s="233">
        <v>1773</v>
      </c>
      <c r="C31" s="233">
        <v>1819</v>
      </c>
      <c r="D31" s="234">
        <v>1779</v>
      </c>
      <c r="E31" s="235">
        <v>0.3</v>
      </c>
      <c r="F31" s="236">
        <v>-0.1</v>
      </c>
      <c r="G31" s="237">
        <v>0.2</v>
      </c>
      <c r="H31" s="792"/>
      <c r="I31" s="653"/>
      <c r="J31" s="18"/>
      <c r="K31" s="18"/>
      <c r="L31" s="18"/>
      <c r="M31" s="685"/>
      <c r="N31" s="685"/>
      <c r="O31" s="685"/>
      <c r="Q31" s="686"/>
    </row>
    <row r="32" spans="1:18" s="10" customFormat="1" ht="13.5" customHeight="1" thickBot="1">
      <c r="A32" s="71" t="s">
        <v>20</v>
      </c>
      <c r="B32" s="238">
        <v>1626</v>
      </c>
      <c r="C32" s="238">
        <v>1728</v>
      </c>
      <c r="D32" s="239">
        <v>1695</v>
      </c>
      <c r="E32" s="240">
        <v>0.1</v>
      </c>
      <c r="F32" s="241">
        <v>-0.5</v>
      </c>
      <c r="G32" s="242">
        <v>-0.3</v>
      </c>
      <c r="H32" s="792"/>
      <c r="I32" s="653"/>
      <c r="J32" s="18"/>
      <c r="K32" s="18"/>
      <c r="L32" s="18"/>
      <c r="M32" s="685"/>
      <c r="N32" s="685"/>
      <c r="O32" s="685"/>
      <c r="Q32" s="686"/>
    </row>
    <row r="33" spans="1:18" s="10" customFormat="1" ht="17.25" customHeight="1" thickBot="1">
      <c r="A33" s="63" t="s">
        <v>60</v>
      </c>
      <c r="B33" s="243">
        <v>1844</v>
      </c>
      <c r="C33" s="243">
        <v>1988</v>
      </c>
      <c r="D33" s="244">
        <v>1869</v>
      </c>
      <c r="E33" s="245">
        <v>0.6</v>
      </c>
      <c r="F33" s="246">
        <v>0.4</v>
      </c>
      <c r="G33" s="247">
        <v>0.6</v>
      </c>
      <c r="H33" s="792"/>
      <c r="J33" s="18"/>
      <c r="K33" s="18"/>
      <c r="L33" s="18"/>
      <c r="M33" s="685"/>
      <c r="N33" s="685"/>
      <c r="O33" s="685"/>
      <c r="Q33" s="686"/>
    </row>
    <row r="34" spans="1:18" s="10" customFormat="1" ht="12">
      <c r="A34" s="64" t="s">
        <v>5</v>
      </c>
      <c r="B34" s="205">
        <v>3502</v>
      </c>
      <c r="C34" s="206">
        <v>4549</v>
      </c>
      <c r="D34" s="207">
        <v>3830</v>
      </c>
      <c r="E34" s="208">
        <v>0.2</v>
      </c>
      <c r="F34" s="209">
        <v>-0.3</v>
      </c>
      <c r="G34" s="210">
        <v>-0.2</v>
      </c>
      <c r="H34" s="792"/>
      <c r="J34" s="18"/>
      <c r="K34" s="18"/>
      <c r="L34" s="18"/>
      <c r="M34" s="685"/>
      <c r="N34" s="685"/>
      <c r="O34" s="685"/>
      <c r="Q34" s="686"/>
    </row>
    <row r="35" spans="1:18">
      <c r="A35" s="65" t="s">
        <v>7</v>
      </c>
      <c r="B35" s="211">
        <v>2189</v>
      </c>
      <c r="C35" s="212">
        <v>2204</v>
      </c>
      <c r="D35" s="213">
        <v>2192</v>
      </c>
      <c r="E35" s="214">
        <v>1</v>
      </c>
      <c r="F35" s="215">
        <v>0.9</v>
      </c>
      <c r="G35" s="216">
        <v>1</v>
      </c>
      <c r="H35" s="792"/>
      <c r="J35" s="18"/>
      <c r="K35" s="18"/>
      <c r="L35" s="18"/>
      <c r="M35" s="685"/>
      <c r="N35" s="685"/>
      <c r="O35" s="685"/>
      <c r="Q35" s="686"/>
      <c r="R35" s="10"/>
    </row>
    <row r="36" spans="1:18" ht="15.75" customHeight="1" thickBot="1">
      <c r="A36" s="66" t="s">
        <v>15</v>
      </c>
      <c r="B36" s="217">
        <v>1698</v>
      </c>
      <c r="C36" s="218">
        <v>1701</v>
      </c>
      <c r="D36" s="219">
        <v>1698</v>
      </c>
      <c r="E36" s="220">
        <v>0.4</v>
      </c>
      <c r="F36" s="221">
        <v>0.5</v>
      </c>
      <c r="G36" s="222">
        <v>0.5</v>
      </c>
      <c r="H36" s="792"/>
      <c r="J36" s="18"/>
      <c r="K36" s="18"/>
      <c r="L36" s="18"/>
      <c r="M36" s="685"/>
      <c r="N36" s="685"/>
      <c r="O36" s="685"/>
      <c r="Q36" s="686"/>
      <c r="R36" s="10"/>
    </row>
    <row r="37" spans="1:18" ht="15" customHeight="1" thickBot="1">
      <c r="A37" s="63" t="s">
        <v>29</v>
      </c>
      <c r="B37" s="243">
        <v>2191</v>
      </c>
      <c r="C37" s="243">
        <v>2759</v>
      </c>
      <c r="D37" s="244">
        <v>2315</v>
      </c>
      <c r="E37" s="245">
        <v>0.4</v>
      </c>
      <c r="F37" s="246">
        <v>0.1</v>
      </c>
      <c r="G37" s="247">
        <v>0.3</v>
      </c>
      <c r="H37" s="792"/>
      <c r="I37" s="652"/>
      <c r="J37" s="18"/>
      <c r="K37" s="18"/>
      <c r="L37" s="18"/>
      <c r="M37" s="685"/>
      <c r="N37" s="685"/>
      <c r="O37" s="685"/>
      <c r="Q37" s="686"/>
      <c r="R37" s="10"/>
    </row>
    <row r="38" spans="1:18">
      <c r="A38" s="64" t="s">
        <v>5</v>
      </c>
      <c r="B38" s="205">
        <v>4382</v>
      </c>
      <c r="C38" s="206">
        <v>5738</v>
      </c>
      <c r="D38" s="207">
        <v>4976</v>
      </c>
      <c r="E38" s="208">
        <v>0.6</v>
      </c>
      <c r="F38" s="209">
        <v>0.6</v>
      </c>
      <c r="G38" s="210">
        <v>0.4</v>
      </c>
      <c r="H38" s="792"/>
      <c r="I38" s="652"/>
      <c r="J38" s="18"/>
      <c r="K38" s="18"/>
      <c r="L38" s="18"/>
      <c r="M38" s="685"/>
      <c r="N38" s="685"/>
      <c r="O38" s="685"/>
      <c r="Q38" s="686"/>
      <c r="R38" s="10"/>
    </row>
    <row r="39" spans="1:18">
      <c r="A39" s="65" t="s">
        <v>7</v>
      </c>
      <c r="B39" s="211">
        <v>2336</v>
      </c>
      <c r="C39" s="212">
        <v>2396</v>
      </c>
      <c r="D39" s="213">
        <v>2346</v>
      </c>
      <c r="E39" s="214">
        <v>0.4</v>
      </c>
      <c r="F39" s="215">
        <v>0</v>
      </c>
      <c r="G39" s="216">
        <v>0.3</v>
      </c>
      <c r="H39" s="792"/>
      <c r="I39" s="652"/>
      <c r="J39" s="18"/>
      <c r="K39" s="18"/>
      <c r="L39" s="18"/>
      <c r="M39" s="685"/>
      <c r="N39" s="685"/>
      <c r="O39" s="685"/>
      <c r="Q39" s="686"/>
      <c r="R39" s="10"/>
    </row>
    <row r="40" spans="1:18" ht="15.75" customHeight="1" thickBot="1">
      <c r="A40" s="66" t="s">
        <v>15</v>
      </c>
      <c r="B40" s="217">
        <v>1749</v>
      </c>
      <c r="C40" s="218">
        <v>1764</v>
      </c>
      <c r="D40" s="219">
        <v>1752</v>
      </c>
      <c r="E40" s="220">
        <v>0.3</v>
      </c>
      <c r="F40" s="221">
        <v>-0.2</v>
      </c>
      <c r="G40" s="222">
        <v>0.2</v>
      </c>
      <c r="H40" s="792"/>
      <c r="I40" s="652"/>
      <c r="J40" s="18"/>
      <c r="K40" s="18"/>
      <c r="L40" s="18"/>
      <c r="M40" s="685"/>
      <c r="N40" s="685"/>
      <c r="O40" s="685"/>
      <c r="Q40" s="686"/>
      <c r="R40" s="10"/>
    </row>
    <row r="41" spans="1:18" s="10" customFormat="1" ht="15.75" customHeight="1" thickBot="1">
      <c r="A41" s="58" t="s">
        <v>164</v>
      </c>
      <c r="B41" s="375">
        <v>2181</v>
      </c>
      <c r="C41" s="195">
        <v>2597</v>
      </c>
      <c r="D41" s="376">
        <v>2424</v>
      </c>
      <c r="E41" s="744">
        <v>3</v>
      </c>
      <c r="F41" s="744">
        <v>2</v>
      </c>
      <c r="G41" s="745">
        <v>2.2999999999999998</v>
      </c>
      <c r="H41" s="792"/>
      <c r="J41" s="18"/>
      <c r="K41" s="18"/>
      <c r="L41" s="18"/>
      <c r="Q41" s="686"/>
    </row>
    <row r="42" spans="1:18" s="10" customFormat="1" ht="12">
      <c r="A42" s="59" t="s">
        <v>5</v>
      </c>
      <c r="B42" s="377">
        <v>3742</v>
      </c>
      <c r="C42" s="206">
        <v>4507</v>
      </c>
      <c r="D42" s="378">
        <v>4230</v>
      </c>
      <c r="E42" s="208">
        <v>1.6</v>
      </c>
      <c r="F42" s="208">
        <v>-0.1</v>
      </c>
      <c r="G42" s="746">
        <v>0.4</v>
      </c>
      <c r="H42" s="792"/>
      <c r="J42" s="18"/>
      <c r="K42" s="18"/>
      <c r="L42" s="18"/>
      <c r="Q42" s="686"/>
    </row>
    <row r="43" spans="1:18">
      <c r="A43" s="61" t="s">
        <v>7</v>
      </c>
      <c r="B43" s="379">
        <v>2232</v>
      </c>
      <c r="C43" s="212">
        <v>2563</v>
      </c>
      <c r="D43" s="380">
        <v>2411</v>
      </c>
      <c r="E43" s="214">
        <v>2.4</v>
      </c>
      <c r="F43" s="214">
        <v>2.5</v>
      </c>
      <c r="G43" s="747">
        <v>2.5</v>
      </c>
      <c r="H43" s="792"/>
      <c r="J43" s="18"/>
      <c r="K43" s="18"/>
      <c r="L43" s="18"/>
      <c r="Q43" s="686"/>
      <c r="R43" s="10"/>
    </row>
    <row r="44" spans="1:18" ht="15" customHeight="1" thickBot="1">
      <c r="A44" s="72" t="s">
        <v>15</v>
      </c>
      <c r="B44" s="381">
        <v>1684</v>
      </c>
      <c r="C44" s="382">
        <v>1861</v>
      </c>
      <c r="D44" s="383">
        <v>1786</v>
      </c>
      <c r="E44" s="748">
        <v>3.1</v>
      </c>
      <c r="F44" s="748">
        <v>3.1</v>
      </c>
      <c r="G44" s="749">
        <v>3.1</v>
      </c>
      <c r="H44" s="792"/>
      <c r="J44" s="18"/>
      <c r="K44" s="18"/>
      <c r="L44" s="18"/>
      <c r="Q44" s="686"/>
      <c r="R44" s="10"/>
    </row>
    <row r="45" spans="1:18" ht="15" customHeight="1">
      <c r="A45" s="853" t="s">
        <v>165</v>
      </c>
      <c r="B45" s="854"/>
      <c r="C45" s="854"/>
      <c r="D45" s="854"/>
      <c r="E45" s="854"/>
      <c r="F45" s="854"/>
      <c r="G45" s="854"/>
    </row>
    <row r="46" spans="1:18" ht="36" customHeight="1">
      <c r="A46" s="855" t="s">
        <v>230</v>
      </c>
      <c r="B46" s="856"/>
      <c r="C46" s="856"/>
      <c r="D46" s="856"/>
      <c r="E46" s="856"/>
      <c r="F46" s="856"/>
      <c r="G46" s="856"/>
    </row>
    <row r="47" spans="1:18" ht="12" customHeight="1">
      <c r="A47" s="857" t="s">
        <v>65</v>
      </c>
      <c r="B47" s="858"/>
      <c r="C47" s="858"/>
      <c r="D47" s="858"/>
      <c r="E47" s="858"/>
      <c r="F47" s="858"/>
      <c r="G47" s="858"/>
    </row>
    <row r="48" spans="1:18" ht="12" customHeight="1">
      <c r="A48" s="857" t="s">
        <v>208</v>
      </c>
      <c r="B48" s="858"/>
      <c r="C48" s="858"/>
      <c r="D48" s="858"/>
      <c r="E48" s="858"/>
      <c r="F48" s="858"/>
      <c r="G48" s="858"/>
    </row>
    <row r="49" spans="1:8" s="5" customFormat="1" ht="11.25" customHeight="1">
      <c r="A49" s="895"/>
      <c r="B49" s="895"/>
      <c r="C49" s="895"/>
      <c r="D49" s="895"/>
      <c r="E49" s="895"/>
      <c r="F49" s="386"/>
      <c r="G49" s="386"/>
    </row>
    <row r="50" spans="1:8" ht="16.5" customHeight="1">
      <c r="A50" s="309"/>
      <c r="B50" s="389"/>
      <c r="C50" s="389"/>
      <c r="D50" s="389"/>
      <c r="E50" s="389"/>
      <c r="F50" s="389"/>
      <c r="G50" s="389"/>
    </row>
    <row r="51" spans="1:8" ht="39" customHeight="1">
      <c r="A51" s="386"/>
      <c r="B51" s="386"/>
      <c r="C51" s="386"/>
      <c r="D51" s="386"/>
      <c r="E51" s="386"/>
      <c r="F51" s="386"/>
      <c r="G51" s="386"/>
      <c r="H51" s="386"/>
    </row>
    <row r="52" spans="1:8">
      <c r="A52" s="387"/>
      <c r="B52" s="388"/>
      <c r="C52" s="388"/>
      <c r="D52" s="388"/>
      <c r="E52" s="388"/>
      <c r="F52" s="388"/>
      <c r="G52" s="388"/>
    </row>
  </sheetData>
  <mergeCells count="8">
    <mergeCell ref="A48:G48"/>
    <mergeCell ref="A45:G45"/>
    <mergeCell ref="A49:E49"/>
    <mergeCell ref="A1:G1"/>
    <mergeCell ref="B3:D3"/>
    <mergeCell ref="E3:G3"/>
    <mergeCell ref="A46:G46"/>
    <mergeCell ref="A47:G47"/>
  </mergeCells>
  <conditionalFormatting sqref="M9:O40">
    <cfRule type="cellIs" dxfId="3" priority="5" operator="lessThan">
      <formula>-0.5</formula>
    </cfRule>
    <cfRule type="cellIs" dxfId="2" priority="6" operator="greaterThan">
      <formula>0.5</formula>
    </cfRule>
  </conditionalFormatting>
  <conditionalFormatting sqref="Q9:Q44">
    <cfRule type="colorScale" priority="4">
      <colorScale>
        <cfvo type="min"/>
        <cfvo type="percentile" val="50"/>
        <cfvo type="max"/>
        <color rgb="FFF8696B"/>
        <color rgb="FFFCFCFF"/>
        <color rgb="FF5A8AC6"/>
      </colorScale>
    </cfRule>
  </conditionalFormatting>
  <conditionalFormatting sqref="M5:O8">
    <cfRule type="cellIs" dxfId="1" priority="2" operator="lessThan">
      <formula>-0.5</formula>
    </cfRule>
    <cfRule type="cellIs" dxfId="0" priority="3" operator="greaterThan">
      <formula>0.5</formula>
    </cfRule>
  </conditionalFormatting>
  <conditionalFormatting sqref="Q5:Q8">
    <cfRule type="colorScale" priority="1">
      <colorScale>
        <cfvo type="min"/>
        <cfvo type="percentile" val="50"/>
        <cfvo type="max"/>
        <color rgb="FFF8696B"/>
        <color rgb="FFFCFCFF"/>
        <color rgb="FF5A8AC6"/>
      </colorScale>
    </cfRule>
  </conditionalFormatting>
  <pageMargins left="0.32" right="0.17" top="0.984251969" bottom="0.984251969" header="0.4921259845" footer="0.4921259845"/>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vt:lpstr>
      <vt:lpstr>6.3-1 distrib sn PCS</vt:lpstr>
      <vt:lpstr>Source 6.3-1 distrib sn PCS</vt:lpstr>
      <vt:lpstr>évolution 631</vt:lpstr>
      <vt:lpstr>6.3-1 bis sal b 3vFP</vt:lpstr>
      <vt:lpstr>6.3-1 ter sal n 3vFP</vt:lpstr>
      <vt:lpstr>6.3-2 D9_D1 sn PCS</vt:lpstr>
      <vt:lpstr>6.3-3 Sn moy EQTP et tps cplt</vt:lpstr>
      <vt:lpstr>6.3-4 sn moy sexe</vt:lpstr>
      <vt:lpstr>6.3-5 sn moy sexe age</vt:lpstr>
      <vt:lpstr> 6.3-6&amp;7 ev sal moy</vt:lpstr>
      <vt:lpstr> 6.3-8&amp;9 ev RMPP</vt:lpstr>
      <vt:lpstr>6.3-10 Sal moy détaillé</vt:lpstr>
      <vt:lpstr>6.3-10 bis ventil ev sal n 3vFP</vt:lpstr>
      <vt:lpstr>6.3-11 RMPP détaillée</vt:lpstr>
      <vt:lpstr>6.3-11 bis ventil ev RMPP n </vt:lpstr>
      <vt:lpstr>6.3-12 salaires A+-ESL</vt:lpstr>
      <vt:lpstr>6.3-13 CET FPT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2021-09-13T09:47:00Z</dcterms:modified>
</cp:coreProperties>
</file>