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7\FT 7 Mise en ligne\"/>
    </mc:Choice>
  </mc:AlternateContent>
  <bookViews>
    <workbookView xWindow="120" yWindow="150" windowWidth="12165" windowHeight="5415" tabRatio="701"/>
  </bookViews>
  <sheets>
    <sheet name="SOMMAIRE" sheetId="22" r:id="rId1"/>
    <sheet name="F 7.3-1" sheetId="21" r:id="rId2"/>
    <sheet name="F 7.3-2" sheetId="13" r:id="rId3"/>
    <sheet name="Source F 7.3-2" sheetId="14" r:id="rId4"/>
    <sheet name="F 7.3-3" sheetId="15" r:id="rId5"/>
    <sheet name="Source F 7.3-3" sheetId="16" r:id="rId6"/>
    <sheet name="F 7.3-4" sheetId="17" r:id="rId7"/>
    <sheet name="Source F 7.3-4" sheetId="18" r:id="rId8"/>
    <sheet name="F 7.3-5" sheetId="20" r:id="rId9"/>
  </sheets>
  <calcPr calcId="152511"/>
</workbook>
</file>

<file path=xl/calcChain.xml><?xml version="1.0" encoding="utf-8"?>
<calcChain xmlns="http://schemas.openxmlformats.org/spreadsheetml/2006/main">
  <c r="K9" i="20" l="1"/>
  <c r="K8" i="20"/>
  <c r="K7" i="20"/>
  <c r="K6" i="20"/>
  <c r="K5" i="20"/>
  <c r="P8" i="21"/>
  <c r="P7" i="21"/>
  <c r="P6" i="21"/>
  <c r="P5" i="21"/>
  <c r="P4" i="21"/>
  <c r="C15" i="16" l="1"/>
  <c r="B15" i="16"/>
  <c r="J6" i="20" l="1"/>
  <c r="O4" i="21" l="1"/>
  <c r="O5" i="21"/>
  <c r="O6" i="21"/>
  <c r="O7" i="21"/>
  <c r="O8" i="21"/>
  <c r="L9" i="21"/>
  <c r="M9" i="21"/>
  <c r="N9" i="21"/>
  <c r="P9" i="21" s="1"/>
  <c r="O9" i="21" l="1"/>
  <c r="J5" i="20"/>
  <c r="J9" i="20" l="1"/>
  <c r="J8" i="20"/>
  <c r="J7" i="20"/>
</calcChain>
</file>

<file path=xl/sharedStrings.xml><?xml version="1.0" encoding="utf-8"?>
<sst xmlns="http://schemas.openxmlformats.org/spreadsheetml/2006/main" count="75" uniqueCount="43">
  <si>
    <t>Total</t>
  </si>
  <si>
    <t>Source : Rapports d'activité de l'ANFH.</t>
  </si>
  <si>
    <t>(en %)</t>
  </si>
  <si>
    <t>Fonds mutualisé pour les études promotionnelles (FMEP)</t>
  </si>
  <si>
    <t>Plan de formation des établissements</t>
  </si>
  <si>
    <t>Développement professionnel continu médical (DPCM)</t>
  </si>
  <si>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>tablissements et services d'aide par le travail (Esat)</t>
    </r>
  </si>
  <si>
    <t>A</t>
  </si>
  <si>
    <t>B</t>
  </si>
  <si>
    <t>C</t>
  </si>
  <si>
    <r>
      <t>Autres</t>
    </r>
    <r>
      <rPr>
        <b/>
        <vertAlign val="superscript"/>
        <sz val="9"/>
        <color theme="1"/>
        <rFont val="Calibri Light"/>
        <family val="2"/>
      </rPr>
      <t>(*)</t>
    </r>
  </si>
  <si>
    <t>Année</t>
  </si>
  <si>
    <t>Nombre de départs, en milliers 
(axe de gauche)</t>
  </si>
  <si>
    <t>Nombre d'heures, en milliers 
(axe de droite)</t>
  </si>
  <si>
    <t>CFP-VAE-BC</t>
  </si>
  <si>
    <t>(*) Emplois aidés ou non répartis.</t>
  </si>
  <si>
    <r>
      <t>Figure 7.3-1 : Montants des fonds dédiés à la formation collectés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par l'ANFH</t>
    </r>
  </si>
  <si>
    <t>Figure 7.3-2 : Répartition des départs en formation dans le cadre du plan de formation par catégorie hiérarchique</t>
  </si>
  <si>
    <t>Figure 7.3-3 : Nombre de départs et d'heures en formation dans le cadre du plan de formation des établissements</t>
  </si>
  <si>
    <t>CFP - VAE - BC</t>
  </si>
  <si>
    <t>Validations des acquis de l'expérience (VAE)</t>
  </si>
  <si>
    <t>Nombre de départs en développement professionnel continu médical (DPCM)</t>
  </si>
  <si>
    <t>Études promotionnelles (EP)</t>
  </si>
  <si>
    <t>Congés de formation professionnelle (CFP)</t>
  </si>
  <si>
    <t>Figure 7.3-4 : Répartition des dossiers de bilan de compétences accordés par catégorie hiérarchique</t>
  </si>
  <si>
    <t>Figure 7.3-5 : Nombre de dossiers de formation et de départs financés par type de formation</t>
  </si>
  <si>
    <t>Bilans de compétences (BC)</t>
  </si>
  <si>
    <t>Lecture : En 2020, 39 % des départs en formation au titre du plan de formation des établissements concernent des agents de catégorie A.</t>
  </si>
  <si>
    <t>Évolution 2020/2019
(en %)</t>
  </si>
  <si>
    <t>Lecture : En 2020, la collecte de l'ANFH s'élève à 888,2 millions d'euros, soit une hausse de 4,9 % par rapport à 2019.</t>
  </si>
  <si>
    <t>Lecture : En 2020, plus de 603 000 départs en formation ont été financés au titre du plan de formation des établissements. Cela représente 18,6 millions d'heures de formation.</t>
  </si>
  <si>
    <t>Lecture : En 2020, 53 % des bilans de compétences accordés concernent des agents de catégorie C.</t>
  </si>
  <si>
    <t>Lecture : En 2020, 2 874 congés de formation professionnelle (CFP) ont été accordés et financés, soit une augmentation de 0,5 % par rapport à 2019. Par ailleurs, 26 500 départs en formation ont été financés au titre de l'agrément DPCM.</t>
  </si>
  <si>
    <t>Évolution annuelle 
moyenne depuis 2013
(en %)</t>
  </si>
  <si>
    <t>Figure 7.3-1 : Montants des fonds dédiés à la formation collectés(1) par l'ANFH</t>
  </si>
  <si>
    <t>Source figure 7.3-3 : Nombre de départs et d'heures en formation dans le cadre du plan de formation des établissements</t>
  </si>
  <si>
    <t>Source figure 7.3-4 : Répartition des dossiers de bilan de compétences accordés par catégorie hiérarchique</t>
  </si>
  <si>
    <t>Source figure 7.3-2 : Répartition des départs en formation dans le cadre du plan de formation par catégorie hiérarchique</t>
  </si>
  <si>
    <t>(1) L'ANFH collecte et gère cinq fonds destinés au financement de la formation professionnelle des personnels médicaux et paramédicaux employés par les établissements de la FPH : le "plan de formation des établissements" (contribution à hauteur minimal de 2,1 % de la masse salariale, versée à titre volontaire à l'ANFH) ; le "CFP-VAE-BC" (0,2 %, obligatoire) ; le fonds mutualisé pour les études promotionnelles (FMEP)  (0,6 %, obligatoire) ; le fonds pour la formation des travailleurs handicapés pris en charge par les établissements et services d'aide par le travail (Esat) (4,8 %, volontaire) ; le "Développement professionnel continu médical (DPCM)" (0,5 % ou 0,75 %, volontaire).</t>
  </si>
  <si>
    <t>(en milliers d'euros)</t>
  </si>
  <si>
    <t>Champ : Établissements adhérents ou cotisant à l'ANFH.</t>
  </si>
  <si>
    <t>Champ : Établissements adhérents de l'ANFH.</t>
  </si>
  <si>
    <t>Champ : Établissements adhérents de l'ANFH (2 210 établissements en 2020, 2 228 en 2019 et 2 257 en 2018). La baisse continue du nombre d’établissements adhérents, sur les 3 exercices présentés ici, s’explique en quasi-totalité par les mouvements de fusion d’établissements ou de transfert d’établissements de la fonction publique hospitalière soit vers la fonction publique territoriale, soit vers des structures privées.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</si>
</sst>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0.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Cambria"/>
      <family val="2"/>
      <scheme val="major"/>
    </font>
    <font>
      <b/>
      <sz val="8"/>
      <name val="Arial"/>
      <family val="2"/>
    </font>
    <font>
      <b/>
      <sz val="8"/>
      <name val="Calibri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vertAlign val="superscript"/>
      <sz val="9"/>
      <color theme="1"/>
      <name val="Calibri Light"/>
      <family val="2"/>
    </font>
    <font>
      <sz val="9"/>
      <name val="Calibri Light"/>
      <family val="2"/>
    </font>
    <font>
      <sz val="9"/>
      <color rgb="FFFF0000"/>
      <name val="Calibri Light"/>
      <family val="2"/>
    </font>
    <font>
      <b/>
      <vertAlign val="superscript"/>
      <sz val="9"/>
      <name val="Arial"/>
      <family val="2"/>
    </font>
    <font>
      <sz val="11"/>
      <color rgb="FF1F497D"/>
      <name val="Symbol"/>
      <family val="1"/>
      <charset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7" fillId="4" borderId="1" applyFont="0" applyAlignment="0">
      <alignment horizontal="center" wrapText="1"/>
    </xf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6" fillId="0" borderId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/>
    <xf numFmtId="0" fontId="7" fillId="0" borderId="0" xfId="0" applyFont="1"/>
    <xf numFmtId="0" fontId="8" fillId="0" borderId="0" xfId="0" applyFont="1"/>
    <xf numFmtId="0" fontId="11" fillId="0" borderId="0" xfId="0" applyFont="1" applyAlignment="1">
      <alignment vertical="top" wrapText="1"/>
    </xf>
    <xf numFmtId="1" fontId="0" fillId="0" borderId="0" xfId="0" applyNumberFormat="1"/>
    <xf numFmtId="3" fontId="0" fillId="0" borderId="0" xfId="0" applyNumberFormat="1"/>
    <xf numFmtId="3" fontId="12" fillId="0" borderId="0" xfId="0" applyNumberFormat="1" applyFont="1"/>
    <xf numFmtId="0" fontId="11" fillId="0" borderId="0" xfId="0" applyFont="1"/>
    <xf numFmtId="0" fontId="8" fillId="0" borderId="0" xfId="8" applyFont="1"/>
    <xf numFmtId="3" fontId="7" fillId="0" borderId="0" xfId="0" applyNumberFormat="1" applyFont="1" applyFill="1" applyBorder="1" applyAlignment="1">
      <alignment horizontal="right" indent="2"/>
    </xf>
    <xf numFmtId="3" fontId="7" fillId="0" borderId="3" xfId="0" applyNumberFormat="1" applyFont="1" applyFill="1" applyBorder="1" applyAlignment="1">
      <alignment horizontal="right" indent="2"/>
    </xf>
    <xf numFmtId="0" fontId="13" fillId="0" borderId="0" xfId="8" applyFont="1"/>
    <xf numFmtId="0" fontId="9" fillId="0" borderId="0" xfId="0" applyFont="1" applyAlignment="1">
      <alignment horizontal="left"/>
    </xf>
    <xf numFmtId="0" fontId="9" fillId="0" borderId="0" xfId="8" applyFont="1" applyAlignment="1">
      <alignment horizontal="left"/>
    </xf>
    <xf numFmtId="0" fontId="9" fillId="0" borderId="0" xfId="0" applyFont="1"/>
    <xf numFmtId="0" fontId="16" fillId="0" borderId="1" xfId="10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horizontal="center" vertical="center"/>
    </xf>
    <xf numFmtId="1" fontId="17" fillId="0" borderId="1" xfId="10" applyNumberFormat="1" applyFont="1" applyFill="1" applyBorder="1" applyAlignment="1">
      <alignment horizontal="center" vertical="center"/>
    </xf>
    <xf numFmtId="0" fontId="19" fillId="0" borderId="0" xfId="8" applyFont="1"/>
    <xf numFmtId="0" fontId="16" fillId="0" borderId="1" xfId="11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 wrapText="1"/>
    </xf>
    <xf numFmtId="3" fontId="17" fillId="0" borderId="1" xfId="11" applyNumberFormat="1" applyFont="1" applyFill="1" applyBorder="1" applyAlignment="1">
      <alignment horizontal="center"/>
    </xf>
    <xf numFmtId="0" fontId="16" fillId="0" borderId="4" xfId="11" applyFont="1" applyFill="1" applyBorder="1" applyAlignment="1">
      <alignment horizontal="center" vertical="center"/>
    </xf>
    <xf numFmtId="3" fontId="17" fillId="0" borderId="4" xfId="11" applyNumberFormat="1" applyFont="1" applyFill="1" applyBorder="1" applyAlignment="1">
      <alignment horizontal="center"/>
    </xf>
    <xf numFmtId="0" fontId="20" fillId="0" borderId="0" xfId="8" applyFont="1"/>
    <xf numFmtId="166" fontId="19" fillId="0" borderId="0" xfId="12" applyNumberFormat="1" applyFont="1"/>
    <xf numFmtId="0" fontId="19" fillId="0" borderId="0" xfId="0" applyFont="1"/>
    <xf numFmtId="1" fontId="17" fillId="0" borderId="1" xfId="11" applyNumberFormat="1" applyFont="1" applyFill="1" applyBorder="1" applyAlignment="1">
      <alignment horizontal="center" vertical="center"/>
    </xf>
    <xf numFmtId="0" fontId="17" fillId="0" borderId="1" xfId="11" applyFont="1" applyFill="1" applyBorder="1" applyAlignment="1">
      <alignment horizontal="center" vertical="center"/>
    </xf>
    <xf numFmtId="0" fontId="17" fillId="0" borderId="1" xfId="1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indent="2"/>
    </xf>
    <xf numFmtId="164" fontId="7" fillId="0" borderId="0" xfId="0" applyNumberFormat="1" applyFont="1" applyFill="1" applyBorder="1" applyAlignment="1">
      <alignment horizontal="right" indent="2"/>
    </xf>
    <xf numFmtId="3" fontId="7" fillId="0" borderId="2" xfId="0" applyNumberFormat="1" applyFont="1" applyFill="1" applyBorder="1" applyAlignment="1">
      <alignment horizontal="right" wrapText="1" indent="2"/>
    </xf>
    <xf numFmtId="0" fontId="0" fillId="0" borderId="0" xfId="0" applyAlignment="1">
      <alignment wrapText="1"/>
    </xf>
    <xf numFmtId="0" fontId="14" fillId="0" borderId="9" xfId="0" applyFont="1" applyFill="1" applyBorder="1"/>
    <xf numFmtId="0" fontId="14" fillId="0" borderId="5" xfId="0" applyFont="1" applyFill="1" applyBorder="1"/>
    <xf numFmtId="0" fontId="14" fillId="0" borderId="5" xfId="0" applyFont="1" applyFill="1" applyBorder="1" applyAlignment="1">
      <alignment horizontal="left" indent="2"/>
    </xf>
    <xf numFmtId="0" fontId="14" fillId="0" borderId="7" xfId="0" applyFont="1" applyFill="1" applyBorder="1"/>
    <xf numFmtId="0" fontId="14" fillId="0" borderId="6" xfId="0" applyFont="1" applyFill="1" applyBorder="1" applyAlignment="1">
      <alignment wrapText="1"/>
    </xf>
    <xf numFmtId="0" fontId="22" fillId="0" borderId="0" xfId="0" applyFont="1" applyAlignment="1">
      <alignment horizontal="left" vertical="center" indent="4"/>
    </xf>
    <xf numFmtId="0" fontId="9" fillId="0" borderId="0" xfId="0" applyFont="1" applyAlignment="1">
      <alignment horizontal="left"/>
    </xf>
    <xf numFmtId="0" fontId="9" fillId="0" borderId="0" xfId="8" applyFont="1" applyAlignment="1">
      <alignment horizontal="left"/>
    </xf>
    <xf numFmtId="0" fontId="16" fillId="0" borderId="10" xfId="11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right" wrapText="1" indent="2"/>
    </xf>
    <xf numFmtId="0" fontId="6" fillId="0" borderId="0" xfId="8"/>
    <xf numFmtId="0" fontId="6" fillId="5" borderId="0" xfId="8" applyFill="1"/>
    <xf numFmtId="0" fontId="6" fillId="5" borderId="0" xfId="8" applyFill="1" applyBorder="1"/>
    <xf numFmtId="0" fontId="6" fillId="0" borderId="0" xfId="8" applyFont="1"/>
    <xf numFmtId="0" fontId="7" fillId="0" borderId="0" xfId="8" applyFont="1" applyFill="1"/>
    <xf numFmtId="0" fontId="6" fillId="0" borderId="0" xfId="8" applyFont="1" applyFill="1"/>
    <xf numFmtId="1" fontId="17" fillId="5" borderId="1" xfId="10" applyNumberFormat="1" applyFont="1" applyFill="1" applyBorder="1" applyAlignment="1">
      <alignment horizontal="center" vertical="center"/>
    </xf>
    <xf numFmtId="3" fontId="17" fillId="5" borderId="1" xfId="11" applyNumberFormat="1" applyFont="1" applyFill="1" applyBorder="1" applyAlignment="1">
      <alignment horizontal="center"/>
    </xf>
    <xf numFmtId="0" fontId="17" fillId="5" borderId="1" xfId="11" applyFont="1" applyFill="1" applyBorder="1" applyAlignment="1">
      <alignment horizontal="center" vertical="center"/>
    </xf>
    <xf numFmtId="0" fontId="17" fillId="5" borderId="1" xfId="11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right" indent="2"/>
    </xf>
    <xf numFmtId="165" fontId="7" fillId="5" borderId="0" xfId="0" applyNumberFormat="1" applyFont="1" applyFill="1" applyBorder="1" applyAlignment="1">
      <alignment horizontal="right" indent="2"/>
    </xf>
    <xf numFmtId="3" fontId="7" fillId="5" borderId="3" xfId="0" applyNumberFormat="1" applyFont="1" applyFill="1" applyBorder="1" applyAlignment="1">
      <alignment horizontal="right" indent="2"/>
    </xf>
    <xf numFmtId="165" fontId="7" fillId="5" borderId="3" xfId="0" applyNumberFormat="1" applyFont="1" applyFill="1" applyBorder="1" applyAlignment="1">
      <alignment horizontal="right" indent="2"/>
    </xf>
    <xf numFmtId="165" fontId="7" fillId="5" borderId="2" xfId="0" applyNumberFormat="1" applyFont="1" applyFill="1" applyBorder="1" applyAlignment="1">
      <alignment horizontal="right" wrapText="1" indent="2"/>
    </xf>
    <xf numFmtId="0" fontId="14" fillId="0" borderId="0" xfId="8" applyFont="1" applyFill="1" applyBorder="1"/>
    <xf numFmtId="0" fontId="14" fillId="5" borderId="11" xfId="8" applyFont="1" applyFill="1" applyBorder="1"/>
    <xf numFmtId="0" fontId="14" fillId="5" borderId="12" xfId="8" applyFont="1" applyFill="1" applyBorder="1"/>
    <xf numFmtId="0" fontId="14" fillId="0" borderId="13" xfId="8" applyFont="1" applyFill="1" applyBorder="1"/>
    <xf numFmtId="0" fontId="14" fillId="0" borderId="14" xfId="8" applyNumberFormat="1" applyFont="1" applyFill="1" applyBorder="1" applyAlignment="1">
      <alignment horizontal="center" vertical="center" wrapText="1"/>
    </xf>
    <xf numFmtId="166" fontId="14" fillId="5" borderId="15" xfId="13" applyNumberFormat="1" applyFont="1" applyFill="1" applyBorder="1" applyAlignment="1">
      <alignment horizontal="center" vertical="center" wrapText="1"/>
    </xf>
    <xf numFmtId="166" fontId="7" fillId="5" borderId="17" xfId="13" applyNumberFormat="1" applyFont="1" applyFill="1" applyBorder="1" applyAlignment="1">
      <alignment horizontal="center" vertical="center"/>
    </xf>
    <xf numFmtId="166" fontId="7" fillId="5" borderId="19" xfId="13" applyNumberFormat="1" applyFont="1" applyFill="1" applyBorder="1" applyAlignment="1">
      <alignment horizontal="center" vertical="center"/>
    </xf>
    <xf numFmtId="166" fontId="14" fillId="5" borderId="21" xfId="13" applyNumberFormat="1" applyFont="1" applyFill="1" applyBorder="1" applyAlignment="1">
      <alignment horizontal="center" vertical="center"/>
    </xf>
    <xf numFmtId="0" fontId="16" fillId="0" borderId="22" xfId="11" applyFont="1" applyFill="1" applyBorder="1" applyAlignment="1">
      <alignment horizontal="center" vertical="center"/>
    </xf>
    <xf numFmtId="3" fontId="17" fillId="5" borderId="4" xfId="11" applyNumberFormat="1" applyFont="1" applyFill="1" applyBorder="1" applyAlignment="1">
      <alignment horizontal="center"/>
    </xf>
    <xf numFmtId="0" fontId="14" fillId="0" borderId="0" xfId="8" applyNumberFormat="1" applyFont="1" applyFill="1" applyBorder="1" applyAlignment="1">
      <alignment horizontal="center" vertical="center" wrapText="1"/>
    </xf>
    <xf numFmtId="9" fontId="7" fillId="5" borderId="0" xfId="13" applyNumberFormat="1" applyFont="1" applyFill="1" applyBorder="1" applyAlignment="1">
      <alignment horizontal="center" vertical="center"/>
    </xf>
    <xf numFmtId="9" fontId="17" fillId="0" borderId="1" xfId="13" applyFont="1" applyFill="1" applyBorder="1" applyAlignment="1">
      <alignment horizontal="center" vertical="center" wrapText="1"/>
    </xf>
    <xf numFmtId="3" fontId="7" fillId="5" borderId="16" xfId="8" applyNumberFormat="1" applyFont="1" applyFill="1" applyBorder="1" applyAlignment="1">
      <alignment horizontal="center"/>
    </xf>
    <xf numFmtId="3" fontId="7" fillId="5" borderId="18" xfId="8" applyNumberFormat="1" applyFont="1" applyFill="1" applyBorder="1" applyAlignment="1">
      <alignment horizontal="center"/>
    </xf>
    <xf numFmtId="3" fontId="14" fillId="5" borderId="20" xfId="8" applyNumberFormat="1" applyFont="1" applyFill="1" applyBorder="1" applyAlignment="1">
      <alignment horizontal="center"/>
    </xf>
    <xf numFmtId="0" fontId="14" fillId="0" borderId="24" xfId="8" applyNumberFormat="1" applyFont="1" applyFill="1" applyBorder="1" applyAlignment="1">
      <alignment horizontal="center" vertical="center" wrapText="1"/>
    </xf>
    <xf numFmtId="0" fontId="14" fillId="0" borderId="23" xfId="8" applyNumberFormat="1" applyFont="1" applyFill="1" applyBorder="1" applyAlignment="1">
      <alignment horizontal="center" vertical="center" wrapText="1"/>
    </xf>
    <xf numFmtId="166" fontId="7" fillId="5" borderId="25" xfId="13" applyNumberFormat="1" applyFont="1" applyFill="1" applyBorder="1" applyAlignment="1">
      <alignment horizontal="center"/>
    </xf>
    <xf numFmtId="166" fontId="7" fillId="5" borderId="5" xfId="13" applyNumberFormat="1" applyFont="1" applyFill="1" applyBorder="1" applyAlignment="1">
      <alignment horizontal="center"/>
    </xf>
    <xf numFmtId="166" fontId="14" fillId="5" borderId="6" xfId="13" applyNumberFormat="1" applyFont="1" applyFill="1" applyBorder="1" applyAlignment="1">
      <alignment horizontal="center"/>
    </xf>
    <xf numFmtId="3" fontId="7" fillId="5" borderId="27" xfId="8" applyNumberFormat="1" applyFont="1" applyFill="1" applyBorder="1" applyAlignment="1">
      <alignment horizontal="center"/>
    </xf>
    <xf numFmtId="3" fontId="7" fillId="5" borderId="28" xfId="8" applyNumberFormat="1" applyFont="1" applyFill="1" applyBorder="1" applyAlignment="1">
      <alignment horizontal="center"/>
    </xf>
    <xf numFmtId="3" fontId="14" fillId="5" borderId="26" xfId="8" applyNumberFormat="1" applyFont="1" applyFill="1" applyBorder="1" applyAlignment="1">
      <alignment horizontal="center"/>
    </xf>
    <xf numFmtId="3" fontId="19" fillId="5" borderId="0" xfId="8" applyNumberFormat="1" applyFont="1" applyFill="1"/>
    <xf numFmtId="0" fontId="19" fillId="5" borderId="0" xfId="8" applyFont="1" applyFill="1"/>
    <xf numFmtId="0" fontId="24" fillId="0" borderId="0" xfId="14"/>
    <xf numFmtId="0" fontId="11" fillId="0" borderId="0" xfId="8" applyFont="1" applyAlignment="1">
      <alignment horizontal="left"/>
    </xf>
    <xf numFmtId="0" fontId="9" fillId="0" borderId="0" xfId="8" applyFont="1" applyAlignment="1">
      <alignment horizontal="left"/>
    </xf>
    <xf numFmtId="0" fontId="7" fillId="0" borderId="0" xfId="8" applyFont="1" applyFill="1" applyAlignment="1">
      <alignment horizontal="left" vertical="center" wrapText="1"/>
    </xf>
    <xf numFmtId="0" fontId="7" fillId="0" borderId="0" xfId="8" applyFont="1" applyFill="1" applyAlignment="1">
      <alignment horizontal="left" vertical="top" wrapText="1"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15">
    <cellStyle name="20 % - Accent4 2" xfId="1"/>
    <cellStyle name="20 % - Accent4 2 2" xfId="7"/>
    <cellStyle name="40 % - Accent4 2" xfId="2"/>
    <cellStyle name="40 % - Accent4 2 2" xfId="6"/>
    <cellStyle name="40 % - Accent4 2 3" xfId="9"/>
    <cellStyle name="40 % - Accent4 2 3 2" xfId="11"/>
    <cellStyle name="40 % - Accent4 2 4" xfId="10"/>
    <cellStyle name="Euro" xfId="3"/>
    <cellStyle name="Lien hypertexte" xfId="14" builtinId="8"/>
    <cellStyle name="Normal" xfId="0" builtinId="0"/>
    <cellStyle name="Normal 2" xfId="4"/>
    <cellStyle name="Normal 3" xfId="8"/>
    <cellStyle name="Pourcentage" xfId="13" builtinId="5"/>
    <cellStyle name="Pourcentage 2" xfId="12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18692140226652E-2"/>
          <c:y val="3.9941902687000728E-2"/>
          <c:w val="0.81506229900236182"/>
          <c:h val="0.875823283527467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'Source F 7.3-2'!$A$4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7.3-2'!$B$3:$L$3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F 7.3-2'!$B$4:$L$4</c:f>
              <c:numCache>
                <c:formatCode>0</c:formatCode>
                <c:ptCount val="11"/>
                <c:pt idx="0">
                  <c:v>16</c:v>
                </c:pt>
                <c:pt idx="1">
                  <c:v>21</c:v>
                </c:pt>
                <c:pt idx="2">
                  <c:v>29</c:v>
                </c:pt>
                <c:pt idx="3">
                  <c:v>31</c:v>
                </c:pt>
                <c:pt idx="4">
                  <c:v>32</c:v>
                </c:pt>
                <c:pt idx="5">
                  <c:v>34.4</c:v>
                </c:pt>
                <c:pt idx="6">
                  <c:v>35</c:v>
                </c:pt>
                <c:pt idx="7">
                  <c:v>38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</c:numCache>
            </c:numRef>
          </c:val>
        </c:ser>
        <c:ser>
          <c:idx val="3"/>
          <c:order val="1"/>
          <c:tx>
            <c:strRef>
              <c:f>'Source F 7.3-2'!$A$5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7.3-2'!$B$3:$L$3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F 7.3-2'!$B$5:$L$5</c:f>
              <c:numCache>
                <c:formatCode>0</c:formatCode>
                <c:ptCount val="11"/>
                <c:pt idx="0">
                  <c:v>41</c:v>
                </c:pt>
                <c:pt idx="1">
                  <c:v>35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23.4</c:v>
                </c:pt>
                <c:pt idx="6">
                  <c:v>23</c:v>
                </c:pt>
                <c:pt idx="7">
                  <c:v>20</c:v>
                </c:pt>
                <c:pt idx="8">
                  <c:v>20</c:v>
                </c:pt>
                <c:pt idx="9">
                  <c:v>19</c:v>
                </c:pt>
                <c:pt idx="10">
                  <c:v>19</c:v>
                </c:pt>
              </c:numCache>
            </c:numRef>
          </c:val>
        </c:ser>
        <c:ser>
          <c:idx val="0"/>
          <c:order val="2"/>
          <c:tx>
            <c:strRef>
              <c:f>'Source F 7.3-2'!$A$6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7.3-2'!$B$3:$L$3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F 7.3-2'!$B$6:$L$6</c:f>
              <c:numCache>
                <c:formatCode>0</c:formatCode>
                <c:ptCount val="11"/>
                <c:pt idx="0">
                  <c:v>43</c:v>
                </c:pt>
                <c:pt idx="1">
                  <c:v>42</c:v>
                </c:pt>
                <c:pt idx="2">
                  <c:v>42</c:v>
                </c:pt>
                <c:pt idx="3">
                  <c:v>41</c:v>
                </c:pt>
                <c:pt idx="4">
                  <c:v>41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42</c:v>
                </c:pt>
              </c:numCache>
            </c:numRef>
          </c:val>
        </c:ser>
        <c:ser>
          <c:idx val="4"/>
          <c:order val="3"/>
          <c:tx>
            <c:strRef>
              <c:f>'Source F 7.3-2'!$A$7</c:f>
              <c:strCache>
                <c:ptCount val="1"/>
                <c:pt idx="0">
                  <c:v>Autres(*)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7.3-2'!$B$3:$L$3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F 7.3-2'!$B$7:$L$7</c:f>
              <c:numCache>
                <c:formatCode>0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2.2000000000000028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77049776"/>
        <c:axId val="477052128"/>
      </c:barChart>
      <c:catAx>
        <c:axId val="47704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7052128"/>
        <c:crosses val="autoZero"/>
        <c:auto val="1"/>
        <c:lblAlgn val="ctr"/>
        <c:lblOffset val="100"/>
        <c:noMultiLvlLbl val="0"/>
      </c:catAx>
      <c:valAx>
        <c:axId val="47705212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7704977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8836130464918418"/>
          <c:y val="0.37381904059378196"/>
          <c:w val="0.11638700804422794"/>
          <c:h val="0.2450997546875268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5"/>
          <c:dPt>
            <c:idx val="0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4306474583168"/>
          <c:y val="0.15925983528586257"/>
          <c:w val="0.74801732239219521"/>
          <c:h val="0.725928551535559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F 7.3-3'!$B$3</c:f>
              <c:strCache>
                <c:ptCount val="1"/>
                <c:pt idx="0">
                  <c:v>Nombre de départs, en milliers 
(axe de gauche)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'Source F 7.3-3'!$A$4:$A$14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F 7.3-3'!$B$4:$B$14</c:f>
              <c:numCache>
                <c:formatCode>#,##0</c:formatCode>
                <c:ptCount val="11"/>
                <c:pt idx="0">
                  <c:v>838.64200000000005</c:v>
                </c:pt>
                <c:pt idx="1">
                  <c:v>882.31799999999998</c:v>
                </c:pt>
                <c:pt idx="2">
                  <c:v>941.36800000000005</c:v>
                </c:pt>
                <c:pt idx="3">
                  <c:v>983.93200000000002</c:v>
                </c:pt>
                <c:pt idx="4">
                  <c:v>1004.207</c:v>
                </c:pt>
                <c:pt idx="5">
                  <c:v>1023</c:v>
                </c:pt>
                <c:pt idx="6">
                  <c:v>1050.4000000000001</c:v>
                </c:pt>
                <c:pt idx="7">
                  <c:v>1042.3</c:v>
                </c:pt>
                <c:pt idx="8">
                  <c:v>1010.57</c:v>
                </c:pt>
                <c:pt idx="9">
                  <c:v>975.96900000000005</c:v>
                </c:pt>
                <c:pt idx="10">
                  <c:v>603.423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7050560"/>
        <c:axId val="477048600"/>
      </c:barChart>
      <c:lineChart>
        <c:grouping val="standard"/>
        <c:varyColors val="0"/>
        <c:ser>
          <c:idx val="0"/>
          <c:order val="1"/>
          <c:tx>
            <c:strRef>
              <c:f>'Source F 7.3-3'!$C$3</c:f>
              <c:strCache>
                <c:ptCount val="1"/>
                <c:pt idx="0">
                  <c:v>Nombre d'heures, en milliers 
(axe de droite)</c:v>
                </c:pt>
              </c:strCache>
            </c:strRef>
          </c:tx>
          <c:cat>
            <c:numRef>
              <c:f>'Source F 7.3-3'!$A$4:$A$14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F 7.3-3'!$C$4:$C$14</c:f>
              <c:numCache>
                <c:formatCode>#,##0</c:formatCode>
                <c:ptCount val="11"/>
                <c:pt idx="0">
                  <c:v>25568.181818181816</c:v>
                </c:pt>
                <c:pt idx="1">
                  <c:v>27000</c:v>
                </c:pt>
                <c:pt idx="2">
                  <c:v>27280.746999999999</c:v>
                </c:pt>
                <c:pt idx="3">
                  <c:v>26447.453000000001</c:v>
                </c:pt>
                <c:pt idx="4">
                  <c:v>26341.263999999999</c:v>
                </c:pt>
                <c:pt idx="5">
                  <c:v>26243.359</c:v>
                </c:pt>
                <c:pt idx="6">
                  <c:v>25976.47</c:v>
                </c:pt>
                <c:pt idx="7">
                  <c:v>26218.388999999999</c:v>
                </c:pt>
                <c:pt idx="8">
                  <c:v>25180.651999999998</c:v>
                </c:pt>
                <c:pt idx="9">
                  <c:v>24378.636999999999</c:v>
                </c:pt>
                <c:pt idx="10">
                  <c:v>18636.201000000001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48992"/>
        <c:axId val="478096696"/>
      </c:lineChart>
      <c:catAx>
        <c:axId val="477050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477048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0486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fr-FR" b="1"/>
                  <a:t>Nombre de départs </a:t>
                </a:r>
              </a:p>
              <a:p>
                <a:pPr algn="ctr">
                  <a:defRPr b="1"/>
                </a:pPr>
                <a:r>
                  <a:rPr lang="fr-FR" b="1"/>
                  <a:t>(en milliers)</a:t>
                </a:r>
              </a:p>
            </c:rich>
          </c:tx>
          <c:layout>
            <c:manualLayout>
              <c:xMode val="edge"/>
              <c:yMode val="edge"/>
              <c:x val="2.1234045173649428E-2"/>
              <c:y val="4.1712325414129548E-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fr-FR"/>
          </a:p>
        </c:txPr>
        <c:crossAx val="477050560"/>
        <c:crosses val="autoZero"/>
        <c:crossBetween val="between"/>
      </c:valAx>
      <c:catAx>
        <c:axId val="47704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8096696"/>
        <c:crosses val="autoZero"/>
        <c:auto val="0"/>
        <c:lblAlgn val="ctr"/>
        <c:lblOffset val="100"/>
        <c:noMultiLvlLbl val="0"/>
      </c:catAx>
      <c:valAx>
        <c:axId val="478096696"/>
        <c:scaling>
          <c:orientation val="minMax"/>
          <c:min val="17000"/>
        </c:scaling>
        <c:delete val="0"/>
        <c:axPos val="r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fr-FR" b="1"/>
                  <a:t>Nombre d'heures </a:t>
                </a:r>
              </a:p>
              <a:p>
                <a:pPr algn="ctr">
                  <a:defRPr b="1"/>
                </a:pPr>
                <a:r>
                  <a:rPr lang="fr-FR" b="1"/>
                  <a:t>(en milliers)</a:t>
                </a:r>
              </a:p>
            </c:rich>
          </c:tx>
          <c:layout>
            <c:manualLayout>
              <c:xMode val="edge"/>
              <c:yMode val="edge"/>
              <c:x val="0.76198153575761818"/>
              <c:y val="8.8869809494760083E-4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fr-FR"/>
          </a:p>
        </c:txPr>
        <c:crossAx val="47704899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29139313006015366"/>
          <c:y val="1.9374581563309106E-2"/>
          <c:w val="0.38575033797491159"/>
          <c:h val="0.20880538916834041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'Source F 7.3-4'!$A$4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7.3-4'!$B$3:$L$3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F 7.3-4'!$B$4:$L$4</c:f>
              <c:numCache>
                <c:formatCode>0</c:formatCode>
                <c:ptCount val="11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21</c:v>
                </c:pt>
                <c:pt idx="6">
                  <c:v>21</c:v>
                </c:pt>
                <c:pt idx="7" formatCode="General">
                  <c:v>24</c:v>
                </c:pt>
                <c:pt idx="8" formatCode="General">
                  <c:v>27</c:v>
                </c:pt>
                <c:pt idx="9" formatCode="General">
                  <c:v>26</c:v>
                </c:pt>
                <c:pt idx="10" formatCode="General">
                  <c:v>29</c:v>
                </c:pt>
              </c:numCache>
            </c:numRef>
          </c:val>
        </c:ser>
        <c:ser>
          <c:idx val="2"/>
          <c:order val="1"/>
          <c:tx>
            <c:strRef>
              <c:f>'Source F 7.3-4'!$A$5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7.3-4'!$B$3:$L$3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F 7.3-4'!$B$5:$L$5</c:f>
              <c:numCache>
                <c:formatCode>General</c:formatCode>
                <c:ptCount val="11"/>
                <c:pt idx="0">
                  <c:v>36</c:v>
                </c:pt>
                <c:pt idx="1">
                  <c:v>28</c:v>
                </c:pt>
                <c:pt idx="2">
                  <c:v>26</c:v>
                </c:pt>
                <c:pt idx="3">
                  <c:v>23</c:v>
                </c:pt>
                <c:pt idx="4">
                  <c:v>24</c:v>
                </c:pt>
                <c:pt idx="5">
                  <c:v>23</c:v>
                </c:pt>
                <c:pt idx="6">
                  <c:v>21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</c:numCache>
            </c:numRef>
          </c:val>
        </c:ser>
        <c:ser>
          <c:idx val="3"/>
          <c:order val="2"/>
          <c:tx>
            <c:strRef>
              <c:f>'Source F 7.3-4'!$A$6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7.3-4'!$B$3:$L$3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'Source F 7.3-4'!$B$6:$L$6</c:f>
              <c:numCache>
                <c:formatCode>0</c:formatCode>
                <c:ptCount val="11"/>
                <c:pt idx="0">
                  <c:v>54</c:v>
                </c:pt>
                <c:pt idx="1">
                  <c:v>58</c:v>
                </c:pt>
                <c:pt idx="2">
                  <c:v>58</c:v>
                </c:pt>
                <c:pt idx="3">
                  <c:v>59</c:v>
                </c:pt>
                <c:pt idx="4">
                  <c:v>58</c:v>
                </c:pt>
                <c:pt idx="5">
                  <c:v>56</c:v>
                </c:pt>
                <c:pt idx="6">
                  <c:v>58</c:v>
                </c:pt>
                <c:pt idx="7" formatCode="General">
                  <c:v>55</c:v>
                </c:pt>
                <c:pt idx="8" formatCode="General">
                  <c:v>53</c:v>
                </c:pt>
                <c:pt idx="9" formatCode="General">
                  <c:v>55</c:v>
                </c:pt>
                <c:pt idx="10" formatCode="General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8097088"/>
        <c:axId val="478097480"/>
      </c:barChart>
      <c:catAx>
        <c:axId val="4780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8097480"/>
        <c:crosses val="autoZero"/>
        <c:auto val="1"/>
        <c:lblAlgn val="ctr"/>
        <c:lblOffset val="100"/>
        <c:noMultiLvlLbl val="0"/>
      </c:catAx>
      <c:valAx>
        <c:axId val="47809748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78097088"/>
        <c:crosses val="autoZero"/>
        <c:crossBetween val="between"/>
        <c:majorUnit val="20"/>
      </c:valAx>
    </c:plotArea>
    <c:legend>
      <c:legendPos val="r"/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53340</xdr:rowOff>
    </xdr:from>
    <xdr:to>
      <xdr:col>7</xdr:col>
      <xdr:colOff>563880</xdr:colOff>
      <xdr:row>25</xdr:row>
      <xdr:rowOff>30480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4</xdr:col>
      <xdr:colOff>571500</xdr:colOff>
      <xdr:row>0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137160</xdr:rowOff>
    </xdr:from>
    <xdr:to>
      <xdr:col>7</xdr:col>
      <xdr:colOff>445770</xdr:colOff>
      <xdr:row>22</xdr:row>
      <xdr:rowOff>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114300</xdr:rowOff>
    </xdr:from>
    <xdr:to>
      <xdr:col>6</xdr:col>
      <xdr:colOff>381000</xdr:colOff>
      <xdr:row>23</xdr:row>
      <xdr:rowOff>152400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3:A10"/>
  <sheetViews>
    <sheetView showGridLines="0" tabSelected="1" workbookViewId="0">
      <selection activeCell="A3" sqref="A3"/>
    </sheetView>
  </sheetViews>
  <sheetFormatPr baseColWidth="10" defaultRowHeight="12.75" x14ac:dyDescent="0.2"/>
  <sheetData>
    <row r="3" spans="1:1" x14ac:dyDescent="0.2">
      <c r="A3" s="89" t="s">
        <v>34</v>
      </c>
    </row>
    <row r="4" spans="1:1" x14ac:dyDescent="0.2">
      <c r="A4" s="89" t="s">
        <v>17</v>
      </c>
    </row>
    <row r="5" spans="1:1" x14ac:dyDescent="0.2">
      <c r="A5" s="89" t="s">
        <v>37</v>
      </c>
    </row>
    <row r="6" spans="1:1" x14ac:dyDescent="0.2">
      <c r="A6" s="89" t="s">
        <v>18</v>
      </c>
    </row>
    <row r="7" spans="1:1" x14ac:dyDescent="0.2">
      <c r="A7" s="89" t="s">
        <v>35</v>
      </c>
    </row>
    <row r="8" spans="1:1" x14ac:dyDescent="0.2">
      <c r="A8" s="89" t="s">
        <v>24</v>
      </c>
    </row>
    <row r="9" spans="1:1" x14ac:dyDescent="0.2">
      <c r="A9" s="89" t="s">
        <v>36</v>
      </c>
    </row>
    <row r="10" spans="1:1" x14ac:dyDescent="0.2">
      <c r="A10" s="89" t="s">
        <v>25</v>
      </c>
    </row>
  </sheetData>
  <hyperlinks>
    <hyperlink ref="A3" location="'F 7.3-1'!A1" display="Figure 7.3-1 : Montants des fonds dédiés à la formation collectés(1) par l'ANFH"/>
    <hyperlink ref="A4" location="'F 7.3-2'!A1" display="Figure 7.3-2 : Répartition des départs en formation dans le cadre du plan de formation par catégorie hiérarchique"/>
    <hyperlink ref="A5" location="'Source F 7.3-2'!A1" display="Source figure 7.3-2 : Répartition des départs en formation dans le cadre du plan de formation par catégorie hiérarchique"/>
    <hyperlink ref="A6" location="'F 7.3-3'!A1" display="Figure 7.3-3 : Nombre de départs et d'heures en formation dans le cadre du plan de formation des établissements"/>
    <hyperlink ref="A7" location="'Source F 7.3-3'!A1" display="Source figure 7.3-3 : Nombre de départs et d'heures en formation dans le cadre du plan de formation des établissements"/>
    <hyperlink ref="A8" location="'F 7.3-4'!A1" display="Figure 7.3-4 : Répartition des dossiers de bilan de compétences accordés par catégorie hiérarchique"/>
    <hyperlink ref="A9" location="'Source F 7.3-4'!A1" display="Source figure 7.3-4 : Répartition des dossiers de bilan de compétences accordés par catégorie hiérarchique"/>
    <hyperlink ref="A10" location="'F 7.3-5'!A1" display="Figure 7.3-5 : Nombre de dossiers de formation et de départs financés par type de format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13"/>
  <sheetViews>
    <sheetView showGridLines="0" zoomScaleNormal="100" workbookViewId="0">
      <selection sqref="A1:D1"/>
    </sheetView>
  </sheetViews>
  <sheetFormatPr baseColWidth="10" defaultColWidth="11.5703125" defaultRowHeight="12.75" x14ac:dyDescent="0.2"/>
  <cols>
    <col min="1" max="1" width="48.42578125" style="47" bestFit="1" customWidth="1"/>
    <col min="2" max="14" width="9.7109375" style="47" customWidth="1"/>
    <col min="15" max="16384" width="11.5703125" style="47"/>
  </cols>
  <sheetData>
    <row r="1" spans="1:16" ht="13.5" x14ac:dyDescent="0.2">
      <c r="A1" s="91" t="s">
        <v>16</v>
      </c>
      <c r="B1" s="91"/>
      <c r="C1" s="91"/>
      <c r="D1" s="91"/>
    </row>
    <row r="2" spans="1:16" ht="13.5" thickBot="1" x14ac:dyDescent="0.25">
      <c r="A2" s="90" t="s">
        <v>39</v>
      </c>
      <c r="B2" s="44"/>
      <c r="C2" s="44"/>
      <c r="D2" s="44"/>
    </row>
    <row r="3" spans="1:16" ht="61.5" customHeight="1" thickBot="1" x14ac:dyDescent="0.25">
      <c r="A3" s="62"/>
      <c r="B3" s="66">
        <v>2008</v>
      </c>
      <c r="C3" s="66">
        <v>2009</v>
      </c>
      <c r="D3" s="66">
        <v>2010</v>
      </c>
      <c r="E3" s="66">
        <v>2011</v>
      </c>
      <c r="F3" s="66">
        <v>2012</v>
      </c>
      <c r="G3" s="66">
        <v>2013</v>
      </c>
      <c r="H3" s="66">
        <v>2014</v>
      </c>
      <c r="I3" s="66">
        <v>2015</v>
      </c>
      <c r="J3" s="66">
        <v>2016</v>
      </c>
      <c r="K3" s="66">
        <v>2017</v>
      </c>
      <c r="L3" s="66">
        <v>2018</v>
      </c>
      <c r="M3" s="66">
        <v>2019</v>
      </c>
      <c r="N3" s="80">
        <v>2020</v>
      </c>
      <c r="O3" s="79" t="s">
        <v>28</v>
      </c>
      <c r="P3" s="67" t="s">
        <v>33</v>
      </c>
    </row>
    <row r="4" spans="1:16" s="48" customFormat="1" x14ac:dyDescent="0.2">
      <c r="A4" s="63" t="s">
        <v>4</v>
      </c>
      <c r="B4" s="76">
        <v>431252.77399999998</v>
      </c>
      <c r="C4" s="76">
        <v>447170.413</v>
      </c>
      <c r="D4" s="76">
        <v>465000</v>
      </c>
      <c r="E4" s="76">
        <v>482557</v>
      </c>
      <c r="F4" s="76">
        <v>499182</v>
      </c>
      <c r="G4" s="76">
        <v>514308</v>
      </c>
      <c r="H4" s="76">
        <v>531555</v>
      </c>
      <c r="I4" s="76">
        <v>542689</v>
      </c>
      <c r="J4" s="76">
        <v>549990</v>
      </c>
      <c r="K4" s="76">
        <v>564064</v>
      </c>
      <c r="L4" s="76">
        <v>571701.62225999997</v>
      </c>
      <c r="M4" s="76">
        <v>577081.40552999999</v>
      </c>
      <c r="N4" s="84">
        <v>605526.18229999999</v>
      </c>
      <c r="O4" s="81">
        <f t="shared" ref="O4:O9" si="0">(N4-M4)/M4</f>
        <v>4.929075256527439E-2</v>
      </c>
      <c r="P4" s="68">
        <f>POWER(N4/G4,1/(N$3-G$3))-1</f>
        <v>2.3599227612669527E-2</v>
      </c>
    </row>
    <row r="5" spans="1:16" s="48" customFormat="1" x14ac:dyDescent="0.2">
      <c r="A5" s="64" t="s">
        <v>14</v>
      </c>
      <c r="B5" s="77">
        <v>47918.732000000004</v>
      </c>
      <c r="C5" s="77">
        <v>50188.245999999999</v>
      </c>
      <c r="D5" s="77">
        <v>52000</v>
      </c>
      <c r="E5" s="77">
        <v>53713</v>
      </c>
      <c r="F5" s="77">
        <v>55002</v>
      </c>
      <c r="G5" s="77">
        <v>56029</v>
      </c>
      <c r="H5" s="77">
        <v>57341</v>
      </c>
      <c r="I5" s="77">
        <v>58168</v>
      </c>
      <c r="J5" s="77">
        <v>58798</v>
      </c>
      <c r="K5" s="77">
        <v>59809</v>
      </c>
      <c r="L5" s="77">
        <v>60570.118569999999</v>
      </c>
      <c r="M5" s="77">
        <v>61126.023840000002</v>
      </c>
      <c r="N5" s="85">
        <v>64046.137600000002</v>
      </c>
      <c r="O5" s="82">
        <f t="shared" si="0"/>
        <v>4.7772022071049865E-2</v>
      </c>
      <c r="P5" s="69">
        <f t="shared" ref="P5:P9" si="1">POWER(N5/G5,1/(N$3-G$3))-1</f>
        <v>1.9288567807063117E-2</v>
      </c>
    </row>
    <row r="6" spans="1:16" s="48" customFormat="1" x14ac:dyDescent="0.2">
      <c r="A6" s="64" t="s">
        <v>3</v>
      </c>
      <c r="B6" s="77">
        <v>98859.025999999998</v>
      </c>
      <c r="C6" s="77">
        <v>153149.399</v>
      </c>
      <c r="D6" s="77">
        <v>161000</v>
      </c>
      <c r="E6" s="77">
        <v>161171</v>
      </c>
      <c r="F6" s="77">
        <v>164968</v>
      </c>
      <c r="G6" s="77">
        <v>168089</v>
      </c>
      <c r="H6" s="77">
        <v>172018</v>
      </c>
      <c r="I6" s="77">
        <v>174574</v>
      </c>
      <c r="J6" s="77">
        <v>176393</v>
      </c>
      <c r="K6" s="77">
        <v>179427</v>
      </c>
      <c r="L6" s="77">
        <v>181706.07688000001</v>
      </c>
      <c r="M6" s="77">
        <v>183382.63678999999</v>
      </c>
      <c r="N6" s="85">
        <v>192137.89249</v>
      </c>
      <c r="O6" s="82">
        <f t="shared" si="0"/>
        <v>4.7743100727829869E-2</v>
      </c>
      <c r="P6" s="69">
        <f t="shared" si="1"/>
        <v>1.9286440913889313E-2</v>
      </c>
    </row>
    <row r="7" spans="1:16" s="48" customFormat="1" x14ac:dyDescent="0.2">
      <c r="A7" s="64" t="s">
        <v>6</v>
      </c>
      <c r="B7" s="77"/>
      <c r="C7" s="77">
        <v>372.31200000000001</v>
      </c>
      <c r="D7" s="77">
        <v>464</v>
      </c>
      <c r="E7" s="77">
        <v>427</v>
      </c>
      <c r="F7" s="77">
        <v>472</v>
      </c>
      <c r="G7" s="77">
        <v>479</v>
      </c>
      <c r="H7" s="77">
        <v>461</v>
      </c>
      <c r="I7" s="77">
        <v>476</v>
      </c>
      <c r="J7" s="77">
        <v>516</v>
      </c>
      <c r="K7" s="77">
        <v>515</v>
      </c>
      <c r="L7" s="77">
        <v>511.49784</v>
      </c>
      <c r="M7" s="77">
        <v>528.14874999999995</v>
      </c>
      <c r="N7" s="85">
        <v>495.61032</v>
      </c>
      <c r="O7" s="82">
        <f t="shared" si="0"/>
        <v>-6.1608457844499212E-2</v>
      </c>
      <c r="P7" s="69">
        <f t="shared" si="1"/>
        <v>4.8817880554619109E-3</v>
      </c>
    </row>
    <row r="8" spans="1:16" s="48" customFormat="1" x14ac:dyDescent="0.2">
      <c r="A8" s="64" t="s">
        <v>5</v>
      </c>
      <c r="B8" s="77"/>
      <c r="C8" s="77"/>
      <c r="D8" s="77"/>
      <c r="E8" s="77"/>
      <c r="F8" s="77"/>
      <c r="G8" s="77">
        <v>14523</v>
      </c>
      <c r="H8" s="77">
        <v>20331</v>
      </c>
      <c r="I8" s="77">
        <v>21448</v>
      </c>
      <c r="J8" s="77">
        <v>22274</v>
      </c>
      <c r="K8" s="77">
        <v>23188</v>
      </c>
      <c r="L8" s="77">
        <v>24215.666440000001</v>
      </c>
      <c r="M8" s="77">
        <v>24746.111669999998</v>
      </c>
      <c r="N8" s="85">
        <v>25967.435809999999</v>
      </c>
      <c r="O8" s="82">
        <f t="shared" si="0"/>
        <v>4.9354183650622822E-2</v>
      </c>
      <c r="P8" s="69">
        <f t="shared" si="1"/>
        <v>8.6558833946595914E-2</v>
      </c>
    </row>
    <row r="9" spans="1:16" ht="13.5" thickBot="1" x14ac:dyDescent="0.25">
      <c r="A9" s="65" t="s">
        <v>0</v>
      </c>
      <c r="B9" s="78">
        <v>578030.53200000001</v>
      </c>
      <c r="C9" s="78">
        <v>650880.37</v>
      </c>
      <c r="D9" s="78">
        <v>678464</v>
      </c>
      <c r="E9" s="78">
        <v>697868</v>
      </c>
      <c r="F9" s="78">
        <v>719624</v>
      </c>
      <c r="G9" s="78">
        <v>753428</v>
      </c>
      <c r="H9" s="78">
        <v>781706</v>
      </c>
      <c r="I9" s="78">
        <v>797355</v>
      </c>
      <c r="J9" s="78">
        <v>807971</v>
      </c>
      <c r="K9" s="78">
        <v>827003</v>
      </c>
      <c r="L9" s="78">
        <f>SUM(L4:L8)</f>
        <v>838704.98199</v>
      </c>
      <c r="M9" s="78">
        <f>SUM(M4:M8)</f>
        <v>846864.32658000011</v>
      </c>
      <c r="N9" s="86">
        <f>SUM(N4:N8)</f>
        <v>888173.25852000003</v>
      </c>
      <c r="O9" s="83">
        <f t="shared" si="0"/>
        <v>4.8778689387972023E-2</v>
      </c>
      <c r="P9" s="70">
        <f t="shared" si="1"/>
        <v>2.3783182058093599E-2</v>
      </c>
    </row>
    <row r="10" spans="1:16" x14ac:dyDescent="0.2">
      <c r="A10" s="8" t="s">
        <v>1</v>
      </c>
      <c r="F10" s="49"/>
    </row>
    <row r="11" spans="1:16" s="50" customFormat="1" ht="45" customHeight="1" x14ac:dyDescent="0.2">
      <c r="A11" s="92" t="s">
        <v>42</v>
      </c>
      <c r="B11" s="92"/>
      <c r="C11" s="92"/>
      <c r="D11" s="92"/>
      <c r="E11" s="92"/>
      <c r="F11" s="92"/>
    </row>
    <row r="12" spans="1:16" ht="57.75" customHeight="1" x14ac:dyDescent="0.2">
      <c r="A12" s="93" t="s">
        <v>38</v>
      </c>
      <c r="B12" s="93"/>
      <c r="C12" s="93"/>
      <c r="D12" s="93"/>
      <c r="E12" s="93"/>
      <c r="F12" s="93"/>
    </row>
    <row r="13" spans="1:16" s="50" customFormat="1" x14ac:dyDescent="0.2">
      <c r="A13" s="51" t="s">
        <v>29</v>
      </c>
      <c r="B13" s="52"/>
      <c r="C13" s="52"/>
      <c r="D13" s="52"/>
    </row>
  </sheetData>
  <mergeCells count="3">
    <mergeCell ref="A1:D1"/>
    <mergeCell ref="A11:F11"/>
    <mergeCell ref="A12:F12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42"/>
  <sheetViews>
    <sheetView showGridLines="0" topLeftCell="A10" workbookViewId="0">
      <selection activeCell="A27" sqref="A27"/>
    </sheetView>
  </sheetViews>
  <sheetFormatPr baseColWidth="10" defaultRowHeight="12.75" x14ac:dyDescent="0.2"/>
  <cols>
    <col min="10" max="10" width="20.140625" customWidth="1"/>
  </cols>
  <sheetData>
    <row r="1" spans="1:10" x14ac:dyDescent="0.2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x14ac:dyDescent="0.2">
      <c r="A2" s="7" t="s">
        <v>2</v>
      </c>
    </row>
    <row r="25" spans="1:14" x14ac:dyDescent="0.2">
      <c r="B25" s="2"/>
      <c r="C25" s="2"/>
      <c r="D25" s="2"/>
    </row>
    <row r="26" spans="1:14" ht="17.25" customHeight="1" x14ac:dyDescent="0.2">
      <c r="A26" s="2" t="s">
        <v>1</v>
      </c>
      <c r="B26" s="2"/>
      <c r="C26" s="2"/>
      <c r="D26" s="2"/>
    </row>
    <row r="27" spans="1:14" x14ac:dyDescent="0.2">
      <c r="A27" s="1" t="s">
        <v>41</v>
      </c>
      <c r="B27" s="2"/>
      <c r="C27" s="2"/>
      <c r="D27" s="2"/>
    </row>
    <row r="28" spans="1:14" x14ac:dyDescent="0.2">
      <c r="A28" s="1" t="s">
        <v>15</v>
      </c>
      <c r="B28" s="1"/>
      <c r="C28" s="1"/>
      <c r="D28" s="1"/>
    </row>
    <row r="29" spans="1:14" x14ac:dyDescent="0.2">
      <c r="A29" s="1" t="s">
        <v>27</v>
      </c>
      <c r="B29" s="2"/>
      <c r="C29" s="2"/>
      <c r="D29" s="2"/>
    </row>
    <row r="31" spans="1:14" x14ac:dyDescent="0.2">
      <c r="M31" s="5"/>
      <c r="N31" s="5"/>
    </row>
    <row r="32" spans="1:14" x14ac:dyDescent="0.2">
      <c r="M32" s="5"/>
      <c r="N32" s="5"/>
    </row>
    <row r="33" spans="8:15" x14ac:dyDescent="0.2">
      <c r="M33" s="6"/>
      <c r="N33" s="5"/>
    </row>
    <row r="34" spans="8:15" ht="12.75" customHeight="1" x14ac:dyDescent="0.2">
      <c r="L34" s="3"/>
      <c r="M34" s="3"/>
      <c r="N34" s="3"/>
      <c r="O34" s="3"/>
    </row>
    <row r="35" spans="8:15" x14ac:dyDescent="0.2">
      <c r="H35" s="4"/>
      <c r="L35" s="3"/>
      <c r="M35" s="3"/>
      <c r="N35" s="3"/>
      <c r="O35" s="3"/>
    </row>
    <row r="36" spans="8:15" x14ac:dyDescent="0.2">
      <c r="L36" s="3"/>
      <c r="M36" s="3"/>
      <c r="N36" s="3"/>
      <c r="O36" s="3"/>
    </row>
    <row r="37" spans="8:15" x14ac:dyDescent="0.2">
      <c r="L37" s="3"/>
      <c r="M37" s="3"/>
      <c r="N37" s="3"/>
      <c r="O37" s="3"/>
    </row>
    <row r="38" spans="8:15" x14ac:dyDescent="0.2">
      <c r="L38" s="3"/>
      <c r="M38" s="3"/>
      <c r="N38" s="3"/>
      <c r="O38" s="3"/>
    </row>
    <row r="39" spans="8:15" x14ac:dyDescent="0.2">
      <c r="L39" s="3"/>
      <c r="M39" s="3"/>
      <c r="N39" s="3"/>
      <c r="O39" s="3"/>
    </row>
    <row r="40" spans="8:15" x14ac:dyDescent="0.2">
      <c r="L40" s="3"/>
      <c r="M40" s="3"/>
      <c r="N40" s="3"/>
      <c r="O40" s="3"/>
    </row>
    <row r="41" spans="8:15" x14ac:dyDescent="0.2">
      <c r="L41" s="3"/>
      <c r="M41" s="3"/>
      <c r="N41" s="3"/>
      <c r="O41" s="3"/>
    </row>
    <row r="42" spans="8:15" x14ac:dyDescent="0.2">
      <c r="L42" s="3"/>
      <c r="M42" s="3"/>
      <c r="N42" s="3"/>
      <c r="O42" s="3"/>
    </row>
  </sheetData>
  <mergeCells count="1">
    <mergeCell ref="A1:J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11"/>
  <sheetViews>
    <sheetView showGridLines="0" workbookViewId="0">
      <selection activeCell="A9" sqref="A9"/>
    </sheetView>
  </sheetViews>
  <sheetFormatPr baseColWidth="10" defaultRowHeight="12.75" x14ac:dyDescent="0.2"/>
  <sheetData>
    <row r="1" spans="1:12" s="7" customFormat="1" ht="12" x14ac:dyDescent="0.2">
      <c r="A1" s="30" t="s">
        <v>37</v>
      </c>
      <c r="B1" s="12"/>
      <c r="C1" s="12"/>
      <c r="D1" s="12"/>
      <c r="E1" s="12"/>
      <c r="F1" s="12"/>
      <c r="G1" s="12"/>
      <c r="H1" s="12"/>
      <c r="I1" s="12"/>
    </row>
    <row r="2" spans="1:12" s="7" customFormat="1" ht="12" x14ac:dyDescent="0.2">
      <c r="A2" s="7" t="s">
        <v>2</v>
      </c>
      <c r="B2" s="14"/>
      <c r="C2" s="14"/>
      <c r="D2" s="14"/>
    </row>
    <row r="3" spans="1:12" s="7" customFormat="1" ht="12" x14ac:dyDescent="0.2">
      <c r="A3" s="15"/>
      <c r="B3" s="15">
        <v>2010</v>
      </c>
      <c r="C3" s="15">
        <v>2011</v>
      </c>
      <c r="D3" s="15">
        <v>2012</v>
      </c>
      <c r="E3" s="15">
        <v>2013</v>
      </c>
      <c r="F3" s="15">
        <v>2014</v>
      </c>
      <c r="G3" s="15">
        <v>2015</v>
      </c>
      <c r="H3" s="16">
        <v>2016</v>
      </c>
      <c r="I3" s="16">
        <v>2017</v>
      </c>
      <c r="J3" s="16">
        <v>2018</v>
      </c>
      <c r="K3" s="16">
        <v>2019</v>
      </c>
      <c r="L3" s="16">
        <v>2020</v>
      </c>
    </row>
    <row r="4" spans="1:12" s="7" customFormat="1" ht="12" x14ac:dyDescent="0.2">
      <c r="A4" s="16" t="s">
        <v>7</v>
      </c>
      <c r="B4" s="17">
        <v>16</v>
      </c>
      <c r="C4" s="17">
        <v>21</v>
      </c>
      <c r="D4" s="17">
        <v>29</v>
      </c>
      <c r="E4" s="17">
        <v>31</v>
      </c>
      <c r="F4" s="17">
        <v>32</v>
      </c>
      <c r="G4" s="17">
        <v>34.4</v>
      </c>
      <c r="H4" s="17">
        <v>35</v>
      </c>
      <c r="I4" s="17">
        <v>38</v>
      </c>
      <c r="J4" s="17">
        <v>39</v>
      </c>
      <c r="K4" s="53">
        <v>39</v>
      </c>
      <c r="L4" s="53">
        <v>39</v>
      </c>
    </row>
    <row r="5" spans="1:12" s="7" customFormat="1" ht="12" x14ac:dyDescent="0.2">
      <c r="A5" s="16" t="s">
        <v>8</v>
      </c>
      <c r="B5" s="17">
        <v>41</v>
      </c>
      <c r="C5" s="17">
        <v>35</v>
      </c>
      <c r="D5" s="17">
        <v>27</v>
      </c>
      <c r="E5" s="17">
        <v>26</v>
      </c>
      <c r="F5" s="17">
        <v>25</v>
      </c>
      <c r="G5" s="17">
        <v>23.4</v>
      </c>
      <c r="H5" s="17">
        <v>23</v>
      </c>
      <c r="I5" s="17">
        <v>20</v>
      </c>
      <c r="J5" s="17">
        <v>20</v>
      </c>
      <c r="K5" s="53">
        <v>19</v>
      </c>
      <c r="L5" s="53">
        <v>19</v>
      </c>
    </row>
    <row r="6" spans="1:12" s="7" customFormat="1" ht="12" x14ac:dyDescent="0.2">
      <c r="A6" s="16" t="s">
        <v>9</v>
      </c>
      <c r="B6" s="17">
        <v>43</v>
      </c>
      <c r="C6" s="17">
        <v>42</v>
      </c>
      <c r="D6" s="17">
        <v>42</v>
      </c>
      <c r="E6" s="17">
        <v>41</v>
      </c>
      <c r="F6" s="17">
        <v>41</v>
      </c>
      <c r="G6" s="17">
        <v>40</v>
      </c>
      <c r="H6" s="17">
        <v>40</v>
      </c>
      <c r="I6" s="17">
        <v>40</v>
      </c>
      <c r="J6" s="17">
        <v>40</v>
      </c>
      <c r="K6" s="53">
        <v>40</v>
      </c>
      <c r="L6" s="53">
        <v>42</v>
      </c>
    </row>
    <row r="7" spans="1:12" s="7" customFormat="1" ht="14.25" x14ac:dyDescent="0.2">
      <c r="A7" s="16" t="s">
        <v>10</v>
      </c>
      <c r="B7" s="17">
        <v>0</v>
      </c>
      <c r="C7" s="17">
        <v>2</v>
      </c>
      <c r="D7" s="17">
        <v>2</v>
      </c>
      <c r="E7" s="17">
        <v>2</v>
      </c>
      <c r="F7" s="17">
        <v>2</v>
      </c>
      <c r="G7" s="17">
        <v>2.2000000000000028</v>
      </c>
      <c r="H7" s="17">
        <v>2</v>
      </c>
      <c r="I7" s="17">
        <v>2</v>
      </c>
      <c r="J7" s="17">
        <v>1</v>
      </c>
      <c r="K7" s="53">
        <v>2</v>
      </c>
      <c r="L7" s="53">
        <v>0</v>
      </c>
    </row>
    <row r="8" spans="1:12" x14ac:dyDescent="0.2">
      <c r="A8" s="2" t="s">
        <v>1</v>
      </c>
      <c r="B8" s="2"/>
      <c r="C8" s="2"/>
      <c r="D8" s="2"/>
    </row>
    <row r="9" spans="1:12" x14ac:dyDescent="0.2">
      <c r="A9" s="1" t="s">
        <v>41</v>
      </c>
      <c r="B9" s="2"/>
      <c r="C9" s="2"/>
      <c r="D9" s="2"/>
    </row>
    <row r="10" spans="1:12" x14ac:dyDescent="0.2">
      <c r="A10" s="1" t="s">
        <v>27</v>
      </c>
      <c r="B10" s="2"/>
      <c r="C10" s="2"/>
      <c r="D10" s="2"/>
    </row>
    <row r="11" spans="1:12" x14ac:dyDescent="0.2">
      <c r="A11" s="1" t="s">
        <v>15</v>
      </c>
      <c r="B11" s="1"/>
      <c r="C11" s="1"/>
      <c r="D11" s="1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L26"/>
  <sheetViews>
    <sheetView showGridLines="0" workbookViewId="0">
      <selection activeCell="A24" sqref="A24"/>
    </sheetView>
  </sheetViews>
  <sheetFormatPr baseColWidth="10" defaultColWidth="11.42578125" defaultRowHeight="12.75" x14ac:dyDescent="0.2"/>
  <cols>
    <col min="1" max="16384" width="11.42578125" style="11"/>
  </cols>
  <sheetData>
    <row r="1" spans="1:12" ht="14.25" customHeight="1" x14ac:dyDescent="0.2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9" spans="1:12" ht="12.75" customHeight="1" x14ac:dyDescent="0.2"/>
    <row r="23" spans="1:1" x14ac:dyDescent="0.2">
      <c r="A23" s="8" t="s">
        <v>1</v>
      </c>
    </row>
    <row r="24" spans="1:1" x14ac:dyDescent="0.2">
      <c r="A24" s="1" t="s">
        <v>41</v>
      </c>
    </row>
    <row r="25" spans="1:1" x14ac:dyDescent="0.2">
      <c r="A25" s="1" t="s">
        <v>30</v>
      </c>
    </row>
    <row r="26" spans="1:1" x14ac:dyDescent="0.2">
      <c r="A26" s="1"/>
    </row>
  </sheetData>
  <mergeCells count="1">
    <mergeCell ref="A1:L1"/>
  </mergeCells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29"/>
  <sheetViews>
    <sheetView showGridLines="0" workbookViewId="0">
      <selection activeCell="A18" sqref="A18"/>
    </sheetView>
  </sheetViews>
  <sheetFormatPr baseColWidth="10" defaultColWidth="11.42578125" defaultRowHeight="12" x14ac:dyDescent="0.2"/>
  <cols>
    <col min="1" max="1" width="11.42578125" style="18"/>
    <col min="2" max="3" width="26.7109375" style="18" customWidth="1"/>
    <col min="4" max="16384" width="11.42578125" style="18"/>
  </cols>
  <sheetData>
    <row r="1" spans="1:12" x14ac:dyDescent="0.2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6" x14ac:dyDescent="0.2">
      <c r="A3" s="19" t="s">
        <v>11</v>
      </c>
      <c r="B3" s="20" t="s">
        <v>12</v>
      </c>
      <c r="C3" s="20" t="s">
        <v>13</v>
      </c>
    </row>
    <row r="4" spans="1:12" x14ac:dyDescent="0.2">
      <c r="A4" s="19">
        <v>2010</v>
      </c>
      <c r="B4" s="21">
        <v>838.64200000000005</v>
      </c>
      <c r="C4" s="21">
        <v>25568.181818181816</v>
      </c>
      <c r="E4" s="87"/>
      <c r="F4" s="87"/>
    </row>
    <row r="5" spans="1:12" x14ac:dyDescent="0.2">
      <c r="A5" s="19">
        <v>2011</v>
      </c>
      <c r="B5" s="21">
        <v>882.31799999999998</v>
      </c>
      <c r="C5" s="21">
        <v>27000</v>
      </c>
      <c r="E5" s="87"/>
      <c r="F5" s="87"/>
    </row>
    <row r="6" spans="1:12" x14ac:dyDescent="0.2">
      <c r="A6" s="19">
        <v>2012</v>
      </c>
      <c r="B6" s="21">
        <v>941.36800000000005</v>
      </c>
      <c r="C6" s="21">
        <v>27280.746999999999</v>
      </c>
      <c r="E6" s="87"/>
      <c r="F6" s="87"/>
    </row>
    <row r="7" spans="1:12" x14ac:dyDescent="0.2">
      <c r="A7" s="19">
        <v>2013</v>
      </c>
      <c r="B7" s="21">
        <v>983.93200000000002</v>
      </c>
      <c r="C7" s="21">
        <v>26447.453000000001</v>
      </c>
      <c r="E7" s="87"/>
      <c r="F7" s="87"/>
    </row>
    <row r="8" spans="1:12" x14ac:dyDescent="0.2">
      <c r="A8" s="19">
        <v>2014</v>
      </c>
      <c r="B8" s="21">
        <v>1004.207</v>
      </c>
      <c r="C8" s="21">
        <v>26341.263999999999</v>
      </c>
      <c r="E8" s="87"/>
      <c r="F8" s="87"/>
    </row>
    <row r="9" spans="1:12" x14ac:dyDescent="0.2">
      <c r="A9" s="22">
        <v>2015</v>
      </c>
      <c r="B9" s="23">
        <v>1023</v>
      </c>
      <c r="C9" s="23">
        <v>26243.359</v>
      </c>
      <c r="E9" s="87"/>
      <c r="F9" s="87"/>
    </row>
    <row r="10" spans="1:12" x14ac:dyDescent="0.2">
      <c r="A10" s="19">
        <v>2016</v>
      </c>
      <c r="B10" s="21">
        <v>1050.4000000000001</v>
      </c>
      <c r="C10" s="21">
        <v>25976.47</v>
      </c>
      <c r="D10" s="24"/>
      <c r="E10" s="87"/>
      <c r="F10" s="87"/>
    </row>
    <row r="11" spans="1:12" x14ac:dyDescent="0.2">
      <c r="A11" s="19">
        <v>2017</v>
      </c>
      <c r="B11" s="21">
        <v>1042.3</v>
      </c>
      <c r="C11" s="21">
        <v>26218.388999999999</v>
      </c>
      <c r="D11" s="24"/>
      <c r="E11" s="87"/>
      <c r="F11" s="87"/>
    </row>
    <row r="12" spans="1:12" x14ac:dyDescent="0.2">
      <c r="A12" s="19">
        <v>2018</v>
      </c>
      <c r="B12" s="23">
        <v>1010.57</v>
      </c>
      <c r="C12" s="23">
        <v>25180.651999999998</v>
      </c>
      <c r="D12" s="24"/>
      <c r="E12" s="87"/>
      <c r="F12" s="87"/>
    </row>
    <row r="13" spans="1:12" x14ac:dyDescent="0.2">
      <c r="A13" s="45">
        <v>2019</v>
      </c>
      <c r="B13" s="54">
        <v>975.96900000000005</v>
      </c>
      <c r="C13" s="54">
        <v>24378.636999999999</v>
      </c>
      <c r="D13" s="24"/>
      <c r="E13" s="88"/>
      <c r="F13" s="88"/>
    </row>
    <row r="14" spans="1:12" x14ac:dyDescent="0.2">
      <c r="A14" s="71">
        <v>2020</v>
      </c>
      <c r="B14" s="72">
        <v>603.423</v>
      </c>
      <c r="C14" s="72">
        <v>18636.201000000001</v>
      </c>
      <c r="E14" s="88"/>
      <c r="F14" s="88"/>
    </row>
    <row r="15" spans="1:12" ht="36" x14ac:dyDescent="0.2">
      <c r="A15" s="20" t="s">
        <v>28</v>
      </c>
      <c r="B15" s="75">
        <f>(B14-B13)/B13</f>
        <v>-0.38171909148753702</v>
      </c>
      <c r="C15" s="75">
        <f>(C14-C13)/C13</f>
        <v>-0.23555197117870036</v>
      </c>
    </row>
    <row r="16" spans="1:12" x14ac:dyDescent="0.2">
      <c r="A16" s="73"/>
      <c r="B16" s="74"/>
      <c r="C16" s="74"/>
    </row>
    <row r="17" spans="1:2" x14ac:dyDescent="0.2">
      <c r="A17" s="8" t="s">
        <v>1</v>
      </c>
    </row>
    <row r="18" spans="1:2" x14ac:dyDescent="0.2">
      <c r="A18" s="1" t="s">
        <v>41</v>
      </c>
    </row>
    <row r="19" spans="1:2" x14ac:dyDescent="0.2">
      <c r="A19" s="1" t="s">
        <v>30</v>
      </c>
    </row>
    <row r="20" spans="1:2" x14ac:dyDescent="0.2">
      <c r="B20" s="25"/>
    </row>
    <row r="28" spans="1:2" ht="15" x14ac:dyDescent="0.2">
      <c r="B28" s="42"/>
    </row>
    <row r="29" spans="1:2" ht="15" x14ac:dyDescent="0.2">
      <c r="B29" s="42"/>
    </row>
  </sheetData>
  <mergeCells count="1">
    <mergeCell ref="A1:L1"/>
  </mergeCells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27"/>
  <sheetViews>
    <sheetView showGridLines="0" workbookViewId="0">
      <selection activeCell="A26" sqref="A26"/>
    </sheetView>
  </sheetViews>
  <sheetFormatPr baseColWidth="10" defaultRowHeight="12.75" x14ac:dyDescent="0.2"/>
  <sheetData>
    <row r="1" spans="1:9" x14ac:dyDescent="0.2">
      <c r="A1" s="94" t="s">
        <v>24</v>
      </c>
      <c r="B1" s="94"/>
      <c r="C1" s="94"/>
      <c r="D1" s="94"/>
      <c r="E1" s="94"/>
      <c r="F1" s="94"/>
      <c r="G1" s="94"/>
      <c r="H1" s="94"/>
      <c r="I1" s="94"/>
    </row>
    <row r="2" spans="1:9" x14ac:dyDescent="0.2">
      <c r="A2" s="7" t="s">
        <v>2</v>
      </c>
    </row>
    <row r="25" spans="1:1" x14ac:dyDescent="0.2">
      <c r="A25" s="2" t="s">
        <v>1</v>
      </c>
    </row>
    <row r="26" spans="1:1" x14ac:dyDescent="0.2">
      <c r="A26" s="1" t="s">
        <v>41</v>
      </c>
    </row>
    <row r="27" spans="1:1" x14ac:dyDescent="0.2">
      <c r="A27" s="1" t="s">
        <v>31</v>
      </c>
    </row>
  </sheetData>
  <mergeCells count="1">
    <mergeCell ref="A1:I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L9"/>
  <sheetViews>
    <sheetView showGridLines="0" workbookViewId="0">
      <selection activeCell="A8" sqref="A8"/>
    </sheetView>
  </sheetViews>
  <sheetFormatPr baseColWidth="10" defaultColWidth="11.42578125" defaultRowHeight="12" x14ac:dyDescent="0.2"/>
  <cols>
    <col min="1" max="1" width="12.85546875" style="26" customWidth="1"/>
    <col min="2" max="7" width="9.42578125" style="26" customWidth="1"/>
    <col min="8" max="8" width="9.28515625" style="26" customWidth="1"/>
    <col min="9" max="9" width="9.7109375" style="26" customWidth="1"/>
    <col min="10" max="16384" width="11.42578125" style="26"/>
  </cols>
  <sheetData>
    <row r="1" spans="1:12" x14ac:dyDescent="0.2">
      <c r="A1" s="31" t="s">
        <v>36</v>
      </c>
      <c r="B1" s="31"/>
      <c r="C1" s="31"/>
      <c r="D1" s="31"/>
      <c r="E1" s="31"/>
      <c r="F1" s="31"/>
      <c r="G1" s="31"/>
      <c r="H1" s="31"/>
      <c r="I1" s="31"/>
    </row>
    <row r="2" spans="1:12" x14ac:dyDescent="0.2">
      <c r="A2" s="7" t="s">
        <v>2</v>
      </c>
      <c r="B2" s="7"/>
      <c r="C2" s="7"/>
      <c r="D2" s="7"/>
      <c r="E2" s="7"/>
      <c r="F2" s="7"/>
      <c r="G2" s="7"/>
      <c r="H2" s="7"/>
      <c r="I2" s="7"/>
    </row>
    <row r="3" spans="1:12" ht="13.9" customHeight="1" x14ac:dyDescent="0.2">
      <c r="A3" s="20"/>
      <c r="B3" s="20">
        <v>2010</v>
      </c>
      <c r="C3" s="20">
        <v>2011</v>
      </c>
      <c r="D3" s="20">
        <v>2012</v>
      </c>
      <c r="E3" s="20">
        <v>2013</v>
      </c>
      <c r="F3" s="20">
        <v>2014</v>
      </c>
      <c r="G3" s="20">
        <v>2015</v>
      </c>
      <c r="H3" s="19">
        <v>2016</v>
      </c>
      <c r="I3" s="20">
        <v>2017</v>
      </c>
      <c r="J3" s="20">
        <v>2018</v>
      </c>
      <c r="K3" s="20">
        <v>2019</v>
      </c>
      <c r="L3" s="20">
        <v>2020</v>
      </c>
    </row>
    <row r="4" spans="1:12" x14ac:dyDescent="0.2">
      <c r="A4" s="19" t="s">
        <v>7</v>
      </c>
      <c r="B4" s="27">
        <v>10</v>
      </c>
      <c r="C4" s="27">
        <v>14</v>
      </c>
      <c r="D4" s="27">
        <v>16</v>
      </c>
      <c r="E4" s="27">
        <v>18</v>
      </c>
      <c r="F4" s="27">
        <v>18</v>
      </c>
      <c r="G4" s="27">
        <v>21</v>
      </c>
      <c r="H4" s="27">
        <v>21</v>
      </c>
      <c r="I4" s="28">
        <v>24</v>
      </c>
      <c r="J4" s="28">
        <v>27</v>
      </c>
      <c r="K4" s="55">
        <v>26</v>
      </c>
      <c r="L4" s="55">
        <v>29</v>
      </c>
    </row>
    <row r="5" spans="1:12" x14ac:dyDescent="0.2">
      <c r="A5" s="20" t="s">
        <v>8</v>
      </c>
      <c r="B5" s="29">
        <v>36</v>
      </c>
      <c r="C5" s="29">
        <v>28</v>
      </c>
      <c r="D5" s="29">
        <v>26</v>
      </c>
      <c r="E5" s="29">
        <v>23</v>
      </c>
      <c r="F5" s="29">
        <v>24</v>
      </c>
      <c r="G5" s="29">
        <v>23</v>
      </c>
      <c r="H5" s="28">
        <v>21</v>
      </c>
      <c r="I5" s="29">
        <v>21</v>
      </c>
      <c r="J5" s="29">
        <v>20</v>
      </c>
      <c r="K5" s="56">
        <v>19</v>
      </c>
      <c r="L5" s="56">
        <v>18</v>
      </c>
    </row>
    <row r="6" spans="1:12" x14ac:dyDescent="0.2">
      <c r="A6" s="19" t="s">
        <v>9</v>
      </c>
      <c r="B6" s="27">
        <v>54</v>
      </c>
      <c r="C6" s="27">
        <v>58</v>
      </c>
      <c r="D6" s="27">
        <v>58</v>
      </c>
      <c r="E6" s="27">
        <v>59</v>
      </c>
      <c r="F6" s="27">
        <v>58</v>
      </c>
      <c r="G6" s="27">
        <v>56</v>
      </c>
      <c r="H6" s="27">
        <v>58</v>
      </c>
      <c r="I6" s="28">
        <v>55</v>
      </c>
      <c r="J6" s="28">
        <v>53</v>
      </c>
      <c r="K6" s="55">
        <v>55</v>
      </c>
      <c r="L6" s="55">
        <v>53</v>
      </c>
    </row>
    <row r="7" spans="1:12" x14ac:dyDescent="0.2">
      <c r="A7" s="2" t="s">
        <v>1</v>
      </c>
    </row>
    <row r="8" spans="1:12" x14ac:dyDescent="0.2">
      <c r="A8" s="1" t="s">
        <v>41</v>
      </c>
    </row>
    <row r="9" spans="1:12" x14ac:dyDescent="0.2">
      <c r="A9" s="1" t="s">
        <v>31</v>
      </c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12"/>
  <sheetViews>
    <sheetView showGridLines="0" workbookViewId="0">
      <selection activeCell="A15" sqref="A15"/>
    </sheetView>
  </sheetViews>
  <sheetFormatPr baseColWidth="10" defaultRowHeight="12.75" x14ac:dyDescent="0.2"/>
  <cols>
    <col min="1" max="1" width="42.28515625" customWidth="1"/>
    <col min="2" max="9" width="9.7109375" customWidth="1"/>
    <col min="10" max="10" width="11.7109375" customWidth="1"/>
  </cols>
  <sheetData>
    <row r="1" spans="1:11" x14ac:dyDescent="0.2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ht="13.5" thickBo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1" ht="57" thickBot="1" x14ac:dyDescent="0.25">
      <c r="A3" s="37"/>
      <c r="B3" s="32">
        <v>2013</v>
      </c>
      <c r="C3" s="32">
        <v>2014</v>
      </c>
      <c r="D3" s="32">
        <v>2015</v>
      </c>
      <c r="E3" s="32">
        <v>2016</v>
      </c>
      <c r="F3" s="32">
        <v>2017</v>
      </c>
      <c r="G3" s="32">
        <v>2018</v>
      </c>
      <c r="H3" s="32">
        <v>2019</v>
      </c>
      <c r="I3" s="32">
        <v>2020</v>
      </c>
      <c r="J3" s="32" t="s">
        <v>28</v>
      </c>
      <c r="K3" s="32" t="s">
        <v>33</v>
      </c>
    </row>
    <row r="4" spans="1:11" x14ac:dyDescent="0.2">
      <c r="A4" s="38" t="s">
        <v>19</v>
      </c>
      <c r="B4" s="33"/>
      <c r="C4" s="33"/>
      <c r="D4" s="33"/>
      <c r="E4" s="33"/>
      <c r="F4" s="33"/>
      <c r="G4" s="33"/>
      <c r="H4" s="33"/>
      <c r="I4" s="33"/>
      <c r="J4" s="34"/>
      <c r="K4" s="34"/>
    </row>
    <row r="5" spans="1:11" x14ac:dyDescent="0.2">
      <c r="A5" s="39" t="s">
        <v>23</v>
      </c>
      <c r="B5" s="9">
        <v>3436</v>
      </c>
      <c r="C5" s="9">
        <v>3280</v>
      </c>
      <c r="D5" s="9">
        <v>3271</v>
      </c>
      <c r="E5" s="9">
        <v>3412</v>
      </c>
      <c r="F5" s="9">
        <v>2987</v>
      </c>
      <c r="G5" s="9">
        <v>2804</v>
      </c>
      <c r="H5" s="57">
        <v>2861</v>
      </c>
      <c r="I5" s="57">
        <v>2874</v>
      </c>
      <c r="J5" s="58">
        <f>(I5-H5)/H5*100</f>
        <v>0.45438657811953864</v>
      </c>
      <c r="K5" s="58">
        <f>(POWER(I5/B5,1/(I$3-B$3))-1)*100</f>
        <v>-2.5191994888304592</v>
      </c>
    </row>
    <row r="6" spans="1:11" x14ac:dyDescent="0.2">
      <c r="A6" s="39" t="s">
        <v>20</v>
      </c>
      <c r="B6" s="9">
        <v>1341</v>
      </c>
      <c r="C6" s="9">
        <v>1320</v>
      </c>
      <c r="D6" s="9">
        <v>1121</v>
      </c>
      <c r="E6" s="9">
        <v>1222</v>
      </c>
      <c r="F6" s="9">
        <v>1194</v>
      </c>
      <c r="G6" s="9">
        <v>1202</v>
      </c>
      <c r="H6" s="57">
        <v>1385</v>
      </c>
      <c r="I6" s="57">
        <v>1152</v>
      </c>
      <c r="J6" s="58">
        <f>(I6-H6)/H6*100</f>
        <v>-16.823104693140795</v>
      </c>
      <c r="K6" s="58">
        <f t="shared" ref="K6:K9" si="0">(POWER(I6/B6,1/(I$3-B$3))-1)*100</f>
        <v>-2.146849137388096</v>
      </c>
    </row>
    <row r="7" spans="1:11" x14ac:dyDescent="0.2">
      <c r="A7" s="39" t="s">
        <v>26</v>
      </c>
      <c r="B7" s="9">
        <v>2924</v>
      </c>
      <c r="C7" s="9">
        <v>3458</v>
      </c>
      <c r="D7" s="9">
        <v>3799</v>
      </c>
      <c r="E7" s="9">
        <v>4476</v>
      </c>
      <c r="F7" s="9">
        <v>5079</v>
      </c>
      <c r="G7" s="9">
        <v>5377</v>
      </c>
      <c r="H7" s="57">
        <v>5858</v>
      </c>
      <c r="I7" s="57">
        <v>5588</v>
      </c>
      <c r="J7" s="58">
        <f>(I7-H7)/H7*100</f>
        <v>-4.6090815978149537</v>
      </c>
      <c r="K7" s="58">
        <f t="shared" si="0"/>
        <v>9.6939608749471162</v>
      </c>
    </row>
    <row r="8" spans="1:11" x14ac:dyDescent="0.2">
      <c r="A8" s="40" t="s">
        <v>22</v>
      </c>
      <c r="B8" s="10">
        <v>18482</v>
      </c>
      <c r="C8" s="10">
        <v>18202</v>
      </c>
      <c r="D8" s="10">
        <v>17437</v>
      </c>
      <c r="E8" s="10">
        <v>17344</v>
      </c>
      <c r="F8" s="10">
        <v>17177</v>
      </c>
      <c r="G8" s="10">
        <v>17048</v>
      </c>
      <c r="H8" s="59">
        <v>17160</v>
      </c>
      <c r="I8" s="59">
        <v>18514</v>
      </c>
      <c r="J8" s="60">
        <f>(I8-H8)/H8*100</f>
        <v>7.8904428904428903</v>
      </c>
      <c r="K8" s="60">
        <f t="shared" si="0"/>
        <v>2.4716156498350017E-2</v>
      </c>
    </row>
    <row r="9" spans="1:11" s="36" customFormat="1" ht="23.25" thickBot="1" x14ac:dyDescent="0.25">
      <c r="A9" s="41" t="s">
        <v>21</v>
      </c>
      <c r="B9" s="35">
        <v>18623</v>
      </c>
      <c r="C9" s="35">
        <v>29172</v>
      </c>
      <c r="D9" s="35">
        <v>35026</v>
      </c>
      <c r="E9" s="35">
        <v>40718</v>
      </c>
      <c r="F9" s="35">
        <v>48101</v>
      </c>
      <c r="G9" s="35">
        <v>50353</v>
      </c>
      <c r="H9" s="46">
        <v>49831</v>
      </c>
      <c r="I9" s="46">
        <v>26500</v>
      </c>
      <c r="J9" s="61">
        <f>(I9-H9)/H9*100</f>
        <v>-46.820252453292127</v>
      </c>
      <c r="K9" s="61">
        <f t="shared" si="0"/>
        <v>5.168377979142269</v>
      </c>
    </row>
    <row r="10" spans="1:11" x14ac:dyDescent="0.2">
      <c r="A10" s="2" t="s">
        <v>1</v>
      </c>
      <c r="B10" s="2"/>
      <c r="C10" s="2"/>
    </row>
    <row r="11" spans="1:11" x14ac:dyDescent="0.2">
      <c r="A11" s="1" t="s">
        <v>40</v>
      </c>
      <c r="B11" s="1"/>
      <c r="C11" s="1"/>
    </row>
    <row r="12" spans="1:11" ht="27" customHeight="1" x14ac:dyDescent="0.2">
      <c r="A12" s="95" t="s">
        <v>32</v>
      </c>
      <c r="B12" s="96"/>
      <c r="C12" s="96"/>
      <c r="D12" s="96"/>
      <c r="E12" s="96"/>
      <c r="F12" s="96"/>
      <c r="G12" s="96"/>
      <c r="H12" s="96"/>
      <c r="I12" s="96"/>
      <c r="J12" s="96"/>
    </row>
  </sheetData>
  <mergeCells count="2">
    <mergeCell ref="A1:J1"/>
    <mergeCell ref="A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F 7.3-1</vt:lpstr>
      <vt:lpstr>F 7.3-2</vt:lpstr>
      <vt:lpstr>Source F 7.3-2</vt:lpstr>
      <vt:lpstr>F 7.3-3</vt:lpstr>
      <vt:lpstr>Source F 7.3-3</vt:lpstr>
      <vt:lpstr>F 7.3-4</vt:lpstr>
      <vt:lpstr>Source F 7.3-4</vt:lpstr>
      <vt:lpstr>F 7.3-5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GAUTIER</dc:creator>
  <cp:lastModifiedBy>ROSOVSKY Maguelonne</cp:lastModifiedBy>
  <dcterms:created xsi:type="dcterms:W3CDTF">2016-10-14T13:43:44Z</dcterms:created>
  <dcterms:modified xsi:type="dcterms:W3CDTF">2021-09-13T08:15:33Z</dcterms:modified>
</cp:coreProperties>
</file>