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1\FT 1 Mise en ligne\"/>
    </mc:Choice>
  </mc:AlternateContent>
  <bookViews>
    <workbookView xWindow="45" yWindow="-30" windowWidth="20625" windowHeight="6195"/>
  </bookViews>
  <sheets>
    <sheet name="SOMMAIRE" sheetId="11" r:id="rId1"/>
    <sheet name="Figure 1.2-2" sheetId="1" r:id="rId2"/>
    <sheet name="Part des femmes par employeur" sheetId="3" r:id="rId3"/>
    <sheet name="Âge moyen par employeur" sheetId="4" r:id="rId4"/>
    <sheet name="Moins de 30 ans par employeur" sheetId="5" r:id="rId5"/>
    <sheet name="Plus de 50 ans par employeur" sheetId="6" r:id="rId6"/>
    <sheet name="Figure 1.2-7" sheetId="2" r:id="rId7"/>
    <sheet name="Part des femmes par statut" sheetId="7" r:id="rId8"/>
    <sheet name="Âge moyen par statut" sheetId="8" r:id="rId9"/>
    <sheet name="Moins de 30 ans par statut" sheetId="9" r:id="rId10"/>
    <sheet name="50 ans et plus par statut" sheetId="10" r:id="rId11"/>
  </sheets>
  <externalReferences>
    <externalReference r:id="rId12"/>
  </externalReferences>
  <definedNames>
    <definedName name="MiseAJour">[1]!MiseAJour</definedName>
  </definedNames>
  <calcPr calcId="152511"/>
</workbook>
</file>

<file path=xl/calcChain.xml><?xml version="1.0" encoding="utf-8"?>
<calcChain xmlns="http://schemas.openxmlformats.org/spreadsheetml/2006/main">
  <c r="W13" i="1" l="1"/>
  <c r="X13" i="1"/>
  <c r="Y13" i="1"/>
  <c r="W15" i="1"/>
  <c r="X15" i="1"/>
  <c r="Y15" i="1"/>
  <c r="Y10" i="1"/>
  <c r="X10" i="1"/>
  <c r="W10" i="1"/>
  <c r="V24" i="2" l="1"/>
  <c r="U24" i="2"/>
  <c r="T24" i="2"/>
  <c r="V23" i="2"/>
  <c r="U23" i="2"/>
  <c r="T23" i="2"/>
  <c r="V22" i="2"/>
  <c r="U22" i="2"/>
  <c r="T22" i="2"/>
  <c r="V21" i="2"/>
  <c r="U21" i="2"/>
  <c r="T21" i="2"/>
  <c r="V25" i="2"/>
  <c r="U25" i="2"/>
  <c r="T25" i="2"/>
  <c r="V19" i="2"/>
  <c r="U19" i="2"/>
  <c r="T19" i="2"/>
  <c r="V18" i="2"/>
  <c r="U18" i="2"/>
  <c r="T18" i="2"/>
  <c r="V17" i="2"/>
  <c r="U17" i="2"/>
  <c r="T17" i="2"/>
  <c r="V16" i="2"/>
  <c r="U16" i="2"/>
  <c r="T16" i="2"/>
  <c r="V14" i="2"/>
  <c r="U14" i="2"/>
  <c r="T14" i="2"/>
  <c r="V13" i="2"/>
  <c r="U13" i="2"/>
  <c r="T13" i="2"/>
  <c r="V12" i="2"/>
  <c r="U12" i="2"/>
  <c r="T12" i="2"/>
  <c r="V11" i="2"/>
  <c r="U11" i="2"/>
  <c r="T11" i="2"/>
  <c r="T5" i="2"/>
  <c r="U5" i="2"/>
  <c r="V5" i="2"/>
  <c r="T6" i="2"/>
  <c r="U6" i="2"/>
  <c r="V6" i="2"/>
  <c r="T7" i="2"/>
  <c r="U7" i="2"/>
  <c r="V7" i="2"/>
  <c r="V8" i="2"/>
  <c r="T9" i="2"/>
  <c r="U9" i="2"/>
  <c r="V9" i="2"/>
  <c r="U4" i="2"/>
  <c r="V4" i="2"/>
  <c r="T4" i="2"/>
  <c r="W5" i="1" l="1"/>
  <c r="X5" i="1"/>
  <c r="Y5" i="1"/>
  <c r="W7" i="1"/>
  <c r="X7" i="1"/>
  <c r="Y7" i="1"/>
  <c r="W8" i="1"/>
  <c r="X8" i="1"/>
  <c r="Y8" i="1"/>
  <c r="Y4" i="1"/>
  <c r="X4" i="1"/>
  <c r="W4" i="1"/>
  <c r="S16" i="1" l="1"/>
  <c r="T16" i="1"/>
  <c r="Q26" i="2"/>
  <c r="Q20" i="2"/>
  <c r="Q15" i="2"/>
  <c r="P10" i="2"/>
  <c r="Q10" i="2"/>
  <c r="P26" i="2"/>
  <c r="P20" i="2"/>
  <c r="P15" i="2"/>
  <c r="Q9" i="1"/>
  <c r="P9" i="1"/>
  <c r="O9" i="1"/>
  <c r="N9" i="1"/>
  <c r="M9" i="1"/>
  <c r="L9" i="1"/>
  <c r="W9" i="1" s="1"/>
  <c r="K9" i="1"/>
  <c r="J9" i="1"/>
  <c r="I9" i="1"/>
  <c r="H9" i="1"/>
  <c r="G9" i="1"/>
  <c r="F9" i="1"/>
  <c r="E9" i="1"/>
  <c r="D9" i="1"/>
  <c r="C9" i="1"/>
  <c r="Q6" i="1"/>
  <c r="P6" i="1"/>
  <c r="O6" i="1"/>
  <c r="N6" i="1"/>
  <c r="M6" i="1"/>
  <c r="L6" i="1"/>
  <c r="K6" i="1"/>
  <c r="J6" i="1"/>
  <c r="I6" i="1"/>
  <c r="H6" i="1"/>
  <c r="G6" i="1"/>
  <c r="F6" i="1"/>
  <c r="F14" i="1" s="1"/>
  <c r="F16" i="1" s="1"/>
  <c r="E6" i="1"/>
  <c r="D6" i="1"/>
  <c r="C6" i="1"/>
  <c r="R6" i="1"/>
  <c r="R14" i="1" s="1"/>
  <c r="R16" i="1" s="1"/>
  <c r="O26" i="2"/>
  <c r="M25" i="2"/>
  <c r="L25" i="2"/>
  <c r="K25" i="2"/>
  <c r="J25" i="2"/>
  <c r="J24" i="2"/>
  <c r="H24" i="2"/>
  <c r="G24" i="2"/>
  <c r="F24" i="2"/>
  <c r="E24" i="2"/>
  <c r="D24" i="2"/>
  <c r="C24" i="2"/>
  <c r="J23" i="2"/>
  <c r="H23" i="2"/>
  <c r="G23" i="2"/>
  <c r="F23" i="2"/>
  <c r="E23" i="2"/>
  <c r="D23" i="2"/>
  <c r="C23" i="2"/>
  <c r="J22" i="2"/>
  <c r="J26" i="2"/>
  <c r="H22" i="2"/>
  <c r="H26" i="2"/>
  <c r="G22" i="2"/>
  <c r="G26" i="2"/>
  <c r="F22" i="2"/>
  <c r="F26" i="2"/>
  <c r="E22" i="2"/>
  <c r="E26" i="2"/>
  <c r="D22" i="2"/>
  <c r="C22" i="2"/>
  <c r="C26" i="2"/>
  <c r="J21" i="2"/>
  <c r="H21" i="2"/>
  <c r="G21" i="2"/>
  <c r="F21" i="2"/>
  <c r="E21" i="2"/>
  <c r="D21" i="2"/>
  <c r="C21" i="2"/>
  <c r="O20" i="2"/>
  <c r="N20" i="2"/>
  <c r="M20" i="2"/>
  <c r="L20" i="2"/>
  <c r="K20" i="2"/>
  <c r="J20" i="2"/>
  <c r="I19" i="2"/>
  <c r="I20" i="2"/>
  <c r="I25" i="2"/>
  <c r="I26" i="2"/>
  <c r="H19" i="2"/>
  <c r="H20" i="2"/>
  <c r="H25" i="2"/>
  <c r="G19" i="2"/>
  <c r="G20" i="2"/>
  <c r="G25" i="2"/>
  <c r="F19" i="2"/>
  <c r="F25" i="2"/>
  <c r="E19" i="2"/>
  <c r="E25" i="2"/>
  <c r="E20" i="2"/>
  <c r="D19" i="2"/>
  <c r="D25" i="2"/>
  <c r="D26" i="2"/>
  <c r="D20" i="2"/>
  <c r="C19" i="2"/>
  <c r="C25" i="2"/>
  <c r="C20" i="2"/>
  <c r="O15" i="2"/>
  <c r="I15" i="2"/>
  <c r="H15" i="2"/>
  <c r="G15" i="2"/>
  <c r="E15" i="2"/>
  <c r="D15" i="2"/>
  <c r="C15" i="2"/>
  <c r="O10" i="2"/>
  <c r="N10" i="2"/>
  <c r="M10" i="2"/>
  <c r="L10" i="2"/>
  <c r="K10" i="2"/>
  <c r="J10" i="2"/>
  <c r="I10" i="2"/>
  <c r="H10" i="2"/>
  <c r="G10" i="2"/>
  <c r="E10" i="2"/>
  <c r="D10" i="2"/>
  <c r="C10" i="2"/>
  <c r="F20" i="2"/>
  <c r="G14" i="1" l="1"/>
  <c r="G16" i="1" s="1"/>
  <c r="C14" i="1"/>
  <c r="C16" i="1" s="1"/>
  <c r="K14" i="1"/>
  <c r="P14" i="1"/>
  <c r="P16" i="1" s="1"/>
  <c r="I14" i="1"/>
  <c r="I16" i="1" s="1"/>
  <c r="Q14" i="1"/>
  <c r="Y14" i="1" s="1"/>
  <c r="D14" i="1"/>
  <c r="D16" i="1" s="1"/>
  <c r="M14" i="1"/>
  <c r="M16" i="1" s="1"/>
  <c r="E14" i="1"/>
  <c r="E16" i="1" s="1"/>
  <c r="J14" i="1"/>
  <c r="J16" i="1" s="1"/>
  <c r="N14" i="1"/>
  <c r="N16" i="1" s="1"/>
  <c r="K16" i="1"/>
  <c r="W6" i="1"/>
  <c r="L14" i="1"/>
  <c r="W14" i="1" s="1"/>
  <c r="H14" i="1"/>
  <c r="H16" i="1" s="1"/>
  <c r="O14" i="1"/>
  <c r="O16" i="1" s="1"/>
  <c r="Y9" i="1"/>
  <c r="X9" i="1"/>
  <c r="X6" i="1"/>
  <c r="Y6" i="1"/>
  <c r="Q16" i="1" l="1"/>
  <c r="X14" i="1"/>
  <c r="L16" i="1"/>
</calcChain>
</file>

<file path=xl/sharedStrings.xml><?xml version="1.0" encoding="utf-8"?>
<sst xmlns="http://schemas.openxmlformats.org/spreadsheetml/2006/main" count="866" uniqueCount="111">
  <si>
    <t>Fonction publique de l'État (FPE)</t>
  </si>
  <si>
    <t>FPT</t>
  </si>
  <si>
    <t>Collectivités territoriales</t>
  </si>
  <si>
    <t>Fonction publique territoriale (FPT)</t>
  </si>
  <si>
    <t>Total</t>
  </si>
  <si>
    <t xml:space="preserve">Part de non-titulaires (en %) </t>
  </si>
  <si>
    <t>FPE+FPT+FPH</t>
  </si>
  <si>
    <t>Militaires</t>
  </si>
  <si>
    <t>Ensemble de la fonction publique</t>
  </si>
  <si>
    <t>Fonctionnaires</t>
  </si>
  <si>
    <t>Contractuels</t>
  </si>
  <si>
    <t xml:space="preserve">Ministères </t>
  </si>
  <si>
    <t>(4) La catégorie "Autres catégories et statuts" recouvre principalement des enseignants et documentalistes des établissements privés sous contrat et des ouvriers d'État dans la FPE, des assistants maternels et familiaux dans la FPT, des médecins dans la FPH et des apprentis dans les trois versants.</t>
  </si>
  <si>
    <t/>
  </si>
  <si>
    <t>Ministères</t>
  </si>
  <si>
    <t>Total FPE</t>
  </si>
  <si>
    <t>Départements</t>
  </si>
  <si>
    <t>Régions</t>
  </si>
  <si>
    <t>Total collectivités territoriales</t>
  </si>
  <si>
    <t>Total EPA</t>
  </si>
  <si>
    <t>Total FPT</t>
  </si>
  <si>
    <t>Hôpitaux</t>
  </si>
  <si>
    <t>Autres établissements médico-sociaux</t>
  </si>
  <si>
    <t>Total FPH</t>
  </si>
  <si>
    <t>Hommes</t>
  </si>
  <si>
    <t>Femmes</t>
  </si>
  <si>
    <t>Ensemble</t>
  </si>
  <si>
    <t>Part des femmes (en %) par type d'employeur dans les trois versants de la fonction publique au 31 décembre en France (métropole + DOM)</t>
  </si>
  <si>
    <t>Part des 50 ans et plus (en %) par type d'employeur dans les trois versants de la fonction publique au 31 décembre en France (métropole + DOM)</t>
  </si>
  <si>
    <t>FPE</t>
  </si>
  <si>
    <t>Militaires et militaires volontaires</t>
  </si>
  <si>
    <t>Autres catégories et statuts</t>
  </si>
  <si>
    <t>FPH</t>
  </si>
  <si>
    <t>Part des femmes (en %) par statut dans les trois versants de la fonction publique au 31 décembre en France (métropole + DOM)</t>
  </si>
  <si>
    <t>Part des moins de 30 ans (en %) par statut dans les trois versants de la fonction publique au 31 décembre en France (métropole + DOM)</t>
  </si>
  <si>
    <t>Part des 50 ans et plus (en %) par statut dans les trois versants de la fonction publique au 31 décembre en France (métropole + DOM)</t>
  </si>
  <si>
    <t>EPA</t>
  </si>
  <si>
    <t>Autres EPA locaux</t>
  </si>
  <si>
    <t>Champ : Emplois principaux, tous statuts situés en France (hors Mayotte). Hors bénéficiaires de contrats aidés.</t>
  </si>
  <si>
    <t>Lecture : Au 31 décembre 2010, 53,2 % des agents employés par un ministère sont des femmes.</t>
  </si>
  <si>
    <t>Établissements d'hébergement pour personnes âgées (EHPA)</t>
  </si>
  <si>
    <t>Établissements départementaux</t>
  </si>
  <si>
    <t>Ensemble FP</t>
  </si>
  <si>
    <t>Champ : Emplois principaux, tous statuts, situés en France (hors Mayotte). Hors bénéficiaires de contrats aidés.</t>
  </si>
  <si>
    <t>Lecture : Au 31 décembre 2010,  les hommes employés par un ministère ont en moyenne 40,9 ans.</t>
  </si>
  <si>
    <t>Lecture : Au 31 décembre 2010,  17,9 % des hommes employés par un ministère ont moins de 30 ans.</t>
  </si>
  <si>
    <t>Lecture : Au 31 décembre 2010,  25,8 % des hommes employés par un ministère ont 50 ans ou plus.</t>
  </si>
  <si>
    <t>Lecture : Au 31 décembre 2010, 59,4 % des fonctionnaires de la FPE sont des femmes.</t>
  </si>
  <si>
    <t>Lecture : Au 31 décembre 2010, dans la FPE, 7,8 % des hommes fonctionnaires ont moins de 30 ans.</t>
  </si>
  <si>
    <t>Lecture : Au 31 décembre 2010, dans la FPE, 33,7 % des hommes fonctionnaires ont 50 ans ou plus.</t>
  </si>
  <si>
    <t>(2) Chiffres actualisés par rapport à l'année précédente.</t>
  </si>
  <si>
    <t>Figure 1.2-7 : Effectifs physiques des trois versants de la fonction publique par statut au 31 décembre en France (métropole + Dom)</t>
  </si>
  <si>
    <t>dont ouvriers d'État</t>
  </si>
  <si>
    <t>EPA nationaux</t>
  </si>
  <si>
    <t>EPA locaux</t>
  </si>
  <si>
    <t xml:space="preserve">Champ : Emplois principaux, tous statuts, situés en métropole et DOM (hors Mayotte), hors COM et étranger. Hors bénéficiaires de contrats aidés. </t>
  </si>
  <si>
    <t>(1) Depuis 2005, les élèves de l'École polytechnique apparaissent dans le champ des EPA de la fonction publique de l'État.</t>
  </si>
  <si>
    <t>(2) Depuis 2009, les données sur les trois versants de la fonction publique sont issues de la source Siasp.</t>
  </si>
  <si>
    <t>Part des moins de 30 ans (en %) par type d'employeur dans les trois versants de la fonction publique au 31 décembre en France (métropole + DOM)</t>
  </si>
  <si>
    <t>FPE, y compris EPA</t>
  </si>
  <si>
    <t>(1) Depuis 2009, les données sur les trois versants de la fonction publique sont issues de la source Siasp.</t>
  </si>
  <si>
    <t>Lecture : Au 31 décembre 2010, dans la FPE, les hommes fonctionnaires ont en moyenne 44,1 ans.</t>
  </si>
  <si>
    <t xml:space="preserve">FPT, y compris EPA </t>
  </si>
  <si>
    <r>
      <t>2005</t>
    </r>
    <r>
      <rPr>
        <vertAlign val="superscript"/>
        <sz val="8"/>
        <rFont val="Arial"/>
        <family val="2"/>
      </rPr>
      <t>(1)</t>
    </r>
  </si>
  <si>
    <r>
      <t>2016</t>
    </r>
    <r>
      <rPr>
        <vertAlign val="superscript"/>
        <sz val="8"/>
        <rFont val="Arial"/>
        <family val="2"/>
      </rPr>
      <t>(2)</t>
    </r>
  </si>
  <si>
    <r>
      <t>2009</t>
    </r>
    <r>
      <rPr>
        <b/>
        <vertAlign val="superscript"/>
        <sz val="8"/>
        <color indexed="8"/>
        <rFont val="Arial"/>
        <family val="2"/>
      </rPr>
      <t>(2)</t>
    </r>
  </si>
  <si>
    <r>
      <t>Communes</t>
    </r>
    <r>
      <rPr>
        <vertAlign val="superscript"/>
        <sz val="8"/>
        <color indexed="8"/>
        <rFont val="Arial"/>
        <family val="2"/>
      </rPr>
      <t>(1)</t>
    </r>
  </si>
  <si>
    <r>
      <t>Établissements communaux</t>
    </r>
    <r>
      <rPr>
        <vertAlign val="superscript"/>
        <sz val="8"/>
        <color indexed="8"/>
        <rFont val="Arial"/>
        <family val="2"/>
      </rPr>
      <t>(1)</t>
    </r>
  </si>
  <si>
    <r>
      <t>Établissements intercommunaux</t>
    </r>
    <r>
      <rPr>
        <vertAlign val="superscript"/>
        <sz val="8"/>
        <color indexed="8"/>
        <rFont val="Arial"/>
        <family val="2"/>
      </rPr>
      <t>(1)</t>
    </r>
  </si>
  <si>
    <r>
      <rPr>
        <sz val="8"/>
        <color indexed="8"/>
        <rFont val="Calibri"/>
        <family val="2"/>
      </rPr>
      <t>É</t>
    </r>
    <r>
      <rPr>
        <sz val="8"/>
        <color indexed="8"/>
        <rFont val="Arial"/>
        <family val="2"/>
      </rPr>
      <t>tablissements départementaux</t>
    </r>
  </si>
  <si>
    <r>
      <rPr>
        <sz val="8"/>
        <color indexed="8"/>
        <rFont val="Calibri"/>
        <family val="2"/>
      </rPr>
      <t>É</t>
    </r>
    <r>
      <rPr>
        <sz val="8"/>
        <color indexed="8"/>
        <rFont val="Arial"/>
        <family val="2"/>
      </rPr>
      <t>tablissements d'hébergement pour personnes âgées (EHPA)</t>
    </r>
  </si>
  <si>
    <r>
      <rPr>
        <b/>
        <sz val="8"/>
        <color indexed="8"/>
        <rFont val="Calibri"/>
        <family val="2"/>
      </rPr>
      <t>Â</t>
    </r>
    <r>
      <rPr>
        <b/>
        <sz val="8"/>
        <color indexed="8"/>
        <rFont val="Arial"/>
        <family val="2"/>
      </rPr>
      <t>ge moyen (en années) par type d'employeur dans les trois versants de la fonction publique au 31 décembre en France (métropole + DOM)</t>
    </r>
  </si>
  <si>
    <r>
      <rPr>
        <sz val="8"/>
        <color indexed="8"/>
        <rFont val="Calibri"/>
        <family val="2"/>
      </rPr>
      <t>É</t>
    </r>
    <r>
      <rPr>
        <sz val="8"/>
        <color indexed="8"/>
        <rFont val="Arial"/>
        <family val="2"/>
      </rPr>
      <t>tablissements communaux</t>
    </r>
    <r>
      <rPr>
        <vertAlign val="superscript"/>
        <sz val="8"/>
        <color indexed="8"/>
        <rFont val="Arial"/>
        <family val="2"/>
      </rPr>
      <t>(1)</t>
    </r>
  </si>
  <si>
    <r>
      <t>2009</t>
    </r>
    <r>
      <rPr>
        <b/>
        <vertAlign val="superscript"/>
        <sz val="8"/>
        <color indexed="8"/>
        <rFont val="Arial"/>
        <family val="2"/>
      </rPr>
      <t>(1)</t>
    </r>
  </si>
  <si>
    <r>
      <rPr>
        <b/>
        <sz val="8"/>
        <color indexed="8"/>
        <rFont val="Calibri"/>
        <family val="2"/>
      </rPr>
      <t>Â</t>
    </r>
    <r>
      <rPr>
        <b/>
        <sz val="8"/>
        <color indexed="8"/>
        <rFont val="Arial"/>
        <family val="2"/>
      </rPr>
      <t>ge moyen (en années) par statut dans les trois versants de la fonction publique au 31 décembre en France (métropole + DOM)</t>
    </r>
  </si>
  <si>
    <r>
      <t>2004</t>
    </r>
    <r>
      <rPr>
        <vertAlign val="superscript"/>
        <sz val="8"/>
        <rFont val="Arial"/>
        <family val="2"/>
      </rPr>
      <t>(1)</t>
    </r>
  </si>
  <si>
    <r>
      <t>Militaires</t>
    </r>
    <r>
      <rPr>
        <vertAlign val="superscript"/>
        <sz val="8"/>
        <rFont val="Arial"/>
        <family val="2"/>
      </rPr>
      <t>(3)</t>
    </r>
  </si>
  <si>
    <r>
      <t>Autres catégories et statuts</t>
    </r>
    <r>
      <rPr>
        <vertAlign val="superscript"/>
        <sz val="8"/>
        <rFont val="Arial"/>
        <family val="2"/>
      </rPr>
      <t>(4)</t>
    </r>
  </si>
  <si>
    <r>
      <t>Fonctionnaires</t>
    </r>
    <r>
      <rPr>
        <vertAlign val="superscript"/>
        <sz val="8"/>
        <rFont val="Arial"/>
        <family val="2"/>
      </rPr>
      <t>(5)</t>
    </r>
  </si>
  <si>
    <r>
      <t>FPH</t>
    </r>
    <r>
      <rPr>
        <b/>
        <vertAlign val="superscript"/>
        <sz val="8"/>
        <rFont val="Arial"/>
        <family val="2"/>
      </rPr>
      <t>(6)</t>
    </r>
  </si>
  <si>
    <r>
      <t>Fonctionnnaires</t>
    </r>
    <r>
      <rPr>
        <vertAlign val="superscript"/>
        <sz val="8"/>
        <rFont val="Arial"/>
        <family val="2"/>
      </rPr>
      <t>(5)</t>
    </r>
  </si>
  <si>
    <t>Sources : FGE, Colter, DADS, Siasp, Insee; enquêtes SAE, Drees. Traitement DGAFP - SDessi.</t>
  </si>
  <si>
    <t>Sources : FGE, Colter, DADS, Siasp, Insee ; enquêtes SAE, Drees. Traitement DGAFP - SDessi.</t>
  </si>
  <si>
    <t>Source : FGE, Siasp, Insee. Traitement DGAFP - SDessi.</t>
  </si>
  <si>
    <t>Évolution annuelle moyenne 2019/2009
(en %)</t>
  </si>
  <si>
    <t>Évolution annuelle moyenne 2014/2009
(en %)</t>
  </si>
  <si>
    <t>Évolution annuelle moyenne 2019/2014
(en %)</t>
  </si>
  <si>
    <t>Évolution annuelle moyenne sur 2014/2009
(en %)</t>
  </si>
  <si>
    <t>Évolution annuelle moyenne sur 2019/2014</t>
  </si>
  <si>
    <t>-</t>
  </si>
  <si>
    <t>Figure 1.2-2 : Effectifs physiques des trois versants de la fonction publique au 31 décembre en France (métropole + DOM)</t>
  </si>
  <si>
    <t>Fonction publique hospitalière (FPH)</t>
  </si>
  <si>
    <r>
      <t>2009</t>
    </r>
    <r>
      <rPr>
        <vertAlign val="superscript"/>
        <sz val="8"/>
        <color indexed="8"/>
        <rFont val="Arial"/>
        <family val="2"/>
      </rPr>
      <t>(2)</t>
    </r>
  </si>
  <si>
    <r>
      <t>2018</t>
    </r>
    <r>
      <rPr>
        <vertAlign val="superscript"/>
        <sz val="8"/>
        <rFont val="Arial"/>
        <family val="2"/>
      </rPr>
      <t>(3)</t>
    </r>
  </si>
  <si>
    <t>(3) Chiffres actualisés par rapport à l'année précédente.</t>
  </si>
  <si>
    <r>
      <t>FPE</t>
    </r>
    <r>
      <rPr>
        <vertAlign val="superscript"/>
        <sz val="8"/>
        <rFont val="Arial"/>
        <family val="2"/>
      </rPr>
      <t>(4)</t>
    </r>
  </si>
  <si>
    <r>
      <t>(4) Les militaires volontaires sont comptabilisés dans les effectifs de l'</t>
    </r>
    <r>
      <rPr>
        <sz val="8"/>
        <rFont val="Calibri"/>
        <family val="2"/>
      </rPr>
      <t>É</t>
    </r>
    <r>
      <rPr>
        <sz val="8"/>
        <rFont val="Arial"/>
        <family val="2"/>
      </rPr>
      <t>tat à partir de 2004.</t>
    </r>
  </si>
  <si>
    <r>
      <t>FPH</t>
    </r>
    <r>
      <rPr>
        <b/>
        <vertAlign val="superscript"/>
        <sz val="8"/>
        <rFont val="Arial"/>
        <family val="2"/>
      </rPr>
      <t>(5)</t>
    </r>
  </si>
  <si>
    <r>
      <t>Emploi total (en milliers)</t>
    </r>
    <r>
      <rPr>
        <vertAlign val="superscript"/>
        <sz val="8"/>
        <rFont val="Arial"/>
        <family val="2"/>
      </rPr>
      <t>(5)</t>
    </r>
  </si>
  <si>
    <r>
      <t>Part de l'emploi public dans l'emploi total (en %)</t>
    </r>
    <r>
      <rPr>
        <vertAlign val="superscript"/>
        <sz val="8"/>
        <rFont val="Arial"/>
        <family val="2"/>
      </rPr>
      <t>(6)</t>
    </r>
  </si>
  <si>
    <t>(5) Emploi en France entière, hors contingent, soit les salariés plus les non-salariés. Les effectifs d'auto-entrepreneurs économiquement actifs utilisés depuis 2009 dans l’estimation de l’emploi non salarié étaient sous-estimés, du fait d'une restriction de périmètre dans les fichiers transmis par l'Agence centrale des organismes de Sécurité sociale (Acoss) à l'Insee. Les estimations annuelles d’emploi ont été révisées en conséquence depuis 2009.</t>
  </si>
  <si>
    <t>(6) Rapport (FPE+FPT+FPH)/emploi total.</t>
  </si>
  <si>
    <t>(1) Les évolutions concernant les effectifs des communes et des établissements communaux et intercommunaux doivent être interprétées avec précaution, compte tenu de probables modifications dans le mode de déclaration des collectivités (regroupements notamment) en relation avec la mise en place de structures intercommunales.</t>
  </si>
  <si>
    <t>Sources : FGE, Colter, DADS, Siasp,Insee ; enquêtes SAE, Drees. Traitement DGAFP - SDessi.</t>
  </si>
  <si>
    <t>(3) Les militaires volontaires sont comptabilisés dans les effectifs de l'État à partir de 2004.</t>
  </si>
  <si>
    <t>(5) Pour respecter le secret statistique, dans la FPT les militaires (sapeurs-pompiers de Marseille) sont regroupés avec les fonctionnaires.</t>
  </si>
  <si>
    <t>Âge moyen (en années) par type d'employeur dans les trois versants de la fonction publique au 31 décembre en France (métropole + DOM)</t>
  </si>
  <si>
    <t>Âge moyen (en années) par statut dans les trois versants de la fonction publique au 31 décembre en France (métropole + DOM)</t>
  </si>
  <si>
    <t>(6) Les effectifs 2007 et antérieurs ont été révisés.</t>
  </si>
  <si>
    <t>Autres établissements 
médico-sociaux</t>
  </si>
  <si>
    <t>Établissements d'hébergement 
pour personnes âgées (EHPA)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</si>
</sst>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0.0"/>
    <numFmt numFmtId="166" formatCode="0.0%"/>
  </numFmts>
  <fonts count="72">
    <font>
      <sz val="11"/>
      <color indexed="8"/>
      <name val="Calibri"/>
      <family val="2"/>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b/>
      <sz val="10"/>
      <name val="Arial"/>
      <family val="2"/>
    </font>
    <font>
      <sz val="8"/>
      <name val="Arial"/>
      <family val="2"/>
    </font>
    <font>
      <sz val="10"/>
      <name val="MS Sans Serif"/>
      <family val="2"/>
    </font>
    <font>
      <b/>
      <sz val="8"/>
      <name val="Arial"/>
      <family val="2"/>
    </font>
    <font>
      <i/>
      <sz val="8"/>
      <name val="Arial"/>
      <family val="2"/>
    </font>
    <font>
      <u/>
      <sz val="10"/>
      <name val="Arial"/>
      <family val="2"/>
    </font>
    <font>
      <sz val="10"/>
      <name val="Arial"/>
      <family val="2"/>
    </font>
    <font>
      <b/>
      <sz val="9"/>
      <name val="Arial"/>
      <family val="2"/>
    </font>
    <font>
      <i/>
      <sz val="8"/>
      <color indexed="8"/>
      <name val="Arial"/>
      <family val="2"/>
    </font>
    <font>
      <sz val="8"/>
      <color indexed="8"/>
      <name val="Arial"/>
      <family val="2"/>
    </font>
    <font>
      <sz val="8"/>
      <name val="Calibri"/>
      <family val="2"/>
    </font>
    <font>
      <b/>
      <sz val="8"/>
      <color indexed="8"/>
      <name val="Arial"/>
      <family val="2"/>
    </font>
    <font>
      <sz val="8"/>
      <color indexed="8"/>
      <name val="Calibri"/>
      <family val="2"/>
    </font>
    <font>
      <vertAlign val="superscript"/>
      <sz val="8"/>
      <name val="Arial"/>
      <family val="2"/>
    </font>
    <font>
      <b/>
      <vertAlign val="superscript"/>
      <sz val="8"/>
      <name val="Arial"/>
      <family val="2"/>
    </font>
    <font>
      <b/>
      <vertAlign val="superscript"/>
      <sz val="8"/>
      <color indexed="8"/>
      <name val="Arial"/>
      <family val="2"/>
    </font>
    <font>
      <vertAlign val="superscript"/>
      <sz val="8"/>
      <color indexed="8"/>
      <name val="Arial"/>
      <family val="2"/>
    </font>
    <font>
      <b/>
      <sz val="8"/>
      <color indexed="8"/>
      <name val="Calibri"/>
      <family val="2"/>
    </font>
    <font>
      <b/>
      <sz val="8"/>
      <color indexed="8"/>
      <name val="Times New Roman, Times Roman"/>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name val="Tms Rmn"/>
    </font>
    <font>
      <sz val="10"/>
      <name val="Times New Roman"/>
      <family val="1"/>
    </font>
    <font>
      <sz val="6"/>
      <name val="Tms Rmn"/>
    </font>
    <font>
      <i/>
      <sz val="8"/>
      <name val="Tms Rmn"/>
    </font>
    <font>
      <sz val="8"/>
      <name val="Tms Rmn"/>
    </font>
    <font>
      <b/>
      <sz val="10"/>
      <name val="Times New Roman"/>
      <family val="1"/>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0"/>
      <name val="Arial"/>
      <family val="2"/>
    </font>
    <font>
      <sz val="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Times New Roman"/>
      <family val="1"/>
    </font>
    <font>
      <b/>
      <sz val="11"/>
      <color indexed="8"/>
      <name val="Calibri"/>
      <family val="2"/>
    </font>
    <font>
      <b/>
      <sz val="11"/>
      <color indexed="9"/>
      <name val="Calibri"/>
      <family val="2"/>
    </font>
    <font>
      <b/>
      <sz val="8"/>
      <name val="Times"/>
    </font>
    <font>
      <sz val="6"/>
      <name val="Times"/>
    </font>
    <font>
      <i/>
      <sz val="8"/>
      <name val="Times"/>
    </font>
    <font>
      <sz val="8"/>
      <name val="Times"/>
    </font>
    <font>
      <u/>
      <sz val="11"/>
      <color theme="10"/>
      <name val="Calibri"/>
      <family val="2"/>
    </font>
  </fonts>
  <fills count="59">
    <fill>
      <patternFill patternType="none"/>
    </fill>
    <fill>
      <patternFill patternType="gray125"/>
    </fill>
    <fill>
      <patternFill patternType="gray06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122">
    <border>
      <left/>
      <right/>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right style="medium">
        <color indexed="64"/>
      </right>
      <top/>
      <bottom style="thin">
        <color indexed="64"/>
      </bottom>
      <diagonal/>
    </border>
    <border>
      <left style="thin">
        <color indexed="0"/>
      </left>
      <right style="thin">
        <color indexed="0"/>
      </right>
      <top/>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0"/>
      </left>
      <right/>
      <top/>
      <bottom/>
      <diagonal/>
    </border>
    <border>
      <left style="thin">
        <color indexed="0"/>
      </left>
      <right/>
      <top style="thin">
        <color indexed="0"/>
      </top>
      <bottom/>
      <diagonal/>
    </border>
    <border>
      <left style="thin">
        <color indexed="0"/>
      </left>
      <right/>
      <top/>
      <bottom style="thin">
        <color indexed="0"/>
      </bottom>
      <diagonal/>
    </border>
    <border>
      <left style="thin">
        <color indexed="0"/>
      </left>
      <right style="thin">
        <color indexed="64"/>
      </right>
      <top style="thin">
        <color indexed="0"/>
      </top>
      <bottom/>
      <diagonal/>
    </border>
    <border>
      <left style="thin">
        <color indexed="0"/>
      </left>
      <right style="thin">
        <color indexed="64"/>
      </right>
      <top/>
      <bottom/>
      <diagonal/>
    </border>
    <border>
      <left style="thin">
        <color indexed="0"/>
      </left>
      <right style="thin">
        <color indexed="64"/>
      </right>
      <top/>
      <bottom style="thin">
        <color indexed="0"/>
      </bottom>
      <diagonal/>
    </border>
    <border>
      <left style="thin">
        <color indexed="0"/>
      </left>
      <right style="thin">
        <color indexed="0"/>
      </right>
      <top/>
      <bottom style="thin">
        <color indexed="64"/>
      </bottom>
      <diagonal/>
    </border>
    <border>
      <left style="thin">
        <color indexed="0"/>
      </left>
      <right style="thin">
        <color indexed="64"/>
      </right>
      <top/>
      <bottom style="thin">
        <color indexed="64"/>
      </bottom>
      <diagonal/>
    </border>
    <border>
      <left style="thin">
        <color indexed="0"/>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0"/>
      </left>
      <right/>
      <top/>
      <bottom style="medium">
        <color indexed="64"/>
      </bottom>
      <diagonal/>
    </border>
    <border>
      <left style="thin">
        <color indexed="0"/>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0"/>
      </left>
      <right/>
      <top style="medium">
        <color indexed="64"/>
      </top>
      <bottom style="medium">
        <color indexed="64"/>
      </bottom>
      <diagonal/>
    </border>
    <border>
      <left style="thin">
        <color indexed="0"/>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0"/>
      </top>
      <bottom/>
      <diagonal/>
    </border>
    <border>
      <left style="thin">
        <color indexed="64"/>
      </left>
      <right/>
      <top style="thin">
        <color indexed="0"/>
      </top>
      <bottom/>
      <diagonal/>
    </border>
    <border>
      <left style="medium">
        <color indexed="64"/>
      </left>
      <right/>
      <top/>
      <bottom style="thin">
        <color indexed="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0"/>
      </left>
      <right/>
      <top style="medium">
        <color indexed="64"/>
      </top>
      <bottom/>
      <diagonal/>
    </border>
    <border>
      <left/>
      <right/>
      <top/>
      <bottom style="thin">
        <color indexed="0"/>
      </bottom>
      <diagonal/>
    </border>
    <border>
      <left style="thin">
        <color indexed="0"/>
      </left>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0"/>
      </top>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0"/>
      </left>
      <right style="medium">
        <color indexed="64"/>
      </right>
      <top style="medium">
        <color indexed="64"/>
      </top>
      <bottom/>
      <diagonal/>
    </border>
    <border>
      <left style="thin">
        <color indexed="0"/>
      </left>
      <right style="medium">
        <color indexed="64"/>
      </right>
      <top/>
      <bottom/>
      <diagonal/>
    </border>
    <border>
      <left style="thin">
        <color indexed="0"/>
      </left>
      <right style="medium">
        <color indexed="64"/>
      </right>
      <top style="thin">
        <color indexed="0"/>
      </top>
      <bottom/>
      <diagonal/>
    </border>
    <border>
      <left style="thin">
        <color indexed="0"/>
      </left>
      <right style="medium">
        <color indexed="64"/>
      </right>
      <top/>
      <bottom style="thin">
        <color indexed="0"/>
      </bottom>
      <diagonal/>
    </border>
    <border>
      <left style="thin">
        <color indexed="0"/>
      </left>
      <right/>
      <top style="thin">
        <color indexed="0"/>
      </top>
      <bottom style="medium">
        <color indexed="64"/>
      </bottom>
      <diagonal/>
    </border>
    <border>
      <left style="thin">
        <color indexed="0"/>
      </left>
      <right style="medium">
        <color indexed="64"/>
      </right>
      <top style="thin">
        <color indexed="0"/>
      </top>
      <bottom style="medium">
        <color indexed="64"/>
      </bottom>
      <diagonal/>
    </border>
    <border>
      <left style="thin">
        <color indexed="0"/>
      </left>
      <right/>
      <top style="thin">
        <color indexed="0"/>
      </top>
      <bottom style="thin">
        <color indexed="64"/>
      </bottom>
      <diagonal/>
    </border>
    <border>
      <left style="thin">
        <color indexed="0"/>
      </left>
      <right style="medium">
        <color indexed="64"/>
      </right>
      <top style="thin">
        <color indexed="0"/>
      </top>
      <bottom style="thin">
        <color indexed="64"/>
      </bottom>
      <diagonal/>
    </border>
    <border>
      <left/>
      <right style="thin">
        <color indexed="0"/>
      </right>
      <top style="thin">
        <color indexed="0"/>
      </top>
      <bottom/>
      <diagonal/>
    </border>
    <border>
      <left/>
      <right style="thin">
        <color indexed="0"/>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medium">
        <color indexed="64"/>
      </left>
      <right/>
      <top/>
      <bottom style="thin">
        <color rgb="FF000000"/>
      </bottom>
      <diagonal/>
    </border>
    <border>
      <left style="thin">
        <color rgb="FF000000"/>
      </left>
      <right/>
      <top style="medium">
        <color indexed="64"/>
      </top>
      <bottom style="medium">
        <color indexed="64"/>
      </bottom>
      <diagonal/>
    </border>
    <border>
      <left style="thin">
        <color rgb="FF000000"/>
      </left>
      <right/>
      <top/>
      <bottom style="medium">
        <color indexed="64"/>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style="medium">
        <color indexed="64"/>
      </top>
      <bottom style="medium">
        <color indexed="64"/>
      </bottom>
      <diagonal/>
    </border>
    <border>
      <left style="medium">
        <color indexed="64"/>
      </left>
      <right/>
      <top style="thin">
        <color rgb="FF000000"/>
      </top>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thin">
        <color rgb="FF000000"/>
      </left>
      <right/>
      <top style="medium">
        <color indexed="64"/>
      </top>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right/>
      <top style="hair">
        <color indexed="64"/>
      </top>
      <bottom/>
      <diagonal/>
    </border>
    <border>
      <left/>
      <right/>
      <top style="hair">
        <color indexed="64"/>
      </top>
      <bottom style="hair">
        <color indexed="64"/>
      </bottom>
      <diagonal/>
    </border>
    <border>
      <left style="thin">
        <color auto="1"/>
      </left>
      <right style="medium">
        <color indexed="64"/>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197">
    <xf numFmtId="0" fontId="0" fillId="0" borderId="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0" borderId="0" applyNumberFormat="0" applyFill="0" applyBorder="0" applyAlignment="0" applyProtection="0"/>
    <xf numFmtId="0" fontId="27" fillId="27" borderId="76" applyNumberFormat="0" applyAlignment="0" applyProtection="0"/>
    <xf numFmtId="0" fontId="28" fillId="0" borderId="77" applyNumberFormat="0" applyFill="0" applyAlignment="0" applyProtection="0"/>
    <xf numFmtId="0" fontId="24" fillId="28" borderId="78" applyNumberFormat="0" applyFont="0" applyAlignment="0" applyProtection="0"/>
    <xf numFmtId="3" fontId="10" fillId="0" borderId="0">
      <alignment vertical="center"/>
    </xf>
    <xf numFmtId="0" fontId="29" fillId="29" borderId="76" applyNumberFormat="0" applyAlignment="0" applyProtection="0"/>
    <xf numFmtId="44" fontId="11" fillId="0" borderId="0" applyFont="0" applyFill="0" applyBorder="0" applyAlignment="0" applyProtection="0"/>
    <xf numFmtId="0" fontId="30" fillId="30" borderId="0" applyNumberFormat="0" applyBorder="0" applyAlignment="0" applyProtection="0"/>
    <xf numFmtId="3" fontId="6" fillId="1" borderId="1">
      <alignment horizontal="centerContinuous" vertical="center"/>
    </xf>
    <xf numFmtId="0" fontId="31" fillId="31" borderId="0" applyNumberFormat="0" applyBorder="0" applyAlignment="0" applyProtection="0"/>
    <xf numFmtId="0" fontId="6" fillId="0" borderId="2"/>
    <xf numFmtId="0" fontId="11" fillId="0" borderId="0"/>
    <xf numFmtId="0" fontId="24"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0" fontId="8" fillId="2" borderId="3">
      <alignment horizontal="centerContinuous" vertical="center"/>
    </xf>
    <xf numFmtId="0" fontId="32" fillId="32" borderId="0" applyNumberFormat="0" applyBorder="0" applyAlignment="0" applyProtection="0"/>
    <xf numFmtId="3" fontId="12" fillId="0" borderId="4">
      <alignment horizontal="center" vertical="center"/>
    </xf>
    <xf numFmtId="0" fontId="33" fillId="27" borderId="79" applyNumberFormat="0" applyAlignment="0" applyProtection="0"/>
    <xf numFmtId="3" fontId="8" fillId="2" borderId="5"/>
    <xf numFmtId="0" fontId="34" fillId="0" borderId="0" applyNumberFormat="0" applyFill="0" applyBorder="0" applyAlignment="0" applyProtection="0"/>
    <xf numFmtId="0" fontId="35" fillId="0" borderId="0" applyNumberFormat="0" applyFill="0" applyBorder="0" applyAlignment="0" applyProtection="0"/>
    <xf numFmtId="0" fontId="36" fillId="0" borderId="80" applyNumberFormat="0" applyFill="0" applyAlignment="0" applyProtection="0"/>
    <xf numFmtId="0" fontId="37" fillId="0" borderId="81" applyNumberFormat="0" applyFill="0" applyAlignment="0" applyProtection="0"/>
    <xf numFmtId="0" fontId="38" fillId="0" borderId="82" applyNumberFormat="0" applyFill="0" applyAlignment="0" applyProtection="0"/>
    <xf numFmtId="0" fontId="38" fillId="0" borderId="0" applyNumberFormat="0" applyFill="0" applyBorder="0" applyAlignment="0" applyProtection="0"/>
    <xf numFmtId="0" fontId="39" fillId="0" borderId="83" applyNumberFormat="0" applyFill="0" applyAlignment="0" applyProtection="0"/>
    <xf numFmtId="3" fontId="5" fillId="1" borderId="6">
      <alignment vertical="center"/>
    </xf>
    <xf numFmtId="3" fontId="5" fillId="0" borderId="7" applyFont="0" applyFill="0" applyBorder="0" applyAlignment="0" applyProtection="0"/>
    <xf numFmtId="0" fontId="40" fillId="33" borderId="84" applyNumberFormat="0" applyAlignment="0" applyProtection="0"/>
    <xf numFmtId="0" fontId="11" fillId="0" borderId="8"/>
    <xf numFmtId="3" fontId="6" fillId="0" borderId="5"/>
    <xf numFmtId="3" fontId="6" fillId="0" borderId="5"/>
    <xf numFmtId="3" fontId="6" fillId="0" borderId="5"/>
    <xf numFmtId="0" fontId="2" fillId="28" borderId="78"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41" fillId="0" borderId="0"/>
    <xf numFmtId="44" fontId="11" fillId="0" borderId="0" applyFont="0" applyFill="0" applyBorder="0" applyAlignment="0" applyProtection="0"/>
    <xf numFmtId="0" fontId="42" fillId="0" borderId="110"/>
    <xf numFmtId="1" fontId="42" fillId="0" borderId="0"/>
    <xf numFmtId="0" fontId="11" fillId="0" borderId="0"/>
    <xf numFmtId="0" fontId="43" fillId="0" borderId="0">
      <alignment horizontal="left"/>
    </xf>
    <xf numFmtId="0" fontId="41" fillId="0" borderId="0"/>
    <xf numFmtId="0" fontId="44" fillId="0" borderId="0">
      <alignment horizontal="left"/>
    </xf>
    <xf numFmtId="0" fontId="45" fillId="0" borderId="111">
      <alignment horizontal="right"/>
    </xf>
    <xf numFmtId="3" fontId="45" fillId="0" borderId="0">
      <alignment horizontal="right"/>
    </xf>
    <xf numFmtId="0" fontId="45" fillId="0" borderId="111">
      <alignment horizontal="center" vertical="center" wrapText="1"/>
    </xf>
    <xf numFmtId="0" fontId="45" fillId="0" borderId="111">
      <alignment horizontal="left" vertical="center"/>
    </xf>
    <xf numFmtId="0" fontId="45" fillId="0" borderId="0">
      <alignment horizontal="left"/>
    </xf>
    <xf numFmtId="0" fontId="46" fillId="0" borderId="0">
      <alignment horizontal="left"/>
    </xf>
    <xf numFmtId="3" fontId="45" fillId="0" borderId="111">
      <alignment horizontal="right" vertical="center"/>
    </xf>
    <xf numFmtId="0" fontId="45" fillId="0" borderId="111">
      <alignment horizontal="left" vertical="center"/>
    </xf>
    <xf numFmtId="0" fontId="45" fillId="0" borderId="0">
      <alignment horizontal="right"/>
    </xf>
    <xf numFmtId="0" fontId="2" fillId="0" borderId="0"/>
    <xf numFmtId="0" fontId="2" fillId="28" borderId="78"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3" fillId="0" borderId="0"/>
    <xf numFmtId="0" fontId="48" fillId="52" borderId="0" applyNumberFormat="0" applyBorder="0" applyAlignment="0" applyProtection="0"/>
    <xf numFmtId="0" fontId="51" fillId="0" borderId="114" applyNumberFormat="0" applyFill="0" applyAlignment="0" applyProtection="0"/>
    <xf numFmtId="0" fontId="53" fillId="38"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48" fillId="53" borderId="0" applyNumberFormat="0" applyBorder="0" applyAlignment="0" applyProtection="0"/>
    <xf numFmtId="0" fontId="52" fillId="42" borderId="113" applyNumberFormat="0" applyAlignment="0" applyProtection="0"/>
    <xf numFmtId="0" fontId="1" fillId="28" borderId="78" applyNumberFormat="0" applyFont="0" applyAlignment="0" applyProtection="0"/>
    <xf numFmtId="0" fontId="48" fillId="4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3" fillId="40"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3" fillId="43" borderId="0" applyNumberFormat="0" applyBorder="0" applyAlignment="0" applyProtection="0"/>
    <xf numFmtId="0" fontId="3" fillId="37" borderId="0" applyNumberFormat="0" applyBorder="0" applyAlignment="0" applyProtection="0"/>
    <xf numFmtId="0" fontId="48" fillId="44" borderId="0" applyNumberFormat="0" applyBorder="0" applyAlignment="0" applyProtection="0"/>
    <xf numFmtId="44" fontId="11" fillId="0" borderId="0" applyFont="0" applyFill="0" applyBorder="0" applyAlignment="0" applyProtection="0"/>
    <xf numFmtId="0" fontId="47" fillId="0" borderId="0"/>
    <xf numFmtId="9" fontId="47" fillId="0" borderId="0" applyFont="0" applyFill="0" applyBorder="0" applyAlignment="0" applyProtection="0"/>
    <xf numFmtId="0" fontId="48" fillId="49" borderId="0" applyNumberFormat="0" applyBorder="0" applyAlignment="0" applyProtection="0"/>
    <xf numFmtId="0" fontId="48" fillId="48" borderId="0" applyNumberFormat="0" applyBorder="0" applyAlignment="0" applyProtection="0"/>
    <xf numFmtId="0" fontId="48" fillId="54" borderId="0" applyNumberFormat="0" applyBorder="0" applyAlignment="0" applyProtection="0"/>
    <xf numFmtId="44" fontId="47" fillId="0" borderId="0" applyFont="0" applyFill="0" applyBorder="0" applyAlignment="0" applyProtection="0"/>
    <xf numFmtId="0" fontId="47" fillId="0" borderId="0"/>
    <xf numFmtId="0" fontId="3" fillId="41" borderId="0" applyNumberFormat="0" applyBorder="0" applyAlignment="0" applyProtection="0"/>
    <xf numFmtId="3" fontId="6" fillId="0" borderId="112"/>
    <xf numFmtId="0" fontId="1" fillId="0" borderId="0"/>
    <xf numFmtId="0" fontId="1" fillId="28" borderId="78"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3" fillId="46" borderId="0" applyNumberFormat="0" applyBorder="0" applyAlignment="0" applyProtection="0"/>
    <xf numFmtId="0" fontId="48" fillId="47" borderId="0" applyNumberFormat="0" applyBorder="0" applyAlignment="0" applyProtection="0"/>
    <xf numFmtId="0" fontId="49" fillId="0" borderId="0" applyNumberFormat="0" applyFill="0" applyBorder="0" applyAlignment="0" applyProtection="0"/>
    <xf numFmtId="0" fontId="3" fillId="43" borderId="0" applyNumberFormat="0" applyBorder="0" applyAlignment="0" applyProtection="0"/>
    <xf numFmtId="0" fontId="54" fillId="57" borderId="0" applyNumberFormat="0" applyBorder="0" applyAlignment="0" applyProtection="0"/>
    <xf numFmtId="0" fontId="3" fillId="44" borderId="0" applyNumberFormat="0" applyBorder="0" applyAlignment="0" applyProtection="0"/>
    <xf numFmtId="0" fontId="48" fillId="50" borderId="0" applyNumberFormat="0" applyBorder="0" applyAlignment="0" applyProtection="0"/>
    <xf numFmtId="0" fontId="48" fillId="49" borderId="0" applyNumberFormat="0" applyBorder="0" applyAlignment="0" applyProtection="0"/>
    <xf numFmtId="0" fontId="48" fillId="51" borderId="0" applyNumberFormat="0" applyBorder="0" applyAlignment="0" applyProtection="0"/>
    <xf numFmtId="0" fontId="47" fillId="56" borderId="115" applyNumberFormat="0" applyFont="0" applyAlignment="0" applyProtection="0"/>
    <xf numFmtId="0" fontId="50" fillId="55" borderId="113" applyNumberFormat="0" applyAlignment="0" applyProtection="0"/>
    <xf numFmtId="0" fontId="3" fillId="42" borderId="0" applyNumberFormat="0" applyBorder="0" applyAlignment="0" applyProtection="0"/>
    <xf numFmtId="0" fontId="3" fillId="39" borderId="0" applyNumberFormat="0" applyBorder="0" applyAlignment="0" applyProtection="0"/>
    <xf numFmtId="0" fontId="3" fillId="45" borderId="0" applyNumberFormat="0" applyBorder="0" applyAlignment="0" applyProtection="0"/>
    <xf numFmtId="0" fontId="48" fillId="45" borderId="0" applyNumberFormat="0" applyBorder="0" applyAlignment="0" applyProtection="0"/>
    <xf numFmtId="0" fontId="57" fillId="39" borderId="0" applyNumberFormat="0" applyBorder="0" applyAlignment="0" applyProtection="0"/>
    <xf numFmtId="0" fontId="58" fillId="55" borderId="11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17" applyNumberFormat="0" applyFill="0" applyAlignment="0" applyProtection="0"/>
    <xf numFmtId="0" fontId="62" fillId="0" borderId="118" applyNumberFormat="0" applyFill="0" applyAlignment="0" applyProtection="0"/>
    <xf numFmtId="0" fontId="63" fillId="0" borderId="119" applyNumberFormat="0" applyFill="0" applyAlignment="0" applyProtection="0"/>
    <xf numFmtId="0" fontId="63" fillId="0" borderId="0" applyNumberFormat="0" applyFill="0" applyBorder="0" applyAlignment="0" applyProtection="0"/>
    <xf numFmtId="0" fontId="64" fillId="0" borderId="0">
      <alignment horizontal="left"/>
    </xf>
    <xf numFmtId="0" fontId="65" fillId="0" borderId="120" applyNumberFormat="0" applyFill="0" applyAlignment="0" applyProtection="0"/>
    <xf numFmtId="3" fontId="55" fillId="0" borderId="7" applyFont="0" applyFill="0" applyBorder="0" applyAlignment="0" applyProtection="0"/>
    <xf numFmtId="0" fontId="66" fillId="58" borderId="121" applyNumberFormat="0" applyAlignment="0" applyProtection="0"/>
    <xf numFmtId="3" fontId="56" fillId="0" borderId="112"/>
    <xf numFmtId="0" fontId="67" fillId="0" borderId="0"/>
    <xf numFmtId="0" fontId="68" fillId="0" borderId="0">
      <alignment horizontal="left"/>
    </xf>
    <xf numFmtId="0" fontId="67" fillId="0" borderId="0"/>
    <xf numFmtId="0" fontId="69" fillId="0" borderId="0">
      <alignment horizontal="left"/>
    </xf>
    <xf numFmtId="0" fontId="70" fillId="0" borderId="111">
      <alignment horizontal="right"/>
    </xf>
    <xf numFmtId="3" fontId="70" fillId="0" borderId="0">
      <alignment horizontal="right"/>
    </xf>
    <xf numFmtId="0" fontId="70" fillId="0" borderId="111">
      <alignment horizontal="center" vertical="center" wrapText="1"/>
    </xf>
    <xf numFmtId="0" fontId="70" fillId="0" borderId="111">
      <alignment horizontal="left" vertical="center"/>
    </xf>
    <xf numFmtId="0" fontId="70" fillId="0" borderId="0">
      <alignment horizontal="left"/>
    </xf>
    <xf numFmtId="3" fontId="70" fillId="0" borderId="111">
      <alignment horizontal="right" vertical="center"/>
    </xf>
    <xf numFmtId="0" fontId="70" fillId="0" borderId="111">
      <alignment horizontal="left" vertical="center"/>
    </xf>
    <xf numFmtId="0" fontId="70" fillId="0" borderId="0">
      <alignment horizontal="right"/>
    </xf>
    <xf numFmtId="0" fontId="71" fillId="0" borderId="0" applyNumberFormat="0" applyFill="0" applyBorder="0" applyAlignment="0" applyProtection="0"/>
  </cellStyleXfs>
  <cellXfs count="329">
    <xf numFmtId="0" fontId="0" fillId="0" borderId="0" xfId="0"/>
    <xf numFmtId="0" fontId="9" fillId="0" borderId="0" xfId="0" applyFont="1" applyFill="1" applyBorder="1"/>
    <xf numFmtId="0" fontId="6" fillId="0" borderId="0" xfId="0" applyFont="1" applyFill="1" applyBorder="1" applyAlignment="1">
      <alignment horizontal="left"/>
    </xf>
    <xf numFmtId="0" fontId="6" fillId="0" borderId="0" xfId="0" applyNumberFormat="1" applyFont="1" applyFill="1" applyBorder="1" applyAlignment="1" applyProtection="1"/>
    <xf numFmtId="165" fontId="8" fillId="34" borderId="0" xfId="0" applyNumberFormat="1" applyFont="1" applyFill="1" applyBorder="1" applyAlignment="1">
      <alignment horizontal="right" indent="1"/>
    </xf>
    <xf numFmtId="0" fontId="6" fillId="34" borderId="0" xfId="0" applyFont="1" applyFill="1" applyBorder="1"/>
    <xf numFmtId="0" fontId="6" fillId="34" borderId="0" xfId="0" applyFont="1" applyFill="1" applyBorder="1" applyAlignment="1">
      <alignment horizontal="left" wrapText="1"/>
    </xf>
    <xf numFmtId="0" fontId="14" fillId="0" borderId="0" xfId="0" applyNumberFormat="1" applyFont="1" applyFill="1" applyBorder="1" applyAlignment="1" applyProtection="1">
      <alignment wrapText="1"/>
    </xf>
    <xf numFmtId="0" fontId="13"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left" wrapText="1"/>
    </xf>
    <xf numFmtId="0" fontId="14" fillId="0" borderId="0" xfId="0" applyNumberFormat="1" applyFont="1" applyFill="1" applyBorder="1" applyAlignment="1" applyProtection="1">
      <alignment horizontal="right"/>
    </xf>
    <xf numFmtId="0" fontId="6" fillId="0" borderId="0" xfId="0" applyFont="1" applyFill="1"/>
    <xf numFmtId="0" fontId="6" fillId="0" borderId="0" xfId="0" applyNumberFormat="1" applyFont="1" applyFill="1" applyBorder="1" applyAlignment="1">
      <alignment vertical="center" wrapText="1"/>
    </xf>
    <xf numFmtId="164" fontId="14" fillId="0" borderId="9" xfId="0" applyNumberFormat="1" applyFont="1" applyFill="1" applyBorder="1" applyAlignment="1" applyProtection="1">
      <alignment horizontal="right" wrapText="1"/>
    </xf>
    <xf numFmtId="164" fontId="14" fillId="0" borderId="10" xfId="0" applyNumberFormat="1" applyFont="1" applyFill="1" applyBorder="1" applyAlignment="1" applyProtection="1">
      <alignment horizontal="right" wrapText="1"/>
    </xf>
    <xf numFmtId="164" fontId="16" fillId="0" borderId="11" xfId="0" applyNumberFormat="1" applyFont="1" applyFill="1" applyBorder="1" applyAlignment="1" applyProtection="1">
      <alignment horizontal="right" wrapText="1"/>
    </xf>
    <xf numFmtId="164" fontId="14" fillId="0" borderId="12" xfId="0" applyNumberFormat="1" applyFont="1" applyFill="1" applyBorder="1" applyAlignment="1" applyProtection="1">
      <alignment horizontal="right" wrapText="1"/>
    </xf>
    <xf numFmtId="164" fontId="16" fillId="0" borderId="12" xfId="0" applyNumberFormat="1" applyFont="1" applyFill="1" applyBorder="1" applyAlignment="1" applyProtection="1">
      <alignment horizontal="right" wrapText="1"/>
    </xf>
    <xf numFmtId="164" fontId="14" fillId="0" borderId="13" xfId="0" applyNumberFormat="1" applyFont="1" applyFill="1" applyBorder="1" applyAlignment="1" applyProtection="1">
      <alignment horizontal="right" wrapText="1"/>
    </xf>
    <xf numFmtId="164" fontId="16" fillId="0" borderId="14" xfId="0" applyNumberFormat="1" applyFont="1" applyFill="1" applyBorder="1" applyAlignment="1" applyProtection="1">
      <alignment horizontal="right" wrapText="1"/>
    </xf>
    <xf numFmtId="164" fontId="14" fillId="0" borderId="10" xfId="0" applyNumberFormat="1" applyFont="1" applyFill="1" applyBorder="1" applyAlignment="1" applyProtection="1">
      <alignment wrapText="1"/>
    </xf>
    <xf numFmtId="164" fontId="14" fillId="0" borderId="15" xfId="0" applyNumberFormat="1" applyFont="1" applyFill="1" applyBorder="1" applyAlignment="1" applyProtection="1">
      <alignment horizontal="right" wrapText="1"/>
    </xf>
    <xf numFmtId="164" fontId="14" fillId="0" borderId="9" xfId="0" applyNumberFormat="1" applyFont="1" applyFill="1" applyBorder="1" applyAlignment="1" applyProtection="1">
      <alignment wrapText="1"/>
    </xf>
    <xf numFmtId="164" fontId="14" fillId="0" borderId="16" xfId="0" applyNumberFormat="1" applyFont="1" applyFill="1" applyBorder="1" applyAlignment="1" applyProtection="1">
      <alignment horizontal="right" wrapText="1"/>
    </xf>
    <xf numFmtId="164" fontId="16" fillId="0" borderId="11" xfId="0" applyNumberFormat="1" applyFont="1" applyFill="1" applyBorder="1" applyAlignment="1" applyProtection="1">
      <alignment wrapText="1"/>
    </xf>
    <xf numFmtId="164" fontId="16" fillId="0" borderId="17" xfId="0" applyNumberFormat="1" applyFont="1" applyFill="1" applyBorder="1" applyAlignment="1" applyProtection="1">
      <alignment horizontal="right" wrapText="1"/>
    </xf>
    <xf numFmtId="0" fontId="14" fillId="0" borderId="12" xfId="0" applyNumberFormat="1" applyFont="1" applyFill="1" applyBorder="1" applyAlignment="1" applyProtection="1">
      <alignment horizontal="left" vertical="top" wrapText="1"/>
    </xf>
    <xf numFmtId="0" fontId="14" fillId="0" borderId="12" xfId="0" applyNumberFormat="1" applyFont="1" applyFill="1" applyBorder="1" applyAlignment="1" applyProtection="1">
      <alignment vertical="top" wrapText="1"/>
    </xf>
    <xf numFmtId="164" fontId="16" fillId="0" borderId="18" xfId="0" applyNumberFormat="1" applyFont="1" applyFill="1" applyBorder="1" applyAlignment="1" applyProtection="1">
      <alignment horizontal="right" wrapText="1"/>
    </xf>
    <xf numFmtId="164" fontId="16" fillId="0" borderId="19" xfId="0" applyNumberFormat="1" applyFont="1" applyFill="1" applyBorder="1" applyAlignment="1" applyProtection="1">
      <alignment horizontal="right" wrapText="1"/>
    </xf>
    <xf numFmtId="164" fontId="16" fillId="0" borderId="24" xfId="0" applyNumberFormat="1" applyFont="1" applyFill="1" applyBorder="1" applyAlignment="1" applyProtection="1">
      <alignment horizontal="right" wrapText="1"/>
    </xf>
    <xf numFmtId="0" fontId="8" fillId="0" borderId="0" xfId="0" applyFont="1" applyFill="1" applyAlignment="1">
      <alignment horizontal="left"/>
    </xf>
    <xf numFmtId="0" fontId="17" fillId="0" borderId="0" xfId="0" applyFont="1" applyFill="1" applyAlignment="1">
      <alignment horizontal="left"/>
    </xf>
    <xf numFmtId="0" fontId="17" fillId="0" borderId="0" xfId="0" applyNumberFormat="1" applyFont="1" applyFill="1" applyBorder="1" applyAlignment="1" applyProtection="1"/>
    <xf numFmtId="0" fontId="17" fillId="34" borderId="0" xfId="0" applyNumberFormat="1" applyFont="1" applyFill="1" applyBorder="1" applyAlignment="1" applyProtection="1"/>
    <xf numFmtId="0" fontId="15" fillId="34" borderId="0" xfId="0" applyNumberFormat="1" applyFont="1" applyFill="1" applyBorder="1" applyAlignment="1" applyProtection="1"/>
    <xf numFmtId="0" fontId="6" fillId="34" borderId="28"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29"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17" fillId="0" borderId="0" xfId="0" applyNumberFormat="1" applyFont="1" applyFill="1" applyBorder="1" applyAlignment="1" applyProtection="1">
      <alignment horizontal="center" vertical="center"/>
    </xf>
    <xf numFmtId="0" fontId="6" fillId="34" borderId="31" xfId="0" applyFont="1" applyFill="1" applyBorder="1" applyAlignment="1">
      <alignment horizontal="left" vertical="center" wrapText="1"/>
    </xf>
    <xf numFmtId="3" fontId="6" fillId="34" borderId="32" xfId="0" applyNumberFormat="1" applyFont="1" applyFill="1" applyBorder="1" applyAlignment="1">
      <alignment horizontal="right" vertical="center" indent="1"/>
    </xf>
    <xf numFmtId="3" fontId="6" fillId="34" borderId="32" xfId="38" applyNumberFormat="1" applyFont="1" applyFill="1" applyBorder="1" applyAlignment="1">
      <alignment horizontal="right" vertical="center" indent="1"/>
    </xf>
    <xf numFmtId="164" fontId="17" fillId="0" borderId="0" xfId="0" applyNumberFormat="1" applyFont="1" applyFill="1" applyBorder="1" applyAlignment="1" applyProtection="1"/>
    <xf numFmtId="0" fontId="6" fillId="34" borderId="33" xfId="0" applyFont="1" applyFill="1" applyBorder="1" applyAlignment="1">
      <alignment horizontal="left" vertical="center" wrapText="1"/>
    </xf>
    <xf numFmtId="3" fontId="6" fillId="34" borderId="0" xfId="0" applyNumberFormat="1" applyFont="1" applyFill="1" applyBorder="1" applyAlignment="1">
      <alignment horizontal="right" vertical="center" indent="1"/>
    </xf>
    <xf numFmtId="3" fontId="6" fillId="34" borderId="0" xfId="38" applyNumberFormat="1" applyFont="1" applyFill="1" applyBorder="1" applyAlignment="1">
      <alignment horizontal="right" vertical="center" indent="1"/>
    </xf>
    <xf numFmtId="0" fontId="8" fillId="34" borderId="34" xfId="0" applyFont="1" applyFill="1" applyBorder="1" applyAlignment="1">
      <alignment horizontal="left" vertical="center" wrapText="1"/>
    </xf>
    <xf numFmtId="3" fontId="8" fillId="34" borderId="35" xfId="0" applyNumberFormat="1" applyFont="1" applyFill="1" applyBorder="1" applyAlignment="1">
      <alignment horizontal="right" vertical="center" indent="1"/>
    </xf>
    <xf numFmtId="3" fontId="8" fillId="0" borderId="36" xfId="0" applyNumberFormat="1" applyFont="1" applyFill="1" applyBorder="1"/>
    <xf numFmtId="3" fontId="8" fillId="34" borderId="36" xfId="0" applyNumberFormat="1" applyFont="1" applyFill="1" applyBorder="1" applyAlignment="1">
      <alignment horizontal="right" vertical="center" indent="1"/>
    </xf>
    <xf numFmtId="3" fontId="6" fillId="34" borderId="36" xfId="0" applyNumberFormat="1" applyFont="1" applyFill="1" applyBorder="1" applyAlignment="1">
      <alignment horizontal="right" vertical="center" indent="1"/>
    </xf>
    <xf numFmtId="165" fontId="6" fillId="34" borderId="1" xfId="0" applyNumberFormat="1" applyFont="1" applyFill="1" applyBorder="1" applyAlignment="1">
      <alignment horizontal="right" vertical="center" indent="1"/>
    </xf>
    <xf numFmtId="0" fontId="17" fillId="0" borderId="0" xfId="0" applyFont="1" applyFill="1" applyBorder="1"/>
    <xf numFmtId="164" fontId="15" fillId="34" borderId="0" xfId="0" applyNumberFormat="1" applyFont="1" applyFill="1" applyBorder="1" applyAlignment="1" applyProtection="1"/>
    <xf numFmtId="0" fontId="17" fillId="0" borderId="0" xfId="0" applyFont="1" applyFill="1" applyBorder="1" applyAlignment="1"/>
    <xf numFmtId="3" fontId="15" fillId="34" borderId="0" xfId="0" applyNumberFormat="1" applyFont="1" applyFill="1" applyBorder="1" applyAlignment="1" applyProtection="1"/>
    <xf numFmtId="3" fontId="17" fillId="0" borderId="0" xfId="0" applyNumberFormat="1" applyFont="1" applyFill="1" applyBorder="1" applyAlignment="1" applyProtection="1"/>
    <xf numFmtId="3" fontId="17" fillId="34" borderId="0" xfId="0" applyNumberFormat="1" applyFont="1" applyFill="1" applyBorder="1" applyAlignment="1" applyProtection="1"/>
    <xf numFmtId="10" fontId="17" fillId="0" borderId="0" xfId="39" applyNumberFormat="1" applyFont="1" applyFill="1" applyBorder="1" applyAlignment="1" applyProtection="1"/>
    <xf numFmtId="166" fontId="17" fillId="0" borderId="0" xfId="39" applyNumberFormat="1" applyFont="1" applyFill="1" applyBorder="1" applyAlignment="1" applyProtection="1"/>
    <xf numFmtId="165" fontId="17" fillId="0" borderId="0" xfId="0" applyNumberFormat="1" applyFont="1" applyFill="1" applyBorder="1" applyAlignment="1" applyProtection="1"/>
    <xf numFmtId="0" fontId="17" fillId="35" borderId="0" xfId="0" applyNumberFormat="1" applyFont="1" applyFill="1" applyBorder="1" applyAlignment="1" applyProtection="1"/>
    <xf numFmtId="0" fontId="16" fillId="0" borderId="85" xfId="0" applyNumberFormat="1" applyFont="1" applyFill="1" applyBorder="1" applyAlignment="1" applyProtection="1">
      <alignment horizontal="center" wrapText="1"/>
    </xf>
    <xf numFmtId="0" fontId="16" fillId="0" borderId="86" xfId="0" applyNumberFormat="1" applyFont="1" applyFill="1" applyBorder="1" applyAlignment="1" applyProtection="1">
      <alignment horizontal="center" wrapText="1"/>
    </xf>
    <xf numFmtId="0" fontId="14" fillId="0" borderId="10" xfId="0" applyNumberFormat="1" applyFont="1" applyFill="1" applyBorder="1" applyAlignment="1" applyProtection="1">
      <alignment horizontal="left" vertical="top" wrapText="1"/>
    </xf>
    <xf numFmtId="0" fontId="14" fillId="0" borderId="9" xfId="0" applyNumberFormat="1" applyFont="1" applyFill="1" applyBorder="1" applyAlignment="1" applyProtection="1">
      <alignment horizontal="left" vertical="top" wrapText="1"/>
    </xf>
    <xf numFmtId="0" fontId="16" fillId="0" borderId="9" xfId="0" applyNumberFormat="1" applyFont="1" applyFill="1" applyBorder="1" applyAlignment="1" applyProtection="1">
      <alignment horizontal="left" vertical="top" wrapText="1"/>
    </xf>
    <xf numFmtId="0" fontId="14" fillId="0" borderId="13" xfId="0" applyNumberFormat="1" applyFont="1" applyFill="1" applyBorder="1" applyAlignment="1" applyProtection="1">
      <alignment horizontal="left" vertical="top" wrapText="1" indent="1"/>
    </xf>
    <xf numFmtId="0" fontId="14" fillId="0" borderId="12" xfId="0" applyNumberFormat="1" applyFont="1" applyFill="1" applyBorder="1" applyAlignment="1" applyProtection="1">
      <alignment horizontal="left" vertical="top" wrapText="1" indent="1"/>
    </xf>
    <xf numFmtId="0" fontId="16" fillId="0" borderId="12" xfId="0" applyNumberFormat="1" applyFont="1" applyFill="1" applyBorder="1" applyAlignment="1" applyProtection="1">
      <alignment horizontal="left" vertical="top" wrapText="1"/>
    </xf>
    <xf numFmtId="0" fontId="22" fillId="35" borderId="0" xfId="0" applyNumberFormat="1" applyFont="1" applyFill="1" applyBorder="1" applyAlignment="1" applyProtection="1"/>
    <xf numFmtId="0" fontId="16" fillId="0" borderId="12" xfId="0" applyNumberFormat="1" applyFont="1" applyFill="1" applyBorder="1" applyAlignment="1" applyProtection="1">
      <alignment horizontal="left" vertical="top" wrapText="1" indent="1"/>
    </xf>
    <xf numFmtId="0" fontId="14" fillId="0" borderId="13" xfId="0" applyNumberFormat="1" applyFont="1" applyFill="1" applyBorder="1" applyAlignment="1" applyProtection="1">
      <alignment horizontal="left" vertical="top" wrapText="1"/>
    </xf>
    <xf numFmtId="0" fontId="16" fillId="0" borderId="14" xfId="0" applyNumberFormat="1" applyFont="1" applyFill="1" applyBorder="1" applyAlignment="1" applyProtection="1">
      <alignment horizontal="left" vertical="top" wrapText="1"/>
    </xf>
    <xf numFmtId="0" fontId="16" fillId="0" borderId="87"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left"/>
    </xf>
    <xf numFmtId="0" fontId="17" fillId="35" borderId="1" xfId="0" applyNumberFormat="1" applyFont="1" applyFill="1" applyBorder="1" applyAlignment="1" applyProtection="1"/>
    <xf numFmtId="0" fontId="23" fillId="0" borderId="38" xfId="0" applyNumberFormat="1" applyFont="1" applyFill="1" applyBorder="1" applyAlignment="1" applyProtection="1">
      <alignment horizontal="center" wrapText="1"/>
    </xf>
    <xf numFmtId="0" fontId="23" fillId="0" borderId="6" xfId="0" applyNumberFormat="1" applyFont="1" applyFill="1" applyBorder="1" applyAlignment="1" applyProtection="1">
      <alignment horizontal="center" wrapText="1"/>
    </xf>
    <xf numFmtId="0" fontId="16" fillId="0" borderId="39" xfId="0" applyNumberFormat="1" applyFont="1" applyFill="1" applyBorder="1" applyAlignment="1" applyProtection="1">
      <alignment horizontal="center" wrapText="1"/>
    </xf>
    <xf numFmtId="0" fontId="16" fillId="0" borderId="40" xfId="0" applyNumberFormat="1" applyFont="1" applyFill="1" applyBorder="1" applyAlignment="1" applyProtection="1">
      <alignment horizontal="center" wrapText="1"/>
    </xf>
    <xf numFmtId="0" fontId="14" fillId="0" borderId="41" xfId="0" applyNumberFormat="1" applyFont="1" applyFill="1" applyBorder="1" applyAlignment="1" applyProtection="1">
      <alignment horizontal="left" vertical="top" wrapText="1"/>
    </xf>
    <xf numFmtId="0" fontId="16" fillId="0" borderId="41" xfId="0" applyNumberFormat="1" applyFont="1" applyFill="1" applyBorder="1" applyAlignment="1" applyProtection="1">
      <alignment horizontal="left" vertical="top" wrapText="1"/>
    </xf>
    <xf numFmtId="0" fontId="14" fillId="0" borderId="42" xfId="0" applyNumberFormat="1" applyFont="1" applyFill="1" applyBorder="1" applyAlignment="1" applyProtection="1">
      <alignment horizontal="left" vertical="top" wrapText="1" indent="1"/>
    </xf>
    <xf numFmtId="0" fontId="14" fillId="0" borderId="41" xfId="0" applyNumberFormat="1" applyFont="1" applyFill="1" applyBorder="1" applyAlignment="1" applyProtection="1">
      <alignment horizontal="left" vertical="top" wrapText="1" indent="1"/>
    </xf>
    <xf numFmtId="0" fontId="16" fillId="0" borderId="41" xfId="0" applyNumberFormat="1" applyFont="1" applyFill="1" applyBorder="1" applyAlignment="1" applyProtection="1">
      <alignment horizontal="left" vertical="top" wrapText="1" indent="1"/>
    </xf>
    <xf numFmtId="0" fontId="14" fillId="0" borderId="42" xfId="0" applyNumberFormat="1" applyFont="1" applyFill="1" applyBorder="1" applyAlignment="1" applyProtection="1">
      <alignment horizontal="left" vertical="top" wrapText="1"/>
    </xf>
    <xf numFmtId="0" fontId="16" fillId="0" borderId="44" xfId="0" applyNumberFormat="1" applyFont="1" applyFill="1" applyBorder="1" applyAlignment="1" applyProtection="1">
      <alignment horizontal="left" vertical="top" wrapText="1"/>
    </xf>
    <xf numFmtId="0" fontId="16" fillId="0" borderId="45" xfId="0" applyNumberFormat="1" applyFont="1" applyFill="1" applyBorder="1" applyAlignment="1" applyProtection="1">
      <alignment horizontal="left" vertical="top" wrapText="1"/>
    </xf>
    <xf numFmtId="0" fontId="14" fillId="0" borderId="47" xfId="0" applyNumberFormat="1" applyFont="1" applyFill="1" applyBorder="1" applyAlignment="1" applyProtection="1">
      <alignment horizontal="left" vertical="top" wrapText="1"/>
    </xf>
    <xf numFmtId="0" fontId="16" fillId="0" borderId="88"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left" vertical="top" wrapText="1"/>
    </xf>
    <xf numFmtId="164" fontId="16" fillId="0" borderId="0" xfId="0" applyNumberFormat="1" applyFont="1" applyFill="1" applyBorder="1" applyAlignment="1" applyProtection="1">
      <alignment horizontal="right" wrapText="1"/>
    </xf>
    <xf numFmtId="0" fontId="16" fillId="0" borderId="91" xfId="0" applyNumberFormat="1" applyFont="1" applyFill="1" applyBorder="1" applyAlignment="1" applyProtection="1">
      <alignment horizontal="center" wrapText="1"/>
    </xf>
    <xf numFmtId="0" fontId="16" fillId="0" borderId="92" xfId="0" applyNumberFormat="1" applyFont="1" applyFill="1" applyBorder="1" applyAlignment="1" applyProtection="1">
      <alignment horizontal="center" wrapText="1"/>
    </xf>
    <xf numFmtId="0" fontId="16" fillId="0" borderId="93" xfId="0" applyNumberFormat="1" applyFont="1" applyFill="1" applyBorder="1" applyAlignment="1" applyProtection="1">
      <alignment horizontal="center" wrapText="1"/>
    </xf>
    <xf numFmtId="0" fontId="16" fillId="0" borderId="94" xfId="0" applyNumberFormat="1" applyFont="1" applyFill="1" applyBorder="1" applyAlignment="1" applyProtection="1">
      <alignment horizontal="center" wrapText="1"/>
    </xf>
    <xf numFmtId="0" fontId="22" fillId="35" borderId="50" xfId="0" applyNumberFormat="1" applyFont="1" applyFill="1" applyBorder="1" applyAlignment="1" applyProtection="1"/>
    <xf numFmtId="0" fontId="16" fillId="0" borderId="51"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right"/>
    </xf>
    <xf numFmtId="0" fontId="14" fillId="35" borderId="0" xfId="0" applyNumberFormat="1" applyFont="1" applyFill="1" applyBorder="1" applyAlignment="1" applyProtection="1"/>
    <xf numFmtId="0" fontId="14" fillId="35" borderId="0" xfId="0" applyNumberFormat="1" applyFont="1" applyFill="1" applyBorder="1" applyAlignment="1" applyProtection="1">
      <alignment horizontal="left"/>
    </xf>
    <xf numFmtId="0" fontId="14" fillId="35" borderId="0" xfId="0" applyNumberFormat="1" applyFont="1" applyFill="1" applyBorder="1" applyAlignment="1" applyProtection="1">
      <alignment horizontal="right"/>
    </xf>
    <xf numFmtId="0" fontId="17" fillId="35" borderId="38" xfId="0" applyNumberFormat="1" applyFont="1" applyFill="1" applyBorder="1" applyAlignment="1" applyProtection="1"/>
    <xf numFmtId="0" fontId="17" fillId="35" borderId="48" xfId="0" applyNumberFormat="1" applyFont="1" applyFill="1" applyBorder="1" applyAlignment="1" applyProtection="1"/>
    <xf numFmtId="0" fontId="16" fillId="0" borderId="53" xfId="0" applyNumberFormat="1" applyFont="1" applyFill="1" applyBorder="1" applyAlignment="1" applyProtection="1">
      <alignment horizontal="right" wrapText="1"/>
    </xf>
    <xf numFmtId="0" fontId="16" fillId="0" borderId="95" xfId="0" applyNumberFormat="1" applyFont="1" applyFill="1" applyBorder="1" applyAlignment="1" applyProtection="1">
      <alignment horizontal="right" wrapText="1"/>
    </xf>
    <xf numFmtId="0" fontId="16" fillId="0" borderId="89" xfId="0" applyNumberFormat="1" applyFont="1" applyFill="1" applyBorder="1" applyAlignment="1" applyProtection="1">
      <alignment horizontal="center" wrapText="1"/>
    </xf>
    <xf numFmtId="0" fontId="16" fillId="0" borderId="96" xfId="0" applyNumberFormat="1" applyFont="1" applyFill="1" applyBorder="1" applyAlignment="1" applyProtection="1">
      <alignment horizontal="left" vertical="top" wrapText="1"/>
    </xf>
    <xf numFmtId="0" fontId="16" fillId="0" borderId="97" xfId="0" applyNumberFormat="1" applyFont="1" applyFill="1" applyBorder="1" applyAlignment="1" applyProtection="1">
      <alignment horizontal="left" vertical="top" wrapText="1"/>
    </xf>
    <xf numFmtId="0" fontId="16" fillId="0" borderId="98" xfId="0" applyNumberFormat="1" applyFont="1" applyFill="1" applyBorder="1" applyAlignment="1" applyProtection="1">
      <alignment horizontal="left" vertical="top" wrapText="1"/>
    </xf>
    <xf numFmtId="0" fontId="16" fillId="0" borderId="99" xfId="0" applyNumberFormat="1" applyFont="1" applyFill="1" applyBorder="1" applyAlignment="1" applyProtection="1">
      <alignment horizontal="left" vertical="top" wrapText="1"/>
    </xf>
    <xf numFmtId="0" fontId="16" fillId="0" borderId="100" xfId="0" applyNumberFormat="1" applyFont="1" applyFill="1" applyBorder="1" applyAlignment="1" applyProtection="1">
      <alignment horizontal="left" vertical="top" wrapText="1"/>
    </xf>
    <xf numFmtId="0" fontId="16" fillId="0" borderId="24"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right" vertical="top" wrapText="1"/>
    </xf>
    <xf numFmtId="0" fontId="17" fillId="35" borderId="0" xfId="0" applyNumberFormat="1" applyFont="1" applyFill="1" applyBorder="1" applyAlignment="1" applyProtection="1">
      <alignment horizontal="right"/>
    </xf>
    <xf numFmtId="0" fontId="8" fillId="0" borderId="0" xfId="0" applyFont="1" applyFill="1" applyBorder="1"/>
    <xf numFmtId="0" fontId="17" fillId="34" borderId="0" xfId="0" applyFont="1" applyFill="1" applyBorder="1"/>
    <xf numFmtId="0" fontId="17" fillId="34" borderId="1" xfId="0" applyFont="1" applyFill="1" applyBorder="1"/>
    <xf numFmtId="0" fontId="17" fillId="0" borderId="1" xfId="0" applyFont="1" applyFill="1" applyBorder="1"/>
    <xf numFmtId="0" fontId="17" fillId="0" borderId="1" xfId="0" applyNumberFormat="1" applyFont="1" applyFill="1" applyBorder="1" applyAlignment="1" applyProtection="1"/>
    <xf numFmtId="0" fontId="6" fillId="34" borderId="47" xfId="0" applyFont="1" applyFill="1" applyBorder="1"/>
    <xf numFmtId="0" fontId="6" fillId="34" borderId="29" xfId="0" applyFont="1" applyFill="1" applyBorder="1"/>
    <xf numFmtId="0" fontId="6" fillId="34" borderId="55"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8" fillId="34" borderId="56" xfId="0" applyFont="1" applyFill="1" applyBorder="1"/>
    <xf numFmtId="0" fontId="6" fillId="34" borderId="31" xfId="0" applyFont="1" applyFill="1" applyBorder="1" applyAlignment="1">
      <alignment horizontal="left" wrapText="1"/>
    </xf>
    <xf numFmtId="3" fontId="6" fillId="34" borderId="57" xfId="0" applyNumberFormat="1" applyFont="1" applyFill="1" applyBorder="1" applyAlignment="1">
      <alignment horizontal="center"/>
    </xf>
    <xf numFmtId="3" fontId="6" fillId="34" borderId="31" xfId="0" applyNumberFormat="1" applyFont="1" applyFill="1" applyBorder="1" applyAlignment="1">
      <alignment horizontal="center"/>
    </xf>
    <xf numFmtId="3" fontId="6" fillId="34" borderId="27" xfId="0" applyNumberFormat="1" applyFont="1" applyFill="1" applyBorder="1" applyAlignment="1">
      <alignment horizontal="center"/>
    </xf>
    <xf numFmtId="0" fontId="6" fillId="34" borderId="41" xfId="0" applyFont="1" applyFill="1" applyBorder="1"/>
    <xf numFmtId="0" fontId="6" fillId="34" borderId="33" xfId="0" applyFont="1" applyFill="1" applyBorder="1" applyAlignment="1">
      <alignment horizontal="left" wrapText="1"/>
    </xf>
    <xf numFmtId="3" fontId="6" fillId="34" borderId="58" xfId="0" applyNumberFormat="1" applyFont="1" applyFill="1" applyBorder="1" applyAlignment="1">
      <alignment horizontal="center"/>
    </xf>
    <xf numFmtId="3" fontId="6" fillId="34" borderId="33" xfId="0" applyNumberFormat="1" applyFont="1" applyFill="1" applyBorder="1" applyAlignment="1">
      <alignment horizontal="center"/>
    </xf>
    <xf numFmtId="3" fontId="6" fillId="34" borderId="22" xfId="0" applyNumberFormat="1" applyFont="1" applyFill="1" applyBorder="1" applyAlignment="1">
      <alignment horizontal="center"/>
    </xf>
    <xf numFmtId="0" fontId="6" fillId="34" borderId="33" xfId="0" applyFont="1" applyFill="1" applyBorder="1" applyAlignment="1">
      <alignment horizontal="left" wrapText="1" indent="1"/>
    </xf>
    <xf numFmtId="0" fontId="17" fillId="0" borderId="33" xfId="0" applyNumberFormat="1" applyFont="1" applyFill="1" applyBorder="1" applyAlignment="1" applyProtection="1">
      <alignment horizontal="center"/>
    </xf>
    <xf numFmtId="3" fontId="6" fillId="34" borderId="22" xfId="0" applyNumberFormat="1" applyFont="1" applyFill="1" applyBorder="1" applyAlignment="1" applyProtection="1">
      <alignment horizontal="center"/>
    </xf>
    <xf numFmtId="0" fontId="8" fillId="34" borderId="33" xfId="0" applyFont="1" applyFill="1" applyBorder="1" applyAlignment="1">
      <alignment horizontal="left" wrapText="1"/>
    </xf>
    <xf numFmtId="3" fontId="8" fillId="34" borderId="58" xfId="0" applyNumberFormat="1" applyFont="1" applyFill="1" applyBorder="1" applyAlignment="1">
      <alignment horizontal="center"/>
    </xf>
    <xf numFmtId="3" fontId="8" fillId="34" borderId="33" xfId="0" applyNumberFormat="1" applyFont="1" applyFill="1" applyBorder="1" applyAlignment="1">
      <alignment horizontal="center"/>
    </xf>
    <xf numFmtId="3" fontId="8" fillId="34" borderId="22" xfId="0" applyNumberFormat="1" applyFont="1" applyFill="1" applyBorder="1" applyAlignment="1">
      <alignment horizontal="center"/>
    </xf>
    <xf numFmtId="0" fontId="6" fillId="34" borderId="2" xfId="0" applyFont="1" applyFill="1" applyBorder="1"/>
    <xf numFmtId="0" fontId="6" fillId="34" borderId="34" xfId="0" applyFont="1" applyFill="1" applyBorder="1" applyAlignment="1">
      <alignment horizontal="left" wrapText="1"/>
    </xf>
    <xf numFmtId="164" fontId="8" fillId="34" borderId="59" xfId="0" applyNumberFormat="1" applyFont="1" applyFill="1" applyBorder="1" applyAlignment="1">
      <alignment horizontal="center"/>
    </xf>
    <xf numFmtId="164" fontId="8" fillId="34" borderId="34" xfId="0" applyNumberFormat="1" applyFont="1" applyFill="1" applyBorder="1" applyAlignment="1">
      <alignment horizontal="center"/>
    </xf>
    <xf numFmtId="0" fontId="8" fillId="34" borderId="41" xfId="0" applyFont="1" applyFill="1" applyBorder="1"/>
    <xf numFmtId="3" fontId="6" fillId="34" borderId="0" xfId="0" applyNumberFormat="1" applyFont="1" applyFill="1" applyBorder="1" applyAlignment="1">
      <alignment horizontal="center"/>
    </xf>
    <xf numFmtId="3" fontId="8" fillId="34" borderId="0" xfId="0" applyNumberFormat="1" applyFont="1" applyFill="1" applyBorder="1" applyAlignment="1">
      <alignment horizontal="center"/>
    </xf>
    <xf numFmtId="164" fontId="8" fillId="34" borderId="35" xfId="0" applyNumberFormat="1" applyFont="1" applyFill="1" applyBorder="1" applyAlignment="1">
      <alignment horizontal="center"/>
    </xf>
    <xf numFmtId="3" fontId="6" fillId="0" borderId="31" xfId="0" applyNumberFormat="1" applyFont="1" applyFill="1" applyBorder="1" applyAlignment="1">
      <alignment horizontal="center"/>
    </xf>
    <xf numFmtId="3" fontId="6" fillId="0" borderId="33" xfId="0" applyNumberFormat="1" applyFont="1" applyFill="1" applyBorder="1" applyAlignment="1">
      <alignment horizontal="center"/>
    </xf>
    <xf numFmtId="0" fontId="6" fillId="34" borderId="45" xfId="0" applyFont="1" applyFill="1" applyBorder="1"/>
    <xf numFmtId="0" fontId="6" fillId="34" borderId="60" xfId="0" applyFont="1" applyFill="1" applyBorder="1" applyAlignment="1">
      <alignment horizontal="left" wrapText="1"/>
    </xf>
    <xf numFmtId="165" fontId="8" fillId="34" borderId="61" xfId="0" applyNumberFormat="1" applyFont="1" applyFill="1" applyBorder="1" applyAlignment="1">
      <alignment horizontal="center"/>
    </xf>
    <xf numFmtId="164" fontId="8" fillId="34" borderId="61" xfId="0" applyNumberFormat="1" applyFont="1" applyFill="1" applyBorder="1" applyAlignment="1">
      <alignment horizontal="center"/>
    </xf>
    <xf numFmtId="166" fontId="17" fillId="0" borderId="0" xfId="0" applyNumberFormat="1" applyFont="1" applyFill="1" applyBorder="1" applyAlignment="1" applyProtection="1"/>
    <xf numFmtId="0" fontId="6" fillId="34" borderId="29" xfId="0" applyFont="1" applyFill="1" applyBorder="1" applyAlignment="1">
      <alignment horizontal="center" vertical="center"/>
    </xf>
    <xf numFmtId="164" fontId="14" fillId="0" borderId="49" xfId="0" applyNumberFormat="1" applyFont="1" applyFill="1" applyBorder="1" applyAlignment="1" applyProtection="1">
      <alignment horizontal="center" vertical="center" wrapText="1"/>
    </xf>
    <xf numFmtId="164" fontId="14" fillId="0" borderId="62" xfId="0" applyNumberFormat="1" applyFont="1" applyFill="1" applyBorder="1" applyAlignment="1" applyProtection="1">
      <alignment horizontal="center" vertical="center" wrapText="1"/>
    </xf>
    <xf numFmtId="164" fontId="14" fillId="0" borderId="12" xfId="0" applyNumberFormat="1" applyFont="1" applyFill="1" applyBorder="1" applyAlignment="1" applyProtection="1">
      <alignment horizontal="center" vertical="center" wrapText="1"/>
    </xf>
    <xf numFmtId="164" fontId="14" fillId="0" borderId="63" xfId="0" applyNumberFormat="1" applyFont="1" applyFill="1" applyBorder="1" applyAlignment="1" applyProtection="1">
      <alignment horizontal="center" vertical="center" wrapText="1"/>
    </xf>
    <xf numFmtId="164" fontId="16" fillId="0" borderId="12" xfId="0" applyNumberFormat="1" applyFont="1" applyFill="1" applyBorder="1" applyAlignment="1" applyProtection="1">
      <alignment horizontal="center" vertical="center" wrapText="1"/>
    </xf>
    <xf numFmtId="164" fontId="16" fillId="0" borderId="63" xfId="0" applyNumberFormat="1" applyFont="1" applyFill="1" applyBorder="1" applyAlignment="1" applyProtection="1">
      <alignment horizontal="center" vertical="center" wrapText="1"/>
    </xf>
    <xf numFmtId="164" fontId="14" fillId="0" borderId="13" xfId="0" applyNumberFormat="1" applyFont="1" applyFill="1" applyBorder="1" applyAlignment="1" applyProtection="1">
      <alignment horizontal="center" vertical="center" wrapText="1"/>
    </xf>
    <xf numFmtId="164" fontId="14" fillId="0" borderId="64" xfId="0" applyNumberFormat="1" applyFont="1" applyFill="1" applyBorder="1" applyAlignment="1" applyProtection="1">
      <alignment horizontal="center" vertical="center" wrapText="1"/>
    </xf>
    <xf numFmtId="164" fontId="16" fillId="0" borderId="14" xfId="0" applyNumberFormat="1" applyFont="1" applyFill="1" applyBorder="1" applyAlignment="1" applyProtection="1">
      <alignment horizontal="center" vertical="center" wrapText="1"/>
    </xf>
    <xf numFmtId="164" fontId="16" fillId="0" borderId="65" xfId="0" applyNumberFormat="1" applyFont="1" applyFill="1" applyBorder="1" applyAlignment="1" applyProtection="1">
      <alignment horizontal="center" vertical="center" wrapText="1"/>
    </xf>
    <xf numFmtId="164" fontId="16" fillId="0" borderId="66" xfId="0" applyNumberFormat="1" applyFont="1" applyFill="1" applyBorder="1" applyAlignment="1" applyProtection="1">
      <alignment horizontal="center" vertical="center" wrapText="1"/>
    </xf>
    <xf numFmtId="164" fontId="16" fillId="0" borderId="67" xfId="0" applyNumberFormat="1" applyFont="1" applyFill="1" applyBorder="1" applyAlignment="1" applyProtection="1">
      <alignment horizontal="center" vertical="center" wrapText="1"/>
    </xf>
    <xf numFmtId="164" fontId="16" fillId="0" borderId="68" xfId="0" applyNumberFormat="1" applyFont="1" applyFill="1" applyBorder="1" applyAlignment="1" applyProtection="1">
      <alignment horizontal="center" vertical="center" wrapText="1"/>
    </xf>
    <xf numFmtId="164" fontId="16" fillId="0" borderId="69" xfId="0" applyNumberFormat="1" applyFont="1" applyFill="1" applyBorder="1" applyAlignment="1" applyProtection="1">
      <alignment horizontal="center" vertical="center" wrapText="1"/>
    </xf>
    <xf numFmtId="164" fontId="14" fillId="0" borderId="70" xfId="0" applyNumberFormat="1" applyFont="1" applyFill="1" applyBorder="1" applyAlignment="1" applyProtection="1">
      <alignment horizontal="center" vertical="center" wrapText="1"/>
    </xf>
    <xf numFmtId="164" fontId="14" fillId="0" borderId="71" xfId="0" applyNumberFormat="1" applyFont="1" applyFill="1" applyBorder="1" applyAlignment="1" applyProtection="1">
      <alignment horizontal="center" vertical="center" wrapText="1"/>
    </xf>
    <xf numFmtId="164" fontId="16" fillId="0" borderId="71" xfId="0" applyNumberFormat="1" applyFont="1" applyFill="1" applyBorder="1" applyAlignment="1" applyProtection="1">
      <alignment horizontal="center" vertical="center" wrapText="1"/>
    </xf>
    <xf numFmtId="164" fontId="14" fillId="0" borderId="31" xfId="0" applyNumberFormat="1" applyFont="1" applyFill="1" applyBorder="1" applyAlignment="1" applyProtection="1">
      <alignment horizontal="center" vertical="center" wrapText="1"/>
    </xf>
    <xf numFmtId="164" fontId="14" fillId="0" borderId="33" xfId="0" applyNumberFormat="1" applyFont="1" applyFill="1" applyBorder="1" applyAlignment="1" applyProtection="1">
      <alignment horizontal="center" vertical="center" wrapText="1"/>
    </xf>
    <xf numFmtId="164" fontId="16" fillId="0" borderId="33" xfId="0" applyNumberFormat="1" applyFont="1" applyFill="1" applyBorder="1" applyAlignment="1" applyProtection="1">
      <alignment horizontal="center" vertical="center" wrapText="1"/>
    </xf>
    <xf numFmtId="164" fontId="16" fillId="0" borderId="34" xfId="0" applyNumberFormat="1" applyFont="1" applyFill="1" applyBorder="1" applyAlignment="1" applyProtection="1">
      <alignment horizontal="center" vertical="center" wrapText="1"/>
    </xf>
    <xf numFmtId="164" fontId="14" fillId="0" borderId="9" xfId="0" applyNumberFormat="1" applyFont="1" applyFill="1" applyBorder="1" applyAlignment="1" applyProtection="1">
      <alignment horizontal="center" vertical="center" wrapText="1"/>
    </xf>
    <xf numFmtId="164" fontId="14" fillId="0" borderId="10" xfId="0" applyNumberFormat="1" applyFont="1" applyFill="1" applyBorder="1" applyAlignment="1" applyProtection="1">
      <alignment horizontal="center" vertical="center" wrapText="1"/>
    </xf>
    <xf numFmtId="164" fontId="16" fillId="0" borderId="11" xfId="0" applyNumberFormat="1" applyFont="1" applyFill="1" applyBorder="1" applyAlignment="1" applyProtection="1">
      <alignment horizontal="center" vertical="center" wrapText="1"/>
    </xf>
    <xf numFmtId="164" fontId="6" fillId="36" borderId="46" xfId="0" quotePrefix="1" applyNumberFormat="1" applyFont="1" applyFill="1" applyBorder="1" applyAlignment="1">
      <alignment horizontal="right" vertical="center" indent="1"/>
    </xf>
    <xf numFmtId="0" fontId="16" fillId="0" borderId="48" xfId="0" applyNumberFormat="1" applyFont="1" applyFill="1" applyBorder="1" applyAlignment="1" applyProtection="1">
      <alignment horizontal="center" wrapText="1"/>
    </xf>
    <xf numFmtId="0" fontId="16" fillId="0" borderId="101" xfId="0" applyNumberFormat="1" applyFont="1" applyFill="1" applyBorder="1" applyAlignment="1" applyProtection="1">
      <alignment horizontal="center" wrapText="1"/>
    </xf>
    <xf numFmtId="0" fontId="16" fillId="0" borderId="102" xfId="0" applyNumberFormat="1" applyFont="1" applyFill="1" applyBorder="1" applyAlignment="1" applyProtection="1">
      <alignment horizontal="center" wrapText="1"/>
    </xf>
    <xf numFmtId="0" fontId="16" fillId="0" borderId="89" xfId="0" applyNumberFormat="1" applyFont="1" applyFill="1" applyBorder="1" applyAlignment="1" applyProtection="1">
      <alignment horizontal="right" wrapText="1"/>
    </xf>
    <xf numFmtId="0" fontId="16" fillId="0" borderId="103" xfId="0" applyNumberFormat="1" applyFont="1" applyFill="1" applyBorder="1" applyAlignment="1" applyProtection="1">
      <alignment horizontal="right" wrapText="1"/>
    </xf>
    <xf numFmtId="0" fontId="17" fillId="35" borderId="38" xfId="0" applyNumberFormat="1" applyFont="1" applyFill="1" applyBorder="1" applyAlignment="1" applyProtection="1">
      <alignment horizontal="right"/>
    </xf>
    <xf numFmtId="0" fontId="17" fillId="35" borderId="48" xfId="0" applyNumberFormat="1" applyFont="1" applyFill="1" applyBorder="1" applyAlignment="1" applyProtection="1">
      <alignment horizontal="right"/>
    </xf>
    <xf numFmtId="0" fontId="6" fillId="34" borderId="29" xfId="0" applyFont="1" applyFill="1" applyBorder="1" applyAlignment="1">
      <alignment horizontal="center" vertical="center"/>
    </xf>
    <xf numFmtId="0" fontId="6" fillId="0" borderId="0" xfId="0" applyNumberFormat="1" applyFont="1" applyFill="1" applyBorder="1" applyAlignment="1">
      <alignment vertical="center" wrapText="1"/>
    </xf>
    <xf numFmtId="165" fontId="6" fillId="34" borderId="31" xfId="38" applyNumberFormat="1" applyFont="1" applyFill="1" applyBorder="1" applyAlignment="1">
      <alignment horizontal="center" vertical="center"/>
    </xf>
    <xf numFmtId="165" fontId="6" fillId="34" borderId="33" xfId="38" applyNumberFormat="1" applyFont="1" applyFill="1" applyBorder="1" applyAlignment="1">
      <alignment horizontal="center" vertical="center"/>
    </xf>
    <xf numFmtId="165" fontId="8" fillId="34" borderId="34" xfId="0" applyNumberFormat="1" applyFont="1" applyFill="1" applyBorder="1" applyAlignment="1">
      <alignment horizontal="center" vertical="center"/>
    </xf>
    <xf numFmtId="165" fontId="6" fillId="34" borderId="31" xfId="0" applyNumberFormat="1" applyFont="1" applyFill="1" applyBorder="1" applyAlignment="1">
      <alignment horizontal="center" vertical="center"/>
    </xf>
    <xf numFmtId="165" fontId="6" fillId="34" borderId="33" xfId="0" applyNumberFormat="1" applyFont="1" applyFill="1" applyBorder="1" applyAlignment="1">
      <alignment horizontal="center" vertical="center"/>
    </xf>
    <xf numFmtId="165" fontId="8" fillId="34" borderId="37" xfId="0" applyNumberFormat="1" applyFont="1" applyFill="1" applyBorder="1" applyAlignment="1">
      <alignment horizontal="center" vertical="center"/>
    </xf>
    <xf numFmtId="165" fontId="6" fillId="34" borderId="37" xfId="0" applyNumberFormat="1" applyFont="1" applyFill="1" applyBorder="1" applyAlignment="1">
      <alignment horizontal="center" vertical="center"/>
    </xf>
    <xf numFmtId="165" fontId="6" fillId="34" borderId="58" xfId="0" applyNumberFormat="1" applyFont="1" applyFill="1" applyBorder="1" applyAlignment="1">
      <alignment horizontal="center"/>
    </xf>
    <xf numFmtId="165" fontId="8" fillId="34" borderId="58" xfId="0" applyNumberFormat="1" applyFont="1" applyFill="1" applyBorder="1" applyAlignment="1">
      <alignment horizontal="center"/>
    </xf>
    <xf numFmtId="165" fontId="6" fillId="34" borderId="57" xfId="0" applyNumberFormat="1" applyFont="1" applyFill="1" applyBorder="1" applyAlignment="1">
      <alignment horizontal="center"/>
    </xf>
    <xf numFmtId="164" fontId="6" fillId="36" borderId="59" xfId="0" quotePrefix="1" applyNumberFormat="1" applyFont="1" applyFill="1" applyBorder="1" applyAlignment="1">
      <alignment horizontal="right" vertical="center" indent="1"/>
    </xf>
    <xf numFmtId="165" fontId="6" fillId="0" borderId="57" xfId="0" applyNumberFormat="1" applyFont="1" applyFill="1" applyBorder="1" applyAlignment="1">
      <alignment horizontal="center"/>
    </xf>
    <xf numFmtId="165" fontId="6" fillId="0" borderId="58" xfId="0" applyNumberFormat="1" applyFont="1" applyFill="1" applyBorder="1" applyAlignment="1">
      <alignment horizontal="center"/>
    </xf>
    <xf numFmtId="164" fontId="6" fillId="36" borderId="61" xfId="0" quotePrefix="1" applyNumberFormat="1" applyFont="1" applyFill="1" applyBorder="1" applyAlignment="1">
      <alignment horizontal="right" vertical="center" indent="1"/>
    </xf>
    <xf numFmtId="3" fontId="6" fillId="34" borderId="33" xfId="0" applyNumberFormat="1" applyFont="1" applyFill="1" applyBorder="1" applyAlignment="1" applyProtection="1">
      <alignment horizontal="center"/>
    </xf>
    <xf numFmtId="164" fontId="8" fillId="34" borderId="60" xfId="0" applyNumberFormat="1" applyFont="1" applyFill="1" applyBorder="1" applyAlignment="1">
      <alignment horizontal="center"/>
    </xf>
    <xf numFmtId="3" fontId="6" fillId="34" borderId="0" xfId="0" applyNumberFormat="1" applyFont="1" applyFill="1" applyBorder="1" applyAlignment="1">
      <alignment horizontal="right" vertical="center" indent="1"/>
    </xf>
    <xf numFmtId="3" fontId="6" fillId="34" borderId="0" xfId="0" applyNumberFormat="1" applyFont="1" applyFill="1" applyBorder="1" applyAlignment="1">
      <alignment horizontal="right" vertical="center" indent="1"/>
    </xf>
    <xf numFmtId="0" fontId="6" fillId="34" borderId="29" xfId="0" applyFont="1" applyFill="1" applyBorder="1" applyAlignment="1">
      <alignment horizontal="center" vertical="center"/>
    </xf>
    <xf numFmtId="3" fontId="6" fillId="34" borderId="0" xfId="0" applyNumberFormat="1" applyFont="1" applyFill="1" applyBorder="1" applyAlignment="1">
      <alignment horizontal="right" vertical="center" indent="1"/>
    </xf>
    <xf numFmtId="0" fontId="16" fillId="0" borderId="0" xfId="0" applyNumberFormat="1" applyFont="1" applyFill="1" applyBorder="1" applyAlignment="1" applyProtection="1">
      <alignment horizontal="center"/>
    </xf>
    <xf numFmtId="0" fontId="17" fillId="35" borderId="52" xfId="0" applyNumberFormat="1" applyFont="1" applyFill="1" applyBorder="1" applyAlignment="1" applyProtection="1">
      <alignment horizontal="center"/>
    </xf>
    <xf numFmtId="164" fontId="14" fillId="0" borderId="12" xfId="0" applyNumberFormat="1" applyFont="1" applyFill="1" applyBorder="1" applyAlignment="1" applyProtection="1">
      <alignment horizontal="center" wrapText="1"/>
    </xf>
    <xf numFmtId="164" fontId="16" fillId="0" borderId="12" xfId="0" applyNumberFormat="1" applyFont="1" applyFill="1" applyBorder="1" applyAlignment="1" applyProtection="1">
      <alignment horizontal="center" wrapText="1"/>
    </xf>
    <xf numFmtId="164" fontId="14" fillId="0" borderId="13" xfId="0" applyNumberFormat="1" applyFont="1" applyFill="1" applyBorder="1" applyAlignment="1" applyProtection="1">
      <alignment horizontal="center" wrapText="1"/>
    </xf>
    <xf numFmtId="164" fontId="16" fillId="0" borderId="14" xfId="0" applyNumberFormat="1" applyFont="1" applyFill="1" applyBorder="1" applyAlignment="1" applyProtection="1">
      <alignment horizontal="center" wrapText="1"/>
    </xf>
    <xf numFmtId="164" fontId="16" fillId="0" borderId="24" xfId="0" applyNumberFormat="1" applyFont="1" applyFill="1" applyBorder="1" applyAlignment="1" applyProtection="1">
      <alignment horizontal="center" wrapText="1"/>
    </xf>
    <xf numFmtId="0" fontId="14" fillId="0" borderId="54" xfId="0" applyNumberFormat="1" applyFont="1" applyFill="1" applyBorder="1" applyAlignment="1" applyProtection="1">
      <alignment horizontal="center" vertical="top" wrapText="1"/>
    </xf>
    <xf numFmtId="0" fontId="17" fillId="35"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4" fillId="35"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vertical="top" wrapText="1"/>
    </xf>
    <xf numFmtId="0" fontId="17" fillId="35" borderId="1" xfId="0" applyNumberFormat="1" applyFont="1" applyFill="1" applyBorder="1" applyAlignment="1" applyProtection="1">
      <alignment horizontal="center"/>
    </xf>
    <xf numFmtId="0" fontId="14" fillId="0" borderId="22" xfId="0" applyNumberFormat="1" applyFont="1" applyFill="1" applyBorder="1" applyAlignment="1" applyProtection="1">
      <alignment horizontal="center" vertical="top" wrapText="1"/>
    </xf>
    <xf numFmtId="0" fontId="16" fillId="0" borderId="22" xfId="0" applyNumberFormat="1" applyFont="1" applyFill="1" applyBorder="1" applyAlignment="1" applyProtection="1">
      <alignment horizontal="center" vertical="top" wrapText="1"/>
    </xf>
    <xf numFmtId="0" fontId="14" fillId="0" borderId="43" xfId="0" applyNumberFormat="1" applyFont="1" applyFill="1" applyBorder="1" applyAlignment="1" applyProtection="1">
      <alignment horizontal="center" vertical="top" wrapText="1"/>
    </xf>
    <xf numFmtId="0" fontId="14" fillId="0" borderId="31" xfId="0" applyNumberFormat="1" applyFont="1" applyFill="1" applyBorder="1" applyAlignment="1" applyProtection="1">
      <alignment horizontal="center" vertical="top" wrapText="1"/>
    </xf>
    <xf numFmtId="0" fontId="14" fillId="0" borderId="33" xfId="0" applyNumberFormat="1" applyFont="1" applyFill="1" applyBorder="1" applyAlignment="1" applyProtection="1">
      <alignment horizontal="center" vertical="top" wrapText="1"/>
    </xf>
    <xf numFmtId="0" fontId="16" fillId="0" borderId="34" xfId="0" applyNumberFormat="1" applyFont="1" applyFill="1" applyBorder="1" applyAlignment="1" applyProtection="1">
      <alignment horizontal="center" vertical="top" wrapText="1"/>
    </xf>
    <xf numFmtId="0" fontId="16" fillId="0" borderId="46" xfId="0" applyNumberFormat="1" applyFont="1" applyFill="1" applyBorder="1" applyAlignment="1" applyProtection="1">
      <alignment horizontal="center" vertical="top" wrapText="1"/>
    </xf>
    <xf numFmtId="0" fontId="14" fillId="0" borderId="21" xfId="0" applyNumberFormat="1" applyFont="1" applyFill="1" applyBorder="1" applyAlignment="1" applyProtection="1">
      <alignment horizontal="center" vertical="top" wrapText="1"/>
    </xf>
    <xf numFmtId="0" fontId="16" fillId="0" borderId="37" xfId="0" applyNumberFormat="1" applyFont="1" applyFill="1" applyBorder="1" applyAlignment="1" applyProtection="1">
      <alignment horizontal="center" vertical="top" wrapText="1"/>
    </xf>
    <xf numFmtId="0" fontId="14" fillId="0" borderId="49" xfId="0" applyNumberFormat="1" applyFont="1" applyFill="1" applyBorder="1" applyAlignment="1" applyProtection="1">
      <alignment horizontal="center" vertical="top" wrapText="1"/>
    </xf>
    <xf numFmtId="0" fontId="14" fillId="0" borderId="12" xfId="0" applyNumberFormat="1" applyFont="1" applyFill="1" applyBorder="1" applyAlignment="1" applyProtection="1">
      <alignment horizontal="center" vertical="top" wrapText="1"/>
    </xf>
    <xf numFmtId="0" fontId="16" fillId="0" borderId="12" xfId="0" applyNumberFormat="1" applyFont="1" applyFill="1" applyBorder="1" applyAlignment="1" applyProtection="1">
      <alignment horizontal="center" vertical="top" wrapText="1"/>
    </xf>
    <xf numFmtId="0" fontId="14" fillId="0" borderId="13" xfId="0" applyNumberFormat="1" applyFont="1" applyFill="1" applyBorder="1" applyAlignment="1" applyProtection="1">
      <alignment horizontal="center" vertical="top" wrapText="1"/>
    </xf>
    <xf numFmtId="0" fontId="16" fillId="0" borderId="14" xfId="0" applyNumberFormat="1" applyFont="1" applyFill="1" applyBorder="1" applyAlignment="1" applyProtection="1">
      <alignment horizontal="center" vertical="top" wrapText="1"/>
    </xf>
    <xf numFmtId="0" fontId="16" fillId="0" borderId="90" xfId="0" applyNumberFormat="1" applyFont="1" applyFill="1" applyBorder="1" applyAlignment="1" applyProtection="1">
      <alignment horizontal="center" vertical="top" wrapText="1"/>
    </xf>
    <xf numFmtId="0" fontId="16" fillId="0" borderId="29"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center" wrapText="1"/>
    </xf>
    <xf numFmtId="0" fontId="71" fillId="0" borderId="0" xfId="196"/>
    <xf numFmtId="0" fontId="6" fillId="0" borderId="0" xfId="0" applyFont="1" applyFill="1" applyBorder="1" applyAlignment="1">
      <alignment wrapText="1" shrinkToFit="1"/>
    </xf>
    <xf numFmtId="0" fontId="6" fillId="0" borderId="0" xfId="0" applyFont="1" applyFill="1" applyAlignment="1">
      <alignment horizontal="left" wrapText="1"/>
    </xf>
    <xf numFmtId="0" fontId="6" fillId="34" borderId="72" xfId="0" applyFont="1" applyFill="1" applyBorder="1" applyAlignment="1">
      <alignment horizontal="center" vertical="center" wrapText="1"/>
    </xf>
    <xf numFmtId="0" fontId="6" fillId="34" borderId="60" xfId="0" applyFont="1" applyFill="1" applyBorder="1" applyAlignment="1">
      <alignment horizontal="center" vertical="center" wrapText="1"/>
    </xf>
    <xf numFmtId="0" fontId="6" fillId="34" borderId="47"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73" xfId="0" applyFont="1" applyFill="1" applyBorder="1" applyAlignment="1">
      <alignment horizontal="center"/>
    </xf>
    <xf numFmtId="0" fontId="6" fillId="34" borderId="4" xfId="0" applyFont="1" applyFill="1" applyBorder="1" applyAlignment="1">
      <alignment horizontal="center"/>
    </xf>
    <xf numFmtId="0" fontId="6" fillId="34" borderId="74" xfId="0" applyFont="1" applyFill="1" applyBorder="1" applyAlignment="1">
      <alignment horizontal="center"/>
    </xf>
    <xf numFmtId="0" fontId="8" fillId="34" borderId="3" xfId="0" applyFont="1" applyFill="1" applyBorder="1" applyAlignment="1">
      <alignment horizontal="center" vertical="center" wrapText="1"/>
    </xf>
    <xf numFmtId="0" fontId="8" fillId="34" borderId="75" xfId="0" applyFont="1" applyFill="1" applyBorder="1" applyAlignment="1">
      <alignment horizontal="center" vertical="center" wrapText="1"/>
    </xf>
    <xf numFmtId="0" fontId="6" fillId="34" borderId="3" xfId="0" applyFont="1" applyFill="1" applyBorder="1" applyAlignment="1">
      <alignment horizontal="center" vertical="center" wrapText="1"/>
    </xf>
    <xf numFmtId="0" fontId="6" fillId="34" borderId="75" xfId="0" applyFont="1" applyFill="1" applyBorder="1" applyAlignment="1">
      <alignment horizontal="center" vertical="center" wrapText="1"/>
    </xf>
    <xf numFmtId="0" fontId="8" fillId="34" borderId="73" xfId="0" applyFont="1" applyFill="1" applyBorder="1" applyAlignment="1">
      <alignment horizontal="center" vertical="center" wrapText="1"/>
    </xf>
    <xf numFmtId="0" fontId="8" fillId="34" borderId="4" xfId="0" applyFont="1" applyFill="1" applyBorder="1" applyAlignment="1">
      <alignment horizontal="center" vertical="center" wrapText="1"/>
    </xf>
    <xf numFmtId="0" fontId="8" fillId="34" borderId="74" xfId="0" applyFont="1" applyFill="1" applyBorder="1" applyAlignment="1">
      <alignment horizontal="center" vertical="center" wrapText="1"/>
    </xf>
    <xf numFmtId="0" fontId="16" fillId="0" borderId="0" xfId="0" applyNumberFormat="1" applyFont="1" applyFill="1" applyBorder="1" applyAlignment="1" applyProtection="1">
      <alignment horizontal="left" wrapText="1"/>
    </xf>
    <xf numFmtId="0" fontId="13"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left" wrapText="1"/>
    </xf>
    <xf numFmtId="0" fontId="16" fillId="0" borderId="0" xfId="0" applyNumberFormat="1" applyFont="1" applyFill="1" applyBorder="1" applyAlignment="1" applyProtection="1">
      <alignment horizontal="left"/>
    </xf>
    <xf numFmtId="0" fontId="6" fillId="0" borderId="0" xfId="0" applyNumberFormat="1" applyFont="1" applyFill="1" applyBorder="1" applyAlignment="1">
      <alignment vertical="center" wrapText="1"/>
    </xf>
    <xf numFmtId="0" fontId="16" fillId="0" borderId="27" xfId="0" applyNumberFormat="1" applyFont="1" applyFill="1" applyBorder="1" applyAlignment="1" applyProtection="1">
      <alignment horizontal="center" wrapText="1"/>
    </xf>
    <xf numFmtId="0" fontId="16" fillId="0" borderId="91" xfId="0" applyNumberFormat="1" applyFont="1" applyFill="1" applyBorder="1" applyAlignment="1" applyProtection="1">
      <alignment horizontal="center" wrapText="1"/>
    </xf>
    <xf numFmtId="0" fontId="16" fillId="0" borderId="104" xfId="0" applyNumberFormat="1" applyFont="1" applyFill="1" applyBorder="1" applyAlignment="1" applyProtection="1">
      <alignment horizontal="left" vertical="top" wrapText="1"/>
    </xf>
    <xf numFmtId="0" fontId="16" fillId="0" borderId="22" xfId="0" applyNumberFormat="1" applyFont="1" applyFill="1" applyBorder="1" applyAlignment="1" applyProtection="1">
      <alignment horizontal="left" vertical="top" wrapText="1"/>
    </xf>
    <xf numFmtId="0" fontId="16" fillId="0" borderId="105" xfId="0" applyNumberFormat="1" applyFont="1" applyFill="1" applyBorder="1" applyAlignment="1" applyProtection="1">
      <alignment horizontal="left" vertical="top" wrapText="1"/>
    </xf>
    <xf numFmtId="0" fontId="16" fillId="0" borderId="106" xfId="0" applyNumberFormat="1" applyFont="1" applyFill="1" applyBorder="1" applyAlignment="1" applyProtection="1">
      <alignment horizontal="left" vertical="top" wrapText="1"/>
    </xf>
    <xf numFmtId="0" fontId="16" fillId="0" borderId="107" xfId="0" applyNumberFormat="1" applyFont="1" applyFill="1" applyBorder="1" applyAlignment="1" applyProtection="1">
      <alignment horizontal="left" vertical="top" wrapText="1"/>
    </xf>
    <xf numFmtId="0" fontId="16" fillId="0" borderId="108" xfId="0" applyNumberFormat="1" applyFont="1" applyFill="1" applyBorder="1" applyAlignment="1" applyProtection="1">
      <alignment horizontal="left" vertical="top" wrapText="1"/>
    </xf>
    <xf numFmtId="0" fontId="16" fillId="0" borderId="109" xfId="0" applyNumberFormat="1" applyFont="1" applyFill="1" applyBorder="1" applyAlignment="1" applyProtection="1">
      <alignment horizontal="left" vertical="top" wrapText="1"/>
    </xf>
    <xf numFmtId="0" fontId="6" fillId="0" borderId="0" xfId="0" applyFont="1" applyFill="1" applyBorder="1" applyAlignment="1">
      <alignment horizontal="left" vertical="center"/>
    </xf>
    <xf numFmtId="0" fontId="13" fillId="0" borderId="0" xfId="0" applyNumberFormat="1" applyFont="1" applyFill="1" applyBorder="1" applyAlignment="1" applyProtection="1">
      <alignment horizontal="left" vertical="center"/>
    </xf>
    <xf numFmtId="0" fontId="17" fillId="35"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vertical="center" wrapText="1"/>
    </xf>
    <xf numFmtId="0" fontId="6" fillId="0" borderId="0" xfId="0" applyFont="1" applyFill="1" applyBorder="1" applyAlignment="1">
      <alignment vertical="center" wrapText="1" shrinkToFit="1"/>
    </xf>
    <xf numFmtId="0" fontId="17" fillId="0" borderId="0" xfId="0" applyNumberFormat="1" applyFont="1" applyFill="1" applyBorder="1" applyAlignment="1" applyProtection="1">
      <alignment vertical="center"/>
    </xf>
    <xf numFmtId="0" fontId="17" fillId="34" borderId="0" xfId="0" applyNumberFormat="1" applyFont="1" applyFill="1" applyBorder="1" applyAlignment="1" applyProtection="1">
      <alignment vertical="center"/>
    </xf>
    <xf numFmtId="0" fontId="6" fillId="0" borderId="0" xfId="0" applyFont="1" applyFill="1" applyBorder="1" applyAlignment="1">
      <alignment horizontal="left" wrapText="1" shrinkToFit="1"/>
    </xf>
    <xf numFmtId="0" fontId="14" fillId="0" borderId="0" xfId="0" applyNumberFormat="1" applyFont="1" applyFill="1" applyBorder="1" applyAlignment="1" applyProtection="1">
      <alignment vertical="center" wrapText="1"/>
    </xf>
    <xf numFmtId="0" fontId="14" fillId="0" borderId="0" xfId="0" applyNumberFormat="1" applyFont="1" applyFill="1" applyBorder="1" applyAlignment="1" applyProtection="1">
      <alignment horizontal="left" vertical="center"/>
    </xf>
    <xf numFmtId="0" fontId="17" fillId="35" borderId="0" xfId="0" applyNumberFormat="1" applyFont="1" applyFill="1" applyBorder="1" applyAlignment="1" applyProtection="1">
      <alignment horizontal="center" vertical="center"/>
    </xf>
    <xf numFmtId="0" fontId="17" fillId="0" borderId="0" xfId="0" applyFont="1" applyFill="1" applyBorder="1" applyAlignment="1">
      <alignment vertical="center"/>
    </xf>
    <xf numFmtId="3" fontId="17" fillId="0" borderId="0" xfId="0" applyNumberFormat="1" applyFont="1" applyFill="1" applyBorder="1" applyAlignment="1">
      <alignment vertical="center"/>
    </xf>
    <xf numFmtId="165" fontId="17" fillId="0" borderId="0" xfId="0" applyNumberFormat="1" applyFont="1" applyFill="1" applyBorder="1" applyAlignment="1">
      <alignment vertical="center"/>
    </xf>
    <xf numFmtId="165" fontId="17" fillId="34" borderId="0" xfId="0" applyNumberFormat="1" applyFont="1" applyFill="1" applyBorder="1" applyAlignment="1">
      <alignment vertical="center"/>
    </xf>
    <xf numFmtId="0" fontId="6" fillId="0" borderId="0" xfId="0" applyFont="1" applyFill="1" applyAlignment="1">
      <alignment vertical="center"/>
    </xf>
    <xf numFmtId="0" fontId="15" fillId="34" borderId="0" xfId="0" applyNumberFormat="1" applyFont="1" applyFill="1" applyBorder="1" applyAlignment="1" applyProtection="1">
      <alignment vertical="center"/>
    </xf>
    <xf numFmtId="3" fontId="17" fillId="0" borderId="0" xfId="0" applyNumberFormat="1" applyFont="1" applyFill="1" applyAlignment="1">
      <alignment vertical="center"/>
    </xf>
    <xf numFmtId="3" fontId="17" fillId="34" borderId="0" xfId="0" applyNumberFormat="1" applyFont="1" applyFill="1" applyAlignment="1">
      <alignment vertical="center"/>
    </xf>
    <xf numFmtId="0" fontId="6" fillId="0" borderId="0" xfId="0" quotePrefix="1" applyFont="1" applyFill="1" applyAlignment="1">
      <alignment vertical="center"/>
    </xf>
    <xf numFmtId="0" fontId="16" fillId="0" borderId="41" xfId="0" applyNumberFormat="1" applyFont="1" applyFill="1" applyBorder="1" applyAlignment="1" applyProtection="1">
      <alignment horizontal="left" vertical="center" wrapText="1"/>
    </xf>
    <xf numFmtId="0" fontId="14" fillId="0" borderId="12" xfId="0" applyNumberFormat="1" applyFont="1" applyFill="1" applyBorder="1" applyAlignment="1" applyProtection="1">
      <alignment horizontal="left" vertical="center" wrapText="1"/>
    </xf>
    <xf numFmtId="164" fontId="14" fillId="0" borderId="12" xfId="0" applyNumberFormat="1" applyFont="1" applyFill="1" applyBorder="1" applyAlignment="1" applyProtection="1">
      <alignment horizontal="right" vertical="center" wrapText="1"/>
    </xf>
    <xf numFmtId="164" fontId="14" fillId="0" borderId="16" xfId="0" applyNumberFormat="1" applyFont="1" applyFill="1" applyBorder="1" applyAlignment="1" applyProtection="1">
      <alignment horizontal="right" vertical="center" wrapText="1"/>
    </xf>
    <xf numFmtId="164" fontId="14" fillId="0" borderId="22" xfId="0" applyNumberFormat="1" applyFont="1" applyFill="1" applyBorder="1" applyAlignment="1" applyProtection="1">
      <alignment horizontal="right" vertical="center" wrapText="1"/>
    </xf>
    <xf numFmtId="0" fontId="14" fillId="35" borderId="0" xfId="0" applyNumberFormat="1" applyFont="1" applyFill="1" applyBorder="1" applyAlignment="1" applyProtection="1">
      <alignment vertical="center"/>
    </xf>
    <xf numFmtId="0" fontId="16" fillId="0" borderId="88" xfId="0" applyNumberFormat="1" applyFont="1" applyFill="1" applyBorder="1" applyAlignment="1" applyProtection="1">
      <alignment horizontal="left" vertical="center" wrapText="1"/>
    </xf>
    <xf numFmtId="0" fontId="16" fillId="0" borderId="14" xfId="0" applyNumberFormat="1" applyFont="1" applyFill="1" applyBorder="1" applyAlignment="1" applyProtection="1">
      <alignment horizontal="left" vertical="center" wrapText="1"/>
    </xf>
    <xf numFmtId="164" fontId="16" fillId="0" borderId="12" xfId="0" applyNumberFormat="1" applyFont="1" applyFill="1" applyBorder="1" applyAlignment="1" applyProtection="1">
      <alignment horizontal="right" vertical="center" wrapText="1"/>
    </xf>
    <xf numFmtId="164" fontId="16" fillId="0" borderId="16" xfId="0" applyNumberFormat="1" applyFont="1" applyFill="1" applyBorder="1" applyAlignment="1" applyProtection="1">
      <alignment horizontal="right" vertical="center" wrapText="1"/>
    </xf>
    <xf numFmtId="164" fontId="16" fillId="0" borderId="23" xfId="0" applyNumberFormat="1" applyFont="1" applyFill="1" applyBorder="1" applyAlignment="1" applyProtection="1">
      <alignment horizontal="right" vertical="center" wrapText="1"/>
    </xf>
    <xf numFmtId="164" fontId="14" fillId="0" borderId="20" xfId="0" applyNumberFormat="1" applyFont="1" applyFill="1" applyBorder="1" applyAlignment="1" applyProtection="1">
      <alignment horizontal="right" vertical="center" wrapText="1"/>
    </xf>
    <xf numFmtId="0" fontId="16" fillId="0" borderId="98" xfId="0" applyNumberFormat="1" applyFont="1" applyFill="1" applyBorder="1" applyAlignment="1" applyProtection="1">
      <alignment horizontal="left" vertical="center" wrapText="1"/>
    </xf>
    <xf numFmtId="164" fontId="16" fillId="0" borderId="0" xfId="0" applyNumberFormat="1" applyFont="1" applyFill="1" applyBorder="1" applyAlignment="1" applyProtection="1">
      <alignment horizontal="right" vertical="center" wrapText="1"/>
    </xf>
    <xf numFmtId="0" fontId="16" fillId="0" borderId="100" xfId="0" applyNumberFormat="1" applyFont="1" applyFill="1" applyBorder="1" applyAlignment="1" applyProtection="1">
      <alignment horizontal="left" vertical="center" wrapText="1"/>
    </xf>
    <xf numFmtId="0" fontId="16" fillId="0" borderId="24" xfId="0" applyNumberFormat="1" applyFont="1" applyFill="1" applyBorder="1" applyAlignment="1" applyProtection="1">
      <alignment horizontal="left" vertical="center" wrapText="1"/>
    </xf>
    <xf numFmtId="164" fontId="16" fillId="0" borderId="24" xfId="0" applyNumberFormat="1" applyFont="1" applyFill="1" applyBorder="1" applyAlignment="1" applyProtection="1">
      <alignment horizontal="center" vertical="center" wrapText="1"/>
    </xf>
    <xf numFmtId="164" fontId="16" fillId="0" borderId="24" xfId="0" applyNumberFormat="1" applyFont="1" applyFill="1" applyBorder="1" applyAlignment="1" applyProtection="1">
      <alignment horizontal="right" vertical="center" wrapText="1"/>
    </xf>
    <xf numFmtId="164" fontId="16" fillId="0" borderId="25" xfId="0" applyNumberFormat="1" applyFont="1" applyFill="1" applyBorder="1" applyAlignment="1" applyProtection="1">
      <alignment horizontal="right" vertical="center" wrapText="1"/>
    </xf>
    <xf numFmtId="164" fontId="16" fillId="0" borderId="26" xfId="0" applyNumberFormat="1" applyFont="1" applyFill="1" applyBorder="1" applyAlignment="1" applyProtection="1">
      <alignment horizontal="right" vertical="center" wrapText="1"/>
    </xf>
    <xf numFmtId="164" fontId="14" fillId="0" borderId="21" xfId="0" applyNumberFormat="1" applyFont="1" applyFill="1" applyBorder="1" applyAlignment="1" applyProtection="1">
      <alignment horizontal="right" vertical="center" wrapText="1"/>
    </xf>
    <xf numFmtId="0" fontId="16" fillId="0" borderId="96" xfId="0" applyNumberFormat="1" applyFont="1" applyFill="1" applyBorder="1" applyAlignment="1" applyProtection="1">
      <alignment horizontal="left" vertical="center" wrapText="1"/>
    </xf>
    <xf numFmtId="164" fontId="14" fillId="0" borderId="13" xfId="0" applyNumberFormat="1" applyFont="1" applyFill="1" applyBorder="1" applyAlignment="1" applyProtection="1">
      <alignment horizontal="right" vertical="center" wrapText="1"/>
    </xf>
    <xf numFmtId="164" fontId="14" fillId="0" borderId="15" xfId="0" applyNumberFormat="1" applyFont="1" applyFill="1" applyBorder="1" applyAlignment="1" applyProtection="1">
      <alignment horizontal="right" vertical="center" wrapText="1"/>
    </xf>
    <xf numFmtId="164" fontId="16" fillId="0" borderId="14" xfId="0" applyNumberFormat="1" applyFont="1" applyFill="1" applyBorder="1" applyAlignment="1" applyProtection="1">
      <alignment horizontal="right" vertical="center" wrapText="1"/>
    </xf>
    <xf numFmtId="164" fontId="16" fillId="0" borderId="17" xfId="0" applyNumberFormat="1" applyFont="1" applyFill="1" applyBorder="1" applyAlignment="1" applyProtection="1">
      <alignment horizontal="right" vertical="center" wrapText="1"/>
    </xf>
    <xf numFmtId="0" fontId="16" fillId="0" borderId="97" xfId="0" applyNumberFormat="1" applyFont="1" applyFill="1" applyBorder="1" applyAlignment="1" applyProtection="1">
      <alignment horizontal="left" vertical="center" wrapText="1"/>
    </xf>
    <xf numFmtId="0" fontId="16" fillId="0" borderId="99" xfId="0" applyNumberFormat="1" applyFont="1" applyFill="1" applyBorder="1" applyAlignment="1" applyProtection="1">
      <alignment horizontal="left" vertical="center" wrapText="1"/>
    </xf>
    <xf numFmtId="164" fontId="14" fillId="0" borderId="27" xfId="0" applyNumberFormat="1" applyFont="1" applyFill="1" applyBorder="1" applyAlignment="1" applyProtection="1">
      <alignment horizontal="right" vertical="center" wrapText="1"/>
    </xf>
  </cellXfs>
  <cellStyles count="197">
    <cellStyle name="20 % - Accent1" xfId="1" builtinId="30" customBuiltin="1"/>
    <cellStyle name="20 % - Accent1 2" xfId="94"/>
    <cellStyle name="20 % - Accent1 2 2" xfId="144"/>
    <cellStyle name="20 % - Accent1 3" xfId="63"/>
    <cellStyle name="20 % - Accent1 4" xfId="116"/>
    <cellStyle name="20 % - Accent1 5" xfId="130"/>
    <cellStyle name="20 % - Accent2" xfId="2" builtinId="34" customBuiltin="1"/>
    <cellStyle name="20 % - Accent2 2" xfId="96"/>
    <cellStyle name="20 % - Accent2 2 2" xfId="146"/>
    <cellStyle name="20 % - Accent2 3" xfId="65"/>
    <cellStyle name="20 % - Accent2 4" xfId="118"/>
    <cellStyle name="20 % - Accent2 5" xfId="110"/>
    <cellStyle name="20 % - Accent3" xfId="3" builtinId="38" customBuiltin="1"/>
    <cellStyle name="20 % - Accent3 2" xfId="98"/>
    <cellStyle name="20 % - Accent3 2 2" xfId="148"/>
    <cellStyle name="20 % - Accent3 3" xfId="67"/>
    <cellStyle name="20 % - Accent3 4" xfId="120"/>
    <cellStyle name="20 % - Accent3 5" xfId="168"/>
    <cellStyle name="20 % - Accent4" xfId="4" builtinId="42" customBuiltin="1"/>
    <cellStyle name="20 % - Accent4 2" xfId="100"/>
    <cellStyle name="20 % - Accent4 2 2" xfId="150"/>
    <cellStyle name="20 % - Accent4 3" xfId="69"/>
    <cellStyle name="20 % - Accent4 4" xfId="123"/>
    <cellStyle name="20 % - Accent4 5" xfId="111"/>
    <cellStyle name="20 % - Accent5" xfId="5" builtinId="46" customBuiltin="1"/>
    <cellStyle name="20 % - Accent5 2" xfId="102"/>
    <cellStyle name="20 % - Accent5 2 2" xfId="152"/>
    <cellStyle name="20 % - Accent5 3" xfId="71"/>
    <cellStyle name="20 % - Accent5 4" xfId="125"/>
    <cellStyle name="20 % - Accent5 5" xfId="140"/>
    <cellStyle name="20 % - Accent6" xfId="6" builtinId="50" customBuiltin="1"/>
    <cellStyle name="20 % - Accent6 2" xfId="104"/>
    <cellStyle name="20 % - Accent6 2 2" xfId="154"/>
    <cellStyle name="20 % - Accent6 3" xfId="73"/>
    <cellStyle name="20 % - Accent6 4" xfId="127"/>
    <cellStyle name="20 % - Accent6 5" xfId="167"/>
    <cellStyle name="40 % - Accent1" xfId="7" builtinId="31" customBuiltin="1"/>
    <cellStyle name="40 % - Accent1 2" xfId="95"/>
    <cellStyle name="40 % - Accent1 2 2" xfId="145"/>
    <cellStyle name="40 % - Accent1 3" xfId="64"/>
    <cellStyle name="40 % - Accent1 4" xfId="117"/>
    <cellStyle name="40 % - Accent1 5" xfId="129"/>
    <cellStyle name="40 % - Accent2" xfId="8" builtinId="35" customBuiltin="1"/>
    <cellStyle name="40 % - Accent2 2" xfId="97"/>
    <cellStyle name="40 % - Accent2 2 2" xfId="147"/>
    <cellStyle name="40 % - Accent2 3" xfId="66"/>
    <cellStyle name="40 % - Accent2 4" xfId="119"/>
    <cellStyle name="40 % - Accent2 5" xfId="161"/>
    <cellStyle name="40 % - Accent3" xfId="9" builtinId="39" customBuiltin="1"/>
    <cellStyle name="40 % - Accent3 2" xfId="99"/>
    <cellStyle name="40 % - Accent3 2 2" xfId="149"/>
    <cellStyle name="40 % - Accent3 3" xfId="68"/>
    <cellStyle name="40 % - Accent3 4" xfId="121"/>
    <cellStyle name="40 % - Accent3 5" xfId="169"/>
    <cellStyle name="40 % - Accent4" xfId="10" builtinId="43" customBuiltin="1"/>
    <cellStyle name="40 % - Accent4 2" xfId="101"/>
    <cellStyle name="40 % - Accent4 2 2" xfId="151"/>
    <cellStyle name="40 % - Accent4 3" xfId="70"/>
    <cellStyle name="40 % - Accent4 4" xfId="124"/>
    <cellStyle name="40 % - Accent4 5" xfId="122"/>
    <cellStyle name="40 % - Accent5" xfId="11" builtinId="47" customBuiltin="1"/>
    <cellStyle name="40 % - Accent5 2" xfId="103"/>
    <cellStyle name="40 % - Accent5 2 2" xfId="153"/>
    <cellStyle name="40 % - Accent5 3" xfId="72"/>
    <cellStyle name="40 % - Accent5 4" xfId="126"/>
    <cellStyle name="40 % - Accent5 5" xfId="159"/>
    <cellStyle name="40 % - Accent6" xfId="12" builtinId="51" customBuiltin="1"/>
    <cellStyle name="40 % - Accent6 2" xfId="105"/>
    <cellStyle name="40 % - Accent6 2 2" xfId="155"/>
    <cellStyle name="40 % - Accent6 3" xfId="74"/>
    <cellStyle name="40 % - Accent6 4" xfId="128"/>
    <cellStyle name="40 % - Accent6 5" xfId="156"/>
    <cellStyle name="60 % - Accent1" xfId="13" builtinId="32" customBuiltin="1"/>
    <cellStyle name="60 % - Accent1 2" xfId="157"/>
    <cellStyle name="60 % - Accent2" xfId="14" builtinId="36" customBuiltin="1"/>
    <cellStyle name="60 % - Accent2 2" xfId="131"/>
    <cellStyle name="60 % - Accent3" xfId="15" builtinId="40" customBuiltin="1"/>
    <cellStyle name="60 % - Accent3 2" xfId="170"/>
    <cellStyle name="60 % - Accent4" xfId="16" builtinId="44" customBuiltin="1"/>
    <cellStyle name="60 % - Accent4 2" xfId="136"/>
    <cellStyle name="60 % - Accent5" xfId="17" builtinId="48" customBuiltin="1"/>
    <cellStyle name="60 % - Accent5 2" xfId="163"/>
    <cellStyle name="60 % - Accent6" xfId="18" builtinId="52" customBuiltin="1"/>
    <cellStyle name="60 % - Accent6 2" xfId="162"/>
    <cellStyle name="Accent1" xfId="19" builtinId="29" customBuiltin="1"/>
    <cellStyle name="Accent1 2" xfId="164"/>
    <cellStyle name="Accent2" xfId="20" builtinId="33" customBuiltin="1"/>
    <cellStyle name="Accent2 2" xfId="107"/>
    <cellStyle name="Accent3" xfId="21" builtinId="37" customBuiltin="1"/>
    <cellStyle name="Accent3 2" xfId="112"/>
    <cellStyle name="Accent4" xfId="22" builtinId="41" customBuiltin="1"/>
    <cellStyle name="Accent4 2" xfId="115"/>
    <cellStyle name="Accent5" xfId="23" builtinId="45" customBuiltin="1"/>
    <cellStyle name="Accent5 2" xfId="135"/>
    <cellStyle name="Accent6" xfId="24" builtinId="49" customBuiltin="1"/>
    <cellStyle name="Accent6 2" xfId="137"/>
    <cellStyle name="Avertissement" xfId="25" builtinId="11" customBuiltin="1"/>
    <cellStyle name="Avertissement 2" xfId="158"/>
    <cellStyle name="Calcul" xfId="26" builtinId="22" customBuiltin="1"/>
    <cellStyle name="Calcul 2" xfId="166"/>
    <cellStyle name="Cellule liée" xfId="27" builtinId="24" customBuiltin="1"/>
    <cellStyle name="Cellule liée 2" xfId="108"/>
    <cellStyle name="Commentaire 2" xfId="28"/>
    <cellStyle name="Commentaire 2 2" xfId="93"/>
    <cellStyle name="Commentaire 2 3" xfId="143"/>
    <cellStyle name="Commentaire 3" xfId="62"/>
    <cellStyle name="Commentaire 4" xfId="114"/>
    <cellStyle name="Commentaire 5" xfId="165"/>
    <cellStyle name="Date" xfId="29"/>
    <cellStyle name="DEFINITION" xfId="75"/>
    <cellStyle name="DEFINITION 2" xfId="184"/>
    <cellStyle name="Entrée" xfId="30" builtinId="20" customBuiltin="1"/>
    <cellStyle name="Entrée 2" xfId="113"/>
    <cellStyle name="Euro" xfId="31"/>
    <cellStyle name="Euro 2" xfId="76"/>
    <cellStyle name="Euro 3" xfId="132"/>
    <cellStyle name="Euro 4" xfId="138"/>
    <cellStyle name="FILET_HAUT" xfId="77"/>
    <cellStyle name="Insatisfaisant" xfId="32" builtinId="27" customBuiltin="1"/>
    <cellStyle name="Insatisfaisant 2" xfId="109"/>
    <cellStyle name="josette" xfId="78"/>
    <cellStyle name="Lien hypertexte" xfId="196" builtinId="8"/>
    <cellStyle name="Ligne_Bas" xfId="33"/>
    <cellStyle name="Motif" xfId="79"/>
    <cellStyle name="Motif 2" xfId="133"/>
    <cellStyle name="Neutre" xfId="34" builtinId="28" customBuiltin="1"/>
    <cellStyle name="Neutre 2" xfId="160"/>
    <cellStyle name="Nom_Département" xfId="35"/>
    <cellStyle name="Normal" xfId="0" builtinId="0" customBuiltin="1"/>
    <cellStyle name="Normal 2" xfId="36"/>
    <cellStyle name="Normal 3" xfId="37"/>
    <cellStyle name="Normal 3 2" xfId="106"/>
    <cellStyle name="Normal 4" xfId="92"/>
    <cellStyle name="Normal 4 2" xfId="142"/>
    <cellStyle name="Normal 5" xfId="139"/>
    <cellStyle name="Normal_estim-emploi-par-region" xfId="38"/>
    <cellStyle name="NOTE01" xfId="80"/>
    <cellStyle name="NOTE01 2" xfId="185"/>
    <cellStyle name="Pourcentage" xfId="39" builtinId="5"/>
    <cellStyle name="Pourcentage 2" xfId="40"/>
    <cellStyle name="Pourcentage 2 2" xfId="41"/>
    <cellStyle name="Pourcentage 3" xfId="42"/>
    <cellStyle name="Pourcentage 4" xfId="134"/>
    <cellStyle name="REMARQ01" xfId="81"/>
    <cellStyle name="REMARQ01 2" xfId="186"/>
    <cellStyle name="S/TT_Nom" xfId="43"/>
    <cellStyle name="Satisfaisant" xfId="44" builtinId="26" customBuiltin="1"/>
    <cellStyle name="Satisfaisant 2" xfId="171"/>
    <cellStyle name="Service_+" xfId="45"/>
    <cellStyle name="Sortie" xfId="46" builtinId="21" customBuiltin="1"/>
    <cellStyle name="Sortie 2" xfId="172"/>
    <cellStyle name="SOURSITU" xfId="82"/>
    <cellStyle name="SOURSITU 2" xfId="187"/>
    <cellStyle name="SOUS TOT" xfId="83"/>
    <cellStyle name="SOUS TOT 2" xfId="188"/>
    <cellStyle name="Sous_Total" xfId="47"/>
    <cellStyle name="TABL01" xfId="84"/>
    <cellStyle name="TABL01 2" xfId="189"/>
    <cellStyle name="Texte explicatif" xfId="48" builtinId="53" customBuiltin="1"/>
    <cellStyle name="Texte explicatif 2" xfId="173"/>
    <cellStyle name="TITCOL01" xfId="85"/>
    <cellStyle name="TITCOL01 2" xfId="190"/>
    <cellStyle name="TITCOLG1" xfId="86"/>
    <cellStyle name="TITCOLG1 2" xfId="191"/>
    <cellStyle name="TITLIG01" xfId="87"/>
    <cellStyle name="TITLIG01 2" xfId="192"/>
    <cellStyle name="Titre" xfId="49" builtinId="15" customBuiltin="1"/>
    <cellStyle name="Titre 2" xfId="174"/>
    <cellStyle name="Titre 1" xfId="50" builtinId="16" customBuiltin="1"/>
    <cellStyle name="Titre 1 2" xfId="175"/>
    <cellStyle name="Titre 2" xfId="51" builtinId="17" customBuiltin="1"/>
    <cellStyle name="Titre 2 2" xfId="176"/>
    <cellStyle name="Titre 3" xfId="52" builtinId="18" customBuiltin="1"/>
    <cellStyle name="Titre 3 2" xfId="177"/>
    <cellStyle name="Titre 4" xfId="53" builtinId="19" customBuiltin="1"/>
    <cellStyle name="Titre 4 2" xfId="178"/>
    <cellStyle name="TITRE01" xfId="88"/>
    <cellStyle name="TITRE01 2" xfId="179"/>
    <cellStyle name="Total" xfId="54" builtinId="25" customBuiltin="1"/>
    <cellStyle name="Total 2" xfId="180"/>
    <cellStyle name="TOTAL01" xfId="89"/>
    <cellStyle name="TOTAL01 2" xfId="193"/>
    <cellStyle name="TOTALG1" xfId="90"/>
    <cellStyle name="TOTALG1 2" xfId="194"/>
    <cellStyle name="TT_DPT_Corps" xfId="55"/>
    <cellStyle name="UNITE" xfId="91"/>
    <cellStyle name="UNITE 2" xfId="195"/>
    <cellStyle name="Valeur" xfId="56"/>
    <cellStyle name="Valeur 2" xfId="181"/>
    <cellStyle name="Vérification" xfId="57" builtinId="23" customBuiltin="1"/>
    <cellStyle name="Vérification 2" xfId="182"/>
    <cellStyle name="Vide_Département" xfId="58"/>
    <cellStyle name="Villes" xfId="59"/>
    <cellStyle name="Villes 2" xfId="60"/>
    <cellStyle name="Villes 3" xfId="61"/>
    <cellStyle name="Villes 4" xfId="141"/>
    <cellStyle name="Villes 5" xfId="1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RH_SESSE\EXCEL\MODELES\CF_19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_1997"/>
    </sheetNames>
    <definedNames>
      <definedName name="MiseAJour"/>
    </defined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3:A12"/>
  <sheetViews>
    <sheetView showGridLines="0" tabSelected="1" workbookViewId="0">
      <selection activeCell="A8" sqref="A8"/>
    </sheetView>
  </sheetViews>
  <sheetFormatPr baseColWidth="10" defaultRowHeight="15"/>
  <sheetData>
    <row r="3" spans="1:1">
      <c r="A3" s="246" t="s">
        <v>90</v>
      </c>
    </row>
    <row r="4" spans="1:1">
      <c r="A4" s="246" t="s">
        <v>27</v>
      </c>
    </row>
    <row r="5" spans="1:1">
      <c r="A5" s="246" t="s">
        <v>106</v>
      </c>
    </row>
    <row r="6" spans="1:1">
      <c r="A6" s="246" t="s">
        <v>58</v>
      </c>
    </row>
    <row r="7" spans="1:1">
      <c r="A7" s="246" t="s">
        <v>28</v>
      </c>
    </row>
    <row r="8" spans="1:1">
      <c r="A8" s="246" t="s">
        <v>51</v>
      </c>
    </row>
    <row r="9" spans="1:1">
      <c r="A9" s="246" t="s">
        <v>33</v>
      </c>
    </row>
    <row r="10" spans="1:1">
      <c r="A10" s="246" t="s">
        <v>107</v>
      </c>
    </row>
    <row r="11" spans="1:1">
      <c r="A11" s="246" t="s">
        <v>34</v>
      </c>
    </row>
    <row r="12" spans="1:1">
      <c r="A12" s="246" t="s">
        <v>35</v>
      </c>
    </row>
  </sheetData>
  <hyperlinks>
    <hyperlink ref="A3" location="'Figure 1.2-2'!A1" display="Figure 1.2-2 : Effectifs physiques des trois versants de la fonction publique au 31 décembre en France (métropole + DOM)"/>
    <hyperlink ref="A4" location="'Part des femmes par employeur'!A1" display="Part des femmes (en %) par type d'employeur dans les trois versants de la fonction publique au 31 décembre en France (métropole + DOM)"/>
    <hyperlink ref="A5" location="'Âge moyen par employeur'!A1" display="Âge moyen (en années) par type d'employeur dans les trois versants de la fonction publique au 31 décembre en France (métropole + DOM)"/>
    <hyperlink ref="A6" location="'Moins de 30 ans par employeur'!A1" display="Part des moins de 30 ans (en %) par type d'employeur dans les trois versants de la fonction publique au 31 décembre en France (métropole + DOM)"/>
    <hyperlink ref="A7" location="'Plus de 50 ans par employeur'!A1" display="Part des 50 ans et plus (en %) par type d'employeur dans les trois versants de la fonction publique au 31 décembre en France (métropole + DOM)"/>
    <hyperlink ref="A8" location="'Figure 1.2-7'!A1" display="Figure 1.2-7 : Effectifs physiques des trois versants de la fonction publique par statut au 31 décembre en France (métropole + Dom)"/>
    <hyperlink ref="A9" location="'Part des femmes par statut'!A1" display="Part des femmes (en %) par statut dans les trois versants de la fonction publique au 31 décembre en France (métropole + DOM)"/>
    <hyperlink ref="A10" location="'Âge moyen par statut'!A1" display="Âge moyen (en années) par statut dans les trois versants de la fonction publique au 31 décembre en France (métropole + DOM)"/>
    <hyperlink ref="A11" location="'Moins de 30 ans par statut'!A1" display="Part des moins de 30 ans (en %) par statut dans les trois versants de la fonction publique au 31 décembre en France (métropole + DOM)"/>
    <hyperlink ref="A12" location="'50 ans et plus par statut'!A1" display="Part des 50 ans et plus (en %) par statut dans les trois versants de la fonction publique au 31 décembre en France (métropole + DOM)"/>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W110"/>
  <sheetViews>
    <sheetView showGridLines="0" workbookViewId="0">
      <pane xSplit="4" ySplit="3" topLeftCell="E34" activePane="bottomRight" state="frozen"/>
      <selection pane="topRight" activeCell="E1" sqref="E1"/>
      <selection pane="bottomLeft" activeCell="A4" sqref="A4"/>
      <selection pane="bottomRight" activeCell="B65" sqref="B65"/>
    </sheetView>
  </sheetViews>
  <sheetFormatPr baseColWidth="10" defaultColWidth="11.42578125" defaultRowHeight="11.25"/>
  <cols>
    <col min="1" max="1" width="15.7109375" style="64" bestFit="1" customWidth="1"/>
    <col min="2" max="2" width="23.7109375" style="64" customWidth="1"/>
    <col min="3" max="3" width="9.7109375" style="223" customWidth="1"/>
    <col min="4" max="8" width="8.28515625" style="105" customWidth="1"/>
    <col min="9" max="9" width="8.28515625" style="104" customWidth="1"/>
    <col min="10" max="19" width="8.28515625" style="64" customWidth="1"/>
    <col min="20" max="23" width="12.5703125" style="64" bestFit="1" customWidth="1"/>
    <col min="24" max="16384" width="11.42578125" style="64"/>
  </cols>
  <sheetData>
    <row r="1" spans="1:23">
      <c r="A1" s="267" t="s">
        <v>34</v>
      </c>
      <c r="B1" s="267"/>
      <c r="C1" s="267"/>
      <c r="D1" s="267"/>
      <c r="E1" s="267"/>
      <c r="F1" s="267"/>
      <c r="G1" s="267"/>
      <c r="H1" s="267"/>
      <c r="I1" s="267"/>
      <c r="J1" s="267"/>
      <c r="K1" s="267"/>
      <c r="L1" s="267"/>
      <c r="M1" s="267"/>
      <c r="N1" s="267"/>
      <c r="O1" s="267"/>
      <c r="P1" s="267"/>
      <c r="Q1" s="267"/>
      <c r="R1" s="267"/>
      <c r="S1" s="267"/>
      <c r="T1" s="267"/>
      <c r="U1" s="267"/>
      <c r="V1" s="267"/>
      <c r="W1" s="267"/>
    </row>
    <row r="2" spans="1:23" ht="12" thickBot="1">
      <c r="A2" s="78"/>
      <c r="B2" s="78"/>
      <c r="C2" s="215"/>
    </row>
    <row r="3" spans="1:23" ht="12" thickBot="1">
      <c r="A3" s="106"/>
      <c r="B3" s="107"/>
      <c r="C3" s="216"/>
      <c r="D3" s="108">
        <v>2004</v>
      </c>
      <c r="E3" s="109">
        <v>2005</v>
      </c>
      <c r="F3" s="109">
        <v>2006</v>
      </c>
      <c r="G3" s="109">
        <v>2007</v>
      </c>
      <c r="H3" s="109">
        <v>2008</v>
      </c>
      <c r="I3" s="109" t="s">
        <v>73</v>
      </c>
      <c r="J3" s="189">
        <v>2010</v>
      </c>
      <c r="K3" s="189">
        <v>2011</v>
      </c>
      <c r="L3" s="189">
        <v>2012</v>
      </c>
      <c r="M3" s="189">
        <v>2013</v>
      </c>
      <c r="N3" s="189">
        <v>2014</v>
      </c>
      <c r="O3" s="189">
        <v>2015</v>
      </c>
      <c r="P3" s="189">
        <v>2016</v>
      </c>
      <c r="Q3" s="189">
        <v>2017</v>
      </c>
      <c r="R3" s="189">
        <v>2018</v>
      </c>
      <c r="S3" s="189">
        <v>2019</v>
      </c>
    </row>
    <row r="4" spans="1:23" s="305" customFormat="1">
      <c r="A4" s="300" t="s">
        <v>29</v>
      </c>
      <c r="B4" s="301" t="s">
        <v>9</v>
      </c>
      <c r="C4" s="163" t="s">
        <v>26</v>
      </c>
      <c r="D4" s="302">
        <v>11.87</v>
      </c>
      <c r="E4" s="302">
        <v>11.39</v>
      </c>
      <c r="F4" s="302">
        <v>10.94</v>
      </c>
      <c r="G4" s="302">
        <v>10.64</v>
      </c>
      <c r="H4" s="302">
        <v>11.24</v>
      </c>
      <c r="I4" s="302">
        <v>9.93</v>
      </c>
      <c r="J4" s="302">
        <v>9.0399999999999991</v>
      </c>
      <c r="K4" s="302">
        <v>8.15</v>
      </c>
      <c r="L4" s="302">
        <v>7.42</v>
      </c>
      <c r="M4" s="302">
        <v>7.09</v>
      </c>
      <c r="N4" s="302">
        <v>7.41</v>
      </c>
      <c r="O4" s="302">
        <v>7.44</v>
      </c>
      <c r="P4" s="302">
        <v>7.6</v>
      </c>
      <c r="Q4" s="302">
        <v>7.8</v>
      </c>
      <c r="R4" s="302">
        <v>7.86</v>
      </c>
      <c r="S4" s="302">
        <v>7.78</v>
      </c>
      <c r="T4" s="313"/>
    </row>
    <row r="5" spans="1:23" s="305" customFormat="1">
      <c r="A5" s="300"/>
      <c r="B5" s="301" t="s">
        <v>10</v>
      </c>
      <c r="C5" s="163" t="s">
        <v>26</v>
      </c>
      <c r="D5" s="302">
        <v>42.52</v>
      </c>
      <c r="E5" s="302">
        <v>31.3</v>
      </c>
      <c r="F5" s="302">
        <v>31.22</v>
      </c>
      <c r="G5" s="302">
        <v>31.17</v>
      </c>
      <c r="H5" s="302">
        <v>30.65</v>
      </c>
      <c r="I5" s="302">
        <v>37.909999999999997</v>
      </c>
      <c r="J5" s="302">
        <v>35.78</v>
      </c>
      <c r="K5" s="302">
        <v>32.82</v>
      </c>
      <c r="L5" s="302">
        <v>32.14</v>
      </c>
      <c r="M5" s="302">
        <v>33.81</v>
      </c>
      <c r="N5" s="302">
        <v>32.26</v>
      </c>
      <c r="O5" s="302">
        <v>31.23</v>
      </c>
      <c r="P5" s="302">
        <v>29.85</v>
      </c>
      <c r="Q5" s="302">
        <v>28.74</v>
      </c>
      <c r="R5" s="302">
        <v>28.09</v>
      </c>
      <c r="S5" s="302">
        <v>26.69</v>
      </c>
      <c r="T5" s="313"/>
      <c r="U5" s="313"/>
      <c r="V5" s="313"/>
      <c r="W5" s="313"/>
    </row>
    <row r="6" spans="1:23" s="305" customFormat="1" ht="12" customHeight="1">
      <c r="A6" s="300"/>
      <c r="B6" s="301" t="s">
        <v>30</v>
      </c>
      <c r="C6" s="163" t="s">
        <v>26</v>
      </c>
      <c r="D6" s="302">
        <v>45.32</v>
      </c>
      <c r="E6" s="302">
        <v>44.76</v>
      </c>
      <c r="F6" s="302">
        <v>43.83</v>
      </c>
      <c r="G6" s="302">
        <v>42.57</v>
      </c>
      <c r="H6" s="302">
        <v>41.1</v>
      </c>
      <c r="I6" s="302">
        <v>40.92</v>
      </c>
      <c r="J6" s="302">
        <v>39.71</v>
      </c>
      <c r="K6" s="302">
        <v>38.86</v>
      </c>
      <c r="L6" s="302">
        <v>38.619999999999997</v>
      </c>
      <c r="M6" s="302">
        <v>37.79</v>
      </c>
      <c r="N6" s="302">
        <v>37.57</v>
      </c>
      <c r="O6" s="302">
        <v>37.090000000000003</v>
      </c>
      <c r="P6" s="302">
        <v>38.619999999999997</v>
      </c>
      <c r="Q6" s="302">
        <v>39.78</v>
      </c>
      <c r="R6" s="302">
        <v>39.28</v>
      </c>
      <c r="S6" s="302">
        <v>40.29</v>
      </c>
      <c r="T6" s="313"/>
      <c r="U6" s="313"/>
      <c r="V6" s="313"/>
      <c r="W6" s="313"/>
    </row>
    <row r="7" spans="1:23" s="305" customFormat="1" ht="12" customHeight="1">
      <c r="A7" s="300"/>
      <c r="B7" s="301" t="s">
        <v>31</v>
      </c>
      <c r="C7" s="163" t="s">
        <v>26</v>
      </c>
      <c r="D7" s="302">
        <v>5.99</v>
      </c>
      <c r="E7" s="302">
        <v>5.42</v>
      </c>
      <c r="F7" s="302">
        <v>5.43</v>
      </c>
      <c r="G7" s="302">
        <v>5.91</v>
      </c>
      <c r="H7" s="302">
        <v>5.96</v>
      </c>
      <c r="I7" s="302">
        <v>9.15</v>
      </c>
      <c r="J7" s="302">
        <v>8.59</v>
      </c>
      <c r="K7" s="302">
        <v>8.1300000000000008</v>
      </c>
      <c r="L7" s="302">
        <v>7.69</v>
      </c>
      <c r="M7" s="302">
        <v>7.47</v>
      </c>
      <c r="N7" s="302">
        <v>7.74</v>
      </c>
      <c r="O7" s="302">
        <v>9.48</v>
      </c>
      <c r="P7" s="302">
        <v>11.19</v>
      </c>
      <c r="Q7" s="302">
        <v>11.91</v>
      </c>
      <c r="R7" s="302">
        <v>11.52</v>
      </c>
      <c r="S7" s="302">
        <v>11.16</v>
      </c>
      <c r="T7" s="313"/>
      <c r="U7" s="313"/>
      <c r="V7" s="313"/>
      <c r="W7" s="313"/>
    </row>
    <row r="8" spans="1:23" s="305" customFormat="1">
      <c r="A8" s="306"/>
      <c r="B8" s="307" t="s">
        <v>4</v>
      </c>
      <c r="C8" s="165" t="s">
        <v>26</v>
      </c>
      <c r="D8" s="308">
        <v>19.850000000000001</v>
      </c>
      <c r="E8" s="308">
        <v>18.93</v>
      </c>
      <c r="F8" s="308">
        <v>18.600000000000001</v>
      </c>
      <c r="G8" s="308">
        <v>18.440000000000001</v>
      </c>
      <c r="H8" s="308">
        <v>18.73</v>
      </c>
      <c r="I8" s="308">
        <v>18.03</v>
      </c>
      <c r="J8" s="308">
        <v>17.04</v>
      </c>
      <c r="K8" s="308">
        <v>15.8</v>
      </c>
      <c r="L8" s="308">
        <v>15.19</v>
      </c>
      <c r="M8" s="308">
        <v>15.37</v>
      </c>
      <c r="N8" s="308">
        <v>15.16</v>
      </c>
      <c r="O8" s="308">
        <v>15.06</v>
      </c>
      <c r="P8" s="308">
        <v>15.44</v>
      </c>
      <c r="Q8" s="308">
        <v>15.69</v>
      </c>
      <c r="R8" s="308">
        <v>15.65</v>
      </c>
      <c r="S8" s="308">
        <v>15.61</v>
      </c>
      <c r="T8" s="313"/>
      <c r="U8" s="313"/>
      <c r="V8" s="313"/>
      <c r="W8" s="313"/>
    </row>
    <row r="9" spans="1:23" s="305" customFormat="1">
      <c r="A9" s="321" t="s">
        <v>1</v>
      </c>
      <c r="B9" s="301" t="s">
        <v>9</v>
      </c>
      <c r="C9" s="167" t="s">
        <v>26</v>
      </c>
      <c r="D9" s="322"/>
      <c r="E9" s="322"/>
      <c r="F9" s="322"/>
      <c r="G9" s="322"/>
      <c r="H9" s="322"/>
      <c r="I9" s="322">
        <v>7.47</v>
      </c>
      <c r="J9" s="322">
        <v>6.92</v>
      </c>
      <c r="K9" s="322">
        <v>6.58</v>
      </c>
      <c r="L9" s="322">
        <v>6.19</v>
      </c>
      <c r="M9" s="322">
        <v>6.01</v>
      </c>
      <c r="N9" s="322">
        <v>5.74</v>
      </c>
      <c r="O9" s="322">
        <v>5.35</v>
      </c>
      <c r="P9" s="322">
        <v>5.14</v>
      </c>
      <c r="Q9" s="322">
        <v>4.9800000000000004</v>
      </c>
      <c r="R9" s="322">
        <v>4.84</v>
      </c>
      <c r="S9" s="322">
        <v>4.82</v>
      </c>
      <c r="T9" s="313"/>
      <c r="U9" s="313"/>
      <c r="V9" s="313"/>
      <c r="W9" s="313"/>
    </row>
    <row r="10" spans="1:23" s="305" customFormat="1" ht="12" customHeight="1">
      <c r="A10" s="300"/>
      <c r="B10" s="301" t="s">
        <v>10</v>
      </c>
      <c r="C10" s="163" t="s">
        <v>26</v>
      </c>
      <c r="D10" s="302"/>
      <c r="E10" s="302"/>
      <c r="F10" s="302"/>
      <c r="G10" s="302"/>
      <c r="H10" s="302"/>
      <c r="I10" s="302">
        <v>29.63</v>
      </c>
      <c r="J10" s="302">
        <v>29.57</v>
      </c>
      <c r="K10" s="302">
        <v>29.31</v>
      </c>
      <c r="L10" s="302">
        <v>29.3</v>
      </c>
      <c r="M10" s="302">
        <v>29.75</v>
      </c>
      <c r="N10" s="302">
        <v>30.61</v>
      </c>
      <c r="O10" s="302">
        <v>29.61</v>
      </c>
      <c r="P10" s="302">
        <v>29.56</v>
      </c>
      <c r="Q10" s="302">
        <v>29.48</v>
      </c>
      <c r="R10" s="302">
        <v>28.96</v>
      </c>
      <c r="S10" s="302">
        <v>28.5</v>
      </c>
      <c r="T10" s="313"/>
      <c r="U10" s="313"/>
      <c r="V10" s="313"/>
      <c r="W10" s="313"/>
    </row>
    <row r="11" spans="1:23" s="305" customFormat="1" ht="12" customHeight="1">
      <c r="A11" s="300"/>
      <c r="B11" s="301" t="s">
        <v>31</v>
      </c>
      <c r="C11" s="163" t="s">
        <v>26</v>
      </c>
      <c r="D11" s="302"/>
      <c r="E11" s="302"/>
      <c r="F11" s="302"/>
      <c r="G11" s="302"/>
      <c r="H11" s="302"/>
      <c r="I11" s="302">
        <v>14.82</v>
      </c>
      <c r="J11" s="302">
        <v>15.17</v>
      </c>
      <c r="K11" s="302">
        <v>15.62</v>
      </c>
      <c r="L11" s="302">
        <v>18.5</v>
      </c>
      <c r="M11" s="302">
        <v>17.91</v>
      </c>
      <c r="N11" s="302">
        <v>17.059999999999999</v>
      </c>
      <c r="O11" s="302">
        <v>16.079999999999998</v>
      </c>
      <c r="P11" s="302">
        <v>16.260000000000002</v>
      </c>
      <c r="Q11" s="302">
        <v>16.32</v>
      </c>
      <c r="R11" s="302">
        <v>16.79</v>
      </c>
      <c r="S11" s="302">
        <v>21.33</v>
      </c>
      <c r="T11" s="313"/>
      <c r="U11" s="313"/>
      <c r="V11" s="313"/>
      <c r="W11" s="313"/>
    </row>
    <row r="12" spans="1:23" s="305" customFormat="1">
      <c r="A12" s="306"/>
      <c r="B12" s="307" t="s">
        <v>4</v>
      </c>
      <c r="C12" s="169" t="s">
        <v>26</v>
      </c>
      <c r="D12" s="324"/>
      <c r="E12" s="324"/>
      <c r="F12" s="324"/>
      <c r="G12" s="324"/>
      <c r="H12" s="324"/>
      <c r="I12" s="324">
        <v>11.96</v>
      </c>
      <c r="J12" s="324">
        <v>11.44</v>
      </c>
      <c r="K12" s="324">
        <v>11.34</v>
      </c>
      <c r="L12" s="324">
        <v>11.19</v>
      </c>
      <c r="M12" s="324">
        <v>10.99</v>
      </c>
      <c r="N12" s="324">
        <v>10.89</v>
      </c>
      <c r="O12" s="324">
        <v>10.27</v>
      </c>
      <c r="P12" s="324">
        <v>10.11</v>
      </c>
      <c r="Q12" s="324">
        <v>10.17</v>
      </c>
      <c r="R12" s="324">
        <v>10.119999999999999</v>
      </c>
      <c r="S12" s="324">
        <v>10.31</v>
      </c>
      <c r="T12" s="313"/>
      <c r="U12" s="313"/>
      <c r="V12" s="313"/>
      <c r="W12" s="313"/>
    </row>
    <row r="13" spans="1:23" s="305" customFormat="1">
      <c r="A13" s="326" t="s">
        <v>32</v>
      </c>
      <c r="B13" s="301" t="s">
        <v>9</v>
      </c>
      <c r="C13" s="167" t="s">
        <v>26</v>
      </c>
      <c r="D13" s="322"/>
      <c r="E13" s="322"/>
      <c r="F13" s="322"/>
      <c r="G13" s="322"/>
      <c r="H13" s="322"/>
      <c r="I13" s="322">
        <v>13.35</v>
      </c>
      <c r="J13" s="322">
        <v>13.15</v>
      </c>
      <c r="K13" s="322">
        <v>12.99</v>
      </c>
      <c r="L13" s="322">
        <v>12.86</v>
      </c>
      <c r="M13" s="322">
        <v>12.54</v>
      </c>
      <c r="N13" s="322">
        <v>11.91</v>
      </c>
      <c r="O13" s="322">
        <v>11.15</v>
      </c>
      <c r="P13" s="322">
        <v>10.41</v>
      </c>
      <c r="Q13" s="322">
        <v>9.7899999999999991</v>
      </c>
      <c r="R13" s="322">
        <v>9.32</v>
      </c>
      <c r="S13" s="322">
        <v>9.1300000000000008</v>
      </c>
      <c r="T13" s="313"/>
      <c r="U13" s="313"/>
      <c r="V13" s="313"/>
      <c r="W13" s="313"/>
    </row>
    <row r="14" spans="1:23" s="305" customFormat="1" ht="12" customHeight="1">
      <c r="A14" s="312"/>
      <c r="B14" s="301" t="s">
        <v>10</v>
      </c>
      <c r="C14" s="163" t="s">
        <v>26</v>
      </c>
      <c r="D14" s="302"/>
      <c r="E14" s="302"/>
      <c r="F14" s="302"/>
      <c r="G14" s="302"/>
      <c r="H14" s="302"/>
      <c r="I14" s="302">
        <v>44.52</v>
      </c>
      <c r="J14" s="302">
        <v>43.81</v>
      </c>
      <c r="K14" s="302">
        <v>43.4</v>
      </c>
      <c r="L14" s="302">
        <v>42.82</v>
      </c>
      <c r="M14" s="302">
        <v>43.1</v>
      </c>
      <c r="N14" s="302">
        <v>43.29</v>
      </c>
      <c r="O14" s="302">
        <v>43.39</v>
      </c>
      <c r="P14" s="302">
        <v>43.23</v>
      </c>
      <c r="Q14" s="302">
        <v>42.79</v>
      </c>
      <c r="R14" s="302">
        <v>41.93</v>
      </c>
      <c r="S14" s="302">
        <v>40.71</v>
      </c>
      <c r="T14" s="313"/>
      <c r="U14" s="313"/>
      <c r="V14" s="313"/>
      <c r="W14" s="313"/>
    </row>
    <row r="15" spans="1:23" s="305" customFormat="1" ht="12" customHeight="1">
      <c r="A15" s="312"/>
      <c r="B15" s="301" t="s">
        <v>31</v>
      </c>
      <c r="C15" s="163" t="s">
        <v>26</v>
      </c>
      <c r="D15" s="302"/>
      <c r="E15" s="302"/>
      <c r="F15" s="302"/>
      <c r="G15" s="302"/>
      <c r="H15" s="302"/>
      <c r="I15" s="302">
        <v>22.32</v>
      </c>
      <c r="J15" s="302">
        <v>23.44</v>
      </c>
      <c r="K15" s="302">
        <v>24.52</v>
      </c>
      <c r="L15" s="302">
        <v>25.73</v>
      </c>
      <c r="M15" s="302">
        <v>26.82</v>
      </c>
      <c r="N15" s="302">
        <v>27.96</v>
      </c>
      <c r="O15" s="302">
        <v>29.05</v>
      </c>
      <c r="P15" s="302">
        <v>29.39</v>
      </c>
      <c r="Q15" s="302">
        <v>29.52</v>
      </c>
      <c r="R15" s="302">
        <v>29.47</v>
      </c>
      <c r="S15" s="302">
        <v>29.49</v>
      </c>
      <c r="T15" s="313"/>
      <c r="U15" s="313"/>
      <c r="V15" s="313"/>
      <c r="W15" s="313"/>
    </row>
    <row r="16" spans="1:23" s="305" customFormat="1">
      <c r="A16" s="327"/>
      <c r="B16" s="307" t="s">
        <v>4</v>
      </c>
      <c r="C16" s="169" t="s">
        <v>26</v>
      </c>
      <c r="D16" s="324"/>
      <c r="E16" s="324"/>
      <c r="F16" s="324"/>
      <c r="G16" s="324"/>
      <c r="H16" s="324"/>
      <c r="I16" s="324">
        <v>19.16</v>
      </c>
      <c r="J16" s="324">
        <v>19.13</v>
      </c>
      <c r="K16" s="324">
        <v>19.34</v>
      </c>
      <c r="L16" s="324">
        <v>19.239999999999998</v>
      </c>
      <c r="M16" s="324">
        <v>19.27</v>
      </c>
      <c r="N16" s="324">
        <v>19.05</v>
      </c>
      <c r="O16" s="324">
        <v>18.71</v>
      </c>
      <c r="P16" s="324">
        <v>18.350000000000001</v>
      </c>
      <c r="Q16" s="324">
        <v>18.170000000000002</v>
      </c>
      <c r="R16" s="324">
        <v>18.03</v>
      </c>
      <c r="S16" s="324">
        <v>17.91</v>
      </c>
      <c r="T16" s="313"/>
      <c r="U16" s="313"/>
      <c r="V16" s="313"/>
      <c r="W16" s="313"/>
    </row>
    <row r="17" spans="1:23" s="305" customFormat="1">
      <c r="A17" s="326" t="s">
        <v>42</v>
      </c>
      <c r="B17" s="301" t="s">
        <v>9</v>
      </c>
      <c r="C17" s="163" t="s">
        <v>26</v>
      </c>
      <c r="D17" s="302"/>
      <c r="E17" s="302"/>
      <c r="F17" s="302"/>
      <c r="G17" s="302"/>
      <c r="H17" s="302"/>
      <c r="I17" s="302">
        <v>9.76</v>
      </c>
      <c r="J17" s="302">
        <v>9.14</v>
      </c>
      <c r="K17" s="302">
        <v>8.6199999999999992</v>
      </c>
      <c r="L17" s="302">
        <v>8.15</v>
      </c>
      <c r="M17" s="302">
        <v>7.87</v>
      </c>
      <c r="N17" s="302">
        <v>7.75</v>
      </c>
      <c r="O17" s="302">
        <v>7.45</v>
      </c>
      <c r="P17" s="302">
        <v>7.27</v>
      </c>
      <c r="Q17" s="302">
        <v>7.15</v>
      </c>
      <c r="R17" s="302">
        <v>7.01</v>
      </c>
      <c r="S17" s="302">
        <v>6.93</v>
      </c>
      <c r="T17" s="313"/>
      <c r="U17" s="313"/>
      <c r="V17" s="313"/>
      <c r="W17" s="313"/>
    </row>
    <row r="18" spans="1:23" s="305" customFormat="1">
      <c r="A18" s="312"/>
      <c r="B18" s="301" t="s">
        <v>10</v>
      </c>
      <c r="C18" s="163" t="s">
        <v>26</v>
      </c>
      <c r="D18" s="302"/>
      <c r="E18" s="302"/>
      <c r="F18" s="302"/>
      <c r="G18" s="302"/>
      <c r="H18" s="302"/>
      <c r="I18" s="302">
        <v>35.96</v>
      </c>
      <c r="J18" s="302">
        <v>35.03</v>
      </c>
      <c r="K18" s="302">
        <v>33.69</v>
      </c>
      <c r="L18" s="302">
        <v>33.25</v>
      </c>
      <c r="M18" s="302">
        <v>34.200000000000003</v>
      </c>
      <c r="N18" s="302">
        <v>34</v>
      </c>
      <c r="O18" s="302">
        <v>33.270000000000003</v>
      </c>
      <c r="P18" s="302">
        <v>32.68</v>
      </c>
      <c r="Q18" s="302">
        <v>32.119999999999997</v>
      </c>
      <c r="R18" s="302">
        <v>31.5</v>
      </c>
      <c r="S18" s="302">
        <v>30.44</v>
      </c>
      <c r="T18" s="313"/>
      <c r="U18" s="313"/>
      <c r="V18" s="313"/>
      <c r="W18" s="313"/>
    </row>
    <row r="19" spans="1:23" s="305" customFormat="1" ht="12" customHeight="1">
      <c r="A19" s="312"/>
      <c r="B19" s="301" t="s">
        <v>30</v>
      </c>
      <c r="C19" s="163" t="s">
        <v>26</v>
      </c>
      <c r="D19" s="302"/>
      <c r="E19" s="302"/>
      <c r="F19" s="302"/>
      <c r="G19" s="302"/>
      <c r="H19" s="302"/>
      <c r="I19" s="302">
        <v>40.92</v>
      </c>
      <c r="J19" s="302">
        <v>39.71</v>
      </c>
      <c r="K19" s="302">
        <v>38.86</v>
      </c>
      <c r="L19" s="302">
        <v>38.619999999999997</v>
      </c>
      <c r="M19" s="302">
        <v>37.79</v>
      </c>
      <c r="N19" s="302">
        <v>37.57</v>
      </c>
      <c r="O19" s="302">
        <v>37.090000000000003</v>
      </c>
      <c r="P19" s="302">
        <v>38.619999999999997</v>
      </c>
      <c r="Q19" s="302">
        <v>39.78</v>
      </c>
      <c r="R19" s="302">
        <v>39.28</v>
      </c>
      <c r="S19" s="302">
        <v>40.29</v>
      </c>
      <c r="T19" s="313"/>
      <c r="U19" s="313"/>
      <c r="V19" s="313"/>
      <c r="W19" s="313"/>
    </row>
    <row r="20" spans="1:23" s="305" customFormat="1" ht="12" customHeight="1">
      <c r="A20" s="312"/>
      <c r="B20" s="301" t="s">
        <v>31</v>
      </c>
      <c r="C20" s="163" t="s">
        <v>26</v>
      </c>
      <c r="D20" s="302"/>
      <c r="E20" s="302"/>
      <c r="F20" s="302"/>
      <c r="G20" s="302"/>
      <c r="H20" s="302"/>
      <c r="I20" s="302">
        <v>14.06</v>
      </c>
      <c r="J20" s="302">
        <v>14.28</v>
      </c>
      <c r="K20" s="302">
        <v>14.58</v>
      </c>
      <c r="L20" s="302">
        <v>15.41</v>
      </c>
      <c r="M20" s="302">
        <v>15.71</v>
      </c>
      <c r="N20" s="302">
        <v>16.14</v>
      </c>
      <c r="O20" s="302">
        <v>17.23</v>
      </c>
      <c r="P20" s="302">
        <v>18.13</v>
      </c>
      <c r="Q20" s="302">
        <v>18.61</v>
      </c>
      <c r="R20" s="302">
        <v>18.559999999999999</v>
      </c>
      <c r="S20" s="302">
        <v>19.27</v>
      </c>
      <c r="T20" s="313"/>
      <c r="U20" s="313"/>
      <c r="V20" s="313"/>
      <c r="W20" s="313"/>
    </row>
    <row r="21" spans="1:23" s="305" customFormat="1" ht="12" thickBot="1">
      <c r="A21" s="314"/>
      <c r="B21" s="315" t="s">
        <v>4</v>
      </c>
      <c r="C21" s="316" t="s">
        <v>26</v>
      </c>
      <c r="D21" s="317"/>
      <c r="E21" s="317"/>
      <c r="F21" s="317"/>
      <c r="G21" s="317"/>
      <c r="H21" s="317"/>
      <c r="I21" s="317">
        <v>16.23</v>
      </c>
      <c r="J21" s="317">
        <v>15.59</v>
      </c>
      <c r="K21" s="317">
        <v>15.03</v>
      </c>
      <c r="L21" s="317">
        <v>14.66</v>
      </c>
      <c r="M21" s="317">
        <v>14.68</v>
      </c>
      <c r="N21" s="317">
        <v>14.51</v>
      </c>
      <c r="O21" s="317">
        <v>14.18</v>
      </c>
      <c r="P21" s="317">
        <v>14.23</v>
      </c>
      <c r="Q21" s="317">
        <v>14.32</v>
      </c>
      <c r="R21" s="317">
        <v>14.25</v>
      </c>
      <c r="S21" s="317">
        <v>14.27</v>
      </c>
      <c r="T21" s="313"/>
      <c r="U21" s="313"/>
      <c r="V21" s="313"/>
      <c r="W21" s="313"/>
    </row>
    <row r="22" spans="1:23" s="305" customFormat="1">
      <c r="A22" s="300" t="s">
        <v>29</v>
      </c>
      <c r="B22" s="301" t="s">
        <v>9</v>
      </c>
      <c r="C22" s="163" t="s">
        <v>24</v>
      </c>
      <c r="D22" s="302">
        <v>10.71</v>
      </c>
      <c r="E22" s="302">
        <v>10.07</v>
      </c>
      <c r="F22" s="302">
        <v>9.66</v>
      </c>
      <c r="G22" s="302">
        <v>9.18</v>
      </c>
      <c r="H22" s="302">
        <v>9.02</v>
      </c>
      <c r="I22" s="302">
        <v>8.5299999999999994</v>
      </c>
      <c r="J22" s="302">
        <v>7.77</v>
      </c>
      <c r="K22" s="302">
        <v>6.99</v>
      </c>
      <c r="L22" s="302">
        <v>6.31</v>
      </c>
      <c r="M22" s="302">
        <v>6</v>
      </c>
      <c r="N22" s="302">
        <v>6.18</v>
      </c>
      <c r="O22" s="302">
        <v>6.25</v>
      </c>
      <c r="P22" s="302">
        <v>6.58</v>
      </c>
      <c r="Q22" s="302">
        <v>6.89</v>
      </c>
      <c r="R22" s="302">
        <v>7.13</v>
      </c>
      <c r="S22" s="302">
        <v>7.1</v>
      </c>
    </row>
    <row r="23" spans="1:23" s="305" customFormat="1">
      <c r="A23" s="300"/>
      <c r="B23" s="301" t="s">
        <v>10</v>
      </c>
      <c r="C23" s="163" t="s">
        <v>24</v>
      </c>
      <c r="D23" s="302">
        <v>43.29</v>
      </c>
      <c r="E23" s="302">
        <v>35.11</v>
      </c>
      <c r="F23" s="302">
        <v>33.950000000000003</v>
      </c>
      <c r="G23" s="302">
        <v>33.799999999999997</v>
      </c>
      <c r="H23" s="302">
        <v>32.979999999999997</v>
      </c>
      <c r="I23" s="302">
        <v>41.58</v>
      </c>
      <c r="J23" s="302">
        <v>40.17</v>
      </c>
      <c r="K23" s="302">
        <v>37.82</v>
      </c>
      <c r="L23" s="302">
        <v>37.24</v>
      </c>
      <c r="M23" s="302">
        <v>38.869999999999997</v>
      </c>
      <c r="N23" s="302">
        <v>38.46</v>
      </c>
      <c r="O23" s="302">
        <v>37.770000000000003</v>
      </c>
      <c r="P23" s="302">
        <v>36.47</v>
      </c>
      <c r="Q23" s="302">
        <v>35.950000000000003</v>
      </c>
      <c r="R23" s="302">
        <v>36.01</v>
      </c>
      <c r="S23" s="302">
        <v>35.49</v>
      </c>
    </row>
    <row r="24" spans="1:23" s="305" customFormat="1" ht="12" customHeight="1">
      <c r="A24" s="300"/>
      <c r="B24" s="301" t="s">
        <v>30</v>
      </c>
      <c r="C24" s="163" t="s">
        <v>24</v>
      </c>
      <c r="D24" s="302">
        <v>42.21</v>
      </c>
      <c r="E24" s="302">
        <v>41.69</v>
      </c>
      <c r="F24" s="302">
        <v>40.869999999999997</v>
      </c>
      <c r="G24" s="302">
        <v>39.67</v>
      </c>
      <c r="H24" s="302">
        <v>38.130000000000003</v>
      </c>
      <c r="I24" s="302">
        <v>38.549999999999997</v>
      </c>
      <c r="J24" s="302">
        <v>37.869999999999997</v>
      </c>
      <c r="K24" s="302">
        <v>37.35</v>
      </c>
      <c r="L24" s="302">
        <v>37.520000000000003</v>
      </c>
      <c r="M24" s="302">
        <v>36.92</v>
      </c>
      <c r="N24" s="302">
        <v>36.93</v>
      </c>
      <c r="O24" s="302">
        <v>36.799999999999997</v>
      </c>
      <c r="P24" s="302">
        <v>38.549999999999997</v>
      </c>
      <c r="Q24" s="302">
        <v>39.76</v>
      </c>
      <c r="R24" s="302">
        <v>39.25</v>
      </c>
      <c r="S24" s="302">
        <v>40.07</v>
      </c>
    </row>
    <row r="25" spans="1:23" s="305" customFormat="1" ht="12" customHeight="1">
      <c r="A25" s="300"/>
      <c r="B25" s="301" t="s">
        <v>31</v>
      </c>
      <c r="C25" s="163" t="s">
        <v>24</v>
      </c>
      <c r="D25" s="302">
        <v>5.96</v>
      </c>
      <c r="E25" s="302">
        <v>5.45</v>
      </c>
      <c r="F25" s="302">
        <v>5.33</v>
      </c>
      <c r="G25" s="302">
        <v>5.71</v>
      </c>
      <c r="H25" s="302">
        <v>5.77</v>
      </c>
      <c r="I25" s="302">
        <v>6.74</v>
      </c>
      <c r="J25" s="302">
        <v>6.36</v>
      </c>
      <c r="K25" s="302">
        <v>5.82</v>
      </c>
      <c r="L25" s="302">
        <v>5.26</v>
      </c>
      <c r="M25" s="302">
        <v>5</v>
      </c>
      <c r="N25" s="302">
        <v>5.33</v>
      </c>
      <c r="O25" s="302">
        <v>8.31</v>
      </c>
      <c r="P25" s="302">
        <v>10.71</v>
      </c>
      <c r="Q25" s="302">
        <v>12.1</v>
      </c>
      <c r="R25" s="302">
        <v>12.29</v>
      </c>
      <c r="S25" s="302">
        <v>12.45</v>
      </c>
    </row>
    <row r="26" spans="1:23" s="305" customFormat="1">
      <c r="A26" s="306"/>
      <c r="B26" s="307" t="s">
        <v>4</v>
      </c>
      <c r="C26" s="165" t="s">
        <v>24</v>
      </c>
      <c r="D26" s="308">
        <v>21.23</v>
      </c>
      <c r="E26" s="308">
        <v>20.440000000000001</v>
      </c>
      <c r="F26" s="308">
        <v>20.010000000000002</v>
      </c>
      <c r="G26" s="308">
        <v>19.670000000000002</v>
      </c>
      <c r="H26" s="308">
        <v>19.39</v>
      </c>
      <c r="I26" s="308">
        <v>19.87</v>
      </c>
      <c r="J26" s="308">
        <v>19.149999999999999</v>
      </c>
      <c r="K26" s="308">
        <v>18.190000000000001</v>
      </c>
      <c r="L26" s="308">
        <v>17.739999999999998</v>
      </c>
      <c r="M26" s="308">
        <v>17.86</v>
      </c>
      <c r="N26" s="308">
        <v>17.829999999999998</v>
      </c>
      <c r="O26" s="308">
        <v>17.940000000000001</v>
      </c>
      <c r="P26" s="308">
        <v>18.690000000000001</v>
      </c>
      <c r="Q26" s="308">
        <v>19.25</v>
      </c>
      <c r="R26" s="308">
        <v>19.329999999999998</v>
      </c>
      <c r="S26" s="308">
        <v>19.510000000000002</v>
      </c>
    </row>
    <row r="27" spans="1:23" s="305" customFormat="1">
      <c r="A27" s="321" t="s">
        <v>1</v>
      </c>
      <c r="B27" s="301" t="s">
        <v>9</v>
      </c>
      <c r="C27" s="167" t="s">
        <v>24</v>
      </c>
      <c r="D27" s="322"/>
      <c r="E27" s="322"/>
      <c r="F27" s="322"/>
      <c r="G27" s="322"/>
      <c r="H27" s="322"/>
      <c r="I27" s="322">
        <v>8.16</v>
      </c>
      <c r="J27" s="322">
        <v>7.53</v>
      </c>
      <c r="K27" s="322">
        <v>7.12</v>
      </c>
      <c r="L27" s="322">
        <v>6.65</v>
      </c>
      <c r="M27" s="322">
        <v>6.41</v>
      </c>
      <c r="N27" s="322">
        <v>6.11</v>
      </c>
      <c r="O27" s="322">
        <v>5.74</v>
      </c>
      <c r="P27" s="322">
        <v>5.63</v>
      </c>
      <c r="Q27" s="322">
        <v>5.54</v>
      </c>
      <c r="R27" s="322">
        <v>5.49</v>
      </c>
      <c r="S27" s="322">
        <v>5.61</v>
      </c>
    </row>
    <row r="28" spans="1:23" s="305" customFormat="1">
      <c r="A28" s="300"/>
      <c r="B28" s="301" t="s">
        <v>10</v>
      </c>
      <c r="C28" s="163" t="s">
        <v>24</v>
      </c>
      <c r="D28" s="302"/>
      <c r="E28" s="302"/>
      <c r="F28" s="302"/>
      <c r="G28" s="302"/>
      <c r="H28" s="302"/>
      <c r="I28" s="302">
        <v>30.34</v>
      </c>
      <c r="J28" s="302">
        <v>30.18</v>
      </c>
      <c r="K28" s="302">
        <v>29.47</v>
      </c>
      <c r="L28" s="302">
        <v>29.76</v>
      </c>
      <c r="M28" s="302">
        <v>30.37</v>
      </c>
      <c r="N28" s="302">
        <v>31.69</v>
      </c>
      <c r="O28" s="302">
        <v>30.53</v>
      </c>
      <c r="P28" s="302">
        <v>30.98</v>
      </c>
      <c r="Q28" s="302">
        <v>30.8</v>
      </c>
      <c r="R28" s="302">
        <v>30.3</v>
      </c>
      <c r="S28" s="302">
        <v>29.77</v>
      </c>
    </row>
    <row r="29" spans="1:23" s="305" customFormat="1" ht="10.5" customHeight="1">
      <c r="A29" s="300"/>
      <c r="B29" s="301" t="s">
        <v>31</v>
      </c>
      <c r="C29" s="163" t="s">
        <v>24</v>
      </c>
      <c r="D29" s="302"/>
      <c r="E29" s="302"/>
      <c r="F29" s="302"/>
      <c r="G29" s="302"/>
      <c r="H29" s="302"/>
      <c r="I29" s="302">
        <v>66.75</v>
      </c>
      <c r="J29" s="302">
        <v>61.27</v>
      </c>
      <c r="K29" s="302">
        <v>60.39</v>
      </c>
      <c r="L29" s="302">
        <v>64.989999999999995</v>
      </c>
      <c r="M29" s="302">
        <v>62.44</v>
      </c>
      <c r="N29" s="302">
        <v>58.11</v>
      </c>
      <c r="O29" s="302">
        <v>55.18</v>
      </c>
      <c r="P29" s="302">
        <v>53.82</v>
      </c>
      <c r="Q29" s="302">
        <v>52.91</v>
      </c>
      <c r="R29" s="302">
        <v>52.27</v>
      </c>
      <c r="S29" s="302">
        <v>58.26</v>
      </c>
    </row>
    <row r="30" spans="1:23" s="305" customFormat="1">
      <c r="A30" s="306"/>
      <c r="B30" s="307" t="s">
        <v>4</v>
      </c>
      <c r="C30" s="169" t="s">
        <v>24</v>
      </c>
      <c r="D30" s="324"/>
      <c r="E30" s="324"/>
      <c r="F30" s="324"/>
      <c r="G30" s="324"/>
      <c r="H30" s="324"/>
      <c r="I30" s="324">
        <v>12.2</v>
      </c>
      <c r="J30" s="324">
        <v>11.55</v>
      </c>
      <c r="K30" s="324">
        <v>11.34</v>
      </c>
      <c r="L30" s="324">
        <v>11.2</v>
      </c>
      <c r="M30" s="324">
        <v>10.97</v>
      </c>
      <c r="N30" s="324">
        <v>10.85</v>
      </c>
      <c r="O30" s="324">
        <v>10.210000000000001</v>
      </c>
      <c r="P30" s="324">
        <v>10.27</v>
      </c>
      <c r="Q30" s="324">
        <v>10.37</v>
      </c>
      <c r="R30" s="324">
        <v>10.44</v>
      </c>
      <c r="S30" s="324">
        <v>10.8</v>
      </c>
    </row>
    <row r="31" spans="1:23" s="305" customFormat="1">
      <c r="A31" s="326" t="s">
        <v>32</v>
      </c>
      <c r="B31" s="301" t="s">
        <v>9</v>
      </c>
      <c r="C31" s="167" t="s">
        <v>24</v>
      </c>
      <c r="D31" s="322"/>
      <c r="E31" s="322"/>
      <c r="F31" s="322"/>
      <c r="G31" s="322"/>
      <c r="H31" s="322"/>
      <c r="I31" s="322">
        <v>9.34</v>
      </c>
      <c r="J31" s="322">
        <v>9.19</v>
      </c>
      <c r="K31" s="322">
        <v>9.01</v>
      </c>
      <c r="L31" s="322">
        <v>9.07</v>
      </c>
      <c r="M31" s="322">
        <v>9.0500000000000007</v>
      </c>
      <c r="N31" s="322">
        <v>8.82</v>
      </c>
      <c r="O31" s="322">
        <v>8.44</v>
      </c>
      <c r="P31" s="322">
        <v>8.0500000000000007</v>
      </c>
      <c r="Q31" s="322">
        <v>7.72</v>
      </c>
      <c r="R31" s="322">
        <v>7.44</v>
      </c>
      <c r="S31" s="322">
        <v>7.3</v>
      </c>
    </row>
    <row r="32" spans="1:23" s="305" customFormat="1">
      <c r="A32" s="312"/>
      <c r="B32" s="301" t="s">
        <v>10</v>
      </c>
      <c r="C32" s="163" t="s">
        <v>24</v>
      </c>
      <c r="D32" s="302"/>
      <c r="E32" s="302"/>
      <c r="F32" s="302"/>
      <c r="G32" s="302"/>
      <c r="H32" s="302"/>
      <c r="I32" s="302">
        <v>37.47</v>
      </c>
      <c r="J32" s="302">
        <v>37.049999999999997</v>
      </c>
      <c r="K32" s="302">
        <v>37.299999999999997</v>
      </c>
      <c r="L32" s="302">
        <v>36.51</v>
      </c>
      <c r="M32" s="302">
        <v>36.61</v>
      </c>
      <c r="N32" s="302">
        <v>36.64</v>
      </c>
      <c r="O32" s="302">
        <v>36.619999999999997</v>
      </c>
      <c r="P32" s="302">
        <v>36.19</v>
      </c>
      <c r="Q32" s="302">
        <v>35.94</v>
      </c>
      <c r="R32" s="302">
        <v>35.32</v>
      </c>
      <c r="S32" s="302">
        <v>34.590000000000003</v>
      </c>
    </row>
    <row r="33" spans="1:23" s="305" customFormat="1" ht="12.75" customHeight="1">
      <c r="A33" s="312"/>
      <c r="B33" s="301" t="s">
        <v>31</v>
      </c>
      <c r="C33" s="163" t="s">
        <v>24</v>
      </c>
      <c r="D33" s="302"/>
      <c r="E33" s="302"/>
      <c r="F33" s="302"/>
      <c r="G33" s="302"/>
      <c r="H33" s="302"/>
      <c r="I33" s="302">
        <v>15.8</v>
      </c>
      <c r="J33" s="302">
        <v>16.52</v>
      </c>
      <c r="K33" s="302">
        <v>17.46</v>
      </c>
      <c r="L33" s="302">
        <v>18.82</v>
      </c>
      <c r="M33" s="302">
        <v>20.57</v>
      </c>
      <c r="N33" s="302">
        <v>22.24</v>
      </c>
      <c r="O33" s="302">
        <v>23.99</v>
      </c>
      <c r="P33" s="302">
        <v>25.09</v>
      </c>
      <c r="Q33" s="302">
        <v>25.76</v>
      </c>
      <c r="R33" s="302">
        <v>26.15</v>
      </c>
      <c r="S33" s="302">
        <v>26.32</v>
      </c>
    </row>
    <row r="34" spans="1:23" s="305" customFormat="1">
      <c r="A34" s="327"/>
      <c r="B34" s="307" t="s">
        <v>4</v>
      </c>
      <c r="C34" s="169" t="s">
        <v>24</v>
      </c>
      <c r="D34" s="324"/>
      <c r="E34" s="324"/>
      <c r="F34" s="324"/>
      <c r="G34" s="324"/>
      <c r="H34" s="324"/>
      <c r="I34" s="324">
        <v>14.92</v>
      </c>
      <c r="J34" s="324">
        <v>15.07</v>
      </c>
      <c r="K34" s="324">
        <v>15.4</v>
      </c>
      <c r="L34" s="324">
        <v>15.61</v>
      </c>
      <c r="M34" s="324">
        <v>16.12</v>
      </c>
      <c r="N34" s="324">
        <v>16.46</v>
      </c>
      <c r="O34" s="324">
        <v>16.690000000000001</v>
      </c>
      <c r="P34" s="324">
        <v>16.75</v>
      </c>
      <c r="Q34" s="324">
        <v>16.91</v>
      </c>
      <c r="R34" s="324">
        <v>16.989999999999998</v>
      </c>
      <c r="S34" s="324">
        <v>17.04</v>
      </c>
    </row>
    <row r="35" spans="1:23" s="305" customFormat="1">
      <c r="A35" s="326" t="s">
        <v>42</v>
      </c>
      <c r="B35" s="301" t="s">
        <v>9</v>
      </c>
      <c r="C35" s="163" t="s">
        <v>24</v>
      </c>
      <c r="D35" s="302"/>
      <c r="E35" s="302"/>
      <c r="F35" s="302"/>
      <c r="G35" s="302"/>
      <c r="H35" s="302"/>
      <c r="I35" s="302">
        <v>8.4600000000000009</v>
      </c>
      <c r="J35" s="302">
        <v>7.83</v>
      </c>
      <c r="K35" s="302">
        <v>7.28</v>
      </c>
      <c r="L35" s="302">
        <v>6.78</v>
      </c>
      <c r="M35" s="302">
        <v>6.53</v>
      </c>
      <c r="N35" s="302">
        <v>6.45</v>
      </c>
      <c r="O35" s="302">
        <v>6.28</v>
      </c>
      <c r="P35" s="302">
        <v>6.33</v>
      </c>
      <c r="Q35" s="302">
        <v>6.39</v>
      </c>
      <c r="R35" s="302">
        <v>6.44</v>
      </c>
      <c r="S35" s="302">
        <v>6.46</v>
      </c>
    </row>
    <row r="36" spans="1:23" s="305" customFormat="1">
      <c r="A36" s="312"/>
      <c r="B36" s="301" t="s">
        <v>10</v>
      </c>
      <c r="C36" s="163" t="s">
        <v>24</v>
      </c>
      <c r="D36" s="302"/>
      <c r="E36" s="302"/>
      <c r="F36" s="302"/>
      <c r="G36" s="302"/>
      <c r="H36" s="302"/>
      <c r="I36" s="302">
        <v>36.770000000000003</v>
      </c>
      <c r="J36" s="302">
        <v>36.049999999999997</v>
      </c>
      <c r="K36" s="302">
        <v>34.46</v>
      </c>
      <c r="L36" s="302">
        <v>34.130000000000003</v>
      </c>
      <c r="M36" s="302">
        <v>35.33</v>
      </c>
      <c r="N36" s="302">
        <v>35.64</v>
      </c>
      <c r="O36" s="302">
        <v>34.94</v>
      </c>
      <c r="P36" s="302">
        <v>34.42</v>
      </c>
      <c r="Q36" s="302">
        <v>34.020000000000003</v>
      </c>
      <c r="R36" s="302">
        <v>33.74</v>
      </c>
      <c r="S36" s="302">
        <v>33.14</v>
      </c>
    </row>
    <row r="37" spans="1:23" s="305" customFormat="1">
      <c r="A37" s="312"/>
      <c r="B37" s="301" t="s">
        <v>30</v>
      </c>
      <c r="C37" s="163" t="s">
        <v>24</v>
      </c>
      <c r="D37" s="302"/>
      <c r="E37" s="302"/>
      <c r="F37" s="302"/>
      <c r="G37" s="302"/>
      <c r="H37" s="302"/>
      <c r="I37" s="302">
        <v>38.549999999999997</v>
      </c>
      <c r="J37" s="302">
        <v>37.869999999999997</v>
      </c>
      <c r="K37" s="302">
        <v>37.35</v>
      </c>
      <c r="L37" s="302">
        <v>37.520000000000003</v>
      </c>
      <c r="M37" s="302">
        <v>36.92</v>
      </c>
      <c r="N37" s="302">
        <v>36.93</v>
      </c>
      <c r="O37" s="302">
        <v>36.799999999999997</v>
      </c>
      <c r="P37" s="302">
        <v>38.549999999999997</v>
      </c>
      <c r="Q37" s="302">
        <v>39.76</v>
      </c>
      <c r="R37" s="302">
        <v>39.25</v>
      </c>
      <c r="S37" s="302">
        <v>40.07</v>
      </c>
    </row>
    <row r="38" spans="1:23" s="305" customFormat="1" ht="13.15" customHeight="1">
      <c r="A38" s="312"/>
      <c r="B38" s="301" t="s">
        <v>31</v>
      </c>
      <c r="C38" s="163" t="s">
        <v>24</v>
      </c>
      <c r="D38" s="302"/>
      <c r="E38" s="302"/>
      <c r="F38" s="302"/>
      <c r="G38" s="302"/>
      <c r="H38" s="302"/>
      <c r="I38" s="302">
        <v>13.13</v>
      </c>
      <c r="J38" s="302">
        <v>13.37</v>
      </c>
      <c r="K38" s="302">
        <v>13.8</v>
      </c>
      <c r="L38" s="302">
        <v>14.88</v>
      </c>
      <c r="M38" s="302">
        <v>15.56</v>
      </c>
      <c r="N38" s="302">
        <v>16.38</v>
      </c>
      <c r="O38" s="302">
        <v>18.48</v>
      </c>
      <c r="P38" s="302">
        <v>20.09</v>
      </c>
      <c r="Q38" s="302">
        <v>21.05</v>
      </c>
      <c r="R38" s="302">
        <v>21.37</v>
      </c>
      <c r="S38" s="302">
        <v>22.67</v>
      </c>
    </row>
    <row r="39" spans="1:23" s="305" customFormat="1" ht="12" thickBot="1">
      <c r="A39" s="314"/>
      <c r="B39" s="315" t="s">
        <v>4</v>
      </c>
      <c r="C39" s="316" t="s">
        <v>24</v>
      </c>
      <c r="D39" s="317"/>
      <c r="E39" s="317"/>
      <c r="F39" s="317"/>
      <c r="G39" s="317"/>
      <c r="H39" s="317"/>
      <c r="I39" s="317">
        <v>16.7</v>
      </c>
      <c r="J39" s="317">
        <v>16.079999999999998</v>
      </c>
      <c r="K39" s="317">
        <v>15.48</v>
      </c>
      <c r="L39" s="317">
        <v>15.18</v>
      </c>
      <c r="M39" s="317">
        <v>15.22</v>
      </c>
      <c r="N39" s="317">
        <v>15.19</v>
      </c>
      <c r="O39" s="317">
        <v>15.05</v>
      </c>
      <c r="P39" s="317">
        <v>15.49</v>
      </c>
      <c r="Q39" s="317">
        <v>15.82</v>
      </c>
      <c r="R39" s="317">
        <v>15.88</v>
      </c>
      <c r="S39" s="317">
        <v>16.079999999999998</v>
      </c>
    </row>
    <row r="40" spans="1:23" s="305" customFormat="1">
      <c r="A40" s="300" t="s">
        <v>29</v>
      </c>
      <c r="B40" s="301" t="s">
        <v>9</v>
      </c>
      <c r="C40" s="163" t="s">
        <v>25</v>
      </c>
      <c r="D40" s="302">
        <v>12.72</v>
      </c>
      <c r="E40" s="302">
        <v>12.35</v>
      </c>
      <c r="F40" s="302">
        <v>11.87</v>
      </c>
      <c r="G40" s="302">
        <v>11.69</v>
      </c>
      <c r="H40" s="302">
        <v>12.76</v>
      </c>
      <c r="I40" s="302">
        <v>10.89</v>
      </c>
      <c r="J40" s="302">
        <v>9.91</v>
      </c>
      <c r="K40" s="302">
        <v>8.9499999999999993</v>
      </c>
      <c r="L40" s="302">
        <v>8.18</v>
      </c>
      <c r="M40" s="302">
        <v>7.82</v>
      </c>
      <c r="N40" s="302">
        <v>8.23</v>
      </c>
      <c r="O40" s="302">
        <v>8.23</v>
      </c>
      <c r="P40" s="302">
        <v>8.26</v>
      </c>
      <c r="Q40" s="302">
        <v>8.3800000000000008</v>
      </c>
      <c r="R40" s="302">
        <v>8.34</v>
      </c>
      <c r="S40" s="302">
        <v>8.2200000000000006</v>
      </c>
      <c r="T40" s="313"/>
      <c r="U40" s="313"/>
      <c r="V40" s="313"/>
      <c r="W40" s="313"/>
    </row>
    <row r="41" spans="1:23" s="305" customFormat="1">
      <c r="A41" s="300"/>
      <c r="B41" s="301" t="s">
        <v>10</v>
      </c>
      <c r="C41" s="163" t="s">
        <v>25</v>
      </c>
      <c r="D41" s="302">
        <v>41.96</v>
      </c>
      <c r="E41" s="302">
        <v>29.18</v>
      </c>
      <c r="F41" s="302">
        <v>29.67</v>
      </c>
      <c r="G41" s="302">
        <v>29.69</v>
      </c>
      <c r="H41" s="302">
        <v>29.36</v>
      </c>
      <c r="I41" s="302">
        <v>35.43</v>
      </c>
      <c r="J41" s="302">
        <v>32.86</v>
      </c>
      <c r="K41" s="302">
        <v>29.47</v>
      </c>
      <c r="L41" s="302">
        <v>28.77</v>
      </c>
      <c r="M41" s="302">
        <v>30.55</v>
      </c>
      <c r="N41" s="302">
        <v>28.17</v>
      </c>
      <c r="O41" s="302">
        <v>26.89</v>
      </c>
      <c r="P41" s="302">
        <v>25.62</v>
      </c>
      <c r="Q41" s="302">
        <v>24.31</v>
      </c>
      <c r="R41" s="302">
        <v>23.47</v>
      </c>
      <c r="S41" s="302">
        <v>21.97</v>
      </c>
      <c r="T41" s="313"/>
      <c r="U41" s="313"/>
      <c r="V41" s="313"/>
      <c r="W41" s="313"/>
    </row>
    <row r="42" spans="1:23" s="305" customFormat="1">
      <c r="A42" s="300"/>
      <c r="B42" s="301" t="s">
        <v>30</v>
      </c>
      <c r="C42" s="163" t="s">
        <v>25</v>
      </c>
      <c r="D42" s="302">
        <v>65.12</v>
      </c>
      <c r="E42" s="302">
        <v>63.88</v>
      </c>
      <c r="F42" s="302">
        <v>61.91</v>
      </c>
      <c r="G42" s="302">
        <v>59.77</v>
      </c>
      <c r="H42" s="302">
        <v>58.32</v>
      </c>
      <c r="I42" s="302">
        <v>55.02</v>
      </c>
      <c r="J42" s="302">
        <v>50.41</v>
      </c>
      <c r="K42" s="302">
        <v>47.54</v>
      </c>
      <c r="L42" s="302">
        <v>44.72</v>
      </c>
      <c r="M42" s="302">
        <v>42.5</v>
      </c>
      <c r="N42" s="302">
        <v>40.97</v>
      </c>
      <c r="O42" s="302">
        <v>38.659999999999997</v>
      </c>
      <c r="P42" s="302">
        <v>39.020000000000003</v>
      </c>
      <c r="Q42" s="302">
        <v>39.93</v>
      </c>
      <c r="R42" s="302">
        <v>39.450000000000003</v>
      </c>
      <c r="S42" s="302">
        <v>41.33</v>
      </c>
      <c r="T42" s="313"/>
      <c r="U42" s="313"/>
      <c r="V42" s="313"/>
      <c r="W42" s="313"/>
    </row>
    <row r="43" spans="1:23" s="305" customFormat="1">
      <c r="A43" s="300"/>
      <c r="B43" s="301" t="s">
        <v>31</v>
      </c>
      <c r="C43" s="163" t="s">
        <v>25</v>
      </c>
      <c r="D43" s="302">
        <v>6.16</v>
      </c>
      <c r="E43" s="302">
        <v>5.25</v>
      </c>
      <c r="F43" s="302">
        <v>6.01</v>
      </c>
      <c r="G43" s="302">
        <v>7.07</v>
      </c>
      <c r="H43" s="302">
        <v>6.99</v>
      </c>
      <c r="I43" s="302">
        <v>10.74</v>
      </c>
      <c r="J43" s="302">
        <v>10.02</v>
      </c>
      <c r="K43" s="302">
        <v>9.59</v>
      </c>
      <c r="L43" s="302">
        <v>9.2200000000000006</v>
      </c>
      <c r="M43" s="302">
        <v>8.9600000000000009</v>
      </c>
      <c r="N43" s="302">
        <v>9.16</v>
      </c>
      <c r="O43" s="302">
        <v>10.15</v>
      </c>
      <c r="P43" s="302">
        <v>11.45</v>
      </c>
      <c r="Q43" s="302">
        <v>11.81</v>
      </c>
      <c r="R43" s="302">
        <v>11.11</v>
      </c>
      <c r="S43" s="302">
        <v>10.48</v>
      </c>
      <c r="T43" s="313"/>
      <c r="U43" s="313"/>
      <c r="V43" s="313"/>
      <c r="W43" s="313"/>
    </row>
    <row r="44" spans="1:23" s="305" customFormat="1">
      <c r="A44" s="306"/>
      <c r="B44" s="307" t="s">
        <v>4</v>
      </c>
      <c r="C44" s="165" t="s">
        <v>25</v>
      </c>
      <c r="D44" s="308">
        <v>18.52</v>
      </c>
      <c r="E44" s="308">
        <v>17.559999999999999</v>
      </c>
      <c r="F44" s="308">
        <v>17.32</v>
      </c>
      <c r="G44" s="308">
        <v>17.329999999999998</v>
      </c>
      <c r="H44" s="308">
        <v>18.149999999999999</v>
      </c>
      <c r="I44" s="308">
        <v>16.43</v>
      </c>
      <c r="J44" s="308">
        <v>15.22</v>
      </c>
      <c r="K44" s="308">
        <v>13.74</v>
      </c>
      <c r="L44" s="308">
        <v>13.02</v>
      </c>
      <c r="M44" s="308">
        <v>13.28</v>
      </c>
      <c r="N44" s="308">
        <v>12.95</v>
      </c>
      <c r="O44" s="308">
        <v>12.71</v>
      </c>
      <c r="P44" s="308">
        <v>12.81</v>
      </c>
      <c r="Q44" s="308">
        <v>12.85</v>
      </c>
      <c r="R44" s="308">
        <v>12.76</v>
      </c>
      <c r="S44" s="308">
        <v>12.62</v>
      </c>
      <c r="T44" s="313"/>
      <c r="U44" s="313"/>
      <c r="V44" s="313"/>
      <c r="W44" s="313"/>
    </row>
    <row r="45" spans="1:23" s="305" customFormat="1">
      <c r="A45" s="321" t="s">
        <v>1</v>
      </c>
      <c r="B45" s="301" t="s">
        <v>9</v>
      </c>
      <c r="C45" s="167" t="s">
        <v>25</v>
      </c>
      <c r="D45" s="322"/>
      <c r="E45" s="322"/>
      <c r="F45" s="322"/>
      <c r="G45" s="322"/>
      <c r="H45" s="322"/>
      <c r="I45" s="322">
        <v>6.97</v>
      </c>
      <c r="J45" s="322">
        <v>6.46</v>
      </c>
      <c r="K45" s="322">
        <v>6.18</v>
      </c>
      <c r="L45" s="322">
        <v>5.86</v>
      </c>
      <c r="M45" s="322">
        <v>5.71</v>
      </c>
      <c r="N45" s="322">
        <v>5.47</v>
      </c>
      <c r="O45" s="322">
        <v>5.08</v>
      </c>
      <c r="P45" s="322">
        <v>4.8</v>
      </c>
      <c r="Q45" s="322">
        <v>4.59</v>
      </c>
      <c r="R45" s="322">
        <v>4.38</v>
      </c>
      <c r="S45" s="322">
        <v>4.2699999999999996</v>
      </c>
      <c r="T45" s="313"/>
      <c r="U45" s="313"/>
      <c r="V45" s="313"/>
      <c r="W45" s="313"/>
    </row>
    <row r="46" spans="1:23" s="305" customFormat="1">
      <c r="A46" s="300"/>
      <c r="B46" s="301" t="s">
        <v>10</v>
      </c>
      <c r="C46" s="163" t="s">
        <v>25</v>
      </c>
      <c r="D46" s="302"/>
      <c r="E46" s="302"/>
      <c r="F46" s="302"/>
      <c r="G46" s="302"/>
      <c r="H46" s="302"/>
      <c r="I46" s="302">
        <v>29.29</v>
      </c>
      <c r="J46" s="302">
        <v>29.28</v>
      </c>
      <c r="K46" s="302">
        <v>29.23</v>
      </c>
      <c r="L46" s="302">
        <v>29.08</v>
      </c>
      <c r="M46" s="302">
        <v>29.44</v>
      </c>
      <c r="N46" s="302">
        <v>30.09</v>
      </c>
      <c r="O46" s="302">
        <v>29.17</v>
      </c>
      <c r="P46" s="302">
        <v>28.87</v>
      </c>
      <c r="Q46" s="302">
        <v>28.83</v>
      </c>
      <c r="R46" s="302">
        <v>28.28</v>
      </c>
      <c r="S46" s="302">
        <v>27.86</v>
      </c>
      <c r="T46" s="313"/>
      <c r="U46" s="313"/>
      <c r="V46" s="313"/>
      <c r="W46" s="313"/>
    </row>
    <row r="47" spans="1:23" s="305" customFormat="1">
      <c r="A47" s="300"/>
      <c r="B47" s="301" t="s">
        <v>31</v>
      </c>
      <c r="C47" s="163" t="s">
        <v>25</v>
      </c>
      <c r="D47" s="302"/>
      <c r="E47" s="302"/>
      <c r="F47" s="302"/>
      <c r="G47" s="302"/>
      <c r="H47" s="302"/>
      <c r="I47" s="302">
        <v>8.5</v>
      </c>
      <c r="J47" s="302">
        <v>8.8800000000000008</v>
      </c>
      <c r="K47" s="302">
        <v>9.14</v>
      </c>
      <c r="L47" s="302">
        <v>10.95</v>
      </c>
      <c r="M47" s="302">
        <v>10.58</v>
      </c>
      <c r="N47" s="302">
        <v>9.9700000000000006</v>
      </c>
      <c r="O47" s="302">
        <v>9.23</v>
      </c>
      <c r="P47" s="302">
        <v>9.39</v>
      </c>
      <c r="Q47" s="302">
        <v>9.59</v>
      </c>
      <c r="R47" s="302">
        <v>10.039999999999999</v>
      </c>
      <c r="S47" s="302">
        <v>12.75</v>
      </c>
      <c r="T47" s="313"/>
      <c r="U47" s="313"/>
      <c r="V47" s="313"/>
      <c r="W47" s="313"/>
    </row>
    <row r="48" spans="1:23" s="305" customFormat="1">
      <c r="A48" s="306"/>
      <c r="B48" s="307" t="s">
        <v>4</v>
      </c>
      <c r="C48" s="169" t="s">
        <v>25</v>
      </c>
      <c r="D48" s="324"/>
      <c r="E48" s="324"/>
      <c r="F48" s="324"/>
      <c r="G48" s="324"/>
      <c r="H48" s="324"/>
      <c r="I48" s="324">
        <v>11.81</v>
      </c>
      <c r="J48" s="324">
        <v>11.36</v>
      </c>
      <c r="K48" s="324">
        <v>11.35</v>
      </c>
      <c r="L48" s="324">
        <v>11.19</v>
      </c>
      <c r="M48" s="324">
        <v>11</v>
      </c>
      <c r="N48" s="324">
        <v>10.91</v>
      </c>
      <c r="O48" s="324">
        <v>10.3</v>
      </c>
      <c r="P48" s="324">
        <v>10.02</v>
      </c>
      <c r="Q48" s="324">
        <v>10.039999999999999</v>
      </c>
      <c r="R48" s="324">
        <v>9.91</v>
      </c>
      <c r="S48" s="324">
        <v>10.01</v>
      </c>
      <c r="T48" s="313"/>
      <c r="U48" s="313"/>
      <c r="V48" s="313"/>
      <c r="W48" s="313"/>
    </row>
    <row r="49" spans="1:23" s="305" customFormat="1">
      <c r="A49" s="326" t="s">
        <v>32</v>
      </c>
      <c r="B49" s="301" t="s">
        <v>9</v>
      </c>
      <c r="C49" s="167" t="s">
        <v>25</v>
      </c>
      <c r="D49" s="322"/>
      <c r="E49" s="322"/>
      <c r="F49" s="322"/>
      <c r="G49" s="322"/>
      <c r="H49" s="322"/>
      <c r="I49" s="322">
        <v>14.32</v>
      </c>
      <c r="J49" s="322">
        <v>14.1</v>
      </c>
      <c r="K49" s="322">
        <v>13.95</v>
      </c>
      <c r="L49" s="322">
        <v>13.77</v>
      </c>
      <c r="M49" s="322">
        <v>13.37</v>
      </c>
      <c r="N49" s="322">
        <v>12.64</v>
      </c>
      <c r="O49" s="322">
        <v>11.78</v>
      </c>
      <c r="P49" s="322">
        <v>10.96</v>
      </c>
      <c r="Q49" s="322">
        <v>10.27</v>
      </c>
      <c r="R49" s="322">
        <v>9.75</v>
      </c>
      <c r="S49" s="322">
        <v>9.5500000000000007</v>
      </c>
      <c r="T49" s="313"/>
      <c r="U49" s="313"/>
      <c r="V49" s="313"/>
      <c r="W49" s="313"/>
    </row>
    <row r="50" spans="1:23" s="305" customFormat="1">
      <c r="A50" s="312"/>
      <c r="B50" s="301" t="s">
        <v>10</v>
      </c>
      <c r="C50" s="163" t="s">
        <v>25</v>
      </c>
      <c r="D50" s="302"/>
      <c r="E50" s="302"/>
      <c r="F50" s="302"/>
      <c r="G50" s="302"/>
      <c r="H50" s="302"/>
      <c r="I50" s="302">
        <v>46.44</v>
      </c>
      <c r="J50" s="302">
        <v>45.68</v>
      </c>
      <c r="K50" s="302">
        <v>45.07</v>
      </c>
      <c r="L50" s="302">
        <v>44.55</v>
      </c>
      <c r="M50" s="302">
        <v>44.89</v>
      </c>
      <c r="N50" s="302">
        <v>45.13</v>
      </c>
      <c r="O50" s="302">
        <v>45.27</v>
      </c>
      <c r="P50" s="302">
        <v>45.18</v>
      </c>
      <c r="Q50" s="302">
        <v>44.67</v>
      </c>
      <c r="R50" s="302">
        <v>43.71</v>
      </c>
      <c r="S50" s="302">
        <v>42.36</v>
      </c>
      <c r="T50" s="313"/>
      <c r="U50" s="313"/>
      <c r="V50" s="313"/>
      <c r="W50" s="313"/>
    </row>
    <row r="51" spans="1:23" s="305" customFormat="1">
      <c r="A51" s="312"/>
      <c r="B51" s="301" t="s">
        <v>31</v>
      </c>
      <c r="C51" s="163" t="s">
        <v>25</v>
      </c>
      <c r="D51" s="302"/>
      <c r="E51" s="302"/>
      <c r="F51" s="302"/>
      <c r="G51" s="302"/>
      <c r="H51" s="302"/>
      <c r="I51" s="302">
        <v>29.03</v>
      </c>
      <c r="J51" s="302">
        <v>30.3</v>
      </c>
      <c r="K51" s="302">
        <v>31.36</v>
      </c>
      <c r="L51" s="302">
        <v>32.25</v>
      </c>
      <c r="M51" s="302">
        <v>32.630000000000003</v>
      </c>
      <c r="N51" s="302">
        <v>33.15</v>
      </c>
      <c r="O51" s="302">
        <v>33.56</v>
      </c>
      <c r="P51" s="302">
        <v>33.18</v>
      </c>
      <c r="Q51" s="302">
        <v>32.79</v>
      </c>
      <c r="R51" s="302">
        <v>32.33</v>
      </c>
      <c r="S51" s="302">
        <v>32.19</v>
      </c>
      <c r="T51" s="313"/>
      <c r="U51" s="313"/>
      <c r="V51" s="313"/>
      <c r="W51" s="313"/>
    </row>
    <row r="52" spans="1:23" s="305" customFormat="1">
      <c r="A52" s="327"/>
      <c r="B52" s="307" t="s">
        <v>4</v>
      </c>
      <c r="C52" s="169" t="s">
        <v>25</v>
      </c>
      <c r="D52" s="324"/>
      <c r="E52" s="324"/>
      <c r="F52" s="324"/>
      <c r="G52" s="324"/>
      <c r="H52" s="324"/>
      <c r="I52" s="324">
        <v>20.41</v>
      </c>
      <c r="J52" s="324">
        <v>20.32</v>
      </c>
      <c r="K52" s="324">
        <v>20.49</v>
      </c>
      <c r="L52" s="324">
        <v>20.3</v>
      </c>
      <c r="M52" s="324">
        <v>20.190000000000001</v>
      </c>
      <c r="N52" s="324">
        <v>19.8</v>
      </c>
      <c r="O52" s="324">
        <v>19.29</v>
      </c>
      <c r="P52" s="324">
        <v>18.809999999999999</v>
      </c>
      <c r="Q52" s="324">
        <v>18.53</v>
      </c>
      <c r="R52" s="324">
        <v>18.32</v>
      </c>
      <c r="S52" s="324">
        <v>18.149999999999999</v>
      </c>
      <c r="T52" s="313"/>
      <c r="U52" s="313"/>
      <c r="V52" s="313"/>
      <c r="W52" s="313"/>
    </row>
    <row r="53" spans="1:23" s="305" customFormat="1">
      <c r="A53" s="326" t="s">
        <v>42</v>
      </c>
      <c r="B53" s="301" t="s">
        <v>9</v>
      </c>
      <c r="C53" s="163" t="s">
        <v>25</v>
      </c>
      <c r="D53" s="302"/>
      <c r="E53" s="302"/>
      <c r="F53" s="302"/>
      <c r="G53" s="302"/>
      <c r="H53" s="302"/>
      <c r="I53" s="302">
        <v>10.51</v>
      </c>
      <c r="J53" s="302">
        <v>9.89</v>
      </c>
      <c r="K53" s="302">
        <v>9.4</v>
      </c>
      <c r="L53" s="302">
        <v>8.93</v>
      </c>
      <c r="M53" s="302">
        <v>8.6300000000000008</v>
      </c>
      <c r="N53" s="302">
        <v>8.48</v>
      </c>
      <c r="O53" s="302">
        <v>8.1</v>
      </c>
      <c r="P53" s="302">
        <v>7.79</v>
      </c>
      <c r="Q53" s="302">
        <v>7.57</v>
      </c>
      <c r="R53" s="302">
        <v>7.33</v>
      </c>
      <c r="S53" s="302">
        <v>7.19</v>
      </c>
      <c r="T53" s="313"/>
      <c r="U53" s="313"/>
      <c r="V53" s="313"/>
      <c r="W53" s="313"/>
    </row>
    <row r="54" spans="1:23" s="305" customFormat="1">
      <c r="A54" s="312"/>
      <c r="B54" s="301" t="s">
        <v>10</v>
      </c>
      <c r="C54" s="163" t="s">
        <v>25</v>
      </c>
      <c r="D54" s="302"/>
      <c r="E54" s="302"/>
      <c r="F54" s="302"/>
      <c r="G54" s="302"/>
      <c r="H54" s="302"/>
      <c r="I54" s="302">
        <v>35.54</v>
      </c>
      <c r="J54" s="302">
        <v>34.520000000000003</v>
      </c>
      <c r="K54" s="302">
        <v>33.31</v>
      </c>
      <c r="L54" s="302">
        <v>32.799999999999997</v>
      </c>
      <c r="M54" s="302">
        <v>33.65</v>
      </c>
      <c r="N54" s="302">
        <v>33.18</v>
      </c>
      <c r="O54" s="302">
        <v>32.450000000000003</v>
      </c>
      <c r="P54" s="302">
        <v>31.82</v>
      </c>
      <c r="Q54" s="302">
        <v>31.2</v>
      </c>
      <c r="R54" s="302">
        <v>30.43</v>
      </c>
      <c r="S54" s="302">
        <v>29.2</v>
      </c>
      <c r="T54" s="313"/>
      <c r="U54" s="313"/>
      <c r="V54" s="313"/>
      <c r="W54" s="313"/>
    </row>
    <row r="55" spans="1:23" s="305" customFormat="1">
      <c r="A55" s="312"/>
      <c r="B55" s="301" t="s">
        <v>30</v>
      </c>
      <c r="C55" s="163" t="s">
        <v>25</v>
      </c>
      <c r="D55" s="302"/>
      <c r="E55" s="302"/>
      <c r="F55" s="302"/>
      <c r="G55" s="302"/>
      <c r="H55" s="302"/>
      <c r="I55" s="302">
        <v>55.02</v>
      </c>
      <c r="J55" s="302">
        <v>50.41</v>
      </c>
      <c r="K55" s="302">
        <v>47.54</v>
      </c>
      <c r="L55" s="302">
        <v>44.72</v>
      </c>
      <c r="M55" s="302">
        <v>42.5</v>
      </c>
      <c r="N55" s="302">
        <v>40.97</v>
      </c>
      <c r="O55" s="302">
        <v>38.659999999999997</v>
      </c>
      <c r="P55" s="302">
        <v>39.020000000000003</v>
      </c>
      <c r="Q55" s="302">
        <v>39.93</v>
      </c>
      <c r="R55" s="302">
        <v>39.450000000000003</v>
      </c>
      <c r="S55" s="302">
        <v>41.33</v>
      </c>
      <c r="T55" s="313"/>
      <c r="U55" s="313"/>
      <c r="V55" s="313"/>
      <c r="W55" s="313"/>
    </row>
    <row r="56" spans="1:23" s="305" customFormat="1">
      <c r="A56" s="312"/>
      <c r="B56" s="301" t="s">
        <v>31</v>
      </c>
      <c r="C56" s="163" t="s">
        <v>25</v>
      </c>
      <c r="D56" s="302"/>
      <c r="E56" s="302"/>
      <c r="F56" s="302"/>
      <c r="G56" s="302"/>
      <c r="H56" s="302"/>
      <c r="I56" s="302">
        <v>14.64</v>
      </c>
      <c r="J56" s="302">
        <v>14.83</v>
      </c>
      <c r="K56" s="302">
        <v>15.05</v>
      </c>
      <c r="L56" s="302">
        <v>15.73</v>
      </c>
      <c r="M56" s="302">
        <v>15.8</v>
      </c>
      <c r="N56" s="302">
        <v>16</v>
      </c>
      <c r="O56" s="302">
        <v>16.52</v>
      </c>
      <c r="P56" s="302">
        <v>17.03</v>
      </c>
      <c r="Q56" s="302">
        <v>17.260000000000002</v>
      </c>
      <c r="R56" s="302">
        <v>17</v>
      </c>
      <c r="S56" s="302">
        <v>17.36</v>
      </c>
      <c r="T56" s="313"/>
      <c r="U56" s="313"/>
      <c r="V56" s="313"/>
      <c r="W56" s="313"/>
    </row>
    <row r="57" spans="1:23" s="305" customFormat="1" ht="12" thickBot="1">
      <c r="A57" s="314"/>
      <c r="B57" s="315" t="s">
        <v>4</v>
      </c>
      <c r="C57" s="316" t="s">
        <v>25</v>
      </c>
      <c r="D57" s="317"/>
      <c r="E57" s="317"/>
      <c r="F57" s="317"/>
      <c r="G57" s="317"/>
      <c r="H57" s="317"/>
      <c r="I57" s="317">
        <v>15.92</v>
      </c>
      <c r="J57" s="317">
        <v>15.27</v>
      </c>
      <c r="K57" s="317">
        <v>14.73</v>
      </c>
      <c r="L57" s="317">
        <v>14.34</v>
      </c>
      <c r="M57" s="317">
        <v>14.35</v>
      </c>
      <c r="N57" s="317">
        <v>14.08</v>
      </c>
      <c r="O57" s="317">
        <v>13.64</v>
      </c>
      <c r="P57" s="317">
        <v>13.46</v>
      </c>
      <c r="Q57" s="317">
        <v>13.4</v>
      </c>
      <c r="R57" s="317">
        <v>13.27</v>
      </c>
      <c r="S57" s="317">
        <v>13.19</v>
      </c>
      <c r="T57" s="313"/>
      <c r="U57" s="313"/>
      <c r="V57" s="313"/>
      <c r="W57" s="313"/>
    </row>
    <row r="58" spans="1:23">
      <c r="A58" s="94"/>
      <c r="B58" s="94"/>
      <c r="C58" s="222"/>
      <c r="D58" s="117"/>
      <c r="E58" s="117"/>
      <c r="F58" s="117"/>
      <c r="G58" s="117"/>
      <c r="H58" s="117"/>
      <c r="I58" s="94"/>
    </row>
    <row r="59" spans="1:23">
      <c r="A59" s="264" t="s">
        <v>83</v>
      </c>
      <c r="B59" s="264"/>
      <c r="C59" s="264"/>
      <c r="D59" s="264"/>
      <c r="E59" s="264"/>
      <c r="F59" s="264"/>
      <c r="G59" s="264"/>
      <c r="H59" s="264"/>
      <c r="I59" s="264"/>
      <c r="J59" s="264"/>
      <c r="K59" s="264"/>
      <c r="L59" s="264"/>
      <c r="M59" s="264"/>
      <c r="N59" s="264"/>
      <c r="O59" s="264"/>
      <c r="P59" s="264"/>
      <c r="Q59" s="264"/>
      <c r="R59" s="264"/>
      <c r="S59" s="264"/>
      <c r="T59" s="264"/>
      <c r="U59" s="264"/>
      <c r="V59" s="264"/>
      <c r="W59" s="9"/>
    </row>
    <row r="60" spans="1:23">
      <c r="A60" s="9" t="s">
        <v>43</v>
      </c>
      <c r="B60" s="9"/>
      <c r="D60" s="117"/>
      <c r="E60" s="117"/>
      <c r="F60" s="117"/>
      <c r="G60" s="117"/>
      <c r="H60" s="117"/>
      <c r="I60" s="94"/>
      <c r="J60" s="9"/>
      <c r="K60" s="9"/>
      <c r="L60" s="9"/>
      <c r="M60" s="9"/>
      <c r="N60" s="9"/>
      <c r="O60" s="9"/>
    </row>
    <row r="61" spans="1:23">
      <c r="A61" s="9" t="s">
        <v>60</v>
      </c>
      <c r="C61" s="224"/>
      <c r="D61" s="117"/>
      <c r="E61" s="117"/>
      <c r="F61" s="117"/>
      <c r="G61" s="117"/>
      <c r="H61" s="117"/>
      <c r="I61" s="94"/>
    </row>
    <row r="62" spans="1:23">
      <c r="A62" s="9" t="s">
        <v>48</v>
      </c>
      <c r="B62" s="9"/>
      <c r="C62" s="225"/>
      <c r="D62" s="117"/>
      <c r="E62" s="117"/>
      <c r="F62" s="117"/>
      <c r="G62" s="117"/>
      <c r="H62" s="117"/>
      <c r="I62" s="94"/>
    </row>
    <row r="63" spans="1:23">
      <c r="C63" s="224"/>
      <c r="D63" s="117"/>
      <c r="E63" s="117"/>
      <c r="F63" s="117"/>
      <c r="G63" s="117"/>
      <c r="H63" s="117"/>
      <c r="I63" s="94"/>
    </row>
    <row r="64" spans="1:23">
      <c r="D64" s="117"/>
      <c r="E64" s="117"/>
      <c r="F64" s="117"/>
      <c r="G64" s="117"/>
      <c r="H64" s="117"/>
      <c r="I64" s="94"/>
    </row>
    <row r="65" spans="4:9">
      <c r="D65" s="117"/>
      <c r="E65" s="117"/>
      <c r="F65" s="117"/>
      <c r="G65" s="117"/>
      <c r="H65" s="117"/>
      <c r="I65" s="94"/>
    </row>
    <row r="66" spans="4:9">
      <c r="D66" s="117"/>
      <c r="E66" s="117"/>
      <c r="F66" s="117"/>
      <c r="G66" s="117"/>
      <c r="H66" s="117"/>
      <c r="I66" s="94"/>
    </row>
    <row r="67" spans="4:9">
      <c r="D67" s="117"/>
      <c r="E67" s="117"/>
      <c r="F67" s="117"/>
      <c r="G67" s="117"/>
      <c r="H67" s="117"/>
      <c r="I67" s="94"/>
    </row>
    <row r="68" spans="4:9">
      <c r="D68" s="117"/>
      <c r="E68" s="117"/>
      <c r="F68" s="117"/>
      <c r="G68" s="117"/>
      <c r="H68" s="117"/>
      <c r="I68" s="94"/>
    </row>
    <row r="69" spans="4:9">
      <c r="D69" s="117"/>
      <c r="E69" s="117"/>
      <c r="F69" s="117"/>
      <c r="G69" s="117"/>
      <c r="H69" s="117"/>
      <c r="I69" s="94"/>
    </row>
    <row r="70" spans="4:9">
      <c r="D70" s="117"/>
      <c r="E70" s="117"/>
      <c r="F70" s="117"/>
      <c r="G70" s="117"/>
      <c r="H70" s="117"/>
      <c r="I70" s="94"/>
    </row>
    <row r="71" spans="4:9">
      <c r="D71" s="117"/>
      <c r="E71" s="117"/>
      <c r="F71" s="117"/>
      <c r="G71" s="117"/>
      <c r="H71" s="117"/>
      <c r="I71" s="94"/>
    </row>
    <row r="72" spans="4:9">
      <c r="D72" s="117"/>
      <c r="E72" s="117"/>
      <c r="F72" s="117"/>
      <c r="G72" s="117"/>
      <c r="H72" s="117"/>
      <c r="I72" s="94"/>
    </row>
    <row r="73" spans="4:9">
      <c r="D73" s="117"/>
      <c r="E73" s="117"/>
      <c r="F73" s="117"/>
      <c r="G73" s="117"/>
      <c r="H73" s="117"/>
      <c r="I73" s="94"/>
    </row>
    <row r="74" spans="4:9">
      <c r="D74" s="117"/>
      <c r="E74" s="117"/>
      <c r="F74" s="117"/>
      <c r="G74" s="117"/>
      <c r="H74" s="117"/>
      <c r="I74" s="94"/>
    </row>
    <row r="75" spans="4:9">
      <c r="D75" s="117"/>
      <c r="E75" s="117"/>
      <c r="F75" s="117"/>
      <c r="G75" s="117"/>
      <c r="H75" s="117"/>
      <c r="I75" s="94"/>
    </row>
    <row r="76" spans="4:9">
      <c r="D76" s="117"/>
      <c r="E76" s="117"/>
      <c r="F76" s="117"/>
      <c r="G76" s="117"/>
      <c r="H76" s="117"/>
      <c r="I76" s="94"/>
    </row>
    <row r="77" spans="4:9">
      <c r="D77" s="117"/>
      <c r="E77" s="117"/>
      <c r="F77" s="117"/>
      <c r="G77" s="117"/>
      <c r="H77" s="117"/>
      <c r="I77" s="94"/>
    </row>
    <row r="78" spans="4:9">
      <c r="D78" s="117"/>
      <c r="E78" s="117"/>
      <c r="F78" s="117"/>
      <c r="G78" s="117"/>
      <c r="H78" s="117"/>
      <c r="I78" s="94"/>
    </row>
    <row r="79" spans="4:9">
      <c r="D79" s="117"/>
      <c r="E79" s="117"/>
      <c r="F79" s="117"/>
      <c r="G79" s="117"/>
      <c r="H79" s="117"/>
      <c r="I79" s="94"/>
    </row>
    <row r="80" spans="4:9">
      <c r="D80" s="117"/>
      <c r="E80" s="117"/>
      <c r="F80" s="117"/>
      <c r="G80" s="117"/>
      <c r="H80" s="117"/>
      <c r="I80" s="94"/>
    </row>
    <row r="81" spans="4:9">
      <c r="D81" s="117"/>
      <c r="E81" s="117"/>
      <c r="F81" s="117"/>
      <c r="G81" s="117"/>
      <c r="H81" s="117"/>
      <c r="I81" s="94"/>
    </row>
    <row r="82" spans="4:9">
      <c r="D82" s="117"/>
      <c r="E82" s="117"/>
      <c r="F82" s="117"/>
      <c r="G82" s="117"/>
      <c r="H82" s="117"/>
      <c r="I82" s="94"/>
    </row>
    <row r="83" spans="4:9">
      <c r="D83" s="117"/>
      <c r="E83" s="117"/>
      <c r="F83" s="117"/>
      <c r="G83" s="117"/>
      <c r="H83" s="117"/>
      <c r="I83" s="94"/>
    </row>
    <row r="84" spans="4:9">
      <c r="D84" s="117"/>
      <c r="E84" s="117"/>
      <c r="F84" s="117"/>
      <c r="G84" s="117"/>
      <c r="H84" s="117"/>
      <c r="I84" s="94"/>
    </row>
    <row r="85" spans="4:9">
      <c r="D85" s="117"/>
      <c r="E85" s="117"/>
      <c r="F85" s="117"/>
      <c r="G85" s="117"/>
      <c r="H85" s="117"/>
      <c r="I85" s="94"/>
    </row>
    <row r="86" spans="4:9">
      <c r="D86" s="117"/>
      <c r="E86" s="117"/>
      <c r="F86" s="117"/>
      <c r="G86" s="117"/>
      <c r="H86" s="117"/>
      <c r="I86" s="94"/>
    </row>
    <row r="87" spans="4:9">
      <c r="D87" s="117"/>
      <c r="E87" s="117"/>
      <c r="F87" s="117"/>
      <c r="G87" s="117"/>
      <c r="H87" s="117"/>
      <c r="I87" s="94"/>
    </row>
    <row r="88" spans="4:9">
      <c r="D88" s="117"/>
      <c r="E88" s="117"/>
      <c r="F88" s="117"/>
      <c r="G88" s="117"/>
      <c r="H88" s="117"/>
      <c r="I88" s="94"/>
    </row>
    <row r="89" spans="4:9">
      <c r="D89" s="117"/>
      <c r="E89" s="117"/>
      <c r="F89" s="117"/>
      <c r="G89" s="117"/>
      <c r="H89" s="117"/>
      <c r="I89" s="94"/>
    </row>
    <row r="90" spans="4:9">
      <c r="D90" s="117"/>
      <c r="E90" s="117"/>
      <c r="F90" s="117"/>
      <c r="G90" s="117"/>
      <c r="H90" s="117"/>
      <c r="I90" s="94"/>
    </row>
    <row r="91" spans="4:9">
      <c r="D91" s="117"/>
      <c r="E91" s="117"/>
      <c r="F91" s="117"/>
      <c r="G91" s="117"/>
      <c r="H91" s="117"/>
      <c r="I91" s="94"/>
    </row>
    <row r="92" spans="4:9">
      <c r="D92" s="117"/>
      <c r="E92" s="117"/>
      <c r="F92" s="117"/>
      <c r="G92" s="117"/>
      <c r="H92" s="117"/>
      <c r="I92" s="94"/>
    </row>
    <row r="93" spans="4:9">
      <c r="D93" s="117"/>
      <c r="E93" s="117"/>
      <c r="F93" s="117"/>
      <c r="G93" s="117"/>
      <c r="H93" s="117"/>
      <c r="I93" s="94"/>
    </row>
    <row r="94" spans="4:9">
      <c r="D94" s="117"/>
      <c r="E94" s="117"/>
      <c r="F94" s="117"/>
      <c r="G94" s="117"/>
      <c r="H94" s="117"/>
      <c r="I94" s="94"/>
    </row>
    <row r="95" spans="4:9">
      <c r="D95" s="117"/>
      <c r="E95" s="117"/>
      <c r="F95" s="117"/>
      <c r="G95" s="117"/>
      <c r="H95" s="117"/>
      <c r="I95" s="94"/>
    </row>
    <row r="96" spans="4:9">
      <c r="D96" s="117"/>
      <c r="E96" s="117"/>
      <c r="F96" s="117"/>
      <c r="G96" s="117"/>
      <c r="H96" s="117"/>
      <c r="I96" s="94"/>
    </row>
    <row r="97" spans="4:9">
      <c r="D97" s="117"/>
      <c r="E97" s="117"/>
      <c r="F97" s="117"/>
      <c r="G97" s="117"/>
      <c r="H97" s="117"/>
      <c r="I97" s="94"/>
    </row>
    <row r="98" spans="4:9">
      <c r="D98" s="117"/>
      <c r="E98" s="117"/>
      <c r="F98" s="117"/>
      <c r="G98" s="117"/>
      <c r="H98" s="117"/>
      <c r="I98" s="94"/>
    </row>
    <row r="99" spans="4:9">
      <c r="D99" s="117"/>
      <c r="E99" s="117"/>
      <c r="F99" s="117"/>
      <c r="G99" s="117"/>
      <c r="H99" s="117"/>
      <c r="I99" s="94"/>
    </row>
    <row r="100" spans="4:9">
      <c r="D100" s="117"/>
      <c r="E100" s="117"/>
      <c r="F100" s="117"/>
      <c r="G100" s="117"/>
      <c r="H100" s="117"/>
      <c r="I100" s="94"/>
    </row>
    <row r="101" spans="4:9">
      <c r="D101" s="117"/>
      <c r="E101" s="117"/>
      <c r="F101" s="117"/>
      <c r="G101" s="117"/>
      <c r="H101" s="117"/>
      <c r="I101" s="94"/>
    </row>
    <row r="102" spans="4:9">
      <c r="D102" s="117"/>
      <c r="E102" s="117"/>
      <c r="F102" s="117"/>
      <c r="G102" s="117"/>
      <c r="H102" s="117"/>
      <c r="I102" s="94"/>
    </row>
    <row r="103" spans="4:9">
      <c r="D103" s="117"/>
      <c r="E103" s="117"/>
      <c r="F103" s="117"/>
      <c r="G103" s="117"/>
      <c r="H103" s="117"/>
      <c r="I103" s="94"/>
    </row>
    <row r="104" spans="4:9">
      <c r="D104" s="117"/>
      <c r="E104" s="117"/>
      <c r="F104" s="117"/>
      <c r="G104" s="117"/>
      <c r="H104" s="117"/>
      <c r="I104" s="94"/>
    </row>
    <row r="105" spans="4:9">
      <c r="D105" s="117"/>
      <c r="E105" s="117"/>
      <c r="F105" s="117"/>
      <c r="G105" s="117"/>
      <c r="H105" s="117"/>
      <c r="I105" s="94"/>
    </row>
    <row r="106" spans="4:9">
      <c r="D106" s="117"/>
      <c r="E106" s="117"/>
      <c r="F106" s="117"/>
      <c r="G106" s="117"/>
      <c r="H106" s="117"/>
      <c r="I106" s="94"/>
    </row>
    <row r="108" spans="4:9">
      <c r="D108" s="118"/>
      <c r="E108" s="118"/>
      <c r="F108" s="118"/>
      <c r="G108" s="118"/>
      <c r="H108" s="118"/>
      <c r="I108" s="64"/>
    </row>
    <row r="109" spans="4:9">
      <c r="D109" s="118"/>
      <c r="E109" s="118"/>
      <c r="F109" s="118"/>
      <c r="G109" s="118"/>
      <c r="H109" s="118"/>
      <c r="I109" s="64"/>
    </row>
    <row r="110" spans="4:9">
      <c r="D110" s="118"/>
      <c r="E110" s="118"/>
      <c r="F110" s="118"/>
      <c r="G110" s="118"/>
      <c r="H110" s="118"/>
      <c r="I110" s="64"/>
    </row>
  </sheetData>
  <mergeCells count="2">
    <mergeCell ref="A1:W1"/>
    <mergeCell ref="A59:V5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W109"/>
  <sheetViews>
    <sheetView showGridLines="0" workbookViewId="0">
      <pane xSplit="4" ySplit="1" topLeftCell="E23" activePane="bottomRight" state="frozen"/>
      <selection pane="topRight" activeCell="E1" sqref="E1"/>
      <selection pane="bottomLeft" activeCell="A2" sqref="A2"/>
      <selection pane="bottomRight" activeCell="B42" sqref="B42:B44"/>
    </sheetView>
  </sheetViews>
  <sheetFormatPr baseColWidth="10" defaultColWidth="11.42578125" defaultRowHeight="11.25"/>
  <cols>
    <col min="1" max="1" width="15.7109375" style="64" bestFit="1" customWidth="1"/>
    <col min="2" max="2" width="23.7109375" style="64" customWidth="1"/>
    <col min="3" max="3" width="11.85546875" style="223" customWidth="1"/>
    <col min="4" max="8" width="8.28515625" style="105" customWidth="1"/>
    <col min="9" max="9" width="8.28515625" style="104" customWidth="1"/>
    <col min="10" max="21" width="8.28515625" style="64" customWidth="1"/>
    <col min="22" max="23" width="12.5703125" style="64" bestFit="1" customWidth="1"/>
    <col min="24" max="16384" width="11.42578125" style="64"/>
  </cols>
  <sheetData>
    <row r="1" spans="1:23">
      <c r="A1" s="267" t="s">
        <v>35</v>
      </c>
      <c r="B1" s="267"/>
      <c r="C1" s="267"/>
      <c r="D1" s="267"/>
      <c r="E1" s="267"/>
      <c r="F1" s="267"/>
      <c r="G1" s="267"/>
      <c r="H1" s="267"/>
      <c r="I1" s="267"/>
      <c r="J1" s="267"/>
      <c r="K1" s="267"/>
      <c r="L1" s="267"/>
      <c r="M1" s="267"/>
      <c r="N1" s="267"/>
      <c r="O1" s="267"/>
      <c r="P1" s="267"/>
      <c r="Q1" s="267"/>
      <c r="R1" s="267"/>
      <c r="S1" s="267"/>
      <c r="T1" s="267"/>
      <c r="U1" s="267"/>
      <c r="V1" s="267"/>
      <c r="W1" s="267"/>
    </row>
    <row r="2" spans="1:23" ht="12" thickBot="1">
      <c r="A2" s="78"/>
      <c r="B2" s="78"/>
      <c r="C2" s="215"/>
      <c r="J2" s="78"/>
      <c r="K2" s="78"/>
      <c r="L2" s="78"/>
      <c r="M2" s="78"/>
      <c r="N2" s="78"/>
    </row>
    <row r="3" spans="1:23" s="118" customFormat="1" ht="12" thickBot="1">
      <c r="A3" s="191"/>
      <c r="B3" s="192"/>
      <c r="C3" s="216"/>
      <c r="D3" s="108">
        <v>2004</v>
      </c>
      <c r="E3" s="109">
        <v>2005</v>
      </c>
      <c r="F3" s="109">
        <v>2006</v>
      </c>
      <c r="G3" s="109">
        <v>2007</v>
      </c>
      <c r="H3" s="109">
        <v>2008</v>
      </c>
      <c r="I3" s="109" t="s">
        <v>73</v>
      </c>
      <c r="J3" s="189">
        <v>2010</v>
      </c>
      <c r="K3" s="189">
        <v>2011</v>
      </c>
      <c r="L3" s="189">
        <v>2012</v>
      </c>
      <c r="M3" s="189">
        <v>2013</v>
      </c>
      <c r="N3" s="189">
        <v>2014</v>
      </c>
      <c r="O3" s="189">
        <v>2015</v>
      </c>
      <c r="P3" s="189">
        <v>2016</v>
      </c>
      <c r="Q3" s="189">
        <v>2017</v>
      </c>
      <c r="R3" s="189">
        <v>2018</v>
      </c>
      <c r="S3" s="189">
        <v>2019</v>
      </c>
    </row>
    <row r="4" spans="1:23">
      <c r="A4" s="85" t="s">
        <v>29</v>
      </c>
      <c r="B4" s="27" t="s">
        <v>9</v>
      </c>
      <c r="C4" s="217" t="s">
        <v>26</v>
      </c>
      <c r="D4" s="17">
        <v>31.46</v>
      </c>
      <c r="E4" s="17">
        <v>32.01</v>
      </c>
      <c r="F4" s="17">
        <v>32.369999999999997</v>
      </c>
      <c r="G4" s="17">
        <v>32.46</v>
      </c>
      <c r="H4" s="17">
        <v>32.01</v>
      </c>
      <c r="I4" s="17">
        <v>32.36</v>
      </c>
      <c r="J4" s="17">
        <v>32.69</v>
      </c>
      <c r="K4" s="17">
        <v>33.17</v>
      </c>
      <c r="L4" s="17">
        <v>33.869999999999997</v>
      </c>
      <c r="M4" s="17">
        <v>34.35</v>
      </c>
      <c r="N4" s="17">
        <v>34.520000000000003</v>
      </c>
      <c r="O4" s="17">
        <v>34.950000000000003</v>
      </c>
      <c r="P4" s="17">
        <v>35.35</v>
      </c>
      <c r="Q4" s="17">
        <v>35.65</v>
      </c>
      <c r="R4" s="17">
        <v>36.229999999999997</v>
      </c>
      <c r="S4" s="17">
        <v>37.200000000000003</v>
      </c>
    </row>
    <row r="5" spans="1:23">
      <c r="A5" s="85"/>
      <c r="B5" s="27" t="s">
        <v>10</v>
      </c>
      <c r="C5" s="217" t="s">
        <v>26</v>
      </c>
      <c r="D5" s="17">
        <v>17.52</v>
      </c>
      <c r="E5" s="17">
        <v>22.93</v>
      </c>
      <c r="F5" s="17">
        <v>22.88</v>
      </c>
      <c r="G5" s="17">
        <v>22.13</v>
      </c>
      <c r="H5" s="17">
        <v>21.99</v>
      </c>
      <c r="I5" s="17">
        <v>17.93</v>
      </c>
      <c r="J5" s="17">
        <v>18.68</v>
      </c>
      <c r="K5" s="17">
        <v>20.3</v>
      </c>
      <c r="L5" s="17">
        <v>20.48</v>
      </c>
      <c r="M5" s="17">
        <v>19.670000000000002</v>
      </c>
      <c r="N5" s="17">
        <v>20.59</v>
      </c>
      <c r="O5" s="17">
        <v>21.39</v>
      </c>
      <c r="P5" s="17">
        <v>22.01</v>
      </c>
      <c r="Q5" s="17">
        <v>22.62</v>
      </c>
      <c r="R5" s="17">
        <v>23.7</v>
      </c>
      <c r="S5" s="17">
        <v>25.5</v>
      </c>
    </row>
    <row r="6" spans="1:23" ht="12" customHeight="1">
      <c r="A6" s="85"/>
      <c r="B6" s="27" t="s">
        <v>30</v>
      </c>
      <c r="C6" s="217" t="s">
        <v>26</v>
      </c>
      <c r="D6" s="17">
        <v>5.18</v>
      </c>
      <c r="E6" s="17">
        <v>5.46</v>
      </c>
      <c r="F6" s="17">
        <v>5.98</v>
      </c>
      <c r="G6" s="17">
        <v>6.41</v>
      </c>
      <c r="H6" s="17">
        <v>6.93</v>
      </c>
      <c r="I6" s="17">
        <v>6.99</v>
      </c>
      <c r="J6" s="17">
        <v>7.35</v>
      </c>
      <c r="K6" s="17">
        <v>7.77</v>
      </c>
      <c r="L6" s="17">
        <v>7.87</v>
      </c>
      <c r="M6" s="17">
        <v>8.1999999999999993</v>
      </c>
      <c r="N6" s="17">
        <v>8.51</v>
      </c>
      <c r="O6" s="17">
        <v>8.77</v>
      </c>
      <c r="P6" s="17">
        <v>8.75</v>
      </c>
      <c r="Q6" s="17">
        <v>8.7799999999999994</v>
      </c>
      <c r="R6" s="17">
        <v>9.34</v>
      </c>
      <c r="S6" s="17">
        <v>9.75</v>
      </c>
    </row>
    <row r="7" spans="1:23" ht="12" customHeight="1">
      <c r="A7" s="85"/>
      <c r="B7" s="27" t="s">
        <v>31</v>
      </c>
      <c r="C7" s="217" t="s">
        <v>26</v>
      </c>
      <c r="D7" s="17">
        <v>34.57</v>
      </c>
      <c r="E7" s="17">
        <v>37.31</v>
      </c>
      <c r="F7" s="17">
        <v>39.11</v>
      </c>
      <c r="G7" s="17">
        <v>40.380000000000003</v>
      </c>
      <c r="H7" s="17">
        <v>41.54</v>
      </c>
      <c r="I7" s="17">
        <v>35.31</v>
      </c>
      <c r="J7" s="17">
        <v>35.65</v>
      </c>
      <c r="K7" s="17">
        <v>36.07</v>
      </c>
      <c r="L7" s="17">
        <v>36.89</v>
      </c>
      <c r="M7" s="17">
        <v>37.24</v>
      </c>
      <c r="N7" s="17">
        <v>37.409999999999997</v>
      </c>
      <c r="O7" s="17">
        <v>36.99</v>
      </c>
      <c r="P7" s="17">
        <v>36.619999999999997</v>
      </c>
      <c r="Q7" s="17">
        <v>36.369999999999997</v>
      </c>
      <c r="R7" s="17">
        <v>36.99</v>
      </c>
      <c r="S7" s="17">
        <v>38.04</v>
      </c>
    </row>
    <row r="8" spans="1:23">
      <c r="A8" s="93"/>
      <c r="B8" s="76" t="s">
        <v>4</v>
      </c>
      <c r="C8" s="218" t="s">
        <v>26</v>
      </c>
      <c r="D8" s="18">
        <v>26.34</v>
      </c>
      <c r="E8" s="18">
        <v>27.16</v>
      </c>
      <c r="F8" s="18">
        <v>27.45</v>
      </c>
      <c r="G8" s="18">
        <v>27.33</v>
      </c>
      <c r="H8" s="18">
        <v>27.01</v>
      </c>
      <c r="I8" s="18">
        <v>27.14</v>
      </c>
      <c r="J8" s="18">
        <v>27.49</v>
      </c>
      <c r="K8" s="18">
        <v>28.15</v>
      </c>
      <c r="L8" s="18">
        <v>28.7</v>
      </c>
      <c r="M8" s="18">
        <v>28.83</v>
      </c>
      <c r="N8" s="18">
        <v>29.25</v>
      </c>
      <c r="O8" s="18">
        <v>29.68</v>
      </c>
      <c r="P8" s="18">
        <v>29.89</v>
      </c>
      <c r="Q8" s="18">
        <v>30.1</v>
      </c>
      <c r="R8" s="18">
        <v>30.69</v>
      </c>
      <c r="S8" s="18">
        <v>31.65</v>
      </c>
    </row>
    <row r="9" spans="1:23">
      <c r="A9" s="111" t="s">
        <v>1</v>
      </c>
      <c r="B9" s="27" t="s">
        <v>9</v>
      </c>
      <c r="C9" s="219" t="s">
        <v>26</v>
      </c>
      <c r="D9" s="19"/>
      <c r="E9" s="19"/>
      <c r="F9" s="19"/>
      <c r="G9" s="19"/>
      <c r="H9" s="19"/>
      <c r="I9" s="19">
        <v>33.270000000000003</v>
      </c>
      <c r="J9" s="19">
        <v>34.56</v>
      </c>
      <c r="K9" s="19">
        <v>35.89</v>
      </c>
      <c r="L9" s="19">
        <v>37.5</v>
      </c>
      <c r="M9" s="19">
        <v>38.78</v>
      </c>
      <c r="N9" s="19">
        <v>40.33</v>
      </c>
      <c r="O9" s="19">
        <v>41.94</v>
      </c>
      <c r="P9" s="19">
        <v>43.35</v>
      </c>
      <c r="Q9" s="19">
        <v>44.39</v>
      </c>
      <c r="R9" s="19">
        <v>45.33</v>
      </c>
      <c r="S9" s="19">
        <v>46.17</v>
      </c>
    </row>
    <row r="10" spans="1:23" ht="12" customHeight="1">
      <c r="A10" s="85"/>
      <c r="B10" s="27" t="s">
        <v>10</v>
      </c>
      <c r="C10" s="217" t="s">
        <v>26</v>
      </c>
      <c r="D10" s="17"/>
      <c r="E10" s="17"/>
      <c r="F10" s="17"/>
      <c r="G10" s="17"/>
      <c r="H10" s="17"/>
      <c r="I10" s="17">
        <v>21.18</v>
      </c>
      <c r="J10" s="17">
        <v>21.81</v>
      </c>
      <c r="K10" s="17">
        <v>22.45</v>
      </c>
      <c r="L10" s="17">
        <v>23.03</v>
      </c>
      <c r="M10" s="17">
        <v>23.47</v>
      </c>
      <c r="N10" s="17">
        <v>23.42</v>
      </c>
      <c r="O10" s="17">
        <v>23.92</v>
      </c>
      <c r="P10" s="17">
        <v>23.98</v>
      </c>
      <c r="Q10" s="17">
        <v>24.15</v>
      </c>
      <c r="R10" s="17">
        <v>24.4</v>
      </c>
      <c r="S10" s="17">
        <v>24.65</v>
      </c>
    </row>
    <row r="11" spans="1:23" ht="12" customHeight="1">
      <c r="A11" s="85"/>
      <c r="B11" s="27" t="s">
        <v>31</v>
      </c>
      <c r="C11" s="217" t="s">
        <v>26</v>
      </c>
      <c r="D11" s="17"/>
      <c r="E11" s="17"/>
      <c r="F11" s="17"/>
      <c r="G11" s="17"/>
      <c r="H11" s="17"/>
      <c r="I11" s="17">
        <v>49.25</v>
      </c>
      <c r="J11" s="17">
        <v>48.96</v>
      </c>
      <c r="K11" s="17">
        <v>49.61</v>
      </c>
      <c r="L11" s="17">
        <v>49.02</v>
      </c>
      <c r="M11" s="17">
        <v>50.42</v>
      </c>
      <c r="N11" s="17">
        <v>51.71</v>
      </c>
      <c r="O11" s="17">
        <v>53.17</v>
      </c>
      <c r="P11" s="17">
        <v>53.84</v>
      </c>
      <c r="Q11" s="17">
        <v>54.73</v>
      </c>
      <c r="R11" s="17">
        <v>54.92</v>
      </c>
      <c r="S11" s="17">
        <v>52.15</v>
      </c>
    </row>
    <row r="12" spans="1:23" ht="12" customHeight="1">
      <c r="A12" s="93"/>
      <c r="B12" s="76" t="s">
        <v>4</v>
      </c>
      <c r="C12" s="220" t="s">
        <v>26</v>
      </c>
      <c r="D12" s="20"/>
      <c r="E12" s="20"/>
      <c r="F12" s="20"/>
      <c r="G12" s="20"/>
      <c r="H12" s="20"/>
      <c r="I12" s="20">
        <v>31.46</v>
      </c>
      <c r="J12" s="20">
        <v>32.630000000000003</v>
      </c>
      <c r="K12" s="20">
        <v>33.71</v>
      </c>
      <c r="L12" s="20">
        <v>35.020000000000003</v>
      </c>
      <c r="M12" s="20">
        <v>36.21</v>
      </c>
      <c r="N12" s="20">
        <v>37.450000000000003</v>
      </c>
      <c r="O12" s="20">
        <v>38.909999999999997</v>
      </c>
      <c r="P12" s="20">
        <v>40.020000000000003</v>
      </c>
      <c r="Q12" s="20">
        <v>40.700000000000003</v>
      </c>
      <c r="R12" s="20">
        <v>41.35</v>
      </c>
      <c r="S12" s="20">
        <v>41.82</v>
      </c>
    </row>
    <row r="13" spans="1:23">
      <c r="A13" s="112" t="s">
        <v>32</v>
      </c>
      <c r="B13" s="27" t="s">
        <v>9</v>
      </c>
      <c r="C13" s="219" t="s">
        <v>26</v>
      </c>
      <c r="D13" s="19"/>
      <c r="E13" s="19"/>
      <c r="F13" s="19"/>
      <c r="G13" s="19"/>
      <c r="H13" s="19"/>
      <c r="I13" s="19">
        <v>28.65</v>
      </c>
      <c r="J13" s="19">
        <v>29.21</v>
      </c>
      <c r="K13" s="19">
        <v>29.95</v>
      </c>
      <c r="L13" s="19">
        <v>30.49</v>
      </c>
      <c r="M13" s="19">
        <v>31.39</v>
      </c>
      <c r="N13" s="19">
        <v>32.15</v>
      </c>
      <c r="O13" s="19">
        <v>32.97</v>
      </c>
      <c r="P13" s="19">
        <v>33.71</v>
      </c>
      <c r="Q13" s="19">
        <v>34.24</v>
      </c>
      <c r="R13" s="19">
        <v>34.729999999999997</v>
      </c>
      <c r="S13" s="19">
        <v>35.31</v>
      </c>
    </row>
    <row r="14" spans="1:23">
      <c r="A14" s="113"/>
      <c r="B14" s="27" t="s">
        <v>10</v>
      </c>
      <c r="C14" s="217" t="s">
        <v>26</v>
      </c>
      <c r="D14" s="17"/>
      <c r="E14" s="17"/>
      <c r="F14" s="17"/>
      <c r="G14" s="17"/>
      <c r="H14" s="17"/>
      <c r="I14" s="17">
        <v>13.68</v>
      </c>
      <c r="J14" s="17">
        <v>14.14</v>
      </c>
      <c r="K14" s="17">
        <v>14.46</v>
      </c>
      <c r="L14" s="17">
        <v>14.7</v>
      </c>
      <c r="M14" s="17">
        <v>14.61</v>
      </c>
      <c r="N14" s="17">
        <v>14.47</v>
      </c>
      <c r="O14" s="17">
        <v>14.34</v>
      </c>
      <c r="P14" s="17">
        <v>14.26</v>
      </c>
      <c r="Q14" s="17">
        <v>14.3</v>
      </c>
      <c r="R14" s="17">
        <v>14.67</v>
      </c>
      <c r="S14" s="17">
        <v>15.29</v>
      </c>
    </row>
    <row r="15" spans="1:23" ht="12" customHeight="1">
      <c r="A15" s="113"/>
      <c r="B15" s="27" t="s">
        <v>31</v>
      </c>
      <c r="C15" s="217" t="s">
        <v>26</v>
      </c>
      <c r="D15" s="17"/>
      <c r="E15" s="17"/>
      <c r="F15" s="17"/>
      <c r="G15" s="17"/>
      <c r="H15" s="17"/>
      <c r="I15" s="17">
        <v>32.82</v>
      </c>
      <c r="J15" s="17">
        <v>32.909999999999997</v>
      </c>
      <c r="K15" s="17">
        <v>33.380000000000003</v>
      </c>
      <c r="L15" s="17">
        <v>33.380000000000003</v>
      </c>
      <c r="M15" s="17">
        <v>33.29</v>
      </c>
      <c r="N15" s="17">
        <v>32.840000000000003</v>
      </c>
      <c r="O15" s="17">
        <v>32.08</v>
      </c>
      <c r="P15" s="17">
        <v>32.06</v>
      </c>
      <c r="Q15" s="17">
        <v>31.37</v>
      </c>
      <c r="R15" s="17">
        <v>30.65</v>
      </c>
      <c r="S15" s="17">
        <v>29.8</v>
      </c>
    </row>
    <row r="16" spans="1:23" ht="12" customHeight="1">
      <c r="A16" s="114"/>
      <c r="B16" s="76" t="s">
        <v>4</v>
      </c>
      <c r="C16" s="220" t="s">
        <v>26</v>
      </c>
      <c r="D16" s="20"/>
      <c r="E16" s="20"/>
      <c r="F16" s="20"/>
      <c r="G16" s="20"/>
      <c r="H16" s="20"/>
      <c r="I16" s="20">
        <v>26.69</v>
      </c>
      <c r="J16" s="20">
        <v>27.13</v>
      </c>
      <c r="K16" s="20">
        <v>27.63</v>
      </c>
      <c r="L16" s="20">
        <v>28.1</v>
      </c>
      <c r="M16" s="20">
        <v>28.69</v>
      </c>
      <c r="N16" s="20">
        <v>29.13</v>
      </c>
      <c r="O16" s="20">
        <v>29.59</v>
      </c>
      <c r="P16" s="20">
        <v>29.99</v>
      </c>
      <c r="Q16" s="20">
        <v>30.11</v>
      </c>
      <c r="R16" s="20">
        <v>30.24</v>
      </c>
      <c r="S16" s="20">
        <v>30.53</v>
      </c>
    </row>
    <row r="17" spans="1:19">
      <c r="A17" s="112" t="s">
        <v>42</v>
      </c>
      <c r="B17" s="27" t="s">
        <v>9</v>
      </c>
      <c r="C17" s="217" t="s">
        <v>26</v>
      </c>
      <c r="D17" s="17"/>
      <c r="E17" s="17"/>
      <c r="F17" s="17"/>
      <c r="G17" s="17"/>
      <c r="H17" s="17"/>
      <c r="I17" s="17">
        <v>31.9</v>
      </c>
      <c r="J17" s="17">
        <v>32.630000000000003</v>
      </c>
      <c r="K17" s="17">
        <v>33.479999999999997</v>
      </c>
      <c r="L17" s="17">
        <v>34.5</v>
      </c>
      <c r="M17" s="17">
        <v>35.39</v>
      </c>
      <c r="N17" s="17">
        <v>36.22</v>
      </c>
      <c r="O17" s="17">
        <v>37.19</v>
      </c>
      <c r="P17" s="17">
        <v>38.049999999999997</v>
      </c>
      <c r="Q17" s="17">
        <v>38.68</v>
      </c>
      <c r="R17" s="17">
        <v>39.4</v>
      </c>
      <c r="S17" s="17">
        <v>40.25</v>
      </c>
    </row>
    <row r="18" spans="1:19">
      <c r="A18" s="113"/>
      <c r="B18" s="27" t="s">
        <v>10</v>
      </c>
      <c r="C18" s="217" t="s">
        <v>26</v>
      </c>
      <c r="D18" s="17"/>
      <c r="E18" s="17"/>
      <c r="F18" s="17"/>
      <c r="G18" s="17"/>
      <c r="H18" s="17"/>
      <c r="I18" s="17">
        <v>18.37</v>
      </c>
      <c r="J18" s="17">
        <v>18.96</v>
      </c>
      <c r="K18" s="17">
        <v>19.899999999999999</v>
      </c>
      <c r="L18" s="17">
        <v>20.29</v>
      </c>
      <c r="M18" s="17">
        <v>20.059999999999999</v>
      </c>
      <c r="N18" s="17">
        <v>20.37</v>
      </c>
      <c r="O18" s="17">
        <v>20.81</v>
      </c>
      <c r="P18" s="17">
        <v>21.03</v>
      </c>
      <c r="Q18" s="17">
        <v>21.34</v>
      </c>
      <c r="R18" s="17">
        <v>21.94</v>
      </c>
      <c r="S18" s="17">
        <v>22.94</v>
      </c>
    </row>
    <row r="19" spans="1:19">
      <c r="A19" s="113"/>
      <c r="B19" s="27" t="s">
        <v>30</v>
      </c>
      <c r="C19" s="217" t="s">
        <v>26</v>
      </c>
      <c r="D19" s="17"/>
      <c r="E19" s="17"/>
      <c r="F19" s="17"/>
      <c r="G19" s="17"/>
      <c r="H19" s="17"/>
      <c r="I19" s="17">
        <v>6.99</v>
      </c>
      <c r="J19" s="17">
        <v>7.35</v>
      </c>
      <c r="K19" s="17">
        <v>7.77</v>
      </c>
      <c r="L19" s="17">
        <v>7.87</v>
      </c>
      <c r="M19" s="17">
        <v>8.1999999999999993</v>
      </c>
      <c r="N19" s="17">
        <v>8.51</v>
      </c>
      <c r="O19" s="17">
        <v>8.77</v>
      </c>
      <c r="P19" s="17">
        <v>8.75</v>
      </c>
      <c r="Q19" s="17">
        <v>8.7799999999999994</v>
      </c>
      <c r="R19" s="17">
        <v>9.34</v>
      </c>
      <c r="S19" s="17">
        <v>9.75</v>
      </c>
    </row>
    <row r="20" spans="1:19">
      <c r="A20" s="113"/>
      <c r="B20" s="27" t="s">
        <v>31</v>
      </c>
      <c r="C20" s="217" t="s">
        <v>26</v>
      </c>
      <c r="D20" s="17"/>
      <c r="E20" s="17"/>
      <c r="F20" s="17"/>
      <c r="G20" s="17"/>
      <c r="H20" s="17"/>
      <c r="I20" s="17">
        <v>36.82</v>
      </c>
      <c r="J20" s="17">
        <v>37.01</v>
      </c>
      <c r="K20" s="17">
        <v>37.58</v>
      </c>
      <c r="L20" s="17">
        <v>37.9</v>
      </c>
      <c r="M20" s="17">
        <v>38.25</v>
      </c>
      <c r="N20" s="17">
        <v>38.369999999999997</v>
      </c>
      <c r="O20" s="17">
        <v>38.07</v>
      </c>
      <c r="P20" s="17">
        <v>37.97</v>
      </c>
      <c r="Q20" s="17">
        <v>37.659999999999997</v>
      </c>
      <c r="R20" s="17">
        <v>37.67</v>
      </c>
      <c r="S20" s="17">
        <v>37.479999999999997</v>
      </c>
    </row>
    <row r="21" spans="1:19" ht="12" thickBot="1">
      <c r="A21" s="115"/>
      <c r="B21" s="116" t="s">
        <v>4</v>
      </c>
      <c r="C21" s="221" t="s">
        <v>26</v>
      </c>
      <c r="D21" s="31"/>
      <c r="E21" s="31"/>
      <c r="F21" s="31"/>
      <c r="G21" s="31"/>
      <c r="H21" s="31"/>
      <c r="I21" s="31">
        <v>28.5</v>
      </c>
      <c r="J21" s="31">
        <v>29.14</v>
      </c>
      <c r="K21" s="31">
        <v>29.94</v>
      </c>
      <c r="L21" s="31">
        <v>30.76</v>
      </c>
      <c r="M21" s="31">
        <v>31.35</v>
      </c>
      <c r="N21" s="31">
        <v>32.08</v>
      </c>
      <c r="O21" s="31">
        <v>32.86</v>
      </c>
      <c r="P21" s="31">
        <v>33.39</v>
      </c>
      <c r="Q21" s="31">
        <v>33.75</v>
      </c>
      <c r="R21" s="31">
        <v>34.26</v>
      </c>
      <c r="S21" s="31">
        <v>34.92</v>
      </c>
    </row>
    <row r="22" spans="1:19">
      <c r="A22" s="85" t="s">
        <v>29</v>
      </c>
      <c r="B22" s="27" t="s">
        <v>9</v>
      </c>
      <c r="C22" s="217" t="s">
        <v>24</v>
      </c>
      <c r="D22" s="17">
        <v>32.380000000000003</v>
      </c>
      <c r="E22" s="17">
        <v>32.979999999999997</v>
      </c>
      <c r="F22" s="17">
        <v>33.21</v>
      </c>
      <c r="G22" s="17">
        <v>33.479999999999997</v>
      </c>
      <c r="H22" s="17">
        <v>33.299999999999997</v>
      </c>
      <c r="I22" s="17">
        <v>33.32</v>
      </c>
      <c r="J22" s="17">
        <v>33.69</v>
      </c>
      <c r="K22" s="17">
        <v>34.32</v>
      </c>
      <c r="L22" s="17">
        <v>35.020000000000003</v>
      </c>
      <c r="M22" s="17">
        <v>35.5</v>
      </c>
      <c r="N22" s="17">
        <v>35.770000000000003</v>
      </c>
      <c r="O22" s="17">
        <v>36.24</v>
      </c>
      <c r="P22" s="17">
        <v>36.67</v>
      </c>
      <c r="Q22" s="17">
        <v>37.06</v>
      </c>
      <c r="R22" s="17">
        <v>37.74</v>
      </c>
      <c r="S22" s="17">
        <v>38.85</v>
      </c>
    </row>
    <row r="23" spans="1:19">
      <c r="A23" s="85"/>
      <c r="B23" s="27" t="s">
        <v>10</v>
      </c>
      <c r="C23" s="217" t="s">
        <v>24</v>
      </c>
      <c r="D23" s="17">
        <v>19.45</v>
      </c>
      <c r="E23" s="17">
        <v>23.32</v>
      </c>
      <c r="F23" s="17">
        <v>23.7</v>
      </c>
      <c r="G23" s="17">
        <v>22.92</v>
      </c>
      <c r="H23" s="17">
        <v>22.87</v>
      </c>
      <c r="I23" s="17">
        <v>18.79</v>
      </c>
      <c r="J23" s="17">
        <v>19.239999999999998</v>
      </c>
      <c r="K23" s="17">
        <v>20.66</v>
      </c>
      <c r="L23" s="17">
        <v>20.58</v>
      </c>
      <c r="M23" s="17">
        <v>19.760000000000002</v>
      </c>
      <c r="N23" s="17">
        <v>20.21</v>
      </c>
      <c r="O23" s="17">
        <v>20.8</v>
      </c>
      <c r="P23" s="17">
        <v>21.4</v>
      </c>
      <c r="Q23" s="17">
        <v>21.77</v>
      </c>
      <c r="R23" s="17">
        <v>22.21</v>
      </c>
      <c r="S23" s="17">
        <v>23.16</v>
      </c>
    </row>
    <row r="24" spans="1:19" ht="12.75" customHeight="1">
      <c r="A24" s="85"/>
      <c r="B24" s="27" t="s">
        <v>30</v>
      </c>
      <c r="C24" s="217" t="s">
        <v>24</v>
      </c>
      <c r="D24" s="17">
        <v>5.76</v>
      </c>
      <c r="E24" s="17">
        <v>6.06</v>
      </c>
      <c r="F24" s="17">
        <v>6.64</v>
      </c>
      <c r="G24" s="17">
        <v>7.13</v>
      </c>
      <c r="H24" s="17">
        <v>7.73</v>
      </c>
      <c r="I24" s="17">
        <v>7.74</v>
      </c>
      <c r="J24" s="17">
        <v>8.02</v>
      </c>
      <c r="K24" s="17">
        <v>8.49</v>
      </c>
      <c r="L24" s="17">
        <v>8.61</v>
      </c>
      <c r="M24" s="17">
        <v>8.99</v>
      </c>
      <c r="N24" s="17">
        <v>9.31</v>
      </c>
      <c r="O24" s="17">
        <v>9.5500000000000007</v>
      </c>
      <c r="P24" s="17">
        <v>9.51</v>
      </c>
      <c r="Q24" s="17">
        <v>9.5500000000000007</v>
      </c>
      <c r="R24" s="17">
        <v>10.19</v>
      </c>
      <c r="S24" s="17">
        <v>10.71</v>
      </c>
    </row>
    <row r="25" spans="1:19" ht="12" customHeight="1">
      <c r="A25" s="85"/>
      <c r="B25" s="27" t="s">
        <v>31</v>
      </c>
      <c r="C25" s="217" t="s">
        <v>24</v>
      </c>
      <c r="D25" s="17">
        <v>33.130000000000003</v>
      </c>
      <c r="E25" s="17">
        <v>35.950000000000003</v>
      </c>
      <c r="F25" s="17">
        <v>37.79</v>
      </c>
      <c r="G25" s="17">
        <v>38.99</v>
      </c>
      <c r="H25" s="17">
        <v>40.200000000000003</v>
      </c>
      <c r="I25" s="17">
        <v>39.08</v>
      </c>
      <c r="J25" s="17">
        <v>40.26</v>
      </c>
      <c r="K25" s="17">
        <v>41.67</v>
      </c>
      <c r="L25" s="17">
        <v>43.15</v>
      </c>
      <c r="M25" s="17">
        <v>43.87</v>
      </c>
      <c r="N25" s="17">
        <v>44.1</v>
      </c>
      <c r="O25" s="17">
        <v>43.32</v>
      </c>
      <c r="P25" s="17">
        <v>42.61</v>
      </c>
      <c r="Q25" s="17">
        <v>42.23</v>
      </c>
      <c r="R25" s="17">
        <v>42.71</v>
      </c>
      <c r="S25" s="17">
        <v>43.41</v>
      </c>
    </row>
    <row r="26" spans="1:19" ht="12" customHeight="1">
      <c r="A26" s="93"/>
      <c r="B26" s="76" t="s">
        <v>4</v>
      </c>
      <c r="C26" s="218" t="s">
        <v>24</v>
      </c>
      <c r="D26" s="18">
        <v>24.81</v>
      </c>
      <c r="E26" s="18">
        <v>25.6</v>
      </c>
      <c r="F26" s="18">
        <v>25.92</v>
      </c>
      <c r="G26" s="18">
        <v>25.97</v>
      </c>
      <c r="H26" s="18">
        <v>25.88</v>
      </c>
      <c r="I26" s="18">
        <v>25.66</v>
      </c>
      <c r="J26" s="18">
        <v>26.03</v>
      </c>
      <c r="K26" s="18">
        <v>26.78</v>
      </c>
      <c r="L26" s="18">
        <v>27.29</v>
      </c>
      <c r="M26" s="18">
        <v>27.5</v>
      </c>
      <c r="N26" s="18">
        <v>27.88</v>
      </c>
      <c r="O26" s="18">
        <v>28.25</v>
      </c>
      <c r="P26" s="18">
        <v>28.38</v>
      </c>
      <c r="Q26" s="18">
        <v>28.58</v>
      </c>
      <c r="R26" s="18">
        <v>29.18</v>
      </c>
      <c r="S26" s="18">
        <v>30.05</v>
      </c>
    </row>
    <row r="27" spans="1:19">
      <c r="A27" s="111" t="s">
        <v>1</v>
      </c>
      <c r="B27" s="27" t="s">
        <v>9</v>
      </c>
      <c r="C27" s="219" t="s">
        <v>24</v>
      </c>
      <c r="D27" s="19"/>
      <c r="E27" s="19"/>
      <c r="F27" s="19"/>
      <c r="G27" s="19"/>
      <c r="H27" s="19"/>
      <c r="I27" s="19">
        <v>32.56</v>
      </c>
      <c r="J27" s="19">
        <v>34.04</v>
      </c>
      <c r="K27" s="19">
        <v>35.54</v>
      </c>
      <c r="L27" s="19">
        <v>37.159999999999997</v>
      </c>
      <c r="M27" s="19">
        <v>38.270000000000003</v>
      </c>
      <c r="N27" s="19">
        <v>39.65</v>
      </c>
      <c r="O27" s="19">
        <v>41.05</v>
      </c>
      <c r="P27" s="19">
        <v>42.17</v>
      </c>
      <c r="Q27" s="19">
        <v>42.99</v>
      </c>
      <c r="R27" s="19">
        <v>43.76</v>
      </c>
      <c r="S27" s="19">
        <v>44.42</v>
      </c>
    </row>
    <row r="28" spans="1:19">
      <c r="A28" s="85"/>
      <c r="B28" s="27" t="s">
        <v>10</v>
      </c>
      <c r="C28" s="217" t="s">
        <v>24</v>
      </c>
      <c r="D28" s="17"/>
      <c r="E28" s="17"/>
      <c r="F28" s="17"/>
      <c r="G28" s="17"/>
      <c r="H28" s="17"/>
      <c r="I28" s="17">
        <v>21.92</v>
      </c>
      <c r="J28" s="17">
        <v>22.37</v>
      </c>
      <c r="K28" s="17">
        <v>23.26</v>
      </c>
      <c r="L28" s="17">
        <v>23.54</v>
      </c>
      <c r="M28" s="17">
        <v>24</v>
      </c>
      <c r="N28" s="17">
        <v>23.88</v>
      </c>
      <c r="O28" s="17">
        <v>24.35</v>
      </c>
      <c r="P28" s="17">
        <v>24.19</v>
      </c>
      <c r="Q28" s="17">
        <v>24.52</v>
      </c>
      <c r="R28" s="17">
        <v>24.94</v>
      </c>
      <c r="S28" s="17">
        <v>25.36</v>
      </c>
    </row>
    <row r="29" spans="1:19" ht="12.75" customHeight="1">
      <c r="A29" s="85"/>
      <c r="B29" s="27" t="s">
        <v>31</v>
      </c>
      <c r="C29" s="217" t="s">
        <v>24</v>
      </c>
      <c r="D29" s="17"/>
      <c r="E29" s="17"/>
      <c r="F29" s="17"/>
      <c r="G29" s="17"/>
      <c r="H29" s="17"/>
      <c r="I29" s="17">
        <v>22.06</v>
      </c>
      <c r="J29" s="17">
        <v>20.59</v>
      </c>
      <c r="K29" s="17">
        <v>21.87</v>
      </c>
      <c r="L29" s="17">
        <v>20.21</v>
      </c>
      <c r="M29" s="17">
        <v>22.02</v>
      </c>
      <c r="N29" s="17">
        <v>23.71</v>
      </c>
      <c r="O29" s="17">
        <v>25.65</v>
      </c>
      <c r="P29" s="17">
        <v>26.53</v>
      </c>
      <c r="Q29" s="17">
        <v>28.16</v>
      </c>
      <c r="R29" s="17">
        <v>28.39</v>
      </c>
      <c r="S29" s="17">
        <v>24.68</v>
      </c>
    </row>
    <row r="30" spans="1:19">
      <c r="A30" s="93"/>
      <c r="B30" s="76" t="s">
        <v>4</v>
      </c>
      <c r="C30" s="220" t="s">
        <v>24</v>
      </c>
      <c r="D30" s="20"/>
      <c r="E30" s="20"/>
      <c r="F30" s="20"/>
      <c r="G30" s="20"/>
      <c r="H30" s="20"/>
      <c r="I30" s="20">
        <v>30.77</v>
      </c>
      <c r="J30" s="20">
        <v>32.11</v>
      </c>
      <c r="K30" s="20">
        <v>33.39</v>
      </c>
      <c r="L30" s="20">
        <v>34.68</v>
      </c>
      <c r="M30" s="20">
        <v>35.76</v>
      </c>
      <c r="N30" s="20">
        <v>36.92</v>
      </c>
      <c r="O30" s="20">
        <v>38.26</v>
      </c>
      <c r="P30" s="20">
        <v>39.11</v>
      </c>
      <c r="Q30" s="20">
        <v>39.700000000000003</v>
      </c>
      <c r="R30" s="20">
        <v>40.25</v>
      </c>
      <c r="S30" s="20">
        <v>40.659999999999997</v>
      </c>
    </row>
    <row r="31" spans="1:19">
      <c r="A31" s="112" t="s">
        <v>32</v>
      </c>
      <c r="B31" s="27" t="s">
        <v>9</v>
      </c>
      <c r="C31" s="219" t="s">
        <v>24</v>
      </c>
      <c r="D31" s="19"/>
      <c r="E31" s="19"/>
      <c r="F31" s="19"/>
      <c r="G31" s="19"/>
      <c r="H31" s="19"/>
      <c r="I31" s="19">
        <v>33.99</v>
      </c>
      <c r="J31" s="19">
        <v>34.72</v>
      </c>
      <c r="K31" s="19">
        <v>35.89</v>
      </c>
      <c r="L31" s="19">
        <v>36.42</v>
      </c>
      <c r="M31" s="19">
        <v>37.21</v>
      </c>
      <c r="N31" s="19">
        <v>37.770000000000003</v>
      </c>
      <c r="O31" s="19">
        <v>38.36</v>
      </c>
      <c r="P31" s="19">
        <v>38.92</v>
      </c>
      <c r="Q31" s="19">
        <v>39.159999999999997</v>
      </c>
      <c r="R31" s="19">
        <v>39.43</v>
      </c>
      <c r="S31" s="19">
        <v>39.880000000000003</v>
      </c>
    </row>
    <row r="32" spans="1:19">
      <c r="A32" s="113"/>
      <c r="B32" s="27" t="s">
        <v>10</v>
      </c>
      <c r="C32" s="217" t="s">
        <v>24</v>
      </c>
      <c r="D32" s="17"/>
      <c r="E32" s="17"/>
      <c r="F32" s="17"/>
      <c r="G32" s="17"/>
      <c r="H32" s="17"/>
      <c r="I32" s="17">
        <v>16.079999999999998</v>
      </c>
      <c r="J32" s="17">
        <v>16.38</v>
      </c>
      <c r="K32" s="17">
        <v>16.68</v>
      </c>
      <c r="L32" s="17">
        <v>17.059999999999999</v>
      </c>
      <c r="M32" s="17">
        <v>16.940000000000001</v>
      </c>
      <c r="N32" s="17">
        <v>17.07</v>
      </c>
      <c r="O32" s="17">
        <v>17.22</v>
      </c>
      <c r="P32" s="17">
        <v>17.47</v>
      </c>
      <c r="Q32" s="17">
        <v>17.809999999999999</v>
      </c>
      <c r="R32" s="17">
        <v>18.14</v>
      </c>
      <c r="S32" s="17">
        <v>18.47</v>
      </c>
    </row>
    <row r="33" spans="1:19" ht="12" customHeight="1">
      <c r="A33" s="113"/>
      <c r="B33" s="27" t="s">
        <v>31</v>
      </c>
      <c r="C33" s="217" t="s">
        <v>24</v>
      </c>
      <c r="D33" s="17"/>
      <c r="E33" s="17"/>
      <c r="F33" s="17"/>
      <c r="G33" s="17"/>
      <c r="H33" s="17"/>
      <c r="I33" s="17">
        <v>40.39</v>
      </c>
      <c r="J33" s="17">
        <v>40.9</v>
      </c>
      <c r="K33" s="17">
        <v>41.89</v>
      </c>
      <c r="L33" s="17">
        <v>42.13</v>
      </c>
      <c r="M33" s="17">
        <v>42.04</v>
      </c>
      <c r="N33" s="17">
        <v>41.34</v>
      </c>
      <c r="O33" s="17">
        <v>40.35</v>
      </c>
      <c r="P33" s="17">
        <v>39.99</v>
      </c>
      <c r="Q33" s="17">
        <v>38.97</v>
      </c>
      <c r="R33" s="17">
        <v>37.86</v>
      </c>
      <c r="S33" s="17">
        <v>36.69</v>
      </c>
    </row>
    <row r="34" spans="1:19" ht="12" customHeight="1">
      <c r="A34" s="114"/>
      <c r="B34" s="76" t="s">
        <v>4</v>
      </c>
      <c r="C34" s="220" t="s">
        <v>24</v>
      </c>
      <c r="D34" s="20"/>
      <c r="E34" s="20"/>
      <c r="F34" s="20"/>
      <c r="G34" s="20"/>
      <c r="H34" s="20"/>
      <c r="I34" s="20">
        <v>32.71</v>
      </c>
      <c r="J34" s="20">
        <v>33.21</v>
      </c>
      <c r="K34" s="20">
        <v>34.049999999999997</v>
      </c>
      <c r="L34" s="20">
        <v>34.54</v>
      </c>
      <c r="M34" s="20">
        <v>34.92</v>
      </c>
      <c r="N34" s="20">
        <v>35.06</v>
      </c>
      <c r="O34" s="20">
        <v>35.18</v>
      </c>
      <c r="P34" s="20">
        <v>35.33</v>
      </c>
      <c r="Q34" s="20">
        <v>35.130000000000003</v>
      </c>
      <c r="R34" s="20">
        <v>34.92</v>
      </c>
      <c r="S34" s="20">
        <v>34.840000000000003</v>
      </c>
    </row>
    <row r="35" spans="1:19">
      <c r="A35" s="112" t="s">
        <v>42</v>
      </c>
      <c r="B35" s="27" t="s">
        <v>9</v>
      </c>
      <c r="C35" s="217" t="s">
        <v>24</v>
      </c>
      <c r="D35" s="17"/>
      <c r="E35" s="17"/>
      <c r="F35" s="17"/>
      <c r="G35" s="17"/>
      <c r="H35" s="17"/>
      <c r="I35" s="17">
        <v>33.07</v>
      </c>
      <c r="J35" s="17">
        <v>33.96</v>
      </c>
      <c r="K35" s="17">
        <v>35.03</v>
      </c>
      <c r="L35" s="17">
        <v>36.11</v>
      </c>
      <c r="M35" s="17">
        <v>36.909999999999997</v>
      </c>
      <c r="N35" s="17">
        <v>37.71</v>
      </c>
      <c r="O35" s="17">
        <v>38.61</v>
      </c>
      <c r="P35" s="17">
        <v>39.35</v>
      </c>
      <c r="Q35" s="17">
        <v>39.909999999999997</v>
      </c>
      <c r="R35" s="17">
        <v>40.590000000000003</v>
      </c>
      <c r="S35" s="17">
        <v>41.44</v>
      </c>
    </row>
    <row r="36" spans="1:19">
      <c r="A36" s="113"/>
      <c r="B36" s="27" t="s">
        <v>10</v>
      </c>
      <c r="C36" s="217" t="s">
        <v>24</v>
      </c>
      <c r="D36" s="17"/>
      <c r="E36" s="17"/>
      <c r="F36" s="17"/>
      <c r="G36" s="17"/>
      <c r="H36" s="17"/>
      <c r="I36" s="17">
        <v>19.649999999999999</v>
      </c>
      <c r="J36" s="17">
        <v>20.03</v>
      </c>
      <c r="K36" s="17">
        <v>21.13</v>
      </c>
      <c r="L36" s="17">
        <v>21.29</v>
      </c>
      <c r="M36" s="17">
        <v>20.98</v>
      </c>
      <c r="N36" s="17">
        <v>21.15</v>
      </c>
      <c r="O36" s="17">
        <v>21.59</v>
      </c>
      <c r="P36" s="17">
        <v>21.85</v>
      </c>
      <c r="Q36" s="17">
        <v>22.22</v>
      </c>
      <c r="R36" s="17">
        <v>22.65</v>
      </c>
      <c r="S36" s="17">
        <v>23.31</v>
      </c>
    </row>
    <row r="37" spans="1:19" ht="12" customHeight="1">
      <c r="A37" s="113"/>
      <c r="B37" s="27" t="s">
        <v>30</v>
      </c>
      <c r="C37" s="217" t="s">
        <v>24</v>
      </c>
      <c r="D37" s="17"/>
      <c r="E37" s="17"/>
      <c r="F37" s="17"/>
      <c r="G37" s="17"/>
      <c r="H37" s="17"/>
      <c r="I37" s="17">
        <v>7.74</v>
      </c>
      <c r="J37" s="17">
        <v>8.02</v>
      </c>
      <c r="K37" s="17">
        <v>8.49</v>
      </c>
      <c r="L37" s="17">
        <v>8.61</v>
      </c>
      <c r="M37" s="17">
        <v>8.99</v>
      </c>
      <c r="N37" s="17">
        <v>9.31</v>
      </c>
      <c r="O37" s="17">
        <v>9.5500000000000007</v>
      </c>
      <c r="P37" s="17">
        <v>9.51</v>
      </c>
      <c r="Q37" s="17">
        <v>9.5500000000000007</v>
      </c>
      <c r="R37" s="17">
        <v>10.19</v>
      </c>
      <c r="S37" s="17">
        <v>10.71</v>
      </c>
    </row>
    <row r="38" spans="1:19" ht="12" customHeight="1">
      <c r="A38" s="113"/>
      <c r="B38" s="27" t="s">
        <v>31</v>
      </c>
      <c r="C38" s="217" t="s">
        <v>24</v>
      </c>
      <c r="D38" s="17"/>
      <c r="E38" s="17"/>
      <c r="F38" s="17"/>
      <c r="G38" s="17"/>
      <c r="H38" s="17"/>
      <c r="I38" s="17">
        <v>38.82</v>
      </c>
      <c r="J38" s="17">
        <v>39.49</v>
      </c>
      <c r="K38" s="17">
        <v>40.6</v>
      </c>
      <c r="L38" s="17">
        <v>41.21</v>
      </c>
      <c r="M38" s="17">
        <v>41.61</v>
      </c>
      <c r="N38" s="17">
        <v>41.48</v>
      </c>
      <c r="O38" s="17">
        <v>40.78</v>
      </c>
      <c r="P38" s="17">
        <v>40.31</v>
      </c>
      <c r="Q38" s="17">
        <v>39.78</v>
      </c>
      <c r="R38" s="17">
        <v>39.51</v>
      </c>
      <c r="S38" s="17">
        <v>38.76</v>
      </c>
    </row>
    <row r="39" spans="1:19" ht="12" customHeight="1" thickBot="1">
      <c r="A39" s="115"/>
      <c r="B39" s="116" t="s">
        <v>4</v>
      </c>
      <c r="C39" s="221" t="s">
        <v>24</v>
      </c>
      <c r="D39" s="31"/>
      <c r="E39" s="31"/>
      <c r="F39" s="31"/>
      <c r="G39" s="31"/>
      <c r="H39" s="31"/>
      <c r="I39" s="31">
        <v>28.22</v>
      </c>
      <c r="J39" s="31">
        <v>28.96</v>
      </c>
      <c r="K39" s="31">
        <v>29.95</v>
      </c>
      <c r="L39" s="31">
        <v>30.78</v>
      </c>
      <c r="M39" s="31">
        <v>31.33</v>
      </c>
      <c r="N39" s="31">
        <v>31.98</v>
      </c>
      <c r="O39" s="31">
        <v>32.65</v>
      </c>
      <c r="P39" s="31">
        <v>33.020000000000003</v>
      </c>
      <c r="Q39" s="31">
        <v>33.32</v>
      </c>
      <c r="R39" s="31">
        <v>33.83</v>
      </c>
      <c r="S39" s="31">
        <v>34.450000000000003</v>
      </c>
    </row>
    <row r="40" spans="1:19">
      <c r="A40" s="85" t="s">
        <v>29</v>
      </c>
      <c r="B40" s="27" t="s">
        <v>9</v>
      </c>
      <c r="C40" s="217" t="s">
        <v>25</v>
      </c>
      <c r="D40" s="17">
        <v>30.78</v>
      </c>
      <c r="E40" s="17">
        <v>31.31</v>
      </c>
      <c r="F40" s="17">
        <v>31.76</v>
      </c>
      <c r="G40" s="17">
        <v>31.73</v>
      </c>
      <c r="H40" s="17">
        <v>31.13</v>
      </c>
      <c r="I40" s="17">
        <v>31.69</v>
      </c>
      <c r="J40" s="17">
        <v>32.01</v>
      </c>
      <c r="K40" s="17">
        <v>32.380000000000003</v>
      </c>
      <c r="L40" s="17">
        <v>33.090000000000003</v>
      </c>
      <c r="M40" s="17">
        <v>33.57</v>
      </c>
      <c r="N40" s="17">
        <v>33.69</v>
      </c>
      <c r="O40" s="17">
        <v>34.090000000000003</v>
      </c>
      <c r="P40" s="17">
        <v>34.49</v>
      </c>
      <c r="Q40" s="17">
        <v>34.729999999999997</v>
      </c>
      <c r="R40" s="17">
        <v>35.26</v>
      </c>
      <c r="S40" s="17">
        <v>36.14</v>
      </c>
    </row>
    <row r="41" spans="1:19">
      <c r="A41" s="85"/>
      <c r="B41" s="27" t="s">
        <v>10</v>
      </c>
      <c r="C41" s="217" t="s">
        <v>25</v>
      </c>
      <c r="D41" s="17">
        <v>16.14</v>
      </c>
      <c r="E41" s="17">
        <v>22.71</v>
      </c>
      <c r="F41" s="17">
        <v>22.4</v>
      </c>
      <c r="G41" s="17">
        <v>21.68</v>
      </c>
      <c r="H41" s="17">
        <v>21.51</v>
      </c>
      <c r="I41" s="17">
        <v>17.350000000000001</v>
      </c>
      <c r="J41" s="17">
        <v>18.3</v>
      </c>
      <c r="K41" s="17">
        <v>20.059999999999999</v>
      </c>
      <c r="L41" s="17">
        <v>20.41</v>
      </c>
      <c r="M41" s="17">
        <v>19.61</v>
      </c>
      <c r="N41" s="17">
        <v>20.85</v>
      </c>
      <c r="O41" s="17">
        <v>21.78</v>
      </c>
      <c r="P41" s="17">
        <v>22.4</v>
      </c>
      <c r="Q41" s="17">
        <v>23.15</v>
      </c>
      <c r="R41" s="17">
        <v>24.57</v>
      </c>
      <c r="S41" s="17">
        <v>26.75</v>
      </c>
    </row>
    <row r="42" spans="1:19" ht="12" customHeight="1">
      <c r="A42" s="85"/>
      <c r="B42" s="27" t="s">
        <v>30</v>
      </c>
      <c r="C42" s="217" t="s">
        <v>25</v>
      </c>
      <c r="D42" s="17">
        <v>1.53</v>
      </c>
      <c r="E42" s="17">
        <v>1.73</v>
      </c>
      <c r="F42" s="17">
        <v>1.95</v>
      </c>
      <c r="G42" s="17">
        <v>2.11</v>
      </c>
      <c r="H42" s="17">
        <v>2.27</v>
      </c>
      <c r="I42" s="17">
        <v>2.4900000000000002</v>
      </c>
      <c r="J42" s="17">
        <v>3.47</v>
      </c>
      <c r="K42" s="17">
        <v>3.61</v>
      </c>
      <c r="L42" s="17">
        <v>3.75</v>
      </c>
      <c r="M42" s="17">
        <v>3.96</v>
      </c>
      <c r="N42" s="17">
        <v>4.2300000000000004</v>
      </c>
      <c r="O42" s="17">
        <v>4.6100000000000003</v>
      </c>
      <c r="P42" s="17">
        <v>4.75</v>
      </c>
      <c r="Q42" s="17">
        <v>4.8</v>
      </c>
      <c r="R42" s="17">
        <v>5.04</v>
      </c>
      <c r="S42" s="17">
        <v>5.1100000000000003</v>
      </c>
    </row>
    <row r="43" spans="1:19" ht="12" customHeight="1">
      <c r="A43" s="85"/>
      <c r="B43" s="27" t="s">
        <v>31</v>
      </c>
      <c r="C43" s="217" t="s">
        <v>25</v>
      </c>
      <c r="D43" s="17">
        <v>43.02</v>
      </c>
      <c r="E43" s="17">
        <v>45.33</v>
      </c>
      <c r="F43" s="17">
        <v>46.78</v>
      </c>
      <c r="G43" s="17">
        <v>48.51</v>
      </c>
      <c r="H43" s="17">
        <v>48.92</v>
      </c>
      <c r="I43" s="17">
        <v>32.83</v>
      </c>
      <c r="J43" s="17">
        <v>32.68</v>
      </c>
      <c r="K43" s="17">
        <v>32.53</v>
      </c>
      <c r="L43" s="17">
        <v>32.979999999999997</v>
      </c>
      <c r="M43" s="17">
        <v>33.21</v>
      </c>
      <c r="N43" s="17">
        <v>33.479999999999997</v>
      </c>
      <c r="O43" s="17">
        <v>33.4</v>
      </c>
      <c r="P43" s="17">
        <v>33.33</v>
      </c>
      <c r="Q43" s="17">
        <v>33.24</v>
      </c>
      <c r="R43" s="17">
        <v>33.96</v>
      </c>
      <c r="S43" s="17">
        <v>35.229999999999997</v>
      </c>
    </row>
    <row r="44" spans="1:19" ht="12" customHeight="1">
      <c r="A44" s="93"/>
      <c r="B44" s="76" t="s">
        <v>4</v>
      </c>
      <c r="C44" s="218" t="s">
        <v>25</v>
      </c>
      <c r="D44" s="18">
        <v>27.83</v>
      </c>
      <c r="E44" s="18">
        <v>28.59</v>
      </c>
      <c r="F44" s="18">
        <v>28.84</v>
      </c>
      <c r="G44" s="18">
        <v>28.55</v>
      </c>
      <c r="H44" s="18">
        <v>27.99</v>
      </c>
      <c r="I44" s="18">
        <v>28.42</v>
      </c>
      <c r="J44" s="18">
        <v>28.74</v>
      </c>
      <c r="K44" s="18">
        <v>29.34</v>
      </c>
      <c r="L44" s="18">
        <v>29.9</v>
      </c>
      <c r="M44" s="18">
        <v>29.94</v>
      </c>
      <c r="N44" s="18">
        <v>30.38</v>
      </c>
      <c r="O44" s="18">
        <v>30.85</v>
      </c>
      <c r="P44" s="18">
        <v>31.11</v>
      </c>
      <c r="Q44" s="18">
        <v>31.3</v>
      </c>
      <c r="R44" s="18">
        <v>31.88</v>
      </c>
      <c r="S44" s="18">
        <v>32.880000000000003</v>
      </c>
    </row>
    <row r="45" spans="1:19">
      <c r="A45" s="111" t="s">
        <v>1</v>
      </c>
      <c r="B45" s="27" t="s">
        <v>9</v>
      </c>
      <c r="C45" s="219" t="s">
        <v>25</v>
      </c>
      <c r="D45" s="19"/>
      <c r="E45" s="19"/>
      <c r="F45" s="19"/>
      <c r="G45" s="19"/>
      <c r="H45" s="19"/>
      <c r="I45" s="19">
        <v>33.799999999999997</v>
      </c>
      <c r="J45" s="19">
        <v>34.94</v>
      </c>
      <c r="K45" s="19">
        <v>36.14</v>
      </c>
      <c r="L45" s="19">
        <v>37.75</v>
      </c>
      <c r="M45" s="19">
        <v>39.15</v>
      </c>
      <c r="N45" s="19">
        <v>40.81</v>
      </c>
      <c r="O45" s="19">
        <v>42.57</v>
      </c>
      <c r="P45" s="19">
        <v>44.17</v>
      </c>
      <c r="Q45" s="19">
        <v>45.37</v>
      </c>
      <c r="R45" s="19">
        <v>46.43</v>
      </c>
      <c r="S45" s="19">
        <v>47.39</v>
      </c>
    </row>
    <row r="46" spans="1:19">
      <c r="A46" s="85"/>
      <c r="B46" s="27" t="s">
        <v>10</v>
      </c>
      <c r="C46" s="217" t="s">
        <v>25</v>
      </c>
      <c r="D46" s="17"/>
      <c r="E46" s="17"/>
      <c r="F46" s="17"/>
      <c r="G46" s="17"/>
      <c r="H46" s="17"/>
      <c r="I46" s="17">
        <v>20.81</v>
      </c>
      <c r="J46" s="17">
        <v>21.54</v>
      </c>
      <c r="K46" s="17">
        <v>22.07</v>
      </c>
      <c r="L46" s="17">
        <v>22.77</v>
      </c>
      <c r="M46" s="17">
        <v>23.22</v>
      </c>
      <c r="N46" s="17">
        <v>23.21</v>
      </c>
      <c r="O46" s="17">
        <v>23.71</v>
      </c>
      <c r="P46" s="17">
        <v>23.87</v>
      </c>
      <c r="Q46" s="17">
        <v>23.96</v>
      </c>
      <c r="R46" s="17">
        <v>24.13</v>
      </c>
      <c r="S46" s="17">
        <v>24.29</v>
      </c>
    </row>
    <row r="47" spans="1:19">
      <c r="A47" s="85"/>
      <c r="B47" s="27" t="s">
        <v>31</v>
      </c>
      <c r="C47" s="217" t="s">
        <v>25</v>
      </c>
      <c r="D47" s="17"/>
      <c r="E47" s="17"/>
      <c r="F47" s="17"/>
      <c r="G47" s="17"/>
      <c r="H47" s="17"/>
      <c r="I47" s="17">
        <v>52.57</v>
      </c>
      <c r="J47" s="17">
        <v>52.83</v>
      </c>
      <c r="K47" s="17">
        <v>53.62</v>
      </c>
      <c r="L47" s="17">
        <v>53.7</v>
      </c>
      <c r="M47" s="17">
        <v>55.1</v>
      </c>
      <c r="N47" s="17">
        <v>56.55</v>
      </c>
      <c r="O47" s="17">
        <v>57.99</v>
      </c>
      <c r="P47" s="17">
        <v>58.83</v>
      </c>
      <c r="Q47" s="17">
        <v>59.62</v>
      </c>
      <c r="R47" s="17">
        <v>59.96</v>
      </c>
      <c r="S47" s="17">
        <v>58.54</v>
      </c>
    </row>
    <row r="48" spans="1:19">
      <c r="A48" s="93"/>
      <c r="B48" s="76" t="s">
        <v>4</v>
      </c>
      <c r="C48" s="220" t="s">
        <v>25</v>
      </c>
      <c r="D48" s="20"/>
      <c r="E48" s="20"/>
      <c r="F48" s="20"/>
      <c r="G48" s="20"/>
      <c r="H48" s="20"/>
      <c r="I48" s="20">
        <v>31.91</v>
      </c>
      <c r="J48" s="20">
        <v>32.96</v>
      </c>
      <c r="K48" s="20">
        <v>33.92</v>
      </c>
      <c r="L48" s="20">
        <v>35.229999999999997</v>
      </c>
      <c r="M48" s="20">
        <v>36.5</v>
      </c>
      <c r="N48" s="20">
        <v>37.79</v>
      </c>
      <c r="O48" s="20">
        <v>39.32</v>
      </c>
      <c r="P48" s="20">
        <v>40.590000000000003</v>
      </c>
      <c r="Q48" s="20">
        <v>41.34</v>
      </c>
      <c r="R48" s="20">
        <v>42.03</v>
      </c>
      <c r="S48" s="20">
        <v>42.56</v>
      </c>
    </row>
    <row r="49" spans="1:23">
      <c r="A49" s="112" t="s">
        <v>32</v>
      </c>
      <c r="B49" s="27" t="s">
        <v>9</v>
      </c>
      <c r="C49" s="219" t="s">
        <v>25</v>
      </c>
      <c r="D49" s="19"/>
      <c r="E49" s="19"/>
      <c r="F49" s="19"/>
      <c r="G49" s="19"/>
      <c r="H49" s="19"/>
      <c r="I49" s="19">
        <v>27.36</v>
      </c>
      <c r="J49" s="19">
        <v>27.89</v>
      </c>
      <c r="K49" s="19">
        <v>28.53</v>
      </c>
      <c r="L49" s="19">
        <v>29.07</v>
      </c>
      <c r="M49" s="19">
        <v>30.01</v>
      </c>
      <c r="N49" s="19">
        <v>30.82</v>
      </c>
      <c r="O49" s="19">
        <v>31.71</v>
      </c>
      <c r="P49" s="19">
        <v>32.5</v>
      </c>
      <c r="Q49" s="19">
        <v>33.1</v>
      </c>
      <c r="R49" s="19">
        <v>33.65</v>
      </c>
      <c r="S49" s="19">
        <v>34.270000000000003</v>
      </c>
    </row>
    <row r="50" spans="1:23">
      <c r="A50" s="113"/>
      <c r="B50" s="27" t="s">
        <v>10</v>
      </c>
      <c r="C50" s="217" t="s">
        <v>25</v>
      </c>
      <c r="D50" s="17"/>
      <c r="E50" s="17"/>
      <c r="F50" s="17"/>
      <c r="G50" s="17"/>
      <c r="H50" s="17"/>
      <c r="I50" s="17">
        <v>13.03</v>
      </c>
      <c r="J50" s="17">
        <v>13.52</v>
      </c>
      <c r="K50" s="17">
        <v>13.85</v>
      </c>
      <c r="L50" s="17">
        <v>14.06</v>
      </c>
      <c r="M50" s="17">
        <v>13.97</v>
      </c>
      <c r="N50" s="17">
        <v>13.74</v>
      </c>
      <c r="O50" s="17">
        <v>13.54</v>
      </c>
      <c r="P50" s="17">
        <v>13.36</v>
      </c>
      <c r="Q50" s="17">
        <v>13.34</v>
      </c>
      <c r="R50" s="17">
        <v>13.73</v>
      </c>
      <c r="S50" s="17">
        <v>14.43</v>
      </c>
    </row>
    <row r="51" spans="1:23">
      <c r="A51" s="113"/>
      <c r="B51" s="27" t="s">
        <v>31</v>
      </c>
      <c r="C51" s="217" t="s">
        <v>25</v>
      </c>
      <c r="D51" s="17"/>
      <c r="E51" s="17"/>
      <c r="F51" s="17"/>
      <c r="G51" s="17"/>
      <c r="H51" s="17"/>
      <c r="I51" s="17">
        <v>25.04</v>
      </c>
      <c r="J51" s="17">
        <v>24.98</v>
      </c>
      <c r="K51" s="17">
        <v>25.13</v>
      </c>
      <c r="L51" s="17">
        <v>25.12</v>
      </c>
      <c r="M51" s="17">
        <v>25.16</v>
      </c>
      <c r="N51" s="17">
        <v>25.1</v>
      </c>
      <c r="O51" s="17">
        <v>24.72</v>
      </c>
      <c r="P51" s="17">
        <v>25.04</v>
      </c>
      <c r="Q51" s="17">
        <v>24.76</v>
      </c>
      <c r="R51" s="17">
        <v>24.43</v>
      </c>
      <c r="S51" s="17">
        <v>23.93</v>
      </c>
    </row>
    <row r="52" spans="1:23">
      <c r="A52" s="114"/>
      <c r="B52" s="76" t="s">
        <v>4</v>
      </c>
      <c r="C52" s="220" t="s">
        <v>25</v>
      </c>
      <c r="D52" s="20"/>
      <c r="E52" s="20"/>
      <c r="F52" s="20"/>
      <c r="G52" s="20"/>
      <c r="H52" s="20"/>
      <c r="I52" s="20">
        <v>24.91</v>
      </c>
      <c r="J52" s="20">
        <v>25.34</v>
      </c>
      <c r="K52" s="20">
        <v>25.75</v>
      </c>
      <c r="L52" s="20">
        <v>26.22</v>
      </c>
      <c r="M52" s="20">
        <v>26.88</v>
      </c>
      <c r="N52" s="20">
        <v>27.41</v>
      </c>
      <c r="O52" s="20">
        <v>27.98</v>
      </c>
      <c r="P52" s="20">
        <v>28.46</v>
      </c>
      <c r="Q52" s="20">
        <v>28.68</v>
      </c>
      <c r="R52" s="20">
        <v>28.91</v>
      </c>
      <c r="S52" s="20">
        <v>29.31</v>
      </c>
    </row>
    <row r="53" spans="1:23">
      <c r="A53" s="112" t="s">
        <v>42</v>
      </c>
      <c r="B53" s="27" t="s">
        <v>9</v>
      </c>
      <c r="C53" s="217" t="s">
        <v>25</v>
      </c>
      <c r="D53" s="17"/>
      <c r="E53" s="17"/>
      <c r="F53" s="17"/>
      <c r="G53" s="17"/>
      <c r="H53" s="17"/>
      <c r="I53" s="17">
        <v>31.22</v>
      </c>
      <c r="J53" s="17">
        <v>31.87</v>
      </c>
      <c r="K53" s="17">
        <v>32.590000000000003</v>
      </c>
      <c r="L53" s="17">
        <v>33.57</v>
      </c>
      <c r="M53" s="17">
        <v>34.520000000000003</v>
      </c>
      <c r="N53" s="17">
        <v>35.380000000000003</v>
      </c>
      <c r="O53" s="17">
        <v>36.4</v>
      </c>
      <c r="P53" s="17">
        <v>37.33</v>
      </c>
      <c r="Q53" s="17">
        <v>38</v>
      </c>
      <c r="R53" s="17">
        <v>38.74</v>
      </c>
      <c r="S53" s="17">
        <v>39.6</v>
      </c>
    </row>
    <row r="54" spans="1:23">
      <c r="A54" s="113"/>
      <c r="B54" s="27" t="s">
        <v>10</v>
      </c>
      <c r="C54" s="217" t="s">
        <v>25</v>
      </c>
      <c r="D54" s="17"/>
      <c r="E54" s="17"/>
      <c r="F54" s="17"/>
      <c r="G54" s="17"/>
      <c r="H54" s="17"/>
      <c r="I54" s="17">
        <v>17.72</v>
      </c>
      <c r="J54" s="17">
        <v>18.420000000000002</v>
      </c>
      <c r="K54" s="17">
        <v>19.3</v>
      </c>
      <c r="L54" s="17">
        <v>19.8</v>
      </c>
      <c r="M54" s="17">
        <v>19.61</v>
      </c>
      <c r="N54" s="17">
        <v>19.98</v>
      </c>
      <c r="O54" s="17">
        <v>20.420000000000002</v>
      </c>
      <c r="P54" s="17">
        <v>20.63</v>
      </c>
      <c r="Q54" s="17">
        <v>20.93</v>
      </c>
      <c r="R54" s="17">
        <v>21.61</v>
      </c>
      <c r="S54" s="17">
        <v>22.77</v>
      </c>
    </row>
    <row r="55" spans="1:23">
      <c r="A55" s="113"/>
      <c r="B55" s="27" t="s">
        <v>30</v>
      </c>
      <c r="C55" s="217" t="s">
        <v>25</v>
      </c>
      <c r="D55" s="17"/>
      <c r="E55" s="17"/>
      <c r="F55" s="17"/>
      <c r="G55" s="17"/>
      <c r="H55" s="17"/>
      <c r="I55" s="17">
        <v>2.4900000000000002</v>
      </c>
      <c r="J55" s="17">
        <v>3.47</v>
      </c>
      <c r="K55" s="17">
        <v>3.61</v>
      </c>
      <c r="L55" s="17">
        <v>3.75</v>
      </c>
      <c r="M55" s="17">
        <v>3.96</v>
      </c>
      <c r="N55" s="17">
        <v>4.2300000000000004</v>
      </c>
      <c r="O55" s="17">
        <v>4.6100000000000003</v>
      </c>
      <c r="P55" s="17">
        <v>4.75</v>
      </c>
      <c r="Q55" s="17">
        <v>4.8</v>
      </c>
      <c r="R55" s="17">
        <v>5.04</v>
      </c>
      <c r="S55" s="17">
        <v>5.1100000000000003</v>
      </c>
    </row>
    <row r="56" spans="1:23">
      <c r="A56" s="113"/>
      <c r="B56" s="27" t="s">
        <v>31</v>
      </c>
      <c r="C56" s="217" t="s">
        <v>25</v>
      </c>
      <c r="D56" s="17"/>
      <c r="E56" s="17"/>
      <c r="F56" s="17"/>
      <c r="G56" s="17"/>
      <c r="H56" s="17"/>
      <c r="I56" s="17">
        <v>35.58</v>
      </c>
      <c r="J56" s="17">
        <v>35.49</v>
      </c>
      <c r="K56" s="17">
        <v>35.76</v>
      </c>
      <c r="L56" s="17">
        <v>35.93</v>
      </c>
      <c r="M56" s="17">
        <v>36.270000000000003</v>
      </c>
      <c r="N56" s="17">
        <v>36.58</v>
      </c>
      <c r="O56" s="17">
        <v>36.54</v>
      </c>
      <c r="P56" s="17">
        <v>36.65</v>
      </c>
      <c r="Q56" s="17">
        <v>36.479999999999997</v>
      </c>
      <c r="R56" s="17">
        <v>36.65</v>
      </c>
      <c r="S56" s="17">
        <v>36.770000000000003</v>
      </c>
    </row>
    <row r="57" spans="1:23" ht="12" thickBot="1">
      <c r="A57" s="115"/>
      <c r="B57" s="116" t="s">
        <v>4</v>
      </c>
      <c r="C57" s="221" t="s">
        <v>25</v>
      </c>
      <c r="D57" s="31"/>
      <c r="E57" s="31"/>
      <c r="F57" s="31"/>
      <c r="G57" s="31"/>
      <c r="H57" s="31"/>
      <c r="I57" s="31">
        <v>28.68</v>
      </c>
      <c r="J57" s="31">
        <v>29.26</v>
      </c>
      <c r="K57" s="31">
        <v>29.94</v>
      </c>
      <c r="L57" s="31">
        <v>30.75</v>
      </c>
      <c r="M57" s="31">
        <v>31.37</v>
      </c>
      <c r="N57" s="31">
        <v>32.14</v>
      </c>
      <c r="O57" s="31">
        <v>32.979999999999997</v>
      </c>
      <c r="P57" s="31">
        <v>33.619999999999997</v>
      </c>
      <c r="Q57" s="31">
        <v>34.01</v>
      </c>
      <c r="R57" s="31">
        <v>34.520000000000003</v>
      </c>
      <c r="S57" s="31">
        <v>35.200000000000003</v>
      </c>
    </row>
    <row r="58" spans="1:23">
      <c r="C58" s="222"/>
      <c r="D58" s="117"/>
      <c r="E58" s="117"/>
      <c r="F58" s="117"/>
      <c r="G58" s="117"/>
      <c r="H58" s="117"/>
      <c r="I58" s="94"/>
      <c r="O58" s="8"/>
      <c r="P58" s="8"/>
      <c r="Q58" s="8"/>
      <c r="R58" s="8"/>
      <c r="S58" s="8"/>
      <c r="T58" s="8"/>
      <c r="U58" s="8"/>
      <c r="V58" s="8"/>
      <c r="W58" s="8"/>
    </row>
    <row r="59" spans="1:23">
      <c r="A59" s="264" t="s">
        <v>83</v>
      </c>
      <c r="B59" s="264"/>
      <c r="C59" s="264"/>
      <c r="D59" s="264"/>
      <c r="E59" s="264"/>
      <c r="F59" s="264"/>
      <c r="G59" s="264"/>
      <c r="H59" s="264"/>
      <c r="I59" s="264"/>
      <c r="J59" s="264"/>
      <c r="K59" s="264"/>
      <c r="L59" s="264"/>
      <c r="M59" s="264"/>
      <c r="N59" s="264"/>
      <c r="O59" s="264"/>
      <c r="P59" s="264"/>
      <c r="Q59" s="264"/>
      <c r="R59" s="264"/>
      <c r="S59" s="264"/>
      <c r="T59" s="264"/>
      <c r="U59" s="264"/>
      <c r="V59" s="264"/>
      <c r="W59" s="9"/>
    </row>
    <row r="60" spans="1:23">
      <c r="A60" s="9" t="s">
        <v>38</v>
      </c>
      <c r="B60" s="9"/>
      <c r="D60" s="117"/>
      <c r="E60" s="117"/>
      <c r="F60" s="117"/>
      <c r="G60" s="117"/>
      <c r="H60" s="117"/>
      <c r="I60" s="94"/>
      <c r="J60" s="9"/>
      <c r="K60" s="9"/>
      <c r="L60" s="9"/>
      <c r="M60" s="9"/>
      <c r="N60" s="9"/>
      <c r="O60" s="9"/>
    </row>
    <row r="61" spans="1:23">
      <c r="A61" s="9" t="s">
        <v>60</v>
      </c>
      <c r="C61" s="225"/>
      <c r="D61" s="117"/>
      <c r="E61" s="117"/>
      <c r="F61" s="117"/>
      <c r="G61" s="117"/>
      <c r="H61" s="117"/>
      <c r="I61" s="94"/>
    </row>
    <row r="62" spans="1:23">
      <c r="A62" s="9" t="s">
        <v>49</v>
      </c>
      <c r="B62" s="9"/>
      <c r="C62" s="225"/>
      <c r="D62" s="117"/>
      <c r="E62" s="117"/>
      <c r="F62" s="117"/>
      <c r="G62" s="117"/>
      <c r="H62" s="117"/>
      <c r="I62" s="94"/>
      <c r="J62" s="9"/>
      <c r="K62" s="9"/>
      <c r="L62" s="9"/>
      <c r="M62" s="9"/>
      <c r="N62" s="9"/>
    </row>
    <row r="63" spans="1:23">
      <c r="C63" s="224"/>
      <c r="D63" s="117"/>
      <c r="E63" s="117"/>
      <c r="F63" s="117"/>
      <c r="G63" s="117"/>
      <c r="H63" s="117"/>
      <c r="I63" s="94"/>
    </row>
    <row r="64" spans="1:23">
      <c r="D64" s="117"/>
      <c r="E64" s="117"/>
      <c r="F64" s="117"/>
      <c r="G64" s="117"/>
      <c r="H64" s="117"/>
      <c r="I64" s="94"/>
    </row>
    <row r="65" spans="4:9">
      <c r="D65" s="117"/>
      <c r="E65" s="117"/>
      <c r="F65" s="117"/>
      <c r="G65" s="117"/>
      <c r="H65" s="117"/>
      <c r="I65" s="94"/>
    </row>
    <row r="66" spans="4:9">
      <c r="D66" s="117"/>
      <c r="E66" s="117"/>
      <c r="F66" s="117"/>
      <c r="G66" s="117"/>
      <c r="H66" s="117"/>
      <c r="I66" s="94"/>
    </row>
    <row r="67" spans="4:9">
      <c r="D67" s="117"/>
      <c r="E67" s="117"/>
      <c r="F67" s="117"/>
      <c r="G67" s="117"/>
      <c r="H67" s="117"/>
      <c r="I67" s="94"/>
    </row>
    <row r="68" spans="4:9">
      <c r="D68" s="117"/>
      <c r="E68" s="117"/>
      <c r="F68" s="117"/>
      <c r="G68" s="117"/>
      <c r="H68" s="117"/>
      <c r="I68" s="94"/>
    </row>
    <row r="69" spans="4:9">
      <c r="D69" s="117"/>
      <c r="E69" s="117"/>
      <c r="F69" s="117"/>
      <c r="G69" s="117"/>
      <c r="H69" s="117"/>
      <c r="I69" s="94"/>
    </row>
    <row r="70" spans="4:9">
      <c r="D70" s="117"/>
      <c r="E70" s="117"/>
      <c r="F70" s="117"/>
      <c r="G70" s="117"/>
      <c r="H70" s="117"/>
      <c r="I70" s="94"/>
    </row>
    <row r="71" spans="4:9">
      <c r="D71" s="117"/>
      <c r="E71" s="117"/>
      <c r="F71" s="117"/>
      <c r="G71" s="117"/>
      <c r="H71" s="117"/>
      <c r="I71" s="94"/>
    </row>
    <row r="72" spans="4:9">
      <c r="D72" s="117"/>
      <c r="E72" s="117"/>
      <c r="F72" s="117"/>
      <c r="G72" s="117"/>
      <c r="H72" s="117"/>
      <c r="I72" s="94"/>
    </row>
    <row r="73" spans="4:9">
      <c r="D73" s="117"/>
      <c r="E73" s="117"/>
      <c r="F73" s="117"/>
      <c r="G73" s="117"/>
      <c r="H73" s="117"/>
      <c r="I73" s="94"/>
    </row>
    <row r="74" spans="4:9">
      <c r="D74" s="117"/>
      <c r="E74" s="117"/>
      <c r="F74" s="117"/>
      <c r="G74" s="117"/>
      <c r="H74" s="117"/>
      <c r="I74" s="94"/>
    </row>
    <row r="75" spans="4:9">
      <c r="D75" s="117"/>
      <c r="E75" s="117"/>
      <c r="F75" s="117"/>
      <c r="G75" s="117"/>
      <c r="H75" s="117"/>
      <c r="I75" s="94"/>
    </row>
    <row r="76" spans="4:9">
      <c r="D76" s="117"/>
      <c r="E76" s="117"/>
      <c r="F76" s="117"/>
      <c r="G76" s="117"/>
      <c r="H76" s="117"/>
      <c r="I76" s="94"/>
    </row>
    <row r="77" spans="4:9">
      <c r="D77" s="117"/>
      <c r="E77" s="117"/>
      <c r="F77" s="117"/>
      <c r="G77" s="117"/>
      <c r="H77" s="117"/>
      <c r="I77" s="94"/>
    </row>
    <row r="78" spans="4:9">
      <c r="D78" s="117"/>
      <c r="E78" s="117"/>
      <c r="F78" s="117"/>
      <c r="G78" s="117"/>
      <c r="H78" s="117"/>
      <c r="I78" s="94"/>
    </row>
    <row r="79" spans="4:9">
      <c r="D79" s="117"/>
      <c r="E79" s="117"/>
      <c r="F79" s="117"/>
      <c r="G79" s="117"/>
      <c r="H79" s="117"/>
      <c r="I79" s="94"/>
    </row>
    <row r="80" spans="4:9">
      <c r="D80" s="117"/>
      <c r="E80" s="117"/>
      <c r="F80" s="117"/>
      <c r="G80" s="117"/>
      <c r="H80" s="117"/>
      <c r="I80" s="94"/>
    </row>
    <row r="81" spans="4:9">
      <c r="D81" s="117"/>
      <c r="E81" s="117"/>
      <c r="F81" s="117"/>
      <c r="G81" s="117"/>
      <c r="H81" s="117"/>
      <c r="I81" s="94"/>
    </row>
    <row r="82" spans="4:9">
      <c r="D82" s="117"/>
      <c r="E82" s="117"/>
      <c r="F82" s="117"/>
      <c r="G82" s="117"/>
      <c r="H82" s="117"/>
      <c r="I82" s="94"/>
    </row>
    <row r="83" spans="4:9">
      <c r="D83" s="117"/>
      <c r="E83" s="117"/>
      <c r="F83" s="117"/>
      <c r="G83" s="117"/>
      <c r="H83" s="117"/>
      <c r="I83" s="94"/>
    </row>
    <row r="84" spans="4:9">
      <c r="D84" s="117"/>
      <c r="E84" s="117"/>
      <c r="F84" s="117"/>
      <c r="G84" s="117"/>
      <c r="H84" s="117"/>
      <c r="I84" s="94"/>
    </row>
    <row r="85" spans="4:9">
      <c r="D85" s="117"/>
      <c r="E85" s="117"/>
      <c r="F85" s="117"/>
      <c r="G85" s="117"/>
      <c r="H85" s="117"/>
      <c r="I85" s="94"/>
    </row>
    <row r="86" spans="4:9">
      <c r="D86" s="117"/>
      <c r="E86" s="117"/>
      <c r="F86" s="117"/>
      <c r="G86" s="117"/>
      <c r="H86" s="117"/>
      <c r="I86" s="94"/>
    </row>
    <row r="87" spans="4:9">
      <c r="D87" s="117"/>
      <c r="E87" s="117"/>
      <c r="F87" s="117"/>
      <c r="G87" s="117"/>
      <c r="H87" s="117"/>
      <c r="I87" s="94"/>
    </row>
    <row r="88" spans="4:9">
      <c r="D88" s="117"/>
      <c r="E88" s="117"/>
      <c r="F88" s="117"/>
      <c r="G88" s="117"/>
      <c r="H88" s="117"/>
      <c r="I88" s="94"/>
    </row>
    <row r="89" spans="4:9">
      <c r="D89" s="117"/>
      <c r="E89" s="117"/>
      <c r="F89" s="117"/>
      <c r="G89" s="117"/>
      <c r="H89" s="117"/>
      <c r="I89" s="94"/>
    </row>
    <row r="90" spans="4:9">
      <c r="D90" s="117"/>
      <c r="E90" s="117"/>
      <c r="F90" s="117"/>
      <c r="G90" s="117"/>
      <c r="H90" s="117"/>
      <c r="I90" s="94"/>
    </row>
    <row r="91" spans="4:9">
      <c r="D91" s="117"/>
      <c r="E91" s="117"/>
      <c r="F91" s="117"/>
      <c r="G91" s="117"/>
      <c r="H91" s="117"/>
      <c r="I91" s="94"/>
    </row>
    <row r="92" spans="4:9">
      <c r="D92" s="117"/>
      <c r="E92" s="117"/>
      <c r="F92" s="117"/>
      <c r="G92" s="117"/>
      <c r="H92" s="117"/>
      <c r="I92" s="94"/>
    </row>
    <row r="93" spans="4:9">
      <c r="D93" s="117"/>
      <c r="E93" s="117"/>
      <c r="F93" s="117"/>
      <c r="G93" s="117"/>
      <c r="H93" s="117"/>
      <c r="I93" s="94"/>
    </row>
    <row r="94" spans="4:9">
      <c r="D94" s="117"/>
      <c r="E94" s="117"/>
      <c r="F94" s="117"/>
      <c r="G94" s="117"/>
      <c r="H94" s="117"/>
      <c r="I94" s="94"/>
    </row>
    <row r="95" spans="4:9">
      <c r="D95" s="117"/>
      <c r="E95" s="117"/>
      <c r="F95" s="117"/>
      <c r="G95" s="117"/>
      <c r="H95" s="117"/>
      <c r="I95" s="94"/>
    </row>
    <row r="96" spans="4:9">
      <c r="D96" s="117"/>
      <c r="E96" s="117"/>
      <c r="F96" s="117"/>
      <c r="G96" s="117"/>
      <c r="H96" s="117"/>
      <c r="I96" s="94"/>
    </row>
    <row r="97" spans="4:9">
      <c r="D97" s="117"/>
      <c r="E97" s="117"/>
      <c r="F97" s="117"/>
      <c r="G97" s="117"/>
      <c r="H97" s="117"/>
      <c r="I97" s="94"/>
    </row>
    <row r="98" spans="4:9">
      <c r="D98" s="117"/>
      <c r="E98" s="117"/>
      <c r="F98" s="117"/>
      <c r="G98" s="117"/>
      <c r="H98" s="117"/>
      <c r="I98" s="94"/>
    </row>
    <row r="99" spans="4:9">
      <c r="D99" s="117"/>
      <c r="E99" s="117"/>
      <c r="F99" s="117"/>
      <c r="G99" s="117"/>
      <c r="H99" s="117"/>
      <c r="I99" s="94"/>
    </row>
    <row r="100" spans="4:9">
      <c r="D100" s="117"/>
      <c r="E100" s="117"/>
      <c r="F100" s="117"/>
      <c r="G100" s="117"/>
      <c r="H100" s="117"/>
      <c r="I100" s="94"/>
    </row>
    <row r="101" spans="4:9">
      <c r="D101" s="117"/>
      <c r="E101" s="117"/>
      <c r="F101" s="117"/>
      <c r="G101" s="117"/>
      <c r="H101" s="117"/>
      <c r="I101" s="94"/>
    </row>
    <row r="102" spans="4:9">
      <c r="D102" s="117"/>
      <c r="E102" s="117"/>
      <c r="F102" s="117"/>
      <c r="G102" s="117"/>
      <c r="H102" s="117"/>
      <c r="I102" s="94"/>
    </row>
    <row r="103" spans="4:9">
      <c r="D103" s="117"/>
      <c r="E103" s="117"/>
      <c r="F103" s="117"/>
      <c r="G103" s="117"/>
      <c r="H103" s="117"/>
      <c r="I103" s="94"/>
    </row>
    <row r="104" spans="4:9">
      <c r="D104" s="117"/>
      <c r="E104" s="117"/>
      <c r="F104" s="117"/>
      <c r="G104" s="117"/>
      <c r="H104" s="117"/>
      <c r="I104" s="94"/>
    </row>
    <row r="105" spans="4:9">
      <c r="D105" s="117"/>
      <c r="E105" s="117"/>
      <c r="F105" s="117"/>
      <c r="G105" s="117"/>
      <c r="H105" s="117"/>
      <c r="I105" s="94"/>
    </row>
    <row r="107" spans="4:9">
      <c r="D107" s="118"/>
      <c r="E107" s="118"/>
      <c r="F107" s="118"/>
      <c r="G107" s="118"/>
      <c r="H107" s="118"/>
      <c r="I107" s="64"/>
    </row>
    <row r="108" spans="4:9">
      <c r="D108" s="118"/>
      <c r="E108" s="118"/>
      <c r="F108" s="118"/>
      <c r="G108" s="118"/>
      <c r="H108" s="118"/>
      <c r="I108" s="64"/>
    </row>
    <row r="109" spans="4:9">
      <c r="D109" s="118"/>
      <c r="E109" s="118"/>
      <c r="F109" s="118"/>
      <c r="G109" s="118"/>
      <c r="H109" s="118"/>
      <c r="I109" s="64"/>
    </row>
  </sheetData>
  <mergeCells count="2">
    <mergeCell ref="A1:W1"/>
    <mergeCell ref="A59:V5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Z117"/>
  <sheetViews>
    <sheetView showGridLines="0" workbookViewId="0">
      <pane xSplit="6" ySplit="3" topLeftCell="G4" activePane="bottomRight" state="frozen"/>
      <selection pane="topRight" activeCell="G1" sqref="G1"/>
      <selection pane="bottomLeft" activeCell="A4" sqref="A4"/>
      <selection pane="bottomRight" activeCell="B22" sqref="B22"/>
    </sheetView>
  </sheetViews>
  <sheetFormatPr baseColWidth="10" defaultColWidth="11.42578125" defaultRowHeight="15" customHeight="1"/>
  <cols>
    <col min="1" max="1" width="8.7109375" style="34" customWidth="1"/>
    <col min="2" max="2" width="26.140625" style="34" customWidth="1"/>
    <col min="3" max="5" width="9.140625" style="34" customWidth="1"/>
    <col min="6" max="6" width="10.85546875" style="34" customWidth="1"/>
    <col min="7" max="7" width="10.140625" style="34" customWidth="1"/>
    <col min="8" max="10" width="9.85546875" style="34" customWidth="1"/>
    <col min="11" max="11" width="10.28515625" style="34" customWidth="1"/>
    <col min="12" max="12" width="10.140625" style="34" customWidth="1"/>
    <col min="13" max="13" width="10.5703125" style="35" customWidth="1"/>
    <col min="14" max="15" width="10.42578125" style="36" customWidth="1"/>
    <col min="16" max="16" width="10.5703125" style="34" customWidth="1"/>
    <col min="17" max="17" width="10.140625" style="34" customWidth="1"/>
    <col min="18" max="18" width="10" style="34" customWidth="1"/>
    <col min="19" max="22" width="10.42578125" style="34" customWidth="1"/>
    <col min="23" max="25" width="11.42578125" style="34"/>
    <col min="26" max="26" width="13.28515625" style="34" bestFit="1" customWidth="1"/>
    <col min="27" max="16384" width="11.42578125" style="34"/>
  </cols>
  <sheetData>
    <row r="1" spans="1:26" ht="15" customHeight="1">
      <c r="A1" s="32" t="s">
        <v>90</v>
      </c>
      <c r="B1" s="33"/>
      <c r="C1" s="33"/>
      <c r="D1" s="33"/>
      <c r="E1" s="33"/>
      <c r="F1" s="33"/>
      <c r="G1" s="33"/>
      <c r="H1" s="33"/>
      <c r="I1" s="33"/>
      <c r="J1" s="33"/>
      <c r="K1" s="33"/>
    </row>
    <row r="2" spans="1:26" ht="15" customHeight="1" thickBot="1">
      <c r="A2" s="32"/>
      <c r="B2" s="33"/>
      <c r="C2" s="33"/>
      <c r="D2" s="33"/>
      <c r="E2" s="33"/>
      <c r="F2" s="33"/>
      <c r="G2" s="33"/>
      <c r="H2" s="33"/>
      <c r="I2" s="33"/>
      <c r="J2" s="33"/>
      <c r="K2" s="33"/>
    </row>
    <row r="3" spans="1:26" s="41" customFormat="1" ht="56.25">
      <c r="A3" s="251"/>
      <c r="B3" s="252"/>
      <c r="C3" s="37">
        <v>1996</v>
      </c>
      <c r="D3" s="38">
        <v>1998</v>
      </c>
      <c r="E3" s="38">
        <v>2000</v>
      </c>
      <c r="F3" s="38">
        <v>2002</v>
      </c>
      <c r="G3" s="38">
        <v>2004</v>
      </c>
      <c r="H3" s="38" t="s">
        <v>63</v>
      </c>
      <c r="I3" s="39">
        <v>2006</v>
      </c>
      <c r="J3" s="38">
        <v>2007</v>
      </c>
      <c r="K3" s="38">
        <v>2008</v>
      </c>
      <c r="L3" s="213" t="s">
        <v>92</v>
      </c>
      <c r="M3" s="38">
        <v>2010</v>
      </c>
      <c r="N3" s="38">
        <v>2011</v>
      </c>
      <c r="O3" s="38">
        <v>2012</v>
      </c>
      <c r="P3" s="38">
        <v>2013</v>
      </c>
      <c r="Q3" s="38">
        <v>2014</v>
      </c>
      <c r="R3" s="38">
        <v>2015</v>
      </c>
      <c r="S3" s="38">
        <v>2016</v>
      </c>
      <c r="T3" s="38">
        <v>2017</v>
      </c>
      <c r="U3" s="160" t="s">
        <v>93</v>
      </c>
      <c r="V3" s="193">
        <v>2019</v>
      </c>
      <c r="W3" s="40" t="s">
        <v>84</v>
      </c>
      <c r="X3" s="40" t="s">
        <v>85</v>
      </c>
      <c r="Y3" s="40" t="s">
        <v>86</v>
      </c>
    </row>
    <row r="4" spans="1:26" ht="11.25">
      <c r="A4" s="253" t="s">
        <v>95</v>
      </c>
      <c r="B4" s="42" t="s">
        <v>11</v>
      </c>
      <c r="C4" s="43">
        <v>2331745.5471269935</v>
      </c>
      <c r="D4" s="43">
        <v>2357128.898132869</v>
      </c>
      <c r="E4" s="43">
        <v>2382025.3173980024</v>
      </c>
      <c r="F4" s="43">
        <v>2438895.0941402582</v>
      </c>
      <c r="G4" s="43">
        <v>2439377.6203859495</v>
      </c>
      <c r="H4" s="43">
        <v>2422832.4919144018</v>
      </c>
      <c r="I4" s="43">
        <v>2381405.5695214677</v>
      </c>
      <c r="J4" s="43">
        <v>2301365.100236231</v>
      </c>
      <c r="K4" s="43">
        <v>2213661.146770902</v>
      </c>
      <c r="L4" s="43">
        <v>2135193</v>
      </c>
      <c r="M4" s="43">
        <v>2030153</v>
      </c>
      <c r="N4" s="44">
        <v>1965867</v>
      </c>
      <c r="O4" s="43">
        <v>1931230</v>
      </c>
      <c r="P4" s="44">
        <v>1926041</v>
      </c>
      <c r="Q4" s="44">
        <v>1911702</v>
      </c>
      <c r="R4" s="44">
        <v>1913674</v>
      </c>
      <c r="S4" s="44">
        <v>1942228</v>
      </c>
      <c r="T4" s="44">
        <v>1962712</v>
      </c>
      <c r="U4" s="44">
        <v>1977325</v>
      </c>
      <c r="V4" s="44">
        <v>1971050</v>
      </c>
      <c r="W4" s="195">
        <f>100*(POWER(V4/L4,1/(2019-2009))-1)</f>
        <v>-0.79671571205154335</v>
      </c>
      <c r="X4" s="195">
        <f>100*(POWER(Q4/L4,1/(2014-2009))-1)</f>
        <v>-2.1869927374207232</v>
      </c>
      <c r="Y4" s="195">
        <f>100*(POWER(V4/Q4,1/(2019-2014))-1)</f>
        <v>0.61332218420142581</v>
      </c>
      <c r="Z4" s="45"/>
    </row>
    <row r="5" spans="1:26" ht="11.25">
      <c r="A5" s="254"/>
      <c r="B5" s="46" t="s">
        <v>53</v>
      </c>
      <c r="C5" s="47">
        <v>159810.24945328798</v>
      </c>
      <c r="D5" s="47">
        <v>173077.04801220266</v>
      </c>
      <c r="E5" s="47">
        <v>190312.72383897193</v>
      </c>
      <c r="F5" s="47">
        <v>206852.72321832005</v>
      </c>
      <c r="G5" s="47">
        <v>217535.07831917022</v>
      </c>
      <c r="H5" s="47">
        <v>236049.33606110321</v>
      </c>
      <c r="I5" s="47">
        <v>268451.33878645278</v>
      </c>
      <c r="J5" s="47">
        <v>286591.04176691157</v>
      </c>
      <c r="K5" s="47">
        <v>295585.70338535315</v>
      </c>
      <c r="L5" s="47">
        <v>348529</v>
      </c>
      <c r="M5" s="47">
        <v>427917</v>
      </c>
      <c r="N5" s="48">
        <v>450009</v>
      </c>
      <c r="O5" s="47">
        <v>468633</v>
      </c>
      <c r="P5" s="48">
        <v>474561</v>
      </c>
      <c r="Q5" s="48">
        <v>480877</v>
      </c>
      <c r="R5" s="48">
        <v>484357</v>
      </c>
      <c r="S5" s="48">
        <v>489299</v>
      </c>
      <c r="T5" s="48">
        <v>487537</v>
      </c>
      <c r="U5" s="48">
        <v>491906</v>
      </c>
      <c r="V5" s="48">
        <v>520437</v>
      </c>
      <c r="W5" s="196">
        <f t="shared" ref="W5:W15" si="0">100*(POWER(V5/L5,1/(2019-2009))-1)</f>
        <v>4.0909385562893696</v>
      </c>
      <c r="X5" s="196">
        <f t="shared" ref="X5:X15" si="1">100*(POWER(Q5/L5,1/(2014-2009))-1)</f>
        <v>6.649547484810614</v>
      </c>
      <c r="Y5" s="196">
        <f t="shared" ref="Y5:Y15" si="2">100*(POWER(V5/Q5,1/(2019-2014))-1)</f>
        <v>1.5937127259949557</v>
      </c>
      <c r="Z5" s="45"/>
    </row>
    <row r="6" spans="1:26" ht="11.25">
      <c r="A6" s="255"/>
      <c r="B6" s="49" t="s">
        <v>0</v>
      </c>
      <c r="C6" s="50">
        <f t="shared" ref="C6:Q6" si="3">C4+C5</f>
        <v>2491555.7965802816</v>
      </c>
      <c r="D6" s="50">
        <f t="shared" si="3"/>
        <v>2530205.9461450716</v>
      </c>
      <c r="E6" s="50">
        <f t="shared" si="3"/>
        <v>2572338.0412369743</v>
      </c>
      <c r="F6" s="50">
        <f t="shared" si="3"/>
        <v>2645747.8173585781</v>
      </c>
      <c r="G6" s="50">
        <f t="shared" si="3"/>
        <v>2656912.6987051195</v>
      </c>
      <c r="H6" s="50">
        <f t="shared" si="3"/>
        <v>2658881.827975505</v>
      </c>
      <c r="I6" s="50">
        <f t="shared" si="3"/>
        <v>2649856.9083079202</v>
      </c>
      <c r="J6" s="50">
        <f t="shared" si="3"/>
        <v>2587956.1420031427</v>
      </c>
      <c r="K6" s="50">
        <f t="shared" si="3"/>
        <v>2509246.8501562551</v>
      </c>
      <c r="L6" s="50">
        <f t="shared" si="3"/>
        <v>2483722</v>
      </c>
      <c r="M6" s="50">
        <f t="shared" si="3"/>
        <v>2458070</v>
      </c>
      <c r="N6" s="50">
        <f t="shared" si="3"/>
        <v>2415876</v>
      </c>
      <c r="O6" s="50">
        <f t="shared" si="3"/>
        <v>2399863</v>
      </c>
      <c r="P6" s="50">
        <f t="shared" si="3"/>
        <v>2400602</v>
      </c>
      <c r="Q6" s="50">
        <f t="shared" si="3"/>
        <v>2392579</v>
      </c>
      <c r="R6" s="50">
        <f>R4+R5</f>
        <v>2398031</v>
      </c>
      <c r="S6" s="50">
        <v>2431527</v>
      </c>
      <c r="T6" s="50">
        <v>2450249</v>
      </c>
      <c r="U6" s="50">
        <v>2469231</v>
      </c>
      <c r="V6" s="50">
        <v>2491487</v>
      </c>
      <c r="W6" s="197">
        <f t="shared" si="0"/>
        <v>3.121966673733656E-2</v>
      </c>
      <c r="X6" s="197">
        <f t="shared" si="1"/>
        <v>-0.74493902983261417</v>
      </c>
      <c r="Y6" s="197">
        <f t="shared" si="2"/>
        <v>0.81344780013370421</v>
      </c>
      <c r="Z6" s="45"/>
    </row>
    <row r="7" spans="1:26" ht="11.25">
      <c r="A7" s="253" t="s">
        <v>1</v>
      </c>
      <c r="B7" s="42" t="s">
        <v>2</v>
      </c>
      <c r="C7" s="43">
        <v>1008943.0688299544</v>
      </c>
      <c r="D7" s="43">
        <v>1041058.7437981183</v>
      </c>
      <c r="E7" s="43">
        <v>1075882.5513581922</v>
      </c>
      <c r="F7" s="43">
        <v>1119365.4392826555</v>
      </c>
      <c r="G7" s="43">
        <v>1172814.850339324</v>
      </c>
      <c r="H7" s="43">
        <v>1194195.2099559675</v>
      </c>
      <c r="I7" s="43">
        <v>1225846.6336226608</v>
      </c>
      <c r="J7" s="43">
        <v>1305483.5876441034</v>
      </c>
      <c r="K7" s="43">
        <v>1362625</v>
      </c>
      <c r="L7" s="43">
        <v>1382966</v>
      </c>
      <c r="M7" s="43">
        <v>1377098</v>
      </c>
      <c r="N7" s="43">
        <v>1385183</v>
      </c>
      <c r="O7" s="43">
        <v>1401457</v>
      </c>
      <c r="P7" s="43">
        <v>1404788</v>
      </c>
      <c r="Q7" s="43">
        <v>1411608</v>
      </c>
      <c r="R7" s="43">
        <v>1395253</v>
      </c>
      <c r="S7" s="43">
        <v>1382203</v>
      </c>
      <c r="T7" s="43">
        <v>1381376</v>
      </c>
      <c r="U7" s="43">
        <v>1383569</v>
      </c>
      <c r="V7" s="43">
        <v>1386305</v>
      </c>
      <c r="W7" s="198">
        <f t="shared" si="0"/>
        <v>2.4117569171822062E-2</v>
      </c>
      <c r="X7" s="198">
        <f t="shared" si="1"/>
        <v>0.4108218084306392</v>
      </c>
      <c r="Y7" s="198">
        <f t="shared" si="2"/>
        <v>-0.36109738670132563</v>
      </c>
      <c r="Z7" s="45"/>
    </row>
    <row r="8" spans="1:26" ht="11.25">
      <c r="A8" s="254"/>
      <c r="B8" s="46" t="s">
        <v>54</v>
      </c>
      <c r="C8" s="47">
        <v>213297.68128662833</v>
      </c>
      <c r="D8" s="47">
        <v>224235.36259007157</v>
      </c>
      <c r="E8" s="47">
        <v>252043.81715014993</v>
      </c>
      <c r="F8" s="47">
        <v>297101.98513173882</v>
      </c>
      <c r="G8" s="47">
        <v>351209.08553215669</v>
      </c>
      <c r="H8" s="47">
        <v>368605.6134678073</v>
      </c>
      <c r="I8" s="47">
        <v>385079.59074027982</v>
      </c>
      <c r="J8" s="47">
        <v>397574.69628156151</v>
      </c>
      <c r="K8" s="47">
        <v>407220</v>
      </c>
      <c r="L8" s="47">
        <v>423517</v>
      </c>
      <c r="M8" s="47">
        <v>433927</v>
      </c>
      <c r="N8" s="47">
        <v>445478</v>
      </c>
      <c r="O8" s="47">
        <v>460962</v>
      </c>
      <c r="P8" s="47">
        <v>473958</v>
      </c>
      <c r="Q8" s="47">
        <v>483047</v>
      </c>
      <c r="R8" s="47">
        <v>494057</v>
      </c>
      <c r="S8" s="47">
        <v>503669</v>
      </c>
      <c r="T8" s="47">
        <v>520861</v>
      </c>
      <c r="U8" s="47">
        <v>535371</v>
      </c>
      <c r="V8" s="47">
        <v>549130</v>
      </c>
      <c r="W8" s="199">
        <f t="shared" si="0"/>
        <v>2.6314423310122237</v>
      </c>
      <c r="X8" s="199">
        <f t="shared" si="1"/>
        <v>2.6653065652769703</v>
      </c>
      <c r="Y8" s="199">
        <f t="shared" si="2"/>
        <v>2.5975892668925082</v>
      </c>
      <c r="Z8" s="45"/>
    </row>
    <row r="9" spans="1:26" ht="22.5">
      <c r="A9" s="255"/>
      <c r="B9" s="49" t="s">
        <v>3</v>
      </c>
      <c r="C9" s="50">
        <f t="shared" ref="C9:Q9" si="4">C8+C7</f>
        <v>1222240.7501165827</v>
      </c>
      <c r="D9" s="50">
        <f t="shared" si="4"/>
        <v>1265294.1063881898</v>
      </c>
      <c r="E9" s="50">
        <f t="shared" si="4"/>
        <v>1327926.3685083422</v>
      </c>
      <c r="F9" s="50">
        <f t="shared" si="4"/>
        <v>1416467.4244143944</v>
      </c>
      <c r="G9" s="50">
        <f t="shared" si="4"/>
        <v>1524023.9358714807</v>
      </c>
      <c r="H9" s="50">
        <f t="shared" si="4"/>
        <v>1562800.8234237749</v>
      </c>
      <c r="I9" s="50">
        <f t="shared" si="4"/>
        <v>1610926.2243629405</v>
      </c>
      <c r="J9" s="50">
        <f t="shared" si="4"/>
        <v>1703058.2839256651</v>
      </c>
      <c r="K9" s="50">
        <f t="shared" si="4"/>
        <v>1769845</v>
      </c>
      <c r="L9" s="50">
        <f t="shared" si="4"/>
        <v>1806483</v>
      </c>
      <c r="M9" s="50">
        <f t="shared" si="4"/>
        <v>1811025</v>
      </c>
      <c r="N9" s="50">
        <f t="shared" si="4"/>
        <v>1830661</v>
      </c>
      <c r="O9" s="50">
        <f t="shared" si="4"/>
        <v>1862419</v>
      </c>
      <c r="P9" s="50">
        <f t="shared" si="4"/>
        <v>1878746</v>
      </c>
      <c r="Q9" s="50">
        <f t="shared" si="4"/>
        <v>1894655</v>
      </c>
      <c r="R9" s="50">
        <v>1889310</v>
      </c>
      <c r="S9" s="50">
        <v>1885872</v>
      </c>
      <c r="T9" s="50">
        <v>1902237</v>
      </c>
      <c r="U9" s="50">
        <v>1918940</v>
      </c>
      <c r="V9" s="50">
        <v>1935435</v>
      </c>
      <c r="W9" s="197">
        <f t="shared" si="0"/>
        <v>0.69188500416992316</v>
      </c>
      <c r="X9" s="197">
        <f t="shared" si="1"/>
        <v>0.95765450007725406</v>
      </c>
      <c r="Y9" s="197">
        <f t="shared" si="2"/>
        <v>0.42681514243398944</v>
      </c>
      <c r="Z9" s="45"/>
    </row>
    <row r="10" spans="1:26" ht="10.15" customHeight="1">
      <c r="A10" s="260" t="s">
        <v>97</v>
      </c>
      <c r="B10" s="42" t="s">
        <v>21</v>
      </c>
      <c r="C10" s="47"/>
      <c r="D10" s="47"/>
      <c r="E10" s="47"/>
      <c r="F10" s="47"/>
      <c r="G10" s="47"/>
      <c r="H10" s="47"/>
      <c r="I10" s="47"/>
      <c r="J10" s="47"/>
      <c r="K10" s="47"/>
      <c r="L10" s="214">
        <v>992872</v>
      </c>
      <c r="M10" s="214">
        <v>1004684</v>
      </c>
      <c r="N10" s="214">
        <v>1020554</v>
      </c>
      <c r="O10" s="214">
        <v>1026477</v>
      </c>
      <c r="P10" s="214">
        <v>1020378</v>
      </c>
      <c r="Q10" s="212">
        <v>1025884</v>
      </c>
      <c r="R10" s="212">
        <v>1026526</v>
      </c>
      <c r="S10" s="211">
        <v>1025230</v>
      </c>
      <c r="T10" s="47">
        <v>1029149</v>
      </c>
      <c r="U10" s="47">
        <v>1031812</v>
      </c>
      <c r="V10" s="47">
        <v>1034712</v>
      </c>
      <c r="W10" s="199">
        <f t="shared" ref="W10" si="5">100*(POWER(V10/L10,1/(2019-2009))-1)</f>
        <v>0.41361958121053366</v>
      </c>
      <c r="X10" s="199">
        <f t="shared" ref="X10" si="6">100*(POWER(Q10/L10,1/(2014-2009))-1)</f>
        <v>0.65630843646202752</v>
      </c>
      <c r="Y10" s="199">
        <f t="shared" ref="Y10" si="7">100*(POWER(V10/Q10,1/(2019-2014))-1)</f>
        <v>0.17151586445038891</v>
      </c>
      <c r="Z10" s="45"/>
    </row>
    <row r="11" spans="1:26" ht="22.15" customHeight="1">
      <c r="A11" s="261"/>
      <c r="B11" s="46" t="s">
        <v>40</v>
      </c>
      <c r="C11" s="47"/>
      <c r="D11" s="47"/>
      <c r="E11" s="47"/>
      <c r="F11" s="47"/>
      <c r="G11" s="47"/>
      <c r="H11" s="47"/>
      <c r="I11" s="47"/>
      <c r="J11" s="47"/>
      <c r="K11" s="47"/>
      <c r="L11" s="214">
        <v>70224</v>
      </c>
      <c r="M11" s="214">
        <v>72966</v>
      </c>
      <c r="N11" s="214">
        <v>76266</v>
      </c>
      <c r="O11" s="214">
        <v>77206</v>
      </c>
      <c r="P11" s="214">
        <v>93693</v>
      </c>
      <c r="Q11" s="212">
        <v>96107</v>
      </c>
      <c r="R11" s="212">
        <v>97350</v>
      </c>
      <c r="S11" s="211">
        <v>99610</v>
      </c>
      <c r="T11" s="47">
        <v>102727</v>
      </c>
      <c r="U11" s="47">
        <v>105705</v>
      </c>
      <c r="V11" s="47">
        <v>107254</v>
      </c>
      <c r="W11" s="199"/>
      <c r="X11" s="199"/>
      <c r="Y11" s="199"/>
      <c r="Z11" s="45"/>
    </row>
    <row r="12" spans="1:26" ht="10.15" customHeight="1">
      <c r="A12" s="261"/>
      <c r="B12" s="46" t="s">
        <v>22</v>
      </c>
      <c r="C12" s="47"/>
      <c r="D12" s="47"/>
      <c r="E12" s="47"/>
      <c r="F12" s="47"/>
      <c r="G12" s="47"/>
      <c r="H12" s="47"/>
      <c r="I12" s="47"/>
      <c r="J12" s="47"/>
      <c r="K12" s="47"/>
      <c r="L12" s="214">
        <v>32705</v>
      </c>
      <c r="M12" s="214">
        <v>32904</v>
      </c>
      <c r="N12" s="214">
        <v>32618</v>
      </c>
      <c r="O12" s="214">
        <v>33306</v>
      </c>
      <c r="P12" s="214">
        <v>38636</v>
      </c>
      <c r="Q12" s="212">
        <v>39096</v>
      </c>
      <c r="R12" s="212">
        <v>39402</v>
      </c>
      <c r="S12" s="211">
        <v>40567</v>
      </c>
      <c r="T12" s="47">
        <v>41540</v>
      </c>
      <c r="U12" s="47">
        <v>41534</v>
      </c>
      <c r="V12" s="47">
        <v>42372</v>
      </c>
      <c r="W12" s="199"/>
      <c r="X12" s="199"/>
      <c r="Y12" s="199"/>
      <c r="Z12" s="45"/>
    </row>
    <row r="13" spans="1:26" ht="10.15" customHeight="1">
      <c r="A13" s="262"/>
      <c r="B13" s="49" t="s">
        <v>91</v>
      </c>
      <c r="C13" s="51">
        <v>884899.02333748224</v>
      </c>
      <c r="D13" s="52">
        <v>903838.62828213628</v>
      </c>
      <c r="E13" s="52">
        <v>930398.83664357231</v>
      </c>
      <c r="F13" s="52">
        <v>972761.75122643786</v>
      </c>
      <c r="G13" s="52">
        <v>1038046.7938542137</v>
      </c>
      <c r="H13" s="52">
        <v>1051920.533272695</v>
      </c>
      <c r="I13" s="52">
        <v>1055455.4649672415</v>
      </c>
      <c r="J13" s="52">
        <v>1072866.2737618925</v>
      </c>
      <c r="K13" s="52">
        <v>1084827</v>
      </c>
      <c r="L13" s="52">
        <v>1095801</v>
      </c>
      <c r="M13" s="52">
        <v>1110554</v>
      </c>
      <c r="N13" s="52">
        <v>1129438</v>
      </c>
      <c r="O13" s="52">
        <v>1136989</v>
      </c>
      <c r="P13" s="52">
        <v>1152707</v>
      </c>
      <c r="Q13" s="52">
        <v>1161087</v>
      </c>
      <c r="R13" s="52">
        <v>1163278</v>
      </c>
      <c r="S13" s="52">
        <v>1165407</v>
      </c>
      <c r="T13" s="52">
        <v>1173416</v>
      </c>
      <c r="U13" s="52">
        <v>1179051</v>
      </c>
      <c r="V13" s="52">
        <v>1184338</v>
      </c>
      <c r="W13" s="200">
        <f t="shared" si="0"/>
        <v>0.78001001102689926</v>
      </c>
      <c r="X13" s="200">
        <f t="shared" si="1"/>
        <v>1.1641446817935552</v>
      </c>
      <c r="Y13" s="200">
        <f t="shared" si="2"/>
        <v>0.39733395433492191</v>
      </c>
      <c r="Z13" s="45"/>
    </row>
    <row r="14" spans="1:26" ht="10.15" customHeight="1">
      <c r="A14" s="256" t="s">
        <v>8</v>
      </c>
      <c r="B14" s="257"/>
      <c r="C14" s="50">
        <f t="shared" ref="C14:R14" si="8">C6+C9+C13</f>
        <v>4598695.5700343465</v>
      </c>
      <c r="D14" s="50">
        <f t="shared" si="8"/>
        <v>4699338.6808153978</v>
      </c>
      <c r="E14" s="50">
        <f t="shared" si="8"/>
        <v>4830663.2463888889</v>
      </c>
      <c r="F14" s="50">
        <f t="shared" si="8"/>
        <v>5034976.9929994103</v>
      </c>
      <c r="G14" s="50">
        <f t="shared" si="8"/>
        <v>5218983.4284308134</v>
      </c>
      <c r="H14" s="50">
        <f t="shared" si="8"/>
        <v>5273603.1846719747</v>
      </c>
      <c r="I14" s="50">
        <f t="shared" si="8"/>
        <v>5316238.5976381022</v>
      </c>
      <c r="J14" s="50">
        <f t="shared" si="8"/>
        <v>5363880.6996907005</v>
      </c>
      <c r="K14" s="50">
        <f t="shared" si="8"/>
        <v>5363918.8501562551</v>
      </c>
      <c r="L14" s="50">
        <f t="shared" si="8"/>
        <v>5386006</v>
      </c>
      <c r="M14" s="50">
        <f t="shared" si="8"/>
        <v>5379649</v>
      </c>
      <c r="N14" s="50">
        <f t="shared" si="8"/>
        <v>5375975</v>
      </c>
      <c r="O14" s="50">
        <f t="shared" si="8"/>
        <v>5399271</v>
      </c>
      <c r="P14" s="50">
        <f t="shared" si="8"/>
        <v>5432055</v>
      </c>
      <c r="Q14" s="50">
        <f t="shared" si="8"/>
        <v>5448321</v>
      </c>
      <c r="R14" s="50">
        <f t="shared" si="8"/>
        <v>5450619</v>
      </c>
      <c r="S14" s="50">
        <v>5482806</v>
      </c>
      <c r="T14" s="50">
        <v>5525902</v>
      </c>
      <c r="U14" s="50">
        <v>5567222</v>
      </c>
      <c r="V14" s="50">
        <v>5611260</v>
      </c>
      <c r="W14" s="197">
        <f t="shared" si="0"/>
        <v>0.4105523150173207</v>
      </c>
      <c r="X14" s="197">
        <f t="shared" si="1"/>
        <v>0.23033244712062917</v>
      </c>
      <c r="Y14" s="197">
        <f t="shared" si="2"/>
        <v>0.59109622853963373</v>
      </c>
      <c r="Z14" s="45"/>
    </row>
    <row r="15" spans="1:26" ht="10.15" customHeight="1">
      <c r="A15" s="258" t="s">
        <v>98</v>
      </c>
      <c r="B15" s="259"/>
      <c r="C15" s="53">
        <v>23587.376</v>
      </c>
      <c r="D15" s="53">
        <v>24311.773000000001</v>
      </c>
      <c r="E15" s="53">
        <v>25580.456999999999</v>
      </c>
      <c r="F15" s="53">
        <v>26043.69</v>
      </c>
      <c r="G15" s="53">
        <v>26132</v>
      </c>
      <c r="H15" s="53">
        <v>26334.670999999998</v>
      </c>
      <c r="I15" s="53">
        <v>26668.127</v>
      </c>
      <c r="J15" s="53">
        <v>27035.45</v>
      </c>
      <c r="K15" s="53">
        <v>26888.167000000001</v>
      </c>
      <c r="L15" s="53">
        <v>26666.977999999999</v>
      </c>
      <c r="M15" s="53">
        <v>26817</v>
      </c>
      <c r="N15" s="53">
        <v>26936</v>
      </c>
      <c r="O15" s="53">
        <v>27020</v>
      </c>
      <c r="P15" s="53">
        <v>27205</v>
      </c>
      <c r="Q15" s="53">
        <v>27224.3</v>
      </c>
      <c r="R15" s="53">
        <v>27336.2</v>
      </c>
      <c r="S15" s="53">
        <v>27539.1</v>
      </c>
      <c r="T15" s="53">
        <v>27890.7</v>
      </c>
      <c r="U15" s="53">
        <v>28104</v>
      </c>
      <c r="V15" s="53">
        <v>28510</v>
      </c>
      <c r="W15" s="201">
        <f t="shared" si="0"/>
        <v>0.67052685233264242</v>
      </c>
      <c r="X15" s="201">
        <f t="shared" si="1"/>
        <v>0.41453554928572167</v>
      </c>
      <c r="Y15" s="201">
        <f t="shared" si="2"/>
        <v>0.9271707655507333</v>
      </c>
      <c r="Z15" s="45"/>
    </row>
    <row r="16" spans="1:26" ht="12" thickBot="1">
      <c r="A16" s="249" t="s">
        <v>99</v>
      </c>
      <c r="B16" s="250"/>
      <c r="C16" s="54">
        <f t="shared" ref="C16:T16" si="9">((C14/1000)/C15)*100</f>
        <v>19.496427114378246</v>
      </c>
      <c r="D16" s="54">
        <f t="shared" si="9"/>
        <v>19.329477454463717</v>
      </c>
      <c r="E16" s="54">
        <f t="shared" si="9"/>
        <v>18.884194470759024</v>
      </c>
      <c r="F16" s="54">
        <f t="shared" si="9"/>
        <v>19.332809571145297</v>
      </c>
      <c r="G16" s="54">
        <f t="shared" si="9"/>
        <v>19.971618813832901</v>
      </c>
      <c r="H16" s="54">
        <f t="shared" si="9"/>
        <v>20.025323971854345</v>
      </c>
      <c r="I16" s="54">
        <f t="shared" si="9"/>
        <v>19.934803061490229</v>
      </c>
      <c r="J16" s="54">
        <f t="shared" si="9"/>
        <v>19.840175398192745</v>
      </c>
      <c r="K16" s="54">
        <f t="shared" si="9"/>
        <v>19.948994106427019</v>
      </c>
      <c r="L16" s="54">
        <f t="shared" si="9"/>
        <v>20.197286696677818</v>
      </c>
      <c r="M16" s="54">
        <f t="shared" si="9"/>
        <v>20.060592161688483</v>
      </c>
      <c r="N16" s="54">
        <f t="shared" si="9"/>
        <v>19.958327145827148</v>
      </c>
      <c r="O16" s="54">
        <f t="shared" si="9"/>
        <v>19.982498149518875</v>
      </c>
      <c r="P16" s="54">
        <f t="shared" si="9"/>
        <v>19.96712001470318</v>
      </c>
      <c r="Q16" s="54">
        <f t="shared" si="9"/>
        <v>20.012712907218919</v>
      </c>
      <c r="R16" s="54">
        <f t="shared" si="9"/>
        <v>19.939197840226512</v>
      </c>
      <c r="S16" s="54">
        <f t="shared" si="9"/>
        <v>19.909169144961165</v>
      </c>
      <c r="T16" s="54">
        <f t="shared" si="9"/>
        <v>19.812704593287368</v>
      </c>
      <c r="U16" s="54">
        <v>19.795921487750238</v>
      </c>
      <c r="V16" s="54">
        <v>19.669307347167695</v>
      </c>
      <c r="W16" s="185"/>
      <c r="X16" s="185"/>
      <c r="Y16" s="185"/>
    </row>
    <row r="17" spans="1:25" ht="15" customHeight="1">
      <c r="A17" s="1" t="s">
        <v>81</v>
      </c>
      <c r="B17" s="55"/>
      <c r="C17" s="55"/>
      <c r="D17" s="55"/>
      <c r="E17" s="55"/>
      <c r="F17" s="55"/>
      <c r="G17" s="55"/>
      <c r="H17" s="55"/>
      <c r="I17" s="55"/>
      <c r="J17" s="55"/>
      <c r="K17" s="55"/>
      <c r="L17" s="56"/>
      <c r="M17" s="56"/>
      <c r="N17" s="56"/>
      <c r="O17" s="56"/>
      <c r="P17" s="56"/>
      <c r="Q17" s="56"/>
      <c r="R17" s="56"/>
      <c r="S17" s="56"/>
      <c r="T17" s="56"/>
      <c r="U17" s="56"/>
      <c r="V17" s="56"/>
    </row>
    <row r="18" spans="1:25" ht="15" customHeight="1">
      <c r="A18" s="2" t="s">
        <v>55</v>
      </c>
      <c r="B18" s="57"/>
      <c r="C18" s="57"/>
      <c r="D18" s="57"/>
      <c r="E18" s="57"/>
      <c r="F18" s="55"/>
      <c r="G18" s="55"/>
      <c r="H18" s="55"/>
      <c r="I18" s="55"/>
      <c r="J18" s="55"/>
      <c r="K18" s="55"/>
      <c r="O18" s="58"/>
      <c r="Q18" s="59"/>
      <c r="R18" s="59"/>
      <c r="S18" s="59"/>
      <c r="T18" s="59"/>
    </row>
    <row r="19" spans="1:25" ht="15" customHeight="1">
      <c r="A19" s="12" t="s">
        <v>56</v>
      </c>
    </row>
    <row r="20" spans="1:25" ht="15" customHeight="1">
      <c r="A20" s="247" t="s">
        <v>57</v>
      </c>
      <c r="B20" s="247"/>
      <c r="C20" s="247"/>
      <c r="D20" s="247"/>
      <c r="E20" s="247"/>
      <c r="F20" s="247"/>
      <c r="G20" s="247"/>
      <c r="H20" s="247"/>
      <c r="I20" s="247"/>
      <c r="J20" s="247"/>
      <c r="K20" s="247"/>
    </row>
    <row r="21" spans="1:25" ht="15" customHeight="1">
      <c r="A21" s="247" t="s">
        <v>94</v>
      </c>
      <c r="B21" s="247"/>
      <c r="C21" s="247"/>
      <c r="D21" s="247"/>
      <c r="E21" s="247"/>
      <c r="F21" s="247"/>
      <c r="G21" s="247"/>
      <c r="H21" s="247"/>
      <c r="I21" s="247"/>
      <c r="J21" s="247"/>
      <c r="K21" s="247"/>
      <c r="M21" s="60"/>
      <c r="N21" s="60"/>
      <c r="P21" s="59"/>
    </row>
    <row r="22" spans="1:25" ht="15" customHeight="1">
      <c r="A22" s="12" t="s">
        <v>96</v>
      </c>
    </row>
    <row r="23" spans="1:25" ht="24" customHeight="1">
      <c r="A23" s="248" t="s">
        <v>100</v>
      </c>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row>
    <row r="24" spans="1:25" ht="15" customHeight="1">
      <c r="A24" s="12" t="s">
        <v>101</v>
      </c>
    </row>
    <row r="25" spans="1:25" ht="15" customHeight="1">
      <c r="B25" s="61"/>
      <c r="C25" s="61"/>
      <c r="D25" s="61"/>
      <c r="E25" s="61"/>
      <c r="F25" s="61"/>
      <c r="G25" s="61"/>
      <c r="H25" s="61"/>
      <c r="I25" s="61"/>
      <c r="J25" s="61"/>
      <c r="K25" s="61"/>
      <c r="L25" s="61"/>
      <c r="M25" s="61"/>
      <c r="N25" s="61"/>
      <c r="O25" s="61"/>
      <c r="P25" s="61"/>
      <c r="Q25" s="62"/>
      <c r="R25" s="62"/>
      <c r="S25" s="62"/>
      <c r="T25" s="62"/>
      <c r="U25" s="62"/>
      <c r="V25" s="62"/>
    </row>
    <row r="26" spans="1:25" ht="15" customHeight="1">
      <c r="B26" s="62"/>
      <c r="C26" s="62"/>
      <c r="D26" s="62"/>
      <c r="E26" s="62"/>
      <c r="F26" s="62"/>
      <c r="G26" s="62"/>
      <c r="H26" s="62"/>
      <c r="I26" s="62"/>
      <c r="J26" s="62"/>
      <c r="K26" s="62"/>
      <c r="L26" s="62"/>
      <c r="M26" s="62"/>
      <c r="N26" s="62"/>
      <c r="O26" s="62"/>
      <c r="P26" s="62"/>
      <c r="Q26" s="62"/>
      <c r="R26" s="62"/>
      <c r="S26" s="62"/>
      <c r="T26" s="62"/>
      <c r="U26" s="62"/>
      <c r="V26" s="62"/>
    </row>
    <row r="31" spans="1:25" ht="15" customHeight="1">
      <c r="C31" s="63"/>
      <c r="D31" s="63"/>
      <c r="E31" s="63"/>
      <c r="F31" s="63"/>
      <c r="G31" s="63"/>
      <c r="H31" s="63"/>
      <c r="I31" s="63"/>
      <c r="J31" s="63"/>
      <c r="K31" s="63"/>
      <c r="L31" s="63"/>
      <c r="M31" s="63"/>
      <c r="N31" s="63"/>
      <c r="O31" s="63"/>
      <c r="P31" s="63"/>
      <c r="Q31" s="63"/>
      <c r="R31" s="63"/>
      <c r="S31" s="63"/>
      <c r="T31" s="63"/>
      <c r="U31" s="63"/>
      <c r="V31" s="63"/>
    </row>
    <row r="80" spans="1:1" ht="15" customHeight="1">
      <c r="A80" s="3"/>
    </row>
    <row r="117" spans="1:1" ht="15" customHeight="1">
      <c r="A117" s="3"/>
    </row>
  </sheetData>
  <mergeCells count="10">
    <mergeCell ref="A21:K21"/>
    <mergeCell ref="A23:Y23"/>
    <mergeCell ref="A16:B16"/>
    <mergeCell ref="A3:B3"/>
    <mergeCell ref="A4:A6"/>
    <mergeCell ref="A7:A9"/>
    <mergeCell ref="A14:B14"/>
    <mergeCell ref="A15:B15"/>
    <mergeCell ref="A10:A13"/>
    <mergeCell ref="A20:K20"/>
  </mergeCells>
  <pageMargins left="0.08" right="0.08" top="1" bottom="1" header="0.4921259845" footer="0.4921259845"/>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27"/>
  <sheetViews>
    <sheetView showGridLines="0" zoomScaleNormal="100" workbookViewId="0">
      <pane xSplit="2" ySplit="3" topLeftCell="C16" activePane="bottomRight" state="frozen"/>
      <selection pane="topRight" activeCell="C1" sqref="C1"/>
      <selection pane="bottomLeft" activeCell="A4" sqref="A4"/>
      <selection pane="bottomRight" activeCell="B34" sqref="B34"/>
    </sheetView>
  </sheetViews>
  <sheetFormatPr baseColWidth="10" defaultColWidth="11.42578125" defaultRowHeight="11.25"/>
  <cols>
    <col min="1" max="1" width="20.140625" style="64" customWidth="1"/>
    <col min="2" max="17" width="8.7109375" style="64" customWidth="1"/>
    <col min="18" max="16384" width="11.42578125" style="64"/>
  </cols>
  <sheetData>
    <row r="1" spans="1:17" ht="32.25" customHeight="1">
      <c r="A1" s="263" t="s">
        <v>27</v>
      </c>
      <c r="B1" s="263"/>
      <c r="C1" s="263"/>
      <c r="D1" s="263"/>
      <c r="E1" s="263"/>
      <c r="F1" s="263"/>
      <c r="G1" s="263"/>
      <c r="H1" s="263"/>
      <c r="I1" s="263"/>
      <c r="J1" s="263"/>
      <c r="K1" s="263"/>
      <c r="L1" s="263"/>
    </row>
    <row r="2" spans="1:17" ht="15" customHeight="1"/>
    <row r="3" spans="1:17" ht="15" customHeight="1">
      <c r="A3" s="65" t="s">
        <v>13</v>
      </c>
      <c r="B3" s="66">
        <v>2004</v>
      </c>
      <c r="C3" s="66">
        <v>2005</v>
      </c>
      <c r="D3" s="66">
        <v>2006</v>
      </c>
      <c r="E3" s="66">
        <v>2007</v>
      </c>
      <c r="F3" s="66">
        <v>2008</v>
      </c>
      <c r="G3" s="66" t="s">
        <v>65</v>
      </c>
      <c r="H3" s="66">
        <v>2010</v>
      </c>
      <c r="I3" s="66">
        <v>2011</v>
      </c>
      <c r="J3" s="66">
        <v>2012</v>
      </c>
      <c r="K3" s="66">
        <v>2013</v>
      </c>
      <c r="L3" s="66">
        <v>2014</v>
      </c>
      <c r="M3" s="66">
        <v>2015</v>
      </c>
      <c r="N3" s="66">
        <v>2016</v>
      </c>
      <c r="O3" s="66">
        <v>2017</v>
      </c>
      <c r="P3" s="66">
        <v>2018</v>
      </c>
      <c r="Q3" s="66">
        <v>2019</v>
      </c>
    </row>
    <row r="4" spans="1:17" ht="15" customHeight="1">
      <c r="A4" s="67" t="s">
        <v>14</v>
      </c>
      <c r="B4" s="175">
        <v>50.29</v>
      </c>
      <c r="C4" s="175">
        <v>50.5</v>
      </c>
      <c r="D4" s="175">
        <v>50.58</v>
      </c>
      <c r="E4" s="175">
        <v>50.74</v>
      </c>
      <c r="F4" s="175">
        <v>51.72</v>
      </c>
      <c r="G4" s="175">
        <v>52.82</v>
      </c>
      <c r="H4" s="175">
        <v>53.15</v>
      </c>
      <c r="I4" s="175">
        <v>53.15</v>
      </c>
      <c r="J4" s="175">
        <v>53.46</v>
      </c>
      <c r="K4" s="175">
        <v>54.07</v>
      </c>
      <c r="L4" s="175">
        <v>54.43</v>
      </c>
      <c r="M4" s="175">
        <v>54.78</v>
      </c>
      <c r="N4" s="175">
        <v>55.05</v>
      </c>
      <c r="O4" s="175">
        <v>55.54</v>
      </c>
      <c r="P4" s="175">
        <v>55.89</v>
      </c>
      <c r="Q4" s="175">
        <v>56.05</v>
      </c>
    </row>
    <row r="5" spans="1:17" ht="15" customHeight="1">
      <c r="A5" s="68" t="s">
        <v>36</v>
      </c>
      <c r="B5" s="176">
        <v>55.15</v>
      </c>
      <c r="C5" s="176">
        <v>63.36</v>
      </c>
      <c r="D5" s="176">
        <v>62.24</v>
      </c>
      <c r="E5" s="176">
        <v>62.54</v>
      </c>
      <c r="F5" s="176">
        <v>62.64</v>
      </c>
      <c r="G5" s="176">
        <v>57.93</v>
      </c>
      <c r="H5" s="176">
        <v>56.45</v>
      </c>
      <c r="I5" s="176">
        <v>55.55</v>
      </c>
      <c r="J5" s="176">
        <v>55.83</v>
      </c>
      <c r="K5" s="176">
        <v>55.66</v>
      </c>
      <c r="L5" s="176">
        <v>55.7</v>
      </c>
      <c r="M5" s="176">
        <v>55.76</v>
      </c>
      <c r="N5" s="176">
        <v>55.99</v>
      </c>
      <c r="O5" s="176">
        <v>56</v>
      </c>
      <c r="P5" s="176">
        <v>56.57</v>
      </c>
      <c r="Q5" s="176">
        <v>58.69</v>
      </c>
    </row>
    <row r="6" spans="1:17" ht="15" customHeight="1">
      <c r="A6" s="69" t="s">
        <v>15</v>
      </c>
      <c r="B6" s="177">
        <v>50.7</v>
      </c>
      <c r="C6" s="177">
        <v>52.35</v>
      </c>
      <c r="D6" s="177">
        <v>52.41</v>
      </c>
      <c r="E6" s="177">
        <v>52.71</v>
      </c>
      <c r="F6" s="177">
        <v>53.62</v>
      </c>
      <c r="G6" s="177">
        <v>53.54</v>
      </c>
      <c r="H6" s="177">
        <v>53.72</v>
      </c>
      <c r="I6" s="177">
        <v>53.58</v>
      </c>
      <c r="J6" s="177">
        <v>53.91</v>
      </c>
      <c r="K6" s="177">
        <v>54.38</v>
      </c>
      <c r="L6" s="177">
        <v>54.69</v>
      </c>
      <c r="M6" s="177">
        <v>54.98</v>
      </c>
      <c r="N6" s="177">
        <v>55.24</v>
      </c>
      <c r="O6" s="177">
        <v>55.63</v>
      </c>
      <c r="P6" s="177">
        <v>56.02</v>
      </c>
      <c r="Q6" s="177">
        <v>56.6</v>
      </c>
    </row>
    <row r="7" spans="1:17">
      <c r="A7" s="70" t="s">
        <v>66</v>
      </c>
      <c r="B7" s="178"/>
      <c r="C7" s="178"/>
      <c r="D7" s="178"/>
      <c r="E7" s="178"/>
      <c r="F7" s="178"/>
      <c r="G7" s="178">
        <v>59.47</v>
      </c>
      <c r="H7" s="178">
        <v>59.61</v>
      </c>
      <c r="I7" s="175">
        <v>59.71</v>
      </c>
      <c r="J7" s="175">
        <v>59.86</v>
      </c>
      <c r="K7" s="175">
        <v>60.14</v>
      </c>
      <c r="L7" s="175">
        <v>60.54</v>
      </c>
      <c r="M7" s="175">
        <v>60.82</v>
      </c>
      <c r="N7" s="175">
        <v>60.99</v>
      </c>
      <c r="O7" s="175">
        <v>61.35</v>
      </c>
      <c r="P7" s="175">
        <v>61.32</v>
      </c>
      <c r="Q7" s="175">
        <v>61.45</v>
      </c>
    </row>
    <row r="8" spans="1:17">
      <c r="A8" s="71" t="s">
        <v>16</v>
      </c>
      <c r="B8" s="179"/>
      <c r="C8" s="179"/>
      <c r="D8" s="179"/>
      <c r="E8" s="179"/>
      <c r="F8" s="179"/>
      <c r="G8" s="179">
        <v>68.86</v>
      </c>
      <c r="H8" s="179">
        <v>68.489999999999995</v>
      </c>
      <c r="I8" s="176">
        <v>68.459999999999994</v>
      </c>
      <c r="J8" s="176">
        <v>68.47</v>
      </c>
      <c r="K8" s="176">
        <v>68.489999999999995</v>
      </c>
      <c r="L8" s="176">
        <v>68.48</v>
      </c>
      <c r="M8" s="176">
        <v>67.48</v>
      </c>
      <c r="N8" s="176">
        <v>67.98</v>
      </c>
      <c r="O8" s="176">
        <v>67.91</v>
      </c>
      <c r="P8" s="176">
        <v>68.11</v>
      </c>
      <c r="Q8" s="176">
        <v>67.97</v>
      </c>
    </row>
    <row r="9" spans="1:17" ht="15" customHeight="1">
      <c r="A9" s="71" t="s">
        <v>17</v>
      </c>
      <c r="B9" s="179"/>
      <c r="C9" s="179"/>
      <c r="D9" s="179"/>
      <c r="E9" s="179"/>
      <c r="F9" s="179"/>
      <c r="G9" s="179">
        <v>58.37</v>
      </c>
      <c r="H9" s="179">
        <v>58.05</v>
      </c>
      <c r="I9" s="176">
        <v>58.14</v>
      </c>
      <c r="J9" s="176">
        <v>57.76</v>
      </c>
      <c r="K9" s="176">
        <v>57.89</v>
      </c>
      <c r="L9" s="176">
        <v>58.03</v>
      </c>
      <c r="M9" s="176">
        <v>58.19</v>
      </c>
      <c r="N9" s="176">
        <v>58.31</v>
      </c>
      <c r="O9" s="176">
        <v>58.46</v>
      </c>
      <c r="P9" s="176">
        <v>58.45</v>
      </c>
      <c r="Q9" s="176">
        <v>58.59</v>
      </c>
    </row>
    <row r="10" spans="1:17" s="73" customFormat="1" ht="22.5">
      <c r="A10" s="72" t="s">
        <v>18</v>
      </c>
      <c r="B10" s="180"/>
      <c r="C10" s="180"/>
      <c r="D10" s="180"/>
      <c r="E10" s="180"/>
      <c r="F10" s="180"/>
      <c r="G10" s="180">
        <v>61.37</v>
      </c>
      <c r="H10" s="180">
        <v>61.4</v>
      </c>
      <c r="I10" s="177">
        <v>61.47</v>
      </c>
      <c r="J10" s="177">
        <v>61.55</v>
      </c>
      <c r="K10" s="177">
        <v>61.76</v>
      </c>
      <c r="L10" s="177">
        <v>62.06</v>
      </c>
      <c r="M10" s="177">
        <v>62.09</v>
      </c>
      <c r="N10" s="177">
        <v>62.26</v>
      </c>
      <c r="O10" s="177">
        <v>62.51</v>
      </c>
      <c r="P10" s="177">
        <v>62.5</v>
      </c>
      <c r="Q10" s="177">
        <v>62.55</v>
      </c>
    </row>
    <row r="11" spans="1:17" ht="22.5">
      <c r="A11" s="71" t="s">
        <v>67</v>
      </c>
      <c r="B11" s="179"/>
      <c r="C11" s="179"/>
      <c r="D11" s="179"/>
      <c r="E11" s="179"/>
      <c r="F11" s="179"/>
      <c r="G11" s="179">
        <v>88.21</v>
      </c>
      <c r="H11" s="179">
        <v>88.2</v>
      </c>
      <c r="I11" s="176">
        <v>88.27</v>
      </c>
      <c r="J11" s="176">
        <v>88.2</v>
      </c>
      <c r="K11" s="176">
        <v>88.11</v>
      </c>
      <c r="L11" s="176">
        <v>88.09</v>
      </c>
      <c r="M11" s="176">
        <v>88.08</v>
      </c>
      <c r="N11" s="176">
        <v>87.96</v>
      </c>
      <c r="O11" s="176">
        <v>87.9</v>
      </c>
      <c r="P11" s="176">
        <v>87.72</v>
      </c>
      <c r="Q11" s="176">
        <v>87.59</v>
      </c>
    </row>
    <row r="12" spans="1:17" ht="22.5">
      <c r="A12" s="71" t="s">
        <v>68</v>
      </c>
      <c r="B12" s="179"/>
      <c r="C12" s="179"/>
      <c r="D12" s="179"/>
      <c r="E12" s="179"/>
      <c r="F12" s="179"/>
      <c r="G12" s="179">
        <v>49.32</v>
      </c>
      <c r="H12" s="179">
        <v>50.11</v>
      </c>
      <c r="I12" s="176">
        <v>50.66</v>
      </c>
      <c r="J12" s="176">
        <v>51.19</v>
      </c>
      <c r="K12" s="176">
        <v>51.53</v>
      </c>
      <c r="L12" s="176">
        <v>52.03</v>
      </c>
      <c r="M12" s="176">
        <v>53.05</v>
      </c>
      <c r="N12" s="176">
        <v>52.95</v>
      </c>
      <c r="O12" s="176">
        <v>52.91</v>
      </c>
      <c r="P12" s="176">
        <v>53.11</v>
      </c>
      <c r="Q12" s="176">
        <v>53.32</v>
      </c>
    </row>
    <row r="13" spans="1:17" ht="22.5">
      <c r="A13" s="71" t="s">
        <v>69</v>
      </c>
      <c r="B13" s="179"/>
      <c r="C13" s="179"/>
      <c r="D13" s="179"/>
      <c r="E13" s="179"/>
      <c r="F13" s="179"/>
      <c r="G13" s="179">
        <v>26.06</v>
      </c>
      <c r="H13" s="179">
        <v>26.06</v>
      </c>
      <c r="I13" s="176">
        <v>26.22</v>
      </c>
      <c r="J13" s="176">
        <v>26.23</v>
      </c>
      <c r="K13" s="176">
        <v>26.92</v>
      </c>
      <c r="L13" s="176">
        <v>26.9</v>
      </c>
      <c r="M13" s="176">
        <v>26.84</v>
      </c>
      <c r="N13" s="176">
        <v>27.35</v>
      </c>
      <c r="O13" s="176">
        <v>27.84</v>
      </c>
      <c r="P13" s="176">
        <v>27.9</v>
      </c>
      <c r="Q13" s="176">
        <v>27.7</v>
      </c>
    </row>
    <row r="14" spans="1:17">
      <c r="A14" s="71" t="s">
        <v>37</v>
      </c>
      <c r="B14" s="179"/>
      <c r="C14" s="179"/>
      <c r="D14" s="179"/>
      <c r="E14" s="179"/>
      <c r="F14" s="179"/>
      <c r="G14" s="179">
        <v>55.28</v>
      </c>
      <c r="H14" s="179">
        <v>54.68</v>
      </c>
      <c r="I14" s="176">
        <v>50.32</v>
      </c>
      <c r="J14" s="176">
        <v>50.07</v>
      </c>
      <c r="K14" s="176">
        <v>51.24</v>
      </c>
      <c r="L14" s="176">
        <v>51.69</v>
      </c>
      <c r="M14" s="176">
        <v>52.49</v>
      </c>
      <c r="N14" s="176">
        <v>52.72</v>
      </c>
      <c r="O14" s="176">
        <v>53.71</v>
      </c>
      <c r="P14" s="176">
        <v>53.85</v>
      </c>
      <c r="Q14" s="176">
        <v>54.61</v>
      </c>
    </row>
    <row r="15" spans="1:17" s="73" customFormat="1" ht="15" customHeight="1">
      <c r="A15" s="74" t="s">
        <v>19</v>
      </c>
      <c r="B15" s="180"/>
      <c r="C15" s="180"/>
      <c r="D15" s="180"/>
      <c r="E15" s="180"/>
      <c r="F15" s="180"/>
      <c r="G15" s="180">
        <v>57.43</v>
      </c>
      <c r="H15" s="180">
        <v>57.75</v>
      </c>
      <c r="I15" s="177">
        <v>57.89</v>
      </c>
      <c r="J15" s="177">
        <v>58.11</v>
      </c>
      <c r="K15" s="177">
        <v>58.29</v>
      </c>
      <c r="L15" s="177">
        <v>58.48</v>
      </c>
      <c r="M15" s="177">
        <v>58.87</v>
      </c>
      <c r="N15" s="177">
        <v>58.49</v>
      </c>
      <c r="O15" s="177">
        <v>58.24</v>
      </c>
      <c r="P15" s="177">
        <v>58.18</v>
      </c>
      <c r="Q15" s="177">
        <v>58.05</v>
      </c>
    </row>
    <row r="16" spans="1:17" ht="15" customHeight="1">
      <c r="A16" s="72" t="s">
        <v>20</v>
      </c>
      <c r="B16" s="181">
        <v>60.768910226685144</v>
      </c>
      <c r="C16" s="181">
        <v>60.826074046891279</v>
      </c>
      <c r="D16" s="181">
        <v>61.012957482133835</v>
      </c>
      <c r="E16" s="181">
        <v>61.013465051607831</v>
      </c>
      <c r="F16" s="181">
        <v>61</v>
      </c>
      <c r="G16" s="181">
        <v>60.45</v>
      </c>
      <c r="H16" s="181">
        <v>60.52</v>
      </c>
      <c r="I16" s="177">
        <v>60.6</v>
      </c>
      <c r="J16" s="177">
        <v>60.7</v>
      </c>
      <c r="K16" s="177">
        <v>60.88</v>
      </c>
      <c r="L16" s="177">
        <v>61.15</v>
      </c>
      <c r="M16" s="177">
        <v>61.27</v>
      </c>
      <c r="N16" s="177">
        <v>61.25</v>
      </c>
      <c r="O16" s="177">
        <v>61.34</v>
      </c>
      <c r="P16" s="177">
        <v>61.3</v>
      </c>
      <c r="Q16" s="177">
        <v>61.28</v>
      </c>
    </row>
    <row r="17" spans="1:17" ht="15" customHeight="1">
      <c r="A17" s="75" t="s">
        <v>21</v>
      </c>
      <c r="B17" s="182"/>
      <c r="C17" s="182"/>
      <c r="D17" s="182"/>
      <c r="E17" s="182"/>
      <c r="F17" s="182"/>
      <c r="G17" s="182">
        <v>76.849999999999994</v>
      </c>
      <c r="H17" s="182">
        <v>76.930000000000007</v>
      </c>
      <c r="I17" s="183">
        <v>76.97</v>
      </c>
      <c r="J17" s="183">
        <v>77.02</v>
      </c>
      <c r="K17" s="183">
        <v>76.95</v>
      </c>
      <c r="L17" s="183">
        <v>77.02</v>
      </c>
      <c r="M17" s="183">
        <v>77.08</v>
      </c>
      <c r="N17" s="183">
        <v>77.19</v>
      </c>
      <c r="O17" s="183">
        <v>77.290000000000006</v>
      </c>
      <c r="P17" s="183">
        <v>77.349999999999994</v>
      </c>
      <c r="Q17" s="183">
        <v>77.41</v>
      </c>
    </row>
    <row r="18" spans="1:17" ht="33.75">
      <c r="A18" s="27" t="s">
        <v>70</v>
      </c>
      <c r="B18" s="182"/>
      <c r="C18" s="182"/>
      <c r="D18" s="182"/>
      <c r="E18" s="182"/>
      <c r="F18" s="182"/>
      <c r="G18" s="182">
        <v>86.73</v>
      </c>
      <c r="H18" s="182">
        <v>86.87</v>
      </c>
      <c r="I18" s="182">
        <v>86.88</v>
      </c>
      <c r="J18" s="182">
        <v>86.97</v>
      </c>
      <c r="K18" s="182">
        <v>86.99</v>
      </c>
      <c r="L18" s="182">
        <v>87.08</v>
      </c>
      <c r="M18" s="182">
        <v>87.24</v>
      </c>
      <c r="N18" s="182">
        <v>87.35</v>
      </c>
      <c r="O18" s="182">
        <v>87.37</v>
      </c>
      <c r="P18" s="182">
        <v>87.51</v>
      </c>
      <c r="Q18" s="182">
        <v>87.62</v>
      </c>
    </row>
    <row r="19" spans="1:17" ht="22.5">
      <c r="A19" s="27" t="s">
        <v>22</v>
      </c>
      <c r="B19" s="182"/>
      <c r="C19" s="182"/>
      <c r="D19" s="182"/>
      <c r="E19" s="182"/>
      <c r="F19" s="182"/>
      <c r="G19" s="182">
        <v>66.3</v>
      </c>
      <c r="H19" s="182">
        <v>66.459999999999994</v>
      </c>
      <c r="I19" s="182">
        <v>66.45</v>
      </c>
      <c r="J19" s="182">
        <v>66.760000000000005</v>
      </c>
      <c r="K19" s="182">
        <v>67.06</v>
      </c>
      <c r="L19" s="182">
        <v>67.3</v>
      </c>
      <c r="M19" s="182">
        <v>67.73</v>
      </c>
      <c r="N19" s="182">
        <v>67.67</v>
      </c>
      <c r="O19" s="182">
        <v>67.61</v>
      </c>
      <c r="P19" s="182">
        <v>68.36</v>
      </c>
      <c r="Q19" s="182">
        <v>68.08</v>
      </c>
    </row>
    <row r="20" spans="1:17" ht="15" customHeight="1">
      <c r="A20" s="76" t="s">
        <v>23</v>
      </c>
      <c r="B20" s="184">
        <v>75.370233517290828</v>
      </c>
      <c r="C20" s="184">
        <v>75.634388157579593</v>
      </c>
      <c r="D20" s="184">
        <v>76.405080784383088</v>
      </c>
      <c r="E20" s="184">
        <v>75.982302104736718</v>
      </c>
      <c r="F20" s="184">
        <v>76.7</v>
      </c>
      <c r="G20" s="184">
        <v>77.17</v>
      </c>
      <c r="H20" s="184">
        <v>77.28</v>
      </c>
      <c r="I20" s="184">
        <v>77.34</v>
      </c>
      <c r="J20" s="184">
        <v>77.39</v>
      </c>
      <c r="K20" s="184">
        <v>77.430000000000007</v>
      </c>
      <c r="L20" s="184">
        <v>77.53</v>
      </c>
      <c r="M20" s="184">
        <v>77.62</v>
      </c>
      <c r="N20" s="184">
        <v>77.73</v>
      </c>
      <c r="O20" s="184">
        <v>77.83</v>
      </c>
      <c r="P20" s="184">
        <v>77.94</v>
      </c>
      <c r="Q20" s="184">
        <v>78</v>
      </c>
    </row>
    <row r="21" spans="1:17" ht="15" customHeight="1">
      <c r="A21" s="77" t="s">
        <v>26</v>
      </c>
      <c r="B21" s="184">
        <v>58.69680369461301</v>
      </c>
      <c r="C21" s="184">
        <v>59.441057071173461</v>
      </c>
      <c r="D21" s="184">
        <v>59.686586564413489</v>
      </c>
      <c r="E21" s="184">
        <v>59.908206101049245</v>
      </c>
      <c r="F21" s="184">
        <v>60.71153788813217</v>
      </c>
      <c r="G21" s="184">
        <v>60.66</v>
      </c>
      <c r="H21" s="184">
        <v>60.88</v>
      </c>
      <c r="I21" s="184">
        <v>60.99</v>
      </c>
      <c r="J21" s="184">
        <v>61.22</v>
      </c>
      <c r="K21" s="184">
        <v>61.52</v>
      </c>
      <c r="L21" s="184">
        <v>61.8</v>
      </c>
      <c r="M21" s="184">
        <v>61.99</v>
      </c>
      <c r="N21" s="184">
        <v>62.09</v>
      </c>
      <c r="O21" s="184">
        <v>62.31</v>
      </c>
      <c r="P21" s="184">
        <v>62.48</v>
      </c>
      <c r="Q21" s="184">
        <v>62.73</v>
      </c>
    </row>
    <row r="22" spans="1:17" ht="6.75" customHeight="1"/>
    <row r="23" spans="1:17" ht="12" customHeight="1">
      <c r="A23" s="279" t="s">
        <v>82</v>
      </c>
      <c r="B23" s="279"/>
      <c r="C23" s="279"/>
      <c r="D23" s="279"/>
      <c r="E23" s="279"/>
      <c r="F23" s="279"/>
      <c r="G23" s="279"/>
      <c r="H23" s="279"/>
      <c r="I23" s="279"/>
      <c r="J23" s="279"/>
      <c r="K23" s="279"/>
      <c r="L23" s="279"/>
      <c r="M23" s="280"/>
    </row>
    <row r="24" spans="1:17" ht="12" customHeight="1">
      <c r="A24" s="281" t="s">
        <v>38</v>
      </c>
      <c r="B24" s="281"/>
      <c r="C24" s="281"/>
      <c r="D24" s="281"/>
      <c r="E24" s="281"/>
      <c r="F24" s="281"/>
      <c r="G24" s="281"/>
      <c r="H24" s="281"/>
      <c r="I24" s="281"/>
      <c r="J24" s="281"/>
      <c r="K24" s="281"/>
      <c r="L24" s="281"/>
      <c r="M24" s="280"/>
    </row>
    <row r="25" spans="1:17" ht="15" customHeight="1">
      <c r="A25" s="281" t="s">
        <v>39</v>
      </c>
      <c r="B25" s="281"/>
      <c r="C25" s="281"/>
      <c r="D25" s="281"/>
      <c r="E25" s="281"/>
      <c r="F25" s="281"/>
      <c r="G25" s="281"/>
      <c r="H25" s="281"/>
      <c r="I25" s="281"/>
      <c r="J25" s="281"/>
      <c r="K25" s="281"/>
      <c r="L25" s="281"/>
      <c r="M25" s="281"/>
    </row>
    <row r="26" spans="1:17" ht="32.25" customHeight="1">
      <c r="A26" s="282" t="s">
        <v>102</v>
      </c>
      <c r="B26" s="282"/>
      <c r="C26" s="282"/>
      <c r="D26" s="282"/>
      <c r="E26" s="282"/>
      <c r="F26" s="282"/>
      <c r="G26" s="282"/>
      <c r="H26" s="282"/>
      <c r="I26" s="282"/>
      <c r="J26" s="282"/>
      <c r="K26" s="282"/>
      <c r="L26" s="282"/>
      <c r="M26" s="283"/>
      <c r="N26" s="7"/>
      <c r="O26" s="7"/>
      <c r="P26" s="7"/>
      <c r="Q26" s="7"/>
    </row>
    <row r="27" spans="1:17" s="34" customFormat="1" ht="12" customHeight="1">
      <c r="A27" s="284" t="s">
        <v>57</v>
      </c>
      <c r="B27" s="284"/>
      <c r="C27" s="284"/>
      <c r="D27" s="284"/>
      <c r="E27" s="284"/>
      <c r="F27" s="284"/>
      <c r="G27" s="284"/>
      <c r="H27" s="284"/>
      <c r="I27" s="284"/>
      <c r="J27" s="284"/>
      <c r="K27" s="284"/>
      <c r="L27" s="285"/>
      <c r="M27" s="286"/>
      <c r="N27" s="36"/>
      <c r="O27" s="36"/>
    </row>
  </sheetData>
  <mergeCells count="6">
    <mergeCell ref="A27:K27"/>
    <mergeCell ref="A1:L1"/>
    <mergeCell ref="A23:L23"/>
    <mergeCell ref="A24:L24"/>
    <mergeCell ref="A25:M25"/>
    <mergeCell ref="A26:L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63"/>
  <sheetViews>
    <sheetView showGridLines="0" zoomScale="95" zoomScaleNormal="95" workbookViewId="0">
      <pane xSplit="3" ySplit="3" topLeftCell="D40" activePane="bottomRight" state="frozen"/>
      <selection pane="topRight" activeCell="D1" sqref="D1"/>
      <selection pane="bottomLeft" activeCell="A4" sqref="A4"/>
      <selection pane="bottomRight" activeCell="A61" sqref="A61:T61"/>
    </sheetView>
  </sheetViews>
  <sheetFormatPr baseColWidth="10" defaultColWidth="11.42578125" defaultRowHeight="11.25"/>
  <cols>
    <col min="1" max="1" width="25.42578125" style="64" customWidth="1"/>
    <col min="2" max="2" width="10" style="223" customWidth="1"/>
    <col min="3" max="8" width="10.85546875" style="64" customWidth="1"/>
    <col min="9" max="20" width="12.5703125" style="64" bestFit="1" customWidth="1"/>
    <col min="21" max="16384" width="11.42578125" style="64"/>
  </cols>
  <sheetData>
    <row r="1" spans="1:20">
      <c r="A1" s="267" t="s">
        <v>71</v>
      </c>
      <c r="B1" s="267"/>
      <c r="C1" s="267"/>
      <c r="D1" s="267"/>
      <c r="E1" s="267"/>
      <c r="F1" s="267"/>
      <c r="G1" s="267"/>
      <c r="H1" s="267"/>
      <c r="I1" s="267"/>
      <c r="J1" s="267"/>
      <c r="K1" s="267"/>
      <c r="L1" s="267"/>
      <c r="M1" s="267"/>
      <c r="N1" s="267"/>
      <c r="O1" s="267"/>
      <c r="P1" s="267"/>
      <c r="Q1" s="267"/>
      <c r="R1" s="267"/>
      <c r="S1" s="267"/>
      <c r="T1" s="267"/>
    </row>
    <row r="2" spans="1:20" ht="12" thickBot="1">
      <c r="A2" s="79"/>
      <c r="B2" s="228"/>
      <c r="C2" s="79"/>
      <c r="D2" s="79"/>
      <c r="E2" s="79"/>
      <c r="F2" s="79"/>
      <c r="G2" s="79"/>
      <c r="H2" s="79"/>
      <c r="I2" s="79"/>
      <c r="J2" s="79"/>
      <c r="K2" s="79"/>
      <c r="L2" s="79"/>
      <c r="M2" s="79"/>
    </row>
    <row r="3" spans="1:20" ht="12" thickBot="1">
      <c r="A3" s="80"/>
      <c r="B3" s="81"/>
      <c r="C3" s="82">
        <v>2004</v>
      </c>
      <c r="D3" s="82">
        <v>2005</v>
      </c>
      <c r="E3" s="82">
        <v>2006</v>
      </c>
      <c r="F3" s="82">
        <v>2007</v>
      </c>
      <c r="G3" s="82">
        <v>2008</v>
      </c>
      <c r="H3" s="82" t="s">
        <v>65</v>
      </c>
      <c r="I3" s="82">
        <v>2010</v>
      </c>
      <c r="J3" s="82">
        <v>2011</v>
      </c>
      <c r="K3" s="82">
        <v>2012</v>
      </c>
      <c r="L3" s="82">
        <v>2013</v>
      </c>
      <c r="M3" s="83">
        <v>2014</v>
      </c>
      <c r="N3" s="83">
        <v>2015</v>
      </c>
      <c r="O3" s="83">
        <v>2016</v>
      </c>
      <c r="P3" s="83">
        <v>2017</v>
      </c>
      <c r="Q3" s="83">
        <v>2018</v>
      </c>
      <c r="R3" s="83">
        <v>2019</v>
      </c>
    </row>
    <row r="4" spans="1:20">
      <c r="A4" s="84" t="s">
        <v>14</v>
      </c>
      <c r="B4" s="229" t="s">
        <v>26</v>
      </c>
      <c r="C4" s="163">
        <v>40.76</v>
      </c>
      <c r="D4" s="163">
        <v>41.02</v>
      </c>
      <c r="E4" s="163">
        <v>41.32</v>
      </c>
      <c r="F4" s="163">
        <v>41.33</v>
      </c>
      <c r="G4" s="163">
        <v>41.33</v>
      </c>
      <c r="H4" s="163">
        <v>41.44</v>
      </c>
      <c r="I4" s="163">
        <v>41.67</v>
      </c>
      <c r="J4" s="163">
        <v>41.86</v>
      </c>
      <c r="K4" s="163">
        <v>42.14</v>
      </c>
      <c r="L4" s="163">
        <v>42.25</v>
      </c>
      <c r="M4" s="164">
        <v>42.46</v>
      </c>
      <c r="N4" s="164">
        <v>42.62</v>
      </c>
      <c r="O4" s="164">
        <v>42.64</v>
      </c>
      <c r="P4" s="164">
        <v>42.67</v>
      </c>
      <c r="Q4" s="164">
        <v>42.85</v>
      </c>
      <c r="R4" s="164">
        <v>43.05</v>
      </c>
    </row>
    <row r="5" spans="1:20">
      <c r="A5" s="84" t="s">
        <v>36</v>
      </c>
      <c r="B5" s="229" t="s">
        <v>26</v>
      </c>
      <c r="C5" s="163">
        <v>39.69</v>
      </c>
      <c r="D5" s="163">
        <v>40.729999999999997</v>
      </c>
      <c r="E5" s="163">
        <v>40.01</v>
      </c>
      <c r="F5" s="163">
        <v>39.96</v>
      </c>
      <c r="G5" s="163">
        <v>40.03</v>
      </c>
      <c r="H5" s="163">
        <v>39.11</v>
      </c>
      <c r="I5" s="163">
        <v>40</v>
      </c>
      <c r="J5" s="163">
        <v>41.15</v>
      </c>
      <c r="K5" s="163">
        <v>41.4</v>
      </c>
      <c r="L5" s="163">
        <v>41.35</v>
      </c>
      <c r="M5" s="164">
        <v>41.47</v>
      </c>
      <c r="N5" s="164">
        <v>41.7</v>
      </c>
      <c r="O5" s="164">
        <v>41.81</v>
      </c>
      <c r="P5" s="164">
        <v>42.02</v>
      </c>
      <c r="Q5" s="164">
        <v>42.11</v>
      </c>
      <c r="R5" s="164">
        <v>42.4</v>
      </c>
    </row>
    <row r="6" spans="1:20" s="73" customFormat="1">
      <c r="A6" s="85" t="s">
        <v>15</v>
      </c>
      <c r="B6" s="230" t="s">
        <v>26</v>
      </c>
      <c r="C6" s="165">
        <v>40.67</v>
      </c>
      <c r="D6" s="165">
        <v>40.98</v>
      </c>
      <c r="E6" s="165">
        <v>41.12</v>
      </c>
      <c r="F6" s="165">
        <v>41.1</v>
      </c>
      <c r="G6" s="165">
        <v>41.1</v>
      </c>
      <c r="H6" s="165">
        <v>41.12</v>
      </c>
      <c r="I6" s="165">
        <v>41.38</v>
      </c>
      <c r="J6" s="165">
        <v>41.73</v>
      </c>
      <c r="K6" s="165">
        <v>42</v>
      </c>
      <c r="L6" s="165">
        <v>42.07</v>
      </c>
      <c r="M6" s="166">
        <v>42.26</v>
      </c>
      <c r="N6" s="166">
        <v>42.43</v>
      </c>
      <c r="O6" s="166">
        <v>42.47</v>
      </c>
      <c r="P6" s="166">
        <v>42.54</v>
      </c>
      <c r="Q6" s="166">
        <v>42.7</v>
      </c>
      <c r="R6" s="166">
        <v>42.91</v>
      </c>
    </row>
    <row r="7" spans="1:20">
      <c r="A7" s="86" t="s">
        <v>66</v>
      </c>
      <c r="B7" s="231" t="s">
        <v>26</v>
      </c>
      <c r="C7" s="167"/>
      <c r="D7" s="167"/>
      <c r="E7" s="167"/>
      <c r="F7" s="167"/>
      <c r="G7" s="167"/>
      <c r="H7" s="167">
        <v>43.32</v>
      </c>
      <c r="I7" s="167">
        <v>43.64</v>
      </c>
      <c r="J7" s="167">
        <v>43.83</v>
      </c>
      <c r="K7" s="167">
        <v>44.09</v>
      </c>
      <c r="L7" s="167">
        <v>44.33</v>
      </c>
      <c r="M7" s="168">
        <v>44.51</v>
      </c>
      <c r="N7" s="168">
        <v>44.9</v>
      </c>
      <c r="O7" s="168">
        <v>45.12</v>
      </c>
      <c r="P7" s="168">
        <v>45.27</v>
      </c>
      <c r="Q7" s="168">
        <v>45.45</v>
      </c>
      <c r="R7" s="168">
        <v>45.52</v>
      </c>
    </row>
    <row r="8" spans="1:20">
      <c r="A8" s="87" t="s">
        <v>16</v>
      </c>
      <c r="B8" s="229" t="s">
        <v>26</v>
      </c>
      <c r="C8" s="163"/>
      <c r="D8" s="163"/>
      <c r="E8" s="163"/>
      <c r="F8" s="163"/>
      <c r="G8" s="163"/>
      <c r="H8" s="163">
        <v>44.97</v>
      </c>
      <c r="I8" s="163">
        <v>45.34</v>
      </c>
      <c r="J8" s="163">
        <v>45.64</v>
      </c>
      <c r="K8" s="163">
        <v>45.99</v>
      </c>
      <c r="L8" s="163">
        <v>46.32</v>
      </c>
      <c r="M8" s="164">
        <v>46.62</v>
      </c>
      <c r="N8" s="164">
        <v>46.94</v>
      </c>
      <c r="O8" s="164">
        <v>47.29</v>
      </c>
      <c r="P8" s="164">
        <v>47.42</v>
      </c>
      <c r="Q8" s="164">
        <v>47.53</v>
      </c>
      <c r="R8" s="164">
        <v>47.56</v>
      </c>
    </row>
    <row r="9" spans="1:20">
      <c r="A9" s="87" t="s">
        <v>17</v>
      </c>
      <c r="B9" s="229" t="s">
        <v>26</v>
      </c>
      <c r="C9" s="163"/>
      <c r="D9" s="163"/>
      <c r="E9" s="163"/>
      <c r="F9" s="163"/>
      <c r="G9" s="163"/>
      <c r="H9" s="163">
        <v>44.87</v>
      </c>
      <c r="I9" s="163">
        <v>45.33</v>
      </c>
      <c r="J9" s="163">
        <v>45.71</v>
      </c>
      <c r="K9" s="163">
        <v>46.13</v>
      </c>
      <c r="L9" s="163">
        <v>46.58</v>
      </c>
      <c r="M9" s="164">
        <v>47.02</v>
      </c>
      <c r="N9" s="164">
        <v>47.33</v>
      </c>
      <c r="O9" s="164">
        <v>47.88</v>
      </c>
      <c r="P9" s="164">
        <v>48.16</v>
      </c>
      <c r="Q9" s="164">
        <v>48.13</v>
      </c>
      <c r="R9" s="164">
        <v>48.36</v>
      </c>
    </row>
    <row r="10" spans="1:20" s="73" customFormat="1">
      <c r="A10" s="85" t="s">
        <v>18</v>
      </c>
      <c r="B10" s="230" t="s">
        <v>26</v>
      </c>
      <c r="C10" s="165"/>
      <c r="D10" s="165"/>
      <c r="E10" s="165"/>
      <c r="F10" s="165"/>
      <c r="G10" s="165"/>
      <c r="H10" s="165">
        <v>43.76</v>
      </c>
      <c r="I10" s="165">
        <v>44.1</v>
      </c>
      <c r="J10" s="165">
        <v>44.32</v>
      </c>
      <c r="K10" s="165">
        <v>44.61</v>
      </c>
      <c r="L10" s="165">
        <v>44.88</v>
      </c>
      <c r="M10" s="166">
        <v>45.1</v>
      </c>
      <c r="N10" s="166">
        <v>45.48</v>
      </c>
      <c r="O10" s="166">
        <v>45.74</v>
      </c>
      <c r="P10" s="166">
        <v>45.89</v>
      </c>
      <c r="Q10" s="166">
        <v>46.06</v>
      </c>
      <c r="R10" s="166">
        <v>46.12</v>
      </c>
    </row>
    <row r="11" spans="1:20">
      <c r="A11" s="87" t="s">
        <v>72</v>
      </c>
      <c r="B11" s="229" t="s">
        <v>26</v>
      </c>
      <c r="C11" s="163"/>
      <c r="D11" s="163"/>
      <c r="E11" s="163"/>
      <c r="F11" s="163"/>
      <c r="G11" s="163"/>
      <c r="H11" s="163">
        <v>42.97</v>
      </c>
      <c r="I11" s="163">
        <v>43.2</v>
      </c>
      <c r="J11" s="163">
        <v>43.35</v>
      </c>
      <c r="K11" s="163">
        <v>43.56</v>
      </c>
      <c r="L11" s="163">
        <v>43.8</v>
      </c>
      <c r="M11" s="164">
        <v>44.05</v>
      </c>
      <c r="N11" s="164">
        <v>44.4</v>
      </c>
      <c r="O11" s="164">
        <v>44.62</v>
      </c>
      <c r="P11" s="164">
        <v>44.75</v>
      </c>
      <c r="Q11" s="164">
        <v>44.85</v>
      </c>
      <c r="R11" s="164">
        <v>44.96</v>
      </c>
    </row>
    <row r="12" spans="1:20" ht="22.5">
      <c r="A12" s="87" t="s">
        <v>68</v>
      </c>
      <c r="B12" s="229" t="s">
        <v>26</v>
      </c>
      <c r="C12" s="163"/>
      <c r="D12" s="163"/>
      <c r="E12" s="163"/>
      <c r="F12" s="163"/>
      <c r="G12" s="163"/>
      <c r="H12" s="163">
        <v>41.64</v>
      </c>
      <c r="I12" s="163">
        <v>41.91</v>
      </c>
      <c r="J12" s="163">
        <v>42.13</v>
      </c>
      <c r="K12" s="163">
        <v>42.44</v>
      </c>
      <c r="L12" s="163">
        <v>42.71</v>
      </c>
      <c r="M12" s="164">
        <v>43.02</v>
      </c>
      <c r="N12" s="164">
        <v>43.41</v>
      </c>
      <c r="O12" s="164">
        <v>43.71</v>
      </c>
      <c r="P12" s="164">
        <v>43.84</v>
      </c>
      <c r="Q12" s="164">
        <v>43.97</v>
      </c>
      <c r="R12" s="164">
        <v>44.05</v>
      </c>
    </row>
    <row r="13" spans="1:20">
      <c r="A13" s="87" t="s">
        <v>41</v>
      </c>
      <c r="B13" s="229" t="s">
        <v>26</v>
      </c>
      <c r="C13" s="163"/>
      <c r="D13" s="163"/>
      <c r="E13" s="163"/>
      <c r="F13" s="163"/>
      <c r="G13" s="163"/>
      <c r="H13" s="163">
        <v>38.869999999999997</v>
      </c>
      <c r="I13" s="163">
        <v>39.31</v>
      </c>
      <c r="J13" s="163">
        <v>39.6</v>
      </c>
      <c r="K13" s="163">
        <v>40.159999999999997</v>
      </c>
      <c r="L13" s="163">
        <v>40.61</v>
      </c>
      <c r="M13" s="164">
        <v>40.950000000000003</v>
      </c>
      <c r="N13" s="164">
        <v>41.38</v>
      </c>
      <c r="O13" s="164">
        <v>41.86</v>
      </c>
      <c r="P13" s="164">
        <v>42.2</v>
      </c>
      <c r="Q13" s="164">
        <v>42.47</v>
      </c>
      <c r="R13" s="164">
        <v>42.67</v>
      </c>
    </row>
    <row r="14" spans="1:20">
      <c r="A14" s="87" t="s">
        <v>37</v>
      </c>
      <c r="B14" s="229" t="s">
        <v>26</v>
      </c>
      <c r="C14" s="163"/>
      <c r="D14" s="163"/>
      <c r="E14" s="163"/>
      <c r="F14" s="163"/>
      <c r="G14" s="163"/>
      <c r="H14" s="163">
        <v>40.65</v>
      </c>
      <c r="I14" s="163">
        <v>40.97</v>
      </c>
      <c r="J14" s="163">
        <v>41.89</v>
      </c>
      <c r="K14" s="163">
        <v>42.02</v>
      </c>
      <c r="L14" s="163">
        <v>42.79</v>
      </c>
      <c r="M14" s="164">
        <v>42.65</v>
      </c>
      <c r="N14" s="164">
        <v>43.2</v>
      </c>
      <c r="O14" s="164">
        <v>43.35</v>
      </c>
      <c r="P14" s="164">
        <v>43.62</v>
      </c>
      <c r="Q14" s="164">
        <v>43.79</v>
      </c>
      <c r="R14" s="164">
        <v>43.77</v>
      </c>
    </row>
    <row r="15" spans="1:20" s="73" customFormat="1">
      <c r="A15" s="88" t="s">
        <v>19</v>
      </c>
      <c r="B15" s="230" t="s">
        <v>26</v>
      </c>
      <c r="C15" s="165"/>
      <c r="D15" s="165"/>
      <c r="E15" s="165"/>
      <c r="F15" s="165"/>
      <c r="G15" s="165"/>
      <c r="H15" s="165">
        <v>41.59</v>
      </c>
      <c r="I15" s="165">
        <v>41.88</v>
      </c>
      <c r="J15" s="165">
        <v>42.11</v>
      </c>
      <c r="K15" s="165">
        <v>42.43</v>
      </c>
      <c r="L15" s="165">
        <v>42.72</v>
      </c>
      <c r="M15" s="166">
        <v>43.01</v>
      </c>
      <c r="N15" s="166">
        <v>43.39</v>
      </c>
      <c r="O15" s="166">
        <v>43.69</v>
      </c>
      <c r="P15" s="166">
        <v>43.85</v>
      </c>
      <c r="Q15" s="166">
        <v>43.99</v>
      </c>
      <c r="R15" s="166">
        <v>44.08</v>
      </c>
    </row>
    <row r="16" spans="1:20" s="73" customFormat="1">
      <c r="A16" s="85" t="s">
        <v>20</v>
      </c>
      <c r="B16" s="230" t="s">
        <v>26</v>
      </c>
      <c r="C16" s="165"/>
      <c r="D16" s="165"/>
      <c r="E16" s="165"/>
      <c r="F16" s="165"/>
      <c r="G16" s="165"/>
      <c r="H16" s="165">
        <v>43.25</v>
      </c>
      <c r="I16" s="165">
        <v>43.57</v>
      </c>
      <c r="J16" s="165">
        <v>43.78</v>
      </c>
      <c r="K16" s="165">
        <v>44.07</v>
      </c>
      <c r="L16" s="165">
        <v>44.33</v>
      </c>
      <c r="M16" s="166">
        <v>44.56</v>
      </c>
      <c r="N16" s="166">
        <v>44.94</v>
      </c>
      <c r="O16" s="166">
        <v>45.19</v>
      </c>
      <c r="P16" s="166">
        <v>45.33</v>
      </c>
      <c r="Q16" s="166">
        <v>45.48</v>
      </c>
      <c r="R16" s="166">
        <v>45.54</v>
      </c>
    </row>
    <row r="17" spans="1:18">
      <c r="A17" s="89" t="s">
        <v>21</v>
      </c>
      <c r="B17" s="232" t="s">
        <v>26</v>
      </c>
      <c r="C17" s="167"/>
      <c r="D17" s="167"/>
      <c r="E17" s="167"/>
      <c r="F17" s="167"/>
      <c r="G17" s="167"/>
      <c r="H17" s="167">
        <v>41.01</v>
      </c>
      <c r="I17" s="167">
        <v>41.07</v>
      </c>
      <c r="J17" s="167">
        <v>41.11</v>
      </c>
      <c r="K17" s="167">
        <v>41.21</v>
      </c>
      <c r="L17" s="167">
        <v>41.32</v>
      </c>
      <c r="M17" s="168">
        <v>41.45</v>
      </c>
      <c r="N17" s="168">
        <v>41.59</v>
      </c>
      <c r="O17" s="168">
        <v>41.71</v>
      </c>
      <c r="P17" s="168">
        <v>41.75</v>
      </c>
      <c r="Q17" s="168">
        <v>41.77</v>
      </c>
      <c r="R17" s="168">
        <v>41.82</v>
      </c>
    </row>
    <row r="18" spans="1:18" ht="22.5">
      <c r="A18" s="84" t="s">
        <v>110</v>
      </c>
      <c r="B18" s="233" t="s">
        <v>26</v>
      </c>
      <c r="C18" s="163"/>
      <c r="D18" s="163"/>
      <c r="E18" s="163"/>
      <c r="F18" s="163"/>
      <c r="G18" s="163"/>
      <c r="H18" s="163">
        <v>40.909999999999997</v>
      </c>
      <c r="I18" s="163">
        <v>41.12</v>
      </c>
      <c r="J18" s="163">
        <v>41.28</v>
      </c>
      <c r="K18" s="163">
        <v>41.58</v>
      </c>
      <c r="L18" s="163">
        <v>41.8</v>
      </c>
      <c r="M18" s="164">
        <v>42.02</v>
      </c>
      <c r="N18" s="164">
        <v>42.31</v>
      </c>
      <c r="O18" s="164">
        <v>42.45</v>
      </c>
      <c r="P18" s="164">
        <v>42.55</v>
      </c>
      <c r="Q18" s="164">
        <v>42.67</v>
      </c>
      <c r="R18" s="164">
        <v>42.82</v>
      </c>
    </row>
    <row r="19" spans="1:18" ht="22.5">
      <c r="A19" s="84" t="s">
        <v>109</v>
      </c>
      <c r="B19" s="233" t="s">
        <v>26</v>
      </c>
      <c r="C19" s="163"/>
      <c r="D19" s="163"/>
      <c r="E19" s="163"/>
      <c r="F19" s="163"/>
      <c r="G19" s="163"/>
      <c r="H19" s="163">
        <v>41.53</v>
      </c>
      <c r="I19" s="163">
        <v>41.74</v>
      </c>
      <c r="J19" s="163">
        <v>41.87</v>
      </c>
      <c r="K19" s="163">
        <v>42.12</v>
      </c>
      <c r="L19" s="163">
        <v>42.53</v>
      </c>
      <c r="M19" s="164">
        <v>42.81</v>
      </c>
      <c r="N19" s="164">
        <v>42.95</v>
      </c>
      <c r="O19" s="164">
        <v>43.08</v>
      </c>
      <c r="P19" s="164">
        <v>43.25</v>
      </c>
      <c r="Q19" s="164">
        <v>43.34</v>
      </c>
      <c r="R19" s="164">
        <v>43.35</v>
      </c>
    </row>
    <row r="20" spans="1:18" s="73" customFormat="1">
      <c r="A20" s="90" t="s">
        <v>23</v>
      </c>
      <c r="B20" s="234" t="s">
        <v>26</v>
      </c>
      <c r="C20" s="169"/>
      <c r="D20" s="169"/>
      <c r="E20" s="169"/>
      <c r="F20" s="169"/>
      <c r="G20" s="169"/>
      <c r="H20" s="169">
        <v>41.02</v>
      </c>
      <c r="I20" s="169">
        <v>41.1</v>
      </c>
      <c r="J20" s="169">
        <v>41.14</v>
      </c>
      <c r="K20" s="169">
        <v>41.26</v>
      </c>
      <c r="L20" s="169">
        <v>41.4</v>
      </c>
      <c r="M20" s="170">
        <v>41.54</v>
      </c>
      <c r="N20" s="170">
        <v>41.69</v>
      </c>
      <c r="O20" s="170">
        <v>41.82</v>
      </c>
      <c r="P20" s="170">
        <v>41.88</v>
      </c>
      <c r="Q20" s="170">
        <v>41.9</v>
      </c>
      <c r="R20" s="170">
        <v>41.97</v>
      </c>
    </row>
    <row r="21" spans="1:18" s="73" customFormat="1" ht="12" thickBot="1">
      <c r="A21" s="91" t="s">
        <v>42</v>
      </c>
      <c r="B21" s="235" t="s">
        <v>26</v>
      </c>
      <c r="C21" s="171"/>
      <c r="D21" s="171"/>
      <c r="E21" s="171"/>
      <c r="F21" s="171"/>
      <c r="G21" s="171"/>
      <c r="H21" s="171">
        <v>41.82</v>
      </c>
      <c r="I21" s="171">
        <v>42.06</v>
      </c>
      <c r="J21" s="171">
        <v>42.31</v>
      </c>
      <c r="K21" s="171">
        <v>42.56</v>
      </c>
      <c r="L21" s="171">
        <v>42.71</v>
      </c>
      <c r="M21" s="172">
        <v>42.91</v>
      </c>
      <c r="N21" s="172">
        <v>43.15</v>
      </c>
      <c r="O21" s="172">
        <v>43.27</v>
      </c>
      <c r="P21" s="172">
        <v>43.36</v>
      </c>
      <c r="Q21" s="172">
        <v>43.49</v>
      </c>
      <c r="R21" s="172">
        <v>43.62</v>
      </c>
    </row>
    <row r="22" spans="1:18">
      <c r="A22" s="92" t="s">
        <v>14</v>
      </c>
      <c r="B22" s="236" t="s">
        <v>24</v>
      </c>
      <c r="C22" s="161">
        <v>40.130000000000003</v>
      </c>
      <c r="D22" s="161">
        <v>40.369999999999997</v>
      </c>
      <c r="E22" s="161">
        <v>40.65</v>
      </c>
      <c r="F22" s="161">
        <v>40.69</v>
      </c>
      <c r="G22" s="161">
        <v>40.71</v>
      </c>
      <c r="H22" s="161">
        <v>40.590000000000003</v>
      </c>
      <c r="I22" s="161">
        <v>40.86</v>
      </c>
      <c r="J22" s="161">
        <v>41.03</v>
      </c>
      <c r="K22" s="161">
        <v>41.27</v>
      </c>
      <c r="L22" s="161">
        <v>41.43</v>
      </c>
      <c r="M22" s="162">
        <v>41.61</v>
      </c>
      <c r="N22" s="162">
        <v>41.73</v>
      </c>
      <c r="O22" s="162">
        <v>41.67</v>
      </c>
      <c r="P22" s="162">
        <v>41.63</v>
      </c>
      <c r="Q22" s="162">
        <v>41.78</v>
      </c>
      <c r="R22" s="162">
        <v>41.9</v>
      </c>
    </row>
    <row r="23" spans="1:18">
      <c r="A23" s="84" t="s">
        <v>36</v>
      </c>
      <c r="B23" s="229" t="s">
        <v>24</v>
      </c>
      <c r="C23" s="163">
        <v>40.42</v>
      </c>
      <c r="D23" s="163">
        <v>40.770000000000003</v>
      </c>
      <c r="E23" s="163">
        <v>40</v>
      </c>
      <c r="F23" s="163">
        <v>40.03</v>
      </c>
      <c r="G23" s="163">
        <v>40.1</v>
      </c>
      <c r="H23" s="163">
        <v>39.32</v>
      </c>
      <c r="I23" s="163">
        <v>40.340000000000003</v>
      </c>
      <c r="J23" s="163">
        <v>41.42</v>
      </c>
      <c r="K23" s="163">
        <v>41.66</v>
      </c>
      <c r="L23" s="163">
        <v>41.54</v>
      </c>
      <c r="M23" s="164">
        <v>41.63</v>
      </c>
      <c r="N23" s="164">
        <v>41.82</v>
      </c>
      <c r="O23" s="164">
        <v>41.87</v>
      </c>
      <c r="P23" s="164">
        <v>42.05</v>
      </c>
      <c r="Q23" s="164">
        <v>42.14</v>
      </c>
      <c r="R23" s="164">
        <v>42.37</v>
      </c>
    </row>
    <row r="24" spans="1:18" s="73" customFormat="1">
      <c r="A24" s="85" t="s">
        <v>15</v>
      </c>
      <c r="B24" s="230" t="s">
        <v>24</v>
      </c>
      <c r="C24" s="165">
        <v>40.15</v>
      </c>
      <c r="D24" s="165">
        <v>40.42</v>
      </c>
      <c r="E24" s="165">
        <v>40.57</v>
      </c>
      <c r="F24" s="165">
        <v>40.6</v>
      </c>
      <c r="G24" s="165">
        <v>40.630000000000003</v>
      </c>
      <c r="H24" s="165">
        <v>40.43</v>
      </c>
      <c r="I24" s="165">
        <v>40.770000000000003</v>
      </c>
      <c r="J24" s="165">
        <v>41.1</v>
      </c>
      <c r="K24" s="165">
        <v>41.34</v>
      </c>
      <c r="L24" s="165">
        <v>41.45</v>
      </c>
      <c r="M24" s="166">
        <v>41.62</v>
      </c>
      <c r="N24" s="166">
        <v>41.75</v>
      </c>
      <c r="O24" s="166">
        <v>41.71</v>
      </c>
      <c r="P24" s="166">
        <v>41.71</v>
      </c>
      <c r="Q24" s="166">
        <v>41.85</v>
      </c>
      <c r="R24" s="166">
        <v>41.99</v>
      </c>
    </row>
    <row r="25" spans="1:18">
      <c r="A25" s="86" t="s">
        <v>66</v>
      </c>
      <c r="B25" s="231" t="s">
        <v>24</v>
      </c>
      <c r="C25" s="167"/>
      <c r="D25" s="167"/>
      <c r="E25" s="167"/>
      <c r="F25" s="167"/>
      <c r="G25" s="167"/>
      <c r="H25" s="167">
        <v>43.24</v>
      </c>
      <c r="I25" s="167">
        <v>43.6</v>
      </c>
      <c r="J25" s="167">
        <v>43.85</v>
      </c>
      <c r="K25" s="167">
        <v>44.08</v>
      </c>
      <c r="L25" s="167">
        <v>44.31</v>
      </c>
      <c r="M25" s="168">
        <v>44.5</v>
      </c>
      <c r="N25" s="168">
        <v>44.88</v>
      </c>
      <c r="O25" s="168">
        <v>45.01</v>
      </c>
      <c r="P25" s="168">
        <v>45.13</v>
      </c>
      <c r="Q25" s="168">
        <v>45.25</v>
      </c>
      <c r="R25" s="168">
        <v>45.25</v>
      </c>
    </row>
    <row r="26" spans="1:18">
      <c r="A26" s="87" t="s">
        <v>16</v>
      </c>
      <c r="B26" s="229" t="s">
        <v>24</v>
      </c>
      <c r="C26" s="163"/>
      <c r="D26" s="163"/>
      <c r="E26" s="163"/>
      <c r="F26" s="163"/>
      <c r="G26" s="163"/>
      <c r="H26" s="163">
        <v>44.64</v>
      </c>
      <c r="I26" s="163">
        <v>45.08</v>
      </c>
      <c r="J26" s="163">
        <v>45.46</v>
      </c>
      <c r="K26" s="163">
        <v>45.81</v>
      </c>
      <c r="L26" s="163">
        <v>46.14</v>
      </c>
      <c r="M26" s="164">
        <v>46.42</v>
      </c>
      <c r="N26" s="164">
        <v>46.75</v>
      </c>
      <c r="O26" s="164">
        <v>47.09</v>
      </c>
      <c r="P26" s="164">
        <v>47.21</v>
      </c>
      <c r="Q26" s="164">
        <v>47.32</v>
      </c>
      <c r="R26" s="164">
        <v>47.38</v>
      </c>
    </row>
    <row r="27" spans="1:18">
      <c r="A27" s="87" t="s">
        <v>17</v>
      </c>
      <c r="B27" s="229" t="s">
        <v>24</v>
      </c>
      <c r="C27" s="163"/>
      <c r="D27" s="163"/>
      <c r="E27" s="163"/>
      <c r="F27" s="163"/>
      <c r="G27" s="163"/>
      <c r="H27" s="163">
        <v>44.9</v>
      </c>
      <c r="I27" s="163">
        <v>45.33</v>
      </c>
      <c r="J27" s="163">
        <v>45.71</v>
      </c>
      <c r="K27" s="163">
        <v>46.11</v>
      </c>
      <c r="L27" s="163">
        <v>46.44</v>
      </c>
      <c r="M27" s="164">
        <v>46.83</v>
      </c>
      <c r="N27" s="164">
        <v>47.1</v>
      </c>
      <c r="O27" s="164">
        <v>47.58</v>
      </c>
      <c r="P27" s="164">
        <v>47.82</v>
      </c>
      <c r="Q27" s="164">
        <v>47.79</v>
      </c>
      <c r="R27" s="164">
        <v>48</v>
      </c>
    </row>
    <row r="28" spans="1:18" s="73" customFormat="1">
      <c r="A28" s="85" t="s">
        <v>18</v>
      </c>
      <c r="B28" s="230" t="s">
        <v>24</v>
      </c>
      <c r="C28" s="165"/>
      <c r="D28" s="165"/>
      <c r="E28" s="165"/>
      <c r="F28" s="165"/>
      <c r="G28" s="165"/>
      <c r="H28" s="165">
        <v>43.58</v>
      </c>
      <c r="I28" s="165">
        <v>43.96</v>
      </c>
      <c r="J28" s="165">
        <v>44.24</v>
      </c>
      <c r="K28" s="165">
        <v>44.51</v>
      </c>
      <c r="L28" s="165">
        <v>44.76</v>
      </c>
      <c r="M28" s="166">
        <v>44.98</v>
      </c>
      <c r="N28" s="166">
        <v>45.37</v>
      </c>
      <c r="O28" s="166">
        <v>45.55</v>
      </c>
      <c r="P28" s="166">
        <v>45.69</v>
      </c>
      <c r="Q28" s="166">
        <v>45.8</v>
      </c>
      <c r="R28" s="166">
        <v>45.82</v>
      </c>
    </row>
    <row r="29" spans="1:18" ht="12" customHeight="1">
      <c r="A29" s="87" t="s">
        <v>67</v>
      </c>
      <c r="B29" s="229" t="s">
        <v>24</v>
      </c>
      <c r="C29" s="163"/>
      <c r="D29" s="163"/>
      <c r="E29" s="163"/>
      <c r="F29" s="163"/>
      <c r="G29" s="163"/>
      <c r="H29" s="163">
        <v>42.25</v>
      </c>
      <c r="I29" s="163">
        <v>42.65</v>
      </c>
      <c r="J29" s="163">
        <v>42.87</v>
      </c>
      <c r="K29" s="163">
        <v>43.03</v>
      </c>
      <c r="L29" s="163">
        <v>43.26</v>
      </c>
      <c r="M29" s="164">
        <v>43.49</v>
      </c>
      <c r="N29" s="164">
        <v>43.81</v>
      </c>
      <c r="O29" s="164">
        <v>44</v>
      </c>
      <c r="P29" s="164">
        <v>44.2</v>
      </c>
      <c r="Q29" s="164">
        <v>44.39</v>
      </c>
      <c r="R29" s="164">
        <v>44.45</v>
      </c>
    </row>
    <row r="30" spans="1:18" ht="12" customHeight="1">
      <c r="A30" s="87" t="s">
        <v>68</v>
      </c>
      <c r="B30" s="229" t="s">
        <v>24</v>
      </c>
      <c r="C30" s="163"/>
      <c r="D30" s="163"/>
      <c r="E30" s="163"/>
      <c r="F30" s="163"/>
      <c r="G30" s="163"/>
      <c r="H30" s="163">
        <v>42.03</v>
      </c>
      <c r="I30" s="163">
        <v>42.34</v>
      </c>
      <c r="J30" s="163">
        <v>42.58</v>
      </c>
      <c r="K30" s="163">
        <v>42.89</v>
      </c>
      <c r="L30" s="163">
        <v>43.15</v>
      </c>
      <c r="M30" s="164">
        <v>43.48</v>
      </c>
      <c r="N30" s="164">
        <v>43.85</v>
      </c>
      <c r="O30" s="164">
        <v>44.07</v>
      </c>
      <c r="P30" s="164">
        <v>44.2</v>
      </c>
      <c r="Q30" s="164">
        <v>44.31</v>
      </c>
      <c r="R30" s="164">
        <v>44.36</v>
      </c>
    </row>
    <row r="31" spans="1:18">
      <c r="A31" s="87" t="s">
        <v>41</v>
      </c>
      <c r="B31" s="229" t="s">
        <v>24</v>
      </c>
      <c r="C31" s="163"/>
      <c r="D31" s="163"/>
      <c r="E31" s="163"/>
      <c r="F31" s="163"/>
      <c r="G31" s="163"/>
      <c r="H31" s="163">
        <v>38.67</v>
      </c>
      <c r="I31" s="163">
        <v>39.07</v>
      </c>
      <c r="J31" s="163">
        <v>39.39</v>
      </c>
      <c r="K31" s="163">
        <v>39.96</v>
      </c>
      <c r="L31" s="163">
        <v>40.409999999999997</v>
      </c>
      <c r="M31" s="164">
        <v>40.74</v>
      </c>
      <c r="N31" s="164">
        <v>41.13</v>
      </c>
      <c r="O31" s="164">
        <v>41.61</v>
      </c>
      <c r="P31" s="164">
        <v>41.94</v>
      </c>
      <c r="Q31" s="164">
        <v>42.17</v>
      </c>
      <c r="R31" s="164">
        <v>42.33</v>
      </c>
    </row>
    <row r="32" spans="1:18">
      <c r="A32" s="87" t="s">
        <v>37</v>
      </c>
      <c r="B32" s="229" t="s">
        <v>24</v>
      </c>
      <c r="C32" s="163"/>
      <c r="D32" s="163"/>
      <c r="E32" s="163"/>
      <c r="F32" s="163"/>
      <c r="G32" s="163"/>
      <c r="H32" s="163">
        <v>41.48</v>
      </c>
      <c r="I32" s="163">
        <v>41.85</v>
      </c>
      <c r="J32" s="163">
        <v>42.88</v>
      </c>
      <c r="K32" s="163">
        <v>43.07</v>
      </c>
      <c r="L32" s="163">
        <v>43.8</v>
      </c>
      <c r="M32" s="164">
        <v>43.73</v>
      </c>
      <c r="N32" s="164">
        <v>44.36</v>
      </c>
      <c r="O32" s="164">
        <v>44.33</v>
      </c>
      <c r="P32" s="164">
        <v>44.58</v>
      </c>
      <c r="Q32" s="164">
        <v>44.95</v>
      </c>
      <c r="R32" s="164">
        <v>45.12</v>
      </c>
    </row>
    <row r="33" spans="1:18" s="73" customFormat="1">
      <c r="A33" s="88" t="s">
        <v>19</v>
      </c>
      <c r="B33" s="230" t="s">
        <v>24</v>
      </c>
      <c r="C33" s="165"/>
      <c r="D33" s="165"/>
      <c r="E33" s="165"/>
      <c r="F33" s="165"/>
      <c r="G33" s="165"/>
      <c r="H33" s="165">
        <v>41.14</v>
      </c>
      <c r="I33" s="165">
        <v>41.49</v>
      </c>
      <c r="J33" s="165">
        <v>41.78</v>
      </c>
      <c r="K33" s="165">
        <v>42.17</v>
      </c>
      <c r="L33" s="165">
        <v>42.5</v>
      </c>
      <c r="M33" s="166">
        <v>42.81</v>
      </c>
      <c r="N33" s="166">
        <v>43.19</v>
      </c>
      <c r="O33" s="166">
        <v>43.5</v>
      </c>
      <c r="P33" s="166">
        <v>43.7</v>
      </c>
      <c r="Q33" s="166">
        <v>43.86</v>
      </c>
      <c r="R33" s="166">
        <v>43.94</v>
      </c>
    </row>
    <row r="34" spans="1:18" s="73" customFormat="1">
      <c r="A34" s="85" t="s">
        <v>20</v>
      </c>
      <c r="B34" s="230" t="s">
        <v>24</v>
      </c>
      <c r="C34" s="165"/>
      <c r="D34" s="165"/>
      <c r="E34" s="165"/>
      <c r="F34" s="165"/>
      <c r="G34" s="165"/>
      <c r="H34" s="165">
        <v>42.96</v>
      </c>
      <c r="I34" s="165">
        <v>43.33</v>
      </c>
      <c r="J34" s="165">
        <v>43.6</v>
      </c>
      <c r="K34" s="165">
        <v>43.89</v>
      </c>
      <c r="L34" s="165">
        <v>44.15</v>
      </c>
      <c r="M34" s="166">
        <v>44.39</v>
      </c>
      <c r="N34" s="166">
        <v>44.77</v>
      </c>
      <c r="O34" s="166">
        <v>44.97</v>
      </c>
      <c r="P34" s="166">
        <v>45.1</v>
      </c>
      <c r="Q34" s="166">
        <v>45.22</v>
      </c>
      <c r="R34" s="166">
        <v>45.24</v>
      </c>
    </row>
    <row r="35" spans="1:18">
      <c r="A35" s="89" t="s">
        <v>21</v>
      </c>
      <c r="B35" s="232" t="s">
        <v>24</v>
      </c>
      <c r="C35" s="167"/>
      <c r="D35" s="167"/>
      <c r="E35" s="167"/>
      <c r="F35" s="167"/>
      <c r="G35" s="167"/>
      <c r="H35" s="167">
        <v>42.88</v>
      </c>
      <c r="I35" s="167">
        <v>42.96</v>
      </c>
      <c r="J35" s="167">
        <v>43.07</v>
      </c>
      <c r="K35" s="167">
        <v>43.16</v>
      </c>
      <c r="L35" s="167">
        <v>43.16</v>
      </c>
      <c r="M35" s="168">
        <v>43.17</v>
      </c>
      <c r="N35" s="168">
        <v>43.17</v>
      </c>
      <c r="O35" s="168">
        <v>43.22</v>
      </c>
      <c r="P35" s="168">
        <v>43.16</v>
      </c>
      <c r="Q35" s="168">
        <v>43.08</v>
      </c>
      <c r="R35" s="168">
        <v>43.04</v>
      </c>
    </row>
    <row r="36" spans="1:18" ht="22.5">
      <c r="A36" s="84" t="s">
        <v>110</v>
      </c>
      <c r="B36" s="233" t="s">
        <v>24</v>
      </c>
      <c r="C36" s="163"/>
      <c r="D36" s="163"/>
      <c r="E36" s="163"/>
      <c r="F36" s="163"/>
      <c r="G36" s="163"/>
      <c r="H36" s="163">
        <v>43.02</v>
      </c>
      <c r="I36" s="163">
        <v>43.35</v>
      </c>
      <c r="J36" s="163">
        <v>43.5</v>
      </c>
      <c r="K36" s="163">
        <v>43.75</v>
      </c>
      <c r="L36" s="163">
        <v>43.9</v>
      </c>
      <c r="M36" s="164">
        <v>44.1</v>
      </c>
      <c r="N36" s="164">
        <v>44.43</v>
      </c>
      <c r="O36" s="164">
        <v>44.51</v>
      </c>
      <c r="P36" s="164">
        <v>44.53</v>
      </c>
      <c r="Q36" s="164">
        <v>44.69</v>
      </c>
      <c r="R36" s="164">
        <v>44.77</v>
      </c>
    </row>
    <row r="37" spans="1:18" ht="22.5">
      <c r="A37" s="84" t="s">
        <v>109</v>
      </c>
      <c r="B37" s="233" t="s">
        <v>24</v>
      </c>
      <c r="C37" s="163"/>
      <c r="D37" s="163"/>
      <c r="E37" s="163"/>
      <c r="F37" s="163"/>
      <c r="G37" s="163"/>
      <c r="H37" s="163">
        <v>42.11</v>
      </c>
      <c r="I37" s="163">
        <v>42.36</v>
      </c>
      <c r="J37" s="163">
        <v>42.57</v>
      </c>
      <c r="K37" s="163">
        <v>42.86</v>
      </c>
      <c r="L37" s="163">
        <v>43.37</v>
      </c>
      <c r="M37" s="164">
        <v>43.6</v>
      </c>
      <c r="N37" s="164">
        <v>43.68</v>
      </c>
      <c r="O37" s="164">
        <v>43.8</v>
      </c>
      <c r="P37" s="164">
        <v>43.95</v>
      </c>
      <c r="Q37" s="164">
        <v>44.11</v>
      </c>
      <c r="R37" s="164">
        <v>44</v>
      </c>
    </row>
    <row r="38" spans="1:18" s="73" customFormat="1">
      <c r="A38" s="90" t="s">
        <v>23</v>
      </c>
      <c r="B38" s="234" t="s">
        <v>24</v>
      </c>
      <c r="C38" s="169"/>
      <c r="D38" s="169"/>
      <c r="E38" s="169"/>
      <c r="F38" s="169"/>
      <c r="G38" s="169"/>
      <c r="H38" s="169">
        <v>42.85</v>
      </c>
      <c r="I38" s="169">
        <v>42.95</v>
      </c>
      <c r="J38" s="169">
        <v>43.06</v>
      </c>
      <c r="K38" s="169">
        <v>43.17</v>
      </c>
      <c r="L38" s="169">
        <v>43.21</v>
      </c>
      <c r="M38" s="170">
        <v>43.24</v>
      </c>
      <c r="N38" s="170">
        <v>43.26</v>
      </c>
      <c r="O38" s="170">
        <v>43.31</v>
      </c>
      <c r="P38" s="170">
        <v>43.27</v>
      </c>
      <c r="Q38" s="170">
        <v>43.22</v>
      </c>
      <c r="R38" s="170">
        <v>43.17</v>
      </c>
    </row>
    <row r="39" spans="1:18" s="73" customFormat="1" ht="12" thickBot="1">
      <c r="A39" s="91" t="s">
        <v>42</v>
      </c>
      <c r="B39" s="235" t="s">
        <v>24</v>
      </c>
      <c r="C39" s="171"/>
      <c r="D39" s="171"/>
      <c r="E39" s="171"/>
      <c r="F39" s="171"/>
      <c r="G39" s="171"/>
      <c r="H39" s="171">
        <v>41.57</v>
      </c>
      <c r="I39" s="171">
        <v>41.9</v>
      </c>
      <c r="J39" s="171">
        <v>42.2</v>
      </c>
      <c r="K39" s="171">
        <v>42.46</v>
      </c>
      <c r="L39" s="171">
        <v>42.62</v>
      </c>
      <c r="M39" s="172">
        <v>42.8</v>
      </c>
      <c r="N39" s="172">
        <v>43.01</v>
      </c>
      <c r="O39" s="172">
        <v>43.05</v>
      </c>
      <c r="P39" s="172">
        <v>43.1</v>
      </c>
      <c r="Q39" s="172">
        <v>43.21</v>
      </c>
      <c r="R39" s="172">
        <v>43.31</v>
      </c>
    </row>
    <row r="40" spans="1:18">
      <c r="A40" s="84" t="s">
        <v>14</v>
      </c>
      <c r="B40" s="229" t="s">
        <v>25</v>
      </c>
      <c r="C40" s="163">
        <v>41.38</v>
      </c>
      <c r="D40" s="163">
        <v>41.66</v>
      </c>
      <c r="E40" s="163">
        <v>41.98</v>
      </c>
      <c r="F40" s="163">
        <v>41.94</v>
      </c>
      <c r="G40" s="163">
        <v>41.92</v>
      </c>
      <c r="H40" s="163">
        <v>42.2</v>
      </c>
      <c r="I40" s="163">
        <v>42.38</v>
      </c>
      <c r="J40" s="163">
        <v>42.58</v>
      </c>
      <c r="K40" s="163">
        <v>42.89</v>
      </c>
      <c r="L40" s="163">
        <v>42.94</v>
      </c>
      <c r="M40" s="164">
        <v>43.17</v>
      </c>
      <c r="N40" s="164">
        <v>43.35</v>
      </c>
      <c r="O40" s="164">
        <v>43.44</v>
      </c>
      <c r="P40" s="164">
        <v>43.5</v>
      </c>
      <c r="Q40" s="164">
        <v>43.69</v>
      </c>
      <c r="R40" s="164">
        <v>43.94</v>
      </c>
    </row>
    <row r="41" spans="1:18">
      <c r="A41" s="84" t="s">
        <v>36</v>
      </c>
      <c r="B41" s="229" t="s">
        <v>25</v>
      </c>
      <c r="C41" s="163">
        <v>39.1</v>
      </c>
      <c r="D41" s="163">
        <v>40.71</v>
      </c>
      <c r="E41" s="163">
        <v>40.020000000000003</v>
      </c>
      <c r="F41" s="163">
        <v>39.92</v>
      </c>
      <c r="G41" s="163">
        <v>39.979999999999997</v>
      </c>
      <c r="H41" s="163">
        <v>38.950000000000003</v>
      </c>
      <c r="I41" s="163">
        <v>39.74</v>
      </c>
      <c r="J41" s="163">
        <v>40.93</v>
      </c>
      <c r="K41" s="163">
        <v>41.19</v>
      </c>
      <c r="L41" s="163">
        <v>41.2</v>
      </c>
      <c r="M41" s="164">
        <v>41.34</v>
      </c>
      <c r="N41" s="164">
        <v>41.61</v>
      </c>
      <c r="O41" s="164">
        <v>41.76</v>
      </c>
      <c r="P41" s="164">
        <v>41.99</v>
      </c>
      <c r="Q41" s="164">
        <v>42.08</v>
      </c>
      <c r="R41" s="164">
        <v>42.42</v>
      </c>
    </row>
    <row r="42" spans="1:18" s="73" customFormat="1">
      <c r="A42" s="85" t="s">
        <v>15</v>
      </c>
      <c r="B42" s="230" t="s">
        <v>25</v>
      </c>
      <c r="C42" s="165">
        <v>41.17</v>
      </c>
      <c r="D42" s="165">
        <v>41.49</v>
      </c>
      <c r="E42" s="165">
        <v>41.61</v>
      </c>
      <c r="F42" s="165">
        <v>41.54</v>
      </c>
      <c r="G42" s="165">
        <v>41.52</v>
      </c>
      <c r="H42" s="165">
        <v>41.72</v>
      </c>
      <c r="I42" s="165">
        <v>41.9</v>
      </c>
      <c r="J42" s="165">
        <v>42.27</v>
      </c>
      <c r="K42" s="165">
        <v>42.55</v>
      </c>
      <c r="L42" s="165">
        <v>42.59</v>
      </c>
      <c r="M42" s="166">
        <v>42.79</v>
      </c>
      <c r="N42" s="166">
        <v>43</v>
      </c>
      <c r="O42" s="166">
        <v>43.1</v>
      </c>
      <c r="P42" s="166">
        <v>43.2</v>
      </c>
      <c r="Q42" s="166">
        <v>43.37</v>
      </c>
      <c r="R42" s="166">
        <v>43.61</v>
      </c>
    </row>
    <row r="43" spans="1:18">
      <c r="A43" s="86" t="s">
        <v>66</v>
      </c>
      <c r="B43" s="231" t="s">
        <v>25</v>
      </c>
      <c r="C43" s="167"/>
      <c r="D43" s="167"/>
      <c r="E43" s="167"/>
      <c r="F43" s="167"/>
      <c r="G43" s="167"/>
      <c r="H43" s="167">
        <v>43.38</v>
      </c>
      <c r="I43" s="167">
        <v>43.67</v>
      </c>
      <c r="J43" s="167">
        <v>43.83</v>
      </c>
      <c r="K43" s="167">
        <v>44.1</v>
      </c>
      <c r="L43" s="167">
        <v>44.34</v>
      </c>
      <c r="M43" s="168">
        <v>44.52</v>
      </c>
      <c r="N43" s="168">
        <v>44.91</v>
      </c>
      <c r="O43" s="168">
        <v>45.19</v>
      </c>
      <c r="P43" s="168">
        <v>45.35</v>
      </c>
      <c r="Q43" s="168">
        <v>45.58</v>
      </c>
      <c r="R43" s="168">
        <v>45.69</v>
      </c>
    </row>
    <row r="44" spans="1:18">
      <c r="A44" s="87" t="s">
        <v>16</v>
      </c>
      <c r="B44" s="229" t="s">
        <v>25</v>
      </c>
      <c r="C44" s="163"/>
      <c r="D44" s="163"/>
      <c r="E44" s="163"/>
      <c r="F44" s="163"/>
      <c r="G44" s="163"/>
      <c r="H44" s="163">
        <v>45.12</v>
      </c>
      <c r="I44" s="163">
        <v>45.47</v>
      </c>
      <c r="J44" s="163">
        <v>45.72</v>
      </c>
      <c r="K44" s="163">
        <v>46.07</v>
      </c>
      <c r="L44" s="163">
        <v>46.41</v>
      </c>
      <c r="M44" s="164">
        <v>46.71</v>
      </c>
      <c r="N44" s="164">
        <v>47.03</v>
      </c>
      <c r="O44" s="164">
        <v>47.38</v>
      </c>
      <c r="P44" s="164">
        <v>47.53</v>
      </c>
      <c r="Q44" s="164">
        <v>47.63</v>
      </c>
      <c r="R44" s="164">
        <v>47.65</v>
      </c>
    </row>
    <row r="45" spans="1:18">
      <c r="A45" s="87" t="s">
        <v>17</v>
      </c>
      <c r="B45" s="229" t="s">
        <v>25</v>
      </c>
      <c r="C45" s="163"/>
      <c r="D45" s="163"/>
      <c r="E45" s="163"/>
      <c r="F45" s="163"/>
      <c r="G45" s="163"/>
      <c r="H45" s="163">
        <v>44.85</v>
      </c>
      <c r="I45" s="163">
        <v>45.33</v>
      </c>
      <c r="J45" s="163">
        <v>45.71</v>
      </c>
      <c r="K45" s="163">
        <v>46.14</v>
      </c>
      <c r="L45" s="163">
        <v>46.68</v>
      </c>
      <c r="M45" s="164">
        <v>47.16</v>
      </c>
      <c r="N45" s="164">
        <v>47.5</v>
      </c>
      <c r="O45" s="164">
        <v>48.1</v>
      </c>
      <c r="P45" s="164">
        <v>48.4</v>
      </c>
      <c r="Q45" s="164">
        <v>48.38</v>
      </c>
      <c r="R45" s="164">
        <v>48.62</v>
      </c>
    </row>
    <row r="46" spans="1:18" s="73" customFormat="1">
      <c r="A46" s="85" t="s">
        <v>18</v>
      </c>
      <c r="B46" s="230" t="s">
        <v>25</v>
      </c>
      <c r="C46" s="165"/>
      <c r="D46" s="165"/>
      <c r="E46" s="165"/>
      <c r="F46" s="165"/>
      <c r="G46" s="165"/>
      <c r="H46" s="165">
        <v>43.87</v>
      </c>
      <c r="I46" s="165">
        <v>44.18</v>
      </c>
      <c r="J46" s="165">
        <v>44.37</v>
      </c>
      <c r="K46" s="165">
        <v>44.68</v>
      </c>
      <c r="L46" s="165">
        <v>44.95</v>
      </c>
      <c r="M46" s="166">
        <v>45.16</v>
      </c>
      <c r="N46" s="166">
        <v>45.55</v>
      </c>
      <c r="O46" s="166">
        <v>45.85</v>
      </c>
      <c r="P46" s="166">
        <v>46.02</v>
      </c>
      <c r="Q46" s="166">
        <v>46.21</v>
      </c>
      <c r="R46" s="166">
        <v>46.3</v>
      </c>
    </row>
    <row r="47" spans="1:18">
      <c r="A47" s="87" t="s">
        <v>67</v>
      </c>
      <c r="B47" s="229" t="s">
        <v>25</v>
      </c>
      <c r="C47" s="163"/>
      <c r="D47" s="163"/>
      <c r="E47" s="163"/>
      <c r="F47" s="163"/>
      <c r="G47" s="163"/>
      <c r="H47" s="163">
        <v>43.07</v>
      </c>
      <c r="I47" s="163">
        <v>43.27</v>
      </c>
      <c r="J47" s="163">
        <v>43.42</v>
      </c>
      <c r="K47" s="163">
        <v>43.63</v>
      </c>
      <c r="L47" s="163">
        <v>43.88</v>
      </c>
      <c r="M47" s="164">
        <v>44.12</v>
      </c>
      <c r="N47" s="164">
        <v>44.48</v>
      </c>
      <c r="O47" s="164">
        <v>44.71</v>
      </c>
      <c r="P47" s="164">
        <v>44.82</v>
      </c>
      <c r="Q47" s="164">
        <v>44.91</v>
      </c>
      <c r="R47" s="164">
        <v>45.04</v>
      </c>
    </row>
    <row r="48" spans="1:18" ht="22.5">
      <c r="A48" s="87" t="s">
        <v>68</v>
      </c>
      <c r="B48" s="229" t="s">
        <v>25</v>
      </c>
      <c r="C48" s="163"/>
      <c r="D48" s="163"/>
      <c r="E48" s="163"/>
      <c r="F48" s="163"/>
      <c r="G48" s="163"/>
      <c r="H48" s="163">
        <v>41.24</v>
      </c>
      <c r="I48" s="163">
        <v>41.48</v>
      </c>
      <c r="J48" s="163">
        <v>41.69</v>
      </c>
      <c r="K48" s="163">
        <v>42.01</v>
      </c>
      <c r="L48" s="163">
        <v>42.29</v>
      </c>
      <c r="M48" s="164">
        <v>42.6</v>
      </c>
      <c r="N48" s="164">
        <v>43.02</v>
      </c>
      <c r="O48" s="164">
        <v>43.38</v>
      </c>
      <c r="P48" s="164">
        <v>43.52</v>
      </c>
      <c r="Q48" s="164">
        <v>43.67</v>
      </c>
      <c r="R48" s="164">
        <v>43.78</v>
      </c>
    </row>
    <row r="49" spans="1:20">
      <c r="A49" s="87" t="s">
        <v>69</v>
      </c>
      <c r="B49" s="229" t="s">
        <v>25</v>
      </c>
      <c r="C49" s="163"/>
      <c r="D49" s="163"/>
      <c r="E49" s="163"/>
      <c r="F49" s="163"/>
      <c r="G49" s="163"/>
      <c r="H49" s="163">
        <v>39.450000000000003</v>
      </c>
      <c r="I49" s="163">
        <v>39.99</v>
      </c>
      <c r="J49" s="163">
        <v>40.19</v>
      </c>
      <c r="K49" s="163">
        <v>40.74</v>
      </c>
      <c r="L49" s="163">
        <v>41.14</v>
      </c>
      <c r="M49" s="164">
        <v>41.55</v>
      </c>
      <c r="N49" s="164">
        <v>42.04</v>
      </c>
      <c r="O49" s="164">
        <v>42.52</v>
      </c>
      <c r="P49" s="164">
        <v>42.89</v>
      </c>
      <c r="Q49" s="164">
        <v>43.24</v>
      </c>
      <c r="R49" s="164">
        <v>43.55</v>
      </c>
    </row>
    <row r="50" spans="1:20">
      <c r="A50" s="87" t="s">
        <v>37</v>
      </c>
      <c r="B50" s="229" t="s">
        <v>25</v>
      </c>
      <c r="C50" s="163"/>
      <c r="D50" s="163"/>
      <c r="E50" s="163"/>
      <c r="F50" s="163"/>
      <c r="G50" s="163"/>
      <c r="H50" s="163">
        <v>39.97</v>
      </c>
      <c r="I50" s="163">
        <v>40.24</v>
      </c>
      <c r="J50" s="163">
        <v>40.9</v>
      </c>
      <c r="K50" s="163">
        <v>40.98</v>
      </c>
      <c r="L50" s="163">
        <v>41.82</v>
      </c>
      <c r="M50" s="164">
        <v>41.64</v>
      </c>
      <c r="N50" s="164">
        <v>42.15</v>
      </c>
      <c r="O50" s="164">
        <v>42.48</v>
      </c>
      <c r="P50" s="164">
        <v>42.79</v>
      </c>
      <c r="Q50" s="164">
        <v>42.8</v>
      </c>
      <c r="R50" s="164">
        <v>42.65</v>
      </c>
    </row>
    <row r="51" spans="1:20" s="73" customFormat="1">
      <c r="A51" s="88" t="s">
        <v>19</v>
      </c>
      <c r="B51" s="230" t="s">
        <v>25</v>
      </c>
      <c r="C51" s="165"/>
      <c r="D51" s="165"/>
      <c r="E51" s="165"/>
      <c r="F51" s="165"/>
      <c r="G51" s="165"/>
      <c r="H51" s="165">
        <v>41.93</v>
      </c>
      <c r="I51" s="165">
        <v>42.17</v>
      </c>
      <c r="J51" s="165">
        <v>42.34</v>
      </c>
      <c r="K51" s="165">
        <v>42.61</v>
      </c>
      <c r="L51" s="165">
        <v>42.88</v>
      </c>
      <c r="M51" s="166">
        <v>43.15</v>
      </c>
      <c r="N51" s="166">
        <v>43.54</v>
      </c>
      <c r="O51" s="166">
        <v>43.82</v>
      </c>
      <c r="P51" s="166">
        <v>43.95</v>
      </c>
      <c r="Q51" s="166">
        <v>44.08</v>
      </c>
      <c r="R51" s="166">
        <v>44.19</v>
      </c>
    </row>
    <row r="52" spans="1:20" s="73" customFormat="1">
      <c r="A52" s="85" t="s">
        <v>20</v>
      </c>
      <c r="B52" s="230" t="s">
        <v>25</v>
      </c>
      <c r="C52" s="165"/>
      <c r="D52" s="165"/>
      <c r="E52" s="165"/>
      <c r="F52" s="165"/>
      <c r="G52" s="165"/>
      <c r="H52" s="165">
        <v>43.44</v>
      </c>
      <c r="I52" s="165">
        <v>43.72</v>
      </c>
      <c r="J52" s="165">
        <v>43.9</v>
      </c>
      <c r="K52" s="165">
        <v>44.19</v>
      </c>
      <c r="L52" s="165">
        <v>44.45</v>
      </c>
      <c r="M52" s="166">
        <v>44.67</v>
      </c>
      <c r="N52" s="166">
        <v>45.05</v>
      </c>
      <c r="O52" s="166">
        <v>45.33</v>
      </c>
      <c r="P52" s="166">
        <v>45.48</v>
      </c>
      <c r="Q52" s="166">
        <v>45.64</v>
      </c>
      <c r="R52" s="166">
        <v>45.73</v>
      </c>
    </row>
    <row r="53" spans="1:20">
      <c r="A53" s="89" t="s">
        <v>21</v>
      </c>
      <c r="B53" s="232" t="s">
        <v>25</v>
      </c>
      <c r="C53" s="167"/>
      <c r="D53" s="167"/>
      <c r="E53" s="167"/>
      <c r="F53" s="167"/>
      <c r="G53" s="167"/>
      <c r="H53" s="167">
        <v>40.450000000000003</v>
      </c>
      <c r="I53" s="167">
        <v>40.51</v>
      </c>
      <c r="J53" s="167">
        <v>40.520000000000003</v>
      </c>
      <c r="K53" s="167">
        <v>40.630000000000003</v>
      </c>
      <c r="L53" s="167">
        <v>40.770000000000003</v>
      </c>
      <c r="M53" s="168">
        <v>40.93</v>
      </c>
      <c r="N53" s="168">
        <v>41.11</v>
      </c>
      <c r="O53" s="168">
        <v>41.26</v>
      </c>
      <c r="P53" s="168">
        <v>41.34</v>
      </c>
      <c r="Q53" s="168">
        <v>41.38</v>
      </c>
      <c r="R53" s="168">
        <v>41.47</v>
      </c>
    </row>
    <row r="54" spans="1:20" ht="22.5">
      <c r="A54" s="84" t="s">
        <v>110</v>
      </c>
      <c r="B54" s="233" t="s">
        <v>25</v>
      </c>
      <c r="C54" s="163"/>
      <c r="D54" s="163"/>
      <c r="E54" s="163"/>
      <c r="F54" s="163"/>
      <c r="G54" s="163"/>
      <c r="H54" s="163">
        <v>40.590000000000003</v>
      </c>
      <c r="I54" s="163">
        <v>40.78</v>
      </c>
      <c r="J54" s="163">
        <v>40.950000000000003</v>
      </c>
      <c r="K54" s="163">
        <v>41.26</v>
      </c>
      <c r="L54" s="163">
        <v>41.48</v>
      </c>
      <c r="M54" s="164">
        <v>41.71</v>
      </c>
      <c r="N54" s="164">
        <v>42</v>
      </c>
      <c r="O54" s="164">
        <v>42.15</v>
      </c>
      <c r="P54" s="164">
        <v>42.27</v>
      </c>
      <c r="Q54" s="164">
        <v>42.38</v>
      </c>
      <c r="R54" s="164">
        <v>42.55</v>
      </c>
    </row>
    <row r="55" spans="1:20" ht="22.5">
      <c r="A55" s="84" t="s">
        <v>109</v>
      </c>
      <c r="B55" s="233" t="s">
        <v>25</v>
      </c>
      <c r="C55" s="163"/>
      <c r="D55" s="163"/>
      <c r="E55" s="163"/>
      <c r="F55" s="163"/>
      <c r="G55" s="163"/>
      <c r="H55" s="163">
        <v>41.23</v>
      </c>
      <c r="I55" s="163">
        <v>41.42</v>
      </c>
      <c r="J55" s="163">
        <v>41.52</v>
      </c>
      <c r="K55" s="163">
        <v>41.76</v>
      </c>
      <c r="L55" s="163">
        <v>42.12</v>
      </c>
      <c r="M55" s="164">
        <v>42.43</v>
      </c>
      <c r="N55" s="164">
        <v>42.61</v>
      </c>
      <c r="O55" s="164">
        <v>42.74</v>
      </c>
      <c r="P55" s="164">
        <v>42.92</v>
      </c>
      <c r="Q55" s="164">
        <v>42.98</v>
      </c>
      <c r="R55" s="164">
        <v>43.04</v>
      </c>
    </row>
    <row r="56" spans="1:20" s="73" customFormat="1">
      <c r="A56" s="90" t="s">
        <v>23</v>
      </c>
      <c r="B56" s="234" t="s">
        <v>25</v>
      </c>
      <c r="C56" s="169"/>
      <c r="D56" s="169"/>
      <c r="E56" s="169"/>
      <c r="F56" s="169"/>
      <c r="G56" s="169"/>
      <c r="H56" s="169">
        <v>40.479999999999997</v>
      </c>
      <c r="I56" s="169">
        <v>40.549999999999997</v>
      </c>
      <c r="J56" s="169">
        <v>40.58</v>
      </c>
      <c r="K56" s="169">
        <v>40.700000000000003</v>
      </c>
      <c r="L56" s="169">
        <v>40.880000000000003</v>
      </c>
      <c r="M56" s="170">
        <v>41.05</v>
      </c>
      <c r="N56" s="170">
        <v>41.24</v>
      </c>
      <c r="O56" s="170">
        <v>41.39</v>
      </c>
      <c r="P56" s="170">
        <v>41.48</v>
      </c>
      <c r="Q56" s="170">
        <v>41.53</v>
      </c>
      <c r="R56" s="170">
        <v>41.63</v>
      </c>
    </row>
    <row r="57" spans="1:20" s="73" customFormat="1">
      <c r="A57" s="93" t="s">
        <v>42</v>
      </c>
      <c r="B57" s="237" t="s">
        <v>25</v>
      </c>
      <c r="C57" s="173"/>
      <c r="D57" s="173"/>
      <c r="E57" s="173"/>
      <c r="F57" s="173"/>
      <c r="G57" s="173"/>
      <c r="H57" s="173">
        <v>41.97</v>
      </c>
      <c r="I57" s="173">
        <v>42.16</v>
      </c>
      <c r="J57" s="173">
        <v>42.37</v>
      </c>
      <c r="K57" s="173">
        <v>42.62</v>
      </c>
      <c r="L57" s="173">
        <v>42.77</v>
      </c>
      <c r="M57" s="174">
        <v>42.97</v>
      </c>
      <c r="N57" s="174">
        <v>43.23</v>
      </c>
      <c r="O57" s="174">
        <v>43.4</v>
      </c>
      <c r="P57" s="174">
        <v>43.52</v>
      </c>
      <c r="Q57" s="174">
        <v>43.65</v>
      </c>
      <c r="R57" s="174">
        <v>43.81</v>
      </c>
    </row>
    <row r="58" spans="1:20" ht="2.25" customHeight="1"/>
    <row r="59" spans="1:20">
      <c r="A59" s="264" t="s">
        <v>83</v>
      </c>
      <c r="B59" s="264"/>
      <c r="C59" s="264"/>
      <c r="D59" s="264"/>
      <c r="E59" s="264"/>
      <c r="F59" s="264"/>
      <c r="G59" s="264"/>
      <c r="H59" s="264"/>
      <c r="I59" s="264"/>
      <c r="J59" s="264"/>
      <c r="K59" s="264"/>
      <c r="L59" s="264"/>
      <c r="M59" s="264"/>
      <c r="N59" s="264"/>
      <c r="O59" s="264"/>
      <c r="P59" s="264"/>
      <c r="Q59" s="264"/>
      <c r="R59" s="264"/>
      <c r="S59" s="264"/>
      <c r="T59" s="264"/>
    </row>
    <row r="60" spans="1:20">
      <c r="A60" s="265" t="s">
        <v>43</v>
      </c>
      <c r="B60" s="265"/>
      <c r="C60" s="265"/>
      <c r="D60" s="265"/>
      <c r="E60" s="265"/>
      <c r="F60" s="265"/>
      <c r="G60" s="265"/>
      <c r="H60" s="265"/>
      <c r="I60" s="265"/>
      <c r="J60" s="265"/>
      <c r="K60" s="265"/>
      <c r="L60" s="265"/>
      <c r="M60" s="265"/>
      <c r="N60" s="265"/>
      <c r="O60" s="265"/>
      <c r="P60" s="265"/>
      <c r="Q60" s="265"/>
      <c r="R60" s="265"/>
      <c r="S60" s="265"/>
      <c r="T60" s="265"/>
    </row>
    <row r="61" spans="1:20">
      <c r="A61" s="266" t="s">
        <v>102</v>
      </c>
      <c r="B61" s="266"/>
      <c r="C61" s="266"/>
      <c r="D61" s="266"/>
      <c r="E61" s="266"/>
      <c r="F61" s="266"/>
      <c r="G61" s="266"/>
      <c r="H61" s="266"/>
      <c r="I61" s="266"/>
      <c r="J61" s="266"/>
      <c r="K61" s="266"/>
      <c r="L61" s="266"/>
      <c r="M61" s="266"/>
      <c r="N61" s="266"/>
      <c r="O61" s="266"/>
      <c r="P61" s="266"/>
      <c r="Q61" s="266"/>
      <c r="R61" s="266"/>
      <c r="S61" s="266"/>
      <c r="T61" s="266"/>
    </row>
    <row r="62" spans="1:20">
      <c r="A62" s="287" t="s">
        <v>57</v>
      </c>
      <c r="B62" s="287"/>
      <c r="C62" s="287"/>
      <c r="D62" s="287"/>
      <c r="E62" s="287"/>
      <c r="F62" s="287"/>
      <c r="G62" s="287"/>
      <c r="H62" s="287"/>
      <c r="I62" s="287"/>
      <c r="J62" s="287"/>
      <c r="K62" s="287"/>
    </row>
    <row r="63" spans="1:20">
      <c r="A63" s="265" t="s">
        <v>44</v>
      </c>
      <c r="B63" s="265"/>
      <c r="C63" s="265"/>
      <c r="D63" s="265"/>
      <c r="E63" s="265"/>
      <c r="F63" s="265"/>
      <c r="G63" s="265"/>
      <c r="H63" s="265"/>
      <c r="I63" s="265"/>
      <c r="J63" s="265"/>
      <c r="K63" s="265"/>
      <c r="L63" s="265"/>
      <c r="M63" s="265"/>
      <c r="N63" s="265"/>
      <c r="O63" s="265"/>
    </row>
  </sheetData>
  <mergeCells count="6">
    <mergeCell ref="A1:T1"/>
    <mergeCell ref="A62:K62"/>
    <mergeCell ref="A59:T59"/>
    <mergeCell ref="A60:T60"/>
    <mergeCell ref="A63:O63"/>
    <mergeCell ref="A61:T6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V63"/>
  <sheetViews>
    <sheetView showGridLines="0" workbookViewId="0">
      <pane xSplit="3" ySplit="3" topLeftCell="D37" activePane="bottomRight" state="frozen"/>
      <selection pane="topRight" activeCell="D1" sqref="D1"/>
      <selection pane="bottomLeft" activeCell="A4" sqref="A4"/>
      <selection pane="bottomRight" activeCell="A61" sqref="A61:M61"/>
    </sheetView>
  </sheetViews>
  <sheetFormatPr baseColWidth="10" defaultColWidth="11.42578125" defaultRowHeight="11.25"/>
  <cols>
    <col min="1" max="1" width="47.7109375" style="64" customWidth="1"/>
    <col min="2" max="2" width="10.7109375" style="223" customWidth="1"/>
    <col min="3" max="4" width="8.28515625" style="64" bestFit="1" customWidth="1"/>
    <col min="5" max="5" width="8" style="64" bestFit="1" customWidth="1"/>
    <col min="6" max="6" width="9" style="64" bestFit="1" customWidth="1"/>
    <col min="7" max="7" width="8.28515625" style="64" bestFit="1" customWidth="1"/>
    <col min="8" max="8" width="8" style="64" bestFit="1" customWidth="1"/>
    <col min="9" max="9" width="8.28515625" style="64" bestFit="1" customWidth="1"/>
    <col min="10" max="10" width="8" style="64" bestFit="1" customWidth="1"/>
    <col min="11" max="11" width="9" style="64" bestFit="1" customWidth="1"/>
    <col min="12" max="12" width="8.28515625" style="64" bestFit="1" customWidth="1"/>
    <col min="13" max="13" width="8" style="64" bestFit="1" customWidth="1"/>
    <col min="14" max="14" width="9" style="64" bestFit="1" customWidth="1"/>
    <col min="15" max="15" width="8.28515625" style="64" bestFit="1" customWidth="1"/>
    <col min="16" max="16" width="8" style="64" bestFit="1" customWidth="1"/>
    <col min="17" max="17" width="8.28515625" style="64" bestFit="1" customWidth="1"/>
    <col min="18" max="18" width="8" style="64" bestFit="1" customWidth="1"/>
    <col min="19" max="19" width="9" style="64" bestFit="1" customWidth="1"/>
    <col min="20" max="20" width="8.28515625" style="64" bestFit="1" customWidth="1"/>
    <col min="21" max="21" width="8" style="64" bestFit="1" customWidth="1"/>
    <col min="22" max="22" width="9" style="64" bestFit="1" customWidth="1"/>
    <col min="23" max="16384" width="11.42578125" style="64"/>
  </cols>
  <sheetData>
    <row r="1" spans="1:22">
      <c r="A1" s="267" t="s">
        <v>58</v>
      </c>
      <c r="B1" s="267"/>
      <c r="C1" s="267"/>
      <c r="D1" s="267"/>
      <c r="E1" s="267"/>
      <c r="F1" s="267"/>
      <c r="G1" s="267"/>
      <c r="H1" s="267"/>
      <c r="I1" s="267"/>
      <c r="J1" s="267"/>
      <c r="K1" s="267"/>
      <c r="L1" s="267"/>
      <c r="M1" s="267"/>
      <c r="N1" s="267"/>
      <c r="O1" s="267"/>
      <c r="P1" s="267"/>
      <c r="Q1" s="267"/>
      <c r="R1" s="267"/>
      <c r="S1" s="267"/>
      <c r="T1" s="267"/>
      <c r="U1" s="267"/>
      <c r="V1" s="267"/>
    </row>
    <row r="2" spans="1:22" ht="12" thickBot="1"/>
    <row r="3" spans="1:22" ht="12" thickBot="1">
      <c r="A3" s="80" t="s">
        <v>13</v>
      </c>
      <c r="B3" s="81"/>
      <c r="C3" s="186">
        <v>2004</v>
      </c>
      <c r="D3" s="186">
        <v>2005</v>
      </c>
      <c r="E3" s="186">
        <v>2006</v>
      </c>
      <c r="F3" s="186">
        <v>2007</v>
      </c>
      <c r="G3" s="186">
        <v>2008</v>
      </c>
      <c r="H3" s="186" t="s">
        <v>65</v>
      </c>
      <c r="I3" s="186">
        <v>2010</v>
      </c>
      <c r="J3" s="110">
        <v>2011</v>
      </c>
      <c r="K3" s="110">
        <v>2012</v>
      </c>
      <c r="L3" s="110">
        <v>2013</v>
      </c>
      <c r="M3" s="187">
        <v>2014</v>
      </c>
      <c r="N3" s="187">
        <v>2015</v>
      </c>
      <c r="O3" s="187">
        <v>2016</v>
      </c>
      <c r="P3" s="187">
        <v>2017</v>
      </c>
      <c r="Q3" s="187">
        <v>2018</v>
      </c>
      <c r="R3" s="187">
        <v>2019</v>
      </c>
    </row>
    <row r="4" spans="1:22">
      <c r="A4" s="92" t="s">
        <v>14</v>
      </c>
      <c r="B4" s="238" t="s">
        <v>26</v>
      </c>
      <c r="C4" s="161">
        <v>19.329999999999998</v>
      </c>
      <c r="D4" s="161">
        <v>18.559999999999999</v>
      </c>
      <c r="E4" s="161">
        <v>17.52</v>
      </c>
      <c r="F4" s="161">
        <v>17.22</v>
      </c>
      <c r="G4" s="161">
        <v>17.57</v>
      </c>
      <c r="H4" s="162">
        <v>16.2</v>
      </c>
      <c r="I4" s="161">
        <v>15.31</v>
      </c>
      <c r="J4" s="161">
        <v>14.6</v>
      </c>
      <c r="K4" s="161">
        <v>13.93</v>
      </c>
      <c r="L4" s="161">
        <v>13.96</v>
      </c>
      <c r="M4" s="162">
        <v>13.7</v>
      </c>
      <c r="N4" s="162">
        <v>13.67</v>
      </c>
      <c r="O4" s="162">
        <v>14.21</v>
      </c>
      <c r="P4" s="162">
        <v>14.61</v>
      </c>
      <c r="Q4" s="162">
        <v>14.53</v>
      </c>
      <c r="R4" s="162">
        <v>14.53</v>
      </c>
    </row>
    <row r="5" spans="1:22">
      <c r="A5" s="84" t="s">
        <v>36</v>
      </c>
      <c r="B5" s="239" t="s">
        <v>26</v>
      </c>
      <c r="C5" s="163">
        <v>25.54</v>
      </c>
      <c r="D5" s="163">
        <v>21.14</v>
      </c>
      <c r="E5" s="163">
        <v>24.42</v>
      </c>
      <c r="F5" s="163">
        <v>24.52</v>
      </c>
      <c r="G5" s="163">
        <v>24.23</v>
      </c>
      <c r="H5" s="164">
        <v>28.4</v>
      </c>
      <c r="I5" s="163">
        <v>25.27</v>
      </c>
      <c r="J5" s="163">
        <v>21.26</v>
      </c>
      <c r="K5" s="163">
        <v>20.61</v>
      </c>
      <c r="L5" s="163">
        <v>21.08</v>
      </c>
      <c r="M5" s="164">
        <v>20.99</v>
      </c>
      <c r="N5" s="164">
        <v>20.57</v>
      </c>
      <c r="O5" s="164">
        <v>20.329999999999998</v>
      </c>
      <c r="P5" s="164">
        <v>20.03</v>
      </c>
      <c r="Q5" s="164">
        <v>20.170000000000002</v>
      </c>
      <c r="R5" s="164">
        <v>19.7</v>
      </c>
    </row>
    <row r="6" spans="1:22">
      <c r="A6" s="85" t="s">
        <v>15</v>
      </c>
      <c r="B6" s="240" t="s">
        <v>26</v>
      </c>
      <c r="C6" s="165">
        <v>19.850000000000001</v>
      </c>
      <c r="D6" s="165">
        <v>18.93</v>
      </c>
      <c r="E6" s="165">
        <v>18.600000000000001</v>
      </c>
      <c r="F6" s="165">
        <v>18.440000000000001</v>
      </c>
      <c r="G6" s="165">
        <v>18.73</v>
      </c>
      <c r="H6" s="166">
        <v>18.13</v>
      </c>
      <c r="I6" s="165">
        <v>17.04</v>
      </c>
      <c r="J6" s="165">
        <v>15.8</v>
      </c>
      <c r="K6" s="165">
        <v>15.19</v>
      </c>
      <c r="L6" s="165">
        <v>15.37</v>
      </c>
      <c r="M6" s="166">
        <v>15.16</v>
      </c>
      <c r="N6" s="166">
        <v>15.06</v>
      </c>
      <c r="O6" s="166">
        <v>15.44</v>
      </c>
      <c r="P6" s="166">
        <v>15.69</v>
      </c>
      <c r="Q6" s="166">
        <v>15.65</v>
      </c>
      <c r="R6" s="166">
        <v>15.61</v>
      </c>
    </row>
    <row r="7" spans="1:22">
      <c r="A7" s="86" t="s">
        <v>66</v>
      </c>
      <c r="B7" s="241" t="s">
        <v>26</v>
      </c>
      <c r="C7" s="167"/>
      <c r="D7" s="167"/>
      <c r="E7" s="167"/>
      <c r="F7" s="167"/>
      <c r="G7" s="167"/>
      <c r="H7" s="168">
        <v>12.81</v>
      </c>
      <c r="I7" s="167">
        <v>11.63</v>
      </c>
      <c r="J7" s="167">
        <v>11.68</v>
      </c>
      <c r="K7" s="167">
        <v>11.71</v>
      </c>
      <c r="L7" s="167">
        <v>11.64</v>
      </c>
      <c r="M7" s="168">
        <v>11.72</v>
      </c>
      <c r="N7" s="168">
        <v>11.06</v>
      </c>
      <c r="O7" s="168">
        <v>10.98</v>
      </c>
      <c r="P7" s="168">
        <v>11.01</v>
      </c>
      <c r="Q7" s="168">
        <v>10.83</v>
      </c>
      <c r="R7" s="168">
        <v>11.03</v>
      </c>
    </row>
    <row r="8" spans="1:22">
      <c r="A8" s="87" t="s">
        <v>16</v>
      </c>
      <c r="B8" s="239" t="s">
        <v>26</v>
      </c>
      <c r="C8" s="163"/>
      <c r="D8" s="163"/>
      <c r="E8" s="163"/>
      <c r="F8" s="163"/>
      <c r="G8" s="163"/>
      <c r="H8" s="164">
        <v>8.24</v>
      </c>
      <c r="I8" s="163">
        <v>7.51</v>
      </c>
      <c r="J8" s="163">
        <v>7.2</v>
      </c>
      <c r="K8" s="163">
        <v>6.9</v>
      </c>
      <c r="L8" s="163">
        <v>6.57</v>
      </c>
      <c r="M8" s="164">
        <v>6.37</v>
      </c>
      <c r="N8" s="164">
        <v>5.94</v>
      </c>
      <c r="O8" s="164">
        <v>5.71</v>
      </c>
      <c r="P8" s="164">
        <v>5.81</v>
      </c>
      <c r="Q8" s="164">
        <v>5.95</v>
      </c>
      <c r="R8" s="164">
        <v>6.2</v>
      </c>
    </row>
    <row r="9" spans="1:22">
      <c r="A9" s="87" t="s">
        <v>17</v>
      </c>
      <c r="B9" s="239" t="s">
        <v>26</v>
      </c>
      <c r="C9" s="163"/>
      <c r="D9" s="163"/>
      <c r="E9" s="163"/>
      <c r="F9" s="163"/>
      <c r="G9" s="163"/>
      <c r="H9" s="164">
        <v>6.37</v>
      </c>
      <c r="I9" s="163">
        <v>5.96</v>
      </c>
      <c r="J9" s="163">
        <v>5.73</v>
      </c>
      <c r="K9" s="163">
        <v>5.67</v>
      </c>
      <c r="L9" s="163">
        <v>5.23</v>
      </c>
      <c r="M9" s="164">
        <v>4.9400000000000004</v>
      </c>
      <c r="N9" s="164">
        <v>4.9000000000000004</v>
      </c>
      <c r="O9" s="164">
        <v>4.6100000000000003</v>
      </c>
      <c r="P9" s="164">
        <v>4.8099999999999996</v>
      </c>
      <c r="Q9" s="164">
        <v>5.36</v>
      </c>
      <c r="R9" s="164">
        <v>5.35</v>
      </c>
    </row>
    <row r="10" spans="1:22" s="73" customFormat="1">
      <c r="A10" s="85" t="s">
        <v>18</v>
      </c>
      <c r="B10" s="240" t="s">
        <v>26</v>
      </c>
      <c r="C10" s="165"/>
      <c r="D10" s="165"/>
      <c r="E10" s="165"/>
      <c r="F10" s="165"/>
      <c r="G10" s="165"/>
      <c r="H10" s="166">
        <v>11.51</v>
      </c>
      <c r="I10" s="165">
        <v>10.43</v>
      </c>
      <c r="J10" s="165">
        <v>10.39</v>
      </c>
      <c r="K10" s="165">
        <v>10.35</v>
      </c>
      <c r="L10" s="165">
        <v>10.210000000000001</v>
      </c>
      <c r="M10" s="166">
        <v>10.210000000000001</v>
      </c>
      <c r="N10" s="166">
        <v>9.6</v>
      </c>
      <c r="O10" s="166">
        <v>9.5</v>
      </c>
      <c r="P10" s="166">
        <v>9.5500000000000007</v>
      </c>
      <c r="Q10" s="166">
        <v>9.4600000000000009</v>
      </c>
      <c r="R10" s="166">
        <v>9.68</v>
      </c>
    </row>
    <row r="11" spans="1:22">
      <c r="A11" s="87" t="s">
        <v>67</v>
      </c>
      <c r="B11" s="239" t="s">
        <v>26</v>
      </c>
      <c r="C11" s="163"/>
      <c r="D11" s="163"/>
      <c r="E11" s="163"/>
      <c r="F11" s="163"/>
      <c r="G11" s="163"/>
      <c r="H11" s="164">
        <v>14.35</v>
      </c>
      <c r="I11" s="163">
        <v>13.42</v>
      </c>
      <c r="J11" s="163">
        <v>13.54</v>
      </c>
      <c r="K11" s="163">
        <v>13.59</v>
      </c>
      <c r="L11" s="163">
        <v>13.48</v>
      </c>
      <c r="M11" s="164">
        <v>13.32</v>
      </c>
      <c r="N11" s="164">
        <v>12.89</v>
      </c>
      <c r="O11" s="164">
        <v>12.72</v>
      </c>
      <c r="P11" s="164">
        <v>12.77</v>
      </c>
      <c r="Q11" s="164">
        <v>12.79</v>
      </c>
      <c r="R11" s="164">
        <v>12.69</v>
      </c>
    </row>
    <row r="12" spans="1:22">
      <c r="A12" s="87" t="s">
        <v>68</v>
      </c>
      <c r="B12" s="239" t="s">
        <v>26</v>
      </c>
      <c r="C12" s="163"/>
      <c r="D12" s="163"/>
      <c r="E12" s="163"/>
      <c r="F12" s="163"/>
      <c r="G12" s="163"/>
      <c r="H12" s="164">
        <v>15.22</v>
      </c>
      <c r="I12" s="163">
        <v>13.97</v>
      </c>
      <c r="J12" s="163">
        <v>13.75</v>
      </c>
      <c r="K12" s="163">
        <v>13.42</v>
      </c>
      <c r="L12" s="163">
        <v>13.05</v>
      </c>
      <c r="M12" s="164">
        <v>12.52</v>
      </c>
      <c r="N12" s="164">
        <v>11.88</v>
      </c>
      <c r="O12" s="164">
        <v>11.52</v>
      </c>
      <c r="P12" s="164">
        <v>11.65</v>
      </c>
      <c r="Q12" s="164">
        <v>11.69</v>
      </c>
      <c r="R12" s="164">
        <v>11.82</v>
      </c>
    </row>
    <row r="13" spans="1:22">
      <c r="A13" s="87" t="s">
        <v>41</v>
      </c>
      <c r="B13" s="239" t="s">
        <v>26</v>
      </c>
      <c r="C13" s="163"/>
      <c r="D13" s="163"/>
      <c r="E13" s="163"/>
      <c r="F13" s="163"/>
      <c r="G13" s="163"/>
      <c r="H13" s="164">
        <v>21.08</v>
      </c>
      <c r="I13" s="163">
        <v>19.09</v>
      </c>
      <c r="J13" s="163">
        <v>17.66</v>
      </c>
      <c r="K13" s="163">
        <v>15.24</v>
      </c>
      <c r="L13" s="163">
        <v>13.83</v>
      </c>
      <c r="M13" s="164">
        <v>13.12</v>
      </c>
      <c r="N13" s="164">
        <v>11.97</v>
      </c>
      <c r="O13" s="164">
        <v>11.06</v>
      </c>
      <c r="P13" s="164">
        <v>10.65</v>
      </c>
      <c r="Q13" s="164">
        <v>10.43</v>
      </c>
      <c r="R13" s="164">
        <v>10.88</v>
      </c>
    </row>
    <row r="14" spans="1:22">
      <c r="A14" s="87" t="s">
        <v>37</v>
      </c>
      <c r="B14" s="239" t="s">
        <v>26</v>
      </c>
      <c r="C14" s="163"/>
      <c r="D14" s="163"/>
      <c r="E14" s="163"/>
      <c r="F14" s="163"/>
      <c r="G14" s="163"/>
      <c r="H14" s="164">
        <v>17.34</v>
      </c>
      <c r="I14" s="163">
        <v>17.63</v>
      </c>
      <c r="J14" s="163">
        <v>16.3</v>
      </c>
      <c r="K14" s="163">
        <v>15.7</v>
      </c>
      <c r="L14" s="163">
        <v>14.75</v>
      </c>
      <c r="M14" s="164">
        <v>15.55</v>
      </c>
      <c r="N14" s="164">
        <v>13.65</v>
      </c>
      <c r="O14" s="164">
        <v>13.18</v>
      </c>
      <c r="P14" s="164">
        <v>13.27</v>
      </c>
      <c r="Q14" s="164">
        <v>12.69</v>
      </c>
      <c r="R14" s="164">
        <v>13</v>
      </c>
    </row>
    <row r="15" spans="1:22" s="73" customFormat="1">
      <c r="A15" s="88" t="s">
        <v>19</v>
      </c>
      <c r="B15" s="240" t="s">
        <v>26</v>
      </c>
      <c r="C15" s="165"/>
      <c r="D15" s="165"/>
      <c r="E15" s="165"/>
      <c r="F15" s="165"/>
      <c r="G15" s="165"/>
      <c r="H15" s="166">
        <v>15.86</v>
      </c>
      <c r="I15" s="165">
        <v>14.64</v>
      </c>
      <c r="J15" s="165">
        <v>14.3</v>
      </c>
      <c r="K15" s="165">
        <v>13.76</v>
      </c>
      <c r="L15" s="165">
        <v>13.31</v>
      </c>
      <c r="M15" s="166">
        <v>12.88</v>
      </c>
      <c r="N15" s="166">
        <v>12.19</v>
      </c>
      <c r="O15" s="166">
        <v>11.8</v>
      </c>
      <c r="P15" s="166">
        <v>11.82</v>
      </c>
      <c r="Q15" s="166">
        <v>11.81</v>
      </c>
      <c r="R15" s="166">
        <v>11.92</v>
      </c>
    </row>
    <row r="16" spans="1:22">
      <c r="A16" s="85" t="s">
        <v>20</v>
      </c>
      <c r="B16" s="240" t="s">
        <v>26</v>
      </c>
      <c r="C16" s="165"/>
      <c r="D16" s="165"/>
      <c r="E16" s="165"/>
      <c r="F16" s="165"/>
      <c r="G16" s="165"/>
      <c r="H16" s="166">
        <v>12.53</v>
      </c>
      <c r="I16" s="165">
        <v>11.44</v>
      </c>
      <c r="J16" s="165">
        <v>11.34</v>
      </c>
      <c r="K16" s="165">
        <v>11.19</v>
      </c>
      <c r="L16" s="165">
        <v>10.99</v>
      </c>
      <c r="M16" s="166">
        <v>10.89</v>
      </c>
      <c r="N16" s="166">
        <v>10.27</v>
      </c>
      <c r="O16" s="166">
        <v>10.11</v>
      </c>
      <c r="P16" s="166">
        <v>10.17</v>
      </c>
      <c r="Q16" s="166">
        <v>10.119999999999999</v>
      </c>
      <c r="R16" s="166">
        <v>10.31</v>
      </c>
    </row>
    <row r="17" spans="1:18">
      <c r="A17" s="89" t="s">
        <v>21</v>
      </c>
      <c r="B17" s="241" t="s">
        <v>26</v>
      </c>
      <c r="C17" s="167"/>
      <c r="D17" s="167"/>
      <c r="E17" s="167"/>
      <c r="F17" s="167"/>
      <c r="G17" s="167"/>
      <c r="H17" s="168">
        <v>19.559999999999999</v>
      </c>
      <c r="I17" s="167">
        <v>19.27</v>
      </c>
      <c r="J17" s="167">
        <v>19.510000000000002</v>
      </c>
      <c r="K17" s="167">
        <v>19.45</v>
      </c>
      <c r="L17" s="167">
        <v>19.55</v>
      </c>
      <c r="M17" s="168">
        <v>19.350000000000001</v>
      </c>
      <c r="N17" s="168">
        <v>19.03</v>
      </c>
      <c r="O17" s="168">
        <v>18.66</v>
      </c>
      <c r="P17" s="168">
        <v>18.46</v>
      </c>
      <c r="Q17" s="168">
        <v>18.309999999999999</v>
      </c>
      <c r="R17" s="168">
        <v>18.170000000000002</v>
      </c>
    </row>
    <row r="18" spans="1:18">
      <c r="A18" s="84" t="s">
        <v>40</v>
      </c>
      <c r="B18" s="239" t="s">
        <v>26</v>
      </c>
      <c r="C18" s="163"/>
      <c r="D18" s="163"/>
      <c r="E18" s="163"/>
      <c r="F18" s="163"/>
      <c r="G18" s="163"/>
      <c r="H18" s="164">
        <v>19.54</v>
      </c>
      <c r="I18" s="163">
        <v>18.420000000000002</v>
      </c>
      <c r="J18" s="163">
        <v>18.45</v>
      </c>
      <c r="K18" s="163">
        <v>18.02</v>
      </c>
      <c r="L18" s="163">
        <v>18.010000000000002</v>
      </c>
      <c r="M18" s="164">
        <v>17.809999999999999</v>
      </c>
      <c r="N18" s="164">
        <v>17.18</v>
      </c>
      <c r="O18" s="164">
        <v>17</v>
      </c>
      <c r="P18" s="164">
        <v>16.96</v>
      </c>
      <c r="Q18" s="164">
        <v>16.920000000000002</v>
      </c>
      <c r="R18" s="164">
        <v>16.84</v>
      </c>
    </row>
    <row r="19" spans="1:18">
      <c r="A19" s="84" t="s">
        <v>22</v>
      </c>
      <c r="B19" s="239" t="s">
        <v>26</v>
      </c>
      <c r="C19" s="163"/>
      <c r="D19" s="163"/>
      <c r="E19" s="163"/>
      <c r="F19" s="163"/>
      <c r="G19" s="163"/>
      <c r="H19" s="164">
        <v>17.2</v>
      </c>
      <c r="I19" s="163">
        <v>16.5</v>
      </c>
      <c r="J19" s="163">
        <v>16.14</v>
      </c>
      <c r="K19" s="163">
        <v>15.6</v>
      </c>
      <c r="L19" s="163">
        <v>14.97</v>
      </c>
      <c r="M19" s="164">
        <v>14.31</v>
      </c>
      <c r="N19" s="164">
        <v>14.08</v>
      </c>
      <c r="O19" s="164">
        <v>14.02</v>
      </c>
      <c r="P19" s="164">
        <v>13.9</v>
      </c>
      <c r="Q19" s="164">
        <v>13.82</v>
      </c>
      <c r="R19" s="164">
        <v>14.33</v>
      </c>
    </row>
    <row r="20" spans="1:18">
      <c r="A20" s="90" t="s">
        <v>23</v>
      </c>
      <c r="B20" s="242" t="s">
        <v>26</v>
      </c>
      <c r="C20" s="165"/>
      <c r="D20" s="165"/>
      <c r="E20" s="169"/>
      <c r="F20" s="169"/>
      <c r="G20" s="169"/>
      <c r="H20" s="170">
        <v>19.489999999999998</v>
      </c>
      <c r="I20" s="165">
        <v>19.13</v>
      </c>
      <c r="J20" s="169">
        <v>19.34</v>
      </c>
      <c r="K20" s="169">
        <v>19.239999999999998</v>
      </c>
      <c r="L20" s="169">
        <v>19.27</v>
      </c>
      <c r="M20" s="170">
        <v>19.05</v>
      </c>
      <c r="N20" s="170">
        <v>18.71</v>
      </c>
      <c r="O20" s="170">
        <v>18.350000000000001</v>
      </c>
      <c r="P20" s="170">
        <v>18.170000000000002</v>
      </c>
      <c r="Q20" s="170">
        <v>18.03</v>
      </c>
      <c r="R20" s="170">
        <v>17.91</v>
      </c>
    </row>
    <row r="21" spans="1:18" ht="12" thickBot="1">
      <c r="A21" s="91" t="s">
        <v>42</v>
      </c>
      <c r="B21" s="243" t="s">
        <v>26</v>
      </c>
      <c r="C21" s="171"/>
      <c r="D21" s="171"/>
      <c r="E21" s="171"/>
      <c r="F21" s="171"/>
      <c r="G21" s="171"/>
      <c r="H21" s="172">
        <v>16.52</v>
      </c>
      <c r="I21" s="171">
        <v>15.59</v>
      </c>
      <c r="J21" s="171">
        <v>15.03</v>
      </c>
      <c r="K21" s="171">
        <v>14.66</v>
      </c>
      <c r="L21" s="171">
        <v>14.68</v>
      </c>
      <c r="M21" s="172">
        <v>14.51</v>
      </c>
      <c r="N21" s="172">
        <v>14.18</v>
      </c>
      <c r="O21" s="172">
        <v>14.23</v>
      </c>
      <c r="P21" s="172">
        <v>14.32</v>
      </c>
      <c r="Q21" s="172">
        <v>14.25</v>
      </c>
      <c r="R21" s="172">
        <v>14.27</v>
      </c>
    </row>
    <row r="22" spans="1:18">
      <c r="A22" s="92" t="s">
        <v>14</v>
      </c>
      <c r="B22" s="238" t="s">
        <v>24</v>
      </c>
      <c r="C22" s="161">
        <v>20.98</v>
      </c>
      <c r="D22" s="161">
        <v>20.190000000000001</v>
      </c>
      <c r="E22" s="161">
        <v>19.16</v>
      </c>
      <c r="F22" s="161">
        <v>18.739999999999998</v>
      </c>
      <c r="G22" s="161">
        <v>18.420000000000002</v>
      </c>
      <c r="H22" s="162">
        <v>18.55</v>
      </c>
      <c r="I22" s="161">
        <v>17.899999999999999</v>
      </c>
      <c r="J22" s="161">
        <v>17.420000000000002</v>
      </c>
      <c r="K22" s="161">
        <v>16.97</v>
      </c>
      <c r="L22" s="161">
        <v>16.850000000000001</v>
      </c>
      <c r="M22" s="162">
        <v>16.760000000000002</v>
      </c>
      <c r="N22" s="162">
        <v>16.940000000000001</v>
      </c>
      <c r="O22" s="162">
        <v>17.87</v>
      </c>
      <c r="P22" s="162">
        <v>18.59</v>
      </c>
      <c r="Q22" s="162">
        <v>18.66</v>
      </c>
      <c r="R22" s="162">
        <v>18.91</v>
      </c>
    </row>
    <row r="23" spans="1:18">
      <c r="A23" s="84" t="s">
        <v>36</v>
      </c>
      <c r="B23" s="239" t="s">
        <v>24</v>
      </c>
      <c r="C23" s="163">
        <v>24.19</v>
      </c>
      <c r="D23" s="163">
        <v>22.47</v>
      </c>
      <c r="E23" s="163">
        <v>25.97</v>
      </c>
      <c r="F23" s="163">
        <v>25.78</v>
      </c>
      <c r="G23" s="163">
        <v>25.39</v>
      </c>
      <c r="H23" s="164">
        <v>28.81</v>
      </c>
      <c r="I23" s="163">
        <v>25.55</v>
      </c>
      <c r="J23" s="163">
        <v>21.84</v>
      </c>
      <c r="K23" s="163">
        <v>21.21</v>
      </c>
      <c r="L23" s="163">
        <v>22.1</v>
      </c>
      <c r="M23" s="164">
        <v>22.22</v>
      </c>
      <c r="N23" s="164">
        <v>21.98</v>
      </c>
      <c r="O23" s="164">
        <v>22.03</v>
      </c>
      <c r="P23" s="164">
        <v>21.91</v>
      </c>
      <c r="Q23" s="164">
        <v>22.07</v>
      </c>
      <c r="R23" s="164">
        <v>21.95</v>
      </c>
    </row>
    <row r="24" spans="1:18">
      <c r="A24" s="85" t="s">
        <v>15</v>
      </c>
      <c r="B24" s="240" t="s">
        <v>24</v>
      </c>
      <c r="C24" s="165">
        <v>21.23</v>
      </c>
      <c r="D24" s="165">
        <v>20.440000000000001</v>
      </c>
      <c r="E24" s="165">
        <v>20.010000000000002</v>
      </c>
      <c r="F24" s="165">
        <v>19.670000000000002</v>
      </c>
      <c r="G24" s="165">
        <v>19.39</v>
      </c>
      <c r="H24" s="166">
        <v>19.920000000000002</v>
      </c>
      <c r="I24" s="165">
        <v>19.149999999999999</v>
      </c>
      <c r="J24" s="165">
        <v>18.190000000000001</v>
      </c>
      <c r="K24" s="165">
        <v>17.739999999999998</v>
      </c>
      <c r="L24" s="165">
        <v>17.86</v>
      </c>
      <c r="M24" s="166">
        <v>17.829999999999998</v>
      </c>
      <c r="N24" s="166">
        <v>17.940000000000001</v>
      </c>
      <c r="O24" s="166">
        <v>18.690000000000001</v>
      </c>
      <c r="P24" s="166">
        <v>19.25</v>
      </c>
      <c r="Q24" s="166">
        <v>19.329999999999998</v>
      </c>
      <c r="R24" s="166">
        <v>19.510000000000002</v>
      </c>
    </row>
    <row r="25" spans="1:18">
      <c r="A25" s="86" t="s">
        <v>66</v>
      </c>
      <c r="B25" s="241" t="s">
        <v>24</v>
      </c>
      <c r="C25" s="167"/>
      <c r="D25" s="167"/>
      <c r="E25" s="167"/>
      <c r="F25" s="167"/>
      <c r="G25" s="167"/>
      <c r="H25" s="168">
        <v>13.04</v>
      </c>
      <c r="I25" s="167">
        <v>11.59</v>
      </c>
      <c r="J25" s="167">
        <v>11.6</v>
      </c>
      <c r="K25" s="167">
        <v>11.76</v>
      </c>
      <c r="L25" s="167">
        <v>11.69</v>
      </c>
      <c r="M25" s="168">
        <v>11.75</v>
      </c>
      <c r="N25" s="168">
        <v>11.11</v>
      </c>
      <c r="O25" s="168">
        <v>11.33</v>
      </c>
      <c r="P25" s="168">
        <v>11.45</v>
      </c>
      <c r="Q25" s="168">
        <v>11.46</v>
      </c>
      <c r="R25" s="168">
        <v>11.89</v>
      </c>
    </row>
    <row r="26" spans="1:18">
      <c r="A26" s="87" t="s">
        <v>16</v>
      </c>
      <c r="B26" s="239" t="s">
        <v>24</v>
      </c>
      <c r="C26" s="163"/>
      <c r="D26" s="163"/>
      <c r="E26" s="163"/>
      <c r="F26" s="163"/>
      <c r="G26" s="163"/>
      <c r="H26" s="164">
        <v>7.79</v>
      </c>
      <c r="I26" s="163">
        <v>7.03</v>
      </c>
      <c r="J26" s="163">
        <v>6.61</v>
      </c>
      <c r="K26" s="163">
        <v>6.5</v>
      </c>
      <c r="L26" s="163">
        <v>6.31</v>
      </c>
      <c r="M26" s="164">
        <v>6.25</v>
      </c>
      <c r="N26" s="164">
        <v>5.8</v>
      </c>
      <c r="O26" s="164">
        <v>5.72</v>
      </c>
      <c r="P26" s="164">
        <v>5.86</v>
      </c>
      <c r="Q26" s="164">
        <v>6.08</v>
      </c>
      <c r="R26" s="164">
        <v>6.35</v>
      </c>
    </row>
    <row r="27" spans="1:18">
      <c r="A27" s="87" t="s">
        <v>17</v>
      </c>
      <c r="B27" s="239" t="s">
        <v>24</v>
      </c>
      <c r="C27" s="163"/>
      <c r="D27" s="163"/>
      <c r="E27" s="163"/>
      <c r="F27" s="163"/>
      <c r="G27" s="163"/>
      <c r="H27" s="164">
        <v>6.46</v>
      </c>
      <c r="I27" s="163">
        <v>6.2</v>
      </c>
      <c r="J27" s="163">
        <v>5.85</v>
      </c>
      <c r="K27" s="163">
        <v>5.96</v>
      </c>
      <c r="L27" s="163">
        <v>5.74</v>
      </c>
      <c r="M27" s="164">
        <v>5.6</v>
      </c>
      <c r="N27" s="164">
        <v>5.51</v>
      </c>
      <c r="O27" s="164">
        <v>5.22</v>
      </c>
      <c r="P27" s="164">
        <v>5.48</v>
      </c>
      <c r="Q27" s="164">
        <v>6.06</v>
      </c>
      <c r="R27" s="164">
        <v>6.03</v>
      </c>
    </row>
    <row r="28" spans="1:18" s="73" customFormat="1">
      <c r="A28" s="85" t="s">
        <v>18</v>
      </c>
      <c r="B28" s="240" t="s">
        <v>24</v>
      </c>
      <c r="C28" s="165"/>
      <c r="D28" s="165"/>
      <c r="E28" s="165"/>
      <c r="F28" s="165"/>
      <c r="G28" s="165"/>
      <c r="H28" s="166">
        <v>11.78</v>
      </c>
      <c r="I28" s="165">
        <v>10.46</v>
      </c>
      <c r="J28" s="165">
        <v>10.37</v>
      </c>
      <c r="K28" s="165">
        <v>10.48</v>
      </c>
      <c r="L28" s="165">
        <v>10.38</v>
      </c>
      <c r="M28" s="166">
        <v>10.41</v>
      </c>
      <c r="N28" s="166">
        <v>9.77</v>
      </c>
      <c r="O28" s="166">
        <v>9.93</v>
      </c>
      <c r="P28" s="166">
        <v>10.050000000000001</v>
      </c>
      <c r="Q28" s="166">
        <v>10.130000000000001</v>
      </c>
      <c r="R28" s="166">
        <v>10.5</v>
      </c>
    </row>
    <row r="29" spans="1:18">
      <c r="A29" s="87" t="s">
        <v>67</v>
      </c>
      <c r="B29" s="239" t="s">
        <v>24</v>
      </c>
      <c r="C29" s="163"/>
      <c r="D29" s="163"/>
      <c r="E29" s="163"/>
      <c r="F29" s="163"/>
      <c r="G29" s="163"/>
      <c r="H29" s="164">
        <v>16.559999999999999</v>
      </c>
      <c r="I29" s="163">
        <v>14.07</v>
      </c>
      <c r="J29" s="163">
        <v>14.2</v>
      </c>
      <c r="K29" s="163">
        <v>14.37</v>
      </c>
      <c r="L29" s="163">
        <v>14.46</v>
      </c>
      <c r="M29" s="164">
        <v>14.31</v>
      </c>
      <c r="N29" s="164">
        <v>13.93</v>
      </c>
      <c r="O29" s="164">
        <v>14.14</v>
      </c>
      <c r="P29" s="164">
        <v>13.93</v>
      </c>
      <c r="Q29" s="164">
        <v>13.47</v>
      </c>
      <c r="R29" s="164">
        <v>14</v>
      </c>
    </row>
    <row r="30" spans="1:18">
      <c r="A30" s="87" t="s">
        <v>68</v>
      </c>
      <c r="B30" s="239" t="s">
        <v>24</v>
      </c>
      <c r="C30" s="163"/>
      <c r="D30" s="163"/>
      <c r="E30" s="163"/>
      <c r="F30" s="163"/>
      <c r="G30" s="163"/>
      <c r="H30" s="164">
        <v>14.18</v>
      </c>
      <c r="I30" s="163">
        <v>12.93</v>
      </c>
      <c r="J30" s="163">
        <v>12.77</v>
      </c>
      <c r="K30" s="163">
        <v>12.49</v>
      </c>
      <c r="L30" s="163">
        <v>12.22</v>
      </c>
      <c r="M30" s="164">
        <v>11.69</v>
      </c>
      <c r="N30" s="164">
        <v>11.17</v>
      </c>
      <c r="O30" s="164">
        <v>11.1</v>
      </c>
      <c r="P30" s="164">
        <v>11.28</v>
      </c>
      <c r="Q30" s="164">
        <v>11.43</v>
      </c>
      <c r="R30" s="164">
        <v>11.6</v>
      </c>
    </row>
    <row r="31" spans="1:18">
      <c r="A31" s="87" t="s">
        <v>41</v>
      </c>
      <c r="B31" s="239" t="s">
        <v>24</v>
      </c>
      <c r="C31" s="163"/>
      <c r="D31" s="163"/>
      <c r="E31" s="163"/>
      <c r="F31" s="163"/>
      <c r="G31" s="163"/>
      <c r="H31" s="164">
        <v>21.12</v>
      </c>
      <c r="I31" s="163">
        <v>19.149999999999999</v>
      </c>
      <c r="J31" s="163">
        <v>17.38</v>
      </c>
      <c r="K31" s="163">
        <v>14.67</v>
      </c>
      <c r="L31" s="163">
        <v>12.93</v>
      </c>
      <c r="M31" s="164">
        <v>12.22</v>
      </c>
      <c r="N31" s="164">
        <v>11.16</v>
      </c>
      <c r="O31" s="164">
        <v>10.15</v>
      </c>
      <c r="P31" s="164">
        <v>9.76</v>
      </c>
      <c r="Q31" s="164">
        <v>9.65</v>
      </c>
      <c r="R31" s="164">
        <v>10.31</v>
      </c>
    </row>
    <row r="32" spans="1:18">
      <c r="A32" s="87" t="s">
        <v>37</v>
      </c>
      <c r="B32" s="239" t="s">
        <v>24</v>
      </c>
      <c r="C32" s="163"/>
      <c r="D32" s="163"/>
      <c r="E32" s="163"/>
      <c r="F32" s="163"/>
      <c r="G32" s="163"/>
      <c r="H32" s="164">
        <v>14.96</v>
      </c>
      <c r="I32" s="163">
        <v>15.25</v>
      </c>
      <c r="J32" s="163">
        <v>12.83</v>
      </c>
      <c r="K32" s="163">
        <v>12.85</v>
      </c>
      <c r="L32" s="163">
        <v>12.52</v>
      </c>
      <c r="M32" s="164">
        <v>13.06</v>
      </c>
      <c r="N32" s="164">
        <v>10.83</v>
      </c>
      <c r="O32" s="164">
        <v>11.48</v>
      </c>
      <c r="P32" s="164">
        <v>11.97</v>
      </c>
      <c r="Q32" s="164">
        <v>10.82</v>
      </c>
      <c r="R32" s="164">
        <v>10.9</v>
      </c>
    </row>
    <row r="33" spans="1:18" s="73" customFormat="1">
      <c r="A33" s="88" t="s">
        <v>19</v>
      </c>
      <c r="B33" s="240" t="s">
        <v>24</v>
      </c>
      <c r="C33" s="165"/>
      <c r="D33" s="165"/>
      <c r="E33" s="165"/>
      <c r="F33" s="165"/>
      <c r="G33" s="165"/>
      <c r="H33" s="166">
        <v>16.21</v>
      </c>
      <c r="I33" s="165">
        <v>14.71</v>
      </c>
      <c r="J33" s="165">
        <v>14.08</v>
      </c>
      <c r="K33" s="165">
        <v>13.19</v>
      </c>
      <c r="L33" s="165">
        <v>12.58</v>
      </c>
      <c r="M33" s="166">
        <v>12.06</v>
      </c>
      <c r="N33" s="166">
        <v>11.38</v>
      </c>
      <c r="O33" s="166">
        <v>11.11</v>
      </c>
      <c r="P33" s="166">
        <v>11.14</v>
      </c>
      <c r="Q33" s="166">
        <v>11.18</v>
      </c>
      <c r="R33" s="166">
        <v>11.47</v>
      </c>
    </row>
    <row r="34" spans="1:18">
      <c r="A34" s="85" t="s">
        <v>20</v>
      </c>
      <c r="B34" s="240" t="s">
        <v>24</v>
      </c>
      <c r="C34" s="165"/>
      <c r="D34" s="165"/>
      <c r="E34" s="165"/>
      <c r="F34" s="165"/>
      <c r="G34" s="165"/>
      <c r="H34" s="166">
        <v>12.89</v>
      </c>
      <c r="I34" s="165">
        <v>11.55</v>
      </c>
      <c r="J34" s="165">
        <v>11.34</v>
      </c>
      <c r="K34" s="165">
        <v>11.2</v>
      </c>
      <c r="L34" s="165">
        <v>10.97</v>
      </c>
      <c r="M34" s="166">
        <v>10.85</v>
      </c>
      <c r="N34" s="166">
        <v>10.210000000000001</v>
      </c>
      <c r="O34" s="166">
        <v>10.27</v>
      </c>
      <c r="P34" s="166">
        <v>10.37</v>
      </c>
      <c r="Q34" s="166">
        <v>10.44</v>
      </c>
      <c r="R34" s="166">
        <v>10.8</v>
      </c>
    </row>
    <row r="35" spans="1:18">
      <c r="A35" s="89" t="s">
        <v>21</v>
      </c>
      <c r="B35" s="241" t="s">
        <v>24</v>
      </c>
      <c r="C35" s="167"/>
      <c r="D35" s="167"/>
      <c r="E35" s="167"/>
      <c r="F35" s="167"/>
      <c r="G35" s="167"/>
      <c r="H35" s="168">
        <v>15.36</v>
      </c>
      <c r="I35" s="167">
        <v>15.21</v>
      </c>
      <c r="J35" s="167">
        <v>15.57</v>
      </c>
      <c r="K35" s="167">
        <v>15.81</v>
      </c>
      <c r="L35" s="167">
        <v>16.420000000000002</v>
      </c>
      <c r="M35" s="168">
        <v>16.8</v>
      </c>
      <c r="N35" s="168">
        <v>17.100000000000001</v>
      </c>
      <c r="O35" s="168">
        <v>17.16</v>
      </c>
      <c r="P35" s="168">
        <v>17.329999999999998</v>
      </c>
      <c r="Q35" s="168">
        <v>17.420000000000002</v>
      </c>
      <c r="R35" s="168">
        <v>17.440000000000001</v>
      </c>
    </row>
    <row r="36" spans="1:18">
      <c r="A36" s="84" t="s">
        <v>40</v>
      </c>
      <c r="B36" s="239" t="s">
        <v>24</v>
      </c>
      <c r="C36" s="163"/>
      <c r="D36" s="163"/>
      <c r="E36" s="163"/>
      <c r="F36" s="163"/>
      <c r="G36" s="163"/>
      <c r="H36" s="164">
        <v>14</v>
      </c>
      <c r="I36" s="163">
        <v>12.91</v>
      </c>
      <c r="J36" s="163">
        <v>13.39</v>
      </c>
      <c r="K36" s="163">
        <v>13.16</v>
      </c>
      <c r="L36" s="163">
        <v>13.8</v>
      </c>
      <c r="M36" s="164">
        <v>13.82</v>
      </c>
      <c r="N36" s="164">
        <v>13.17</v>
      </c>
      <c r="O36" s="164">
        <v>13.44</v>
      </c>
      <c r="P36" s="164">
        <v>13.7</v>
      </c>
      <c r="Q36" s="164">
        <v>13.89</v>
      </c>
      <c r="R36" s="164">
        <v>13.93</v>
      </c>
    </row>
    <row r="37" spans="1:18">
      <c r="A37" s="84" t="s">
        <v>22</v>
      </c>
      <c r="B37" s="239" t="s">
        <v>24</v>
      </c>
      <c r="C37" s="163"/>
      <c r="D37" s="163"/>
      <c r="E37" s="163"/>
      <c r="F37" s="163"/>
      <c r="G37" s="163"/>
      <c r="H37" s="164">
        <v>14.82</v>
      </c>
      <c r="I37" s="163">
        <v>14.14</v>
      </c>
      <c r="J37" s="163">
        <v>13.76</v>
      </c>
      <c r="K37" s="163">
        <v>13.47</v>
      </c>
      <c r="L37" s="163">
        <v>12.75</v>
      </c>
      <c r="M37" s="164">
        <v>12.69</v>
      </c>
      <c r="N37" s="164">
        <v>12.55</v>
      </c>
      <c r="O37" s="164">
        <v>12.6</v>
      </c>
      <c r="P37" s="164">
        <v>12.6</v>
      </c>
      <c r="Q37" s="164">
        <v>12.43</v>
      </c>
      <c r="R37" s="164">
        <v>13.14</v>
      </c>
    </row>
    <row r="38" spans="1:18">
      <c r="A38" s="90" t="s">
        <v>23</v>
      </c>
      <c r="B38" s="242" t="s">
        <v>24</v>
      </c>
      <c r="C38" s="165"/>
      <c r="D38" s="165"/>
      <c r="E38" s="169"/>
      <c r="F38" s="169"/>
      <c r="G38" s="169"/>
      <c r="H38" s="170">
        <v>15.28</v>
      </c>
      <c r="I38" s="165">
        <v>15.07</v>
      </c>
      <c r="J38" s="169">
        <v>15.4</v>
      </c>
      <c r="K38" s="169">
        <v>15.61</v>
      </c>
      <c r="L38" s="169">
        <v>16.12</v>
      </c>
      <c r="M38" s="170">
        <v>16.46</v>
      </c>
      <c r="N38" s="170">
        <v>16.690000000000001</v>
      </c>
      <c r="O38" s="170">
        <v>16.75</v>
      </c>
      <c r="P38" s="170">
        <v>16.91</v>
      </c>
      <c r="Q38" s="170">
        <v>16.989999999999998</v>
      </c>
      <c r="R38" s="170">
        <v>17.04</v>
      </c>
    </row>
    <row r="39" spans="1:18" ht="12" thickBot="1">
      <c r="A39" s="91" t="s">
        <v>42</v>
      </c>
      <c r="B39" s="243" t="s">
        <v>24</v>
      </c>
      <c r="C39" s="171"/>
      <c r="D39" s="171"/>
      <c r="E39" s="171"/>
      <c r="F39" s="171"/>
      <c r="G39" s="171"/>
      <c r="H39" s="172">
        <v>16.96</v>
      </c>
      <c r="I39" s="171">
        <v>16.079999999999998</v>
      </c>
      <c r="J39" s="171">
        <v>15.48</v>
      </c>
      <c r="K39" s="171">
        <v>15.18</v>
      </c>
      <c r="L39" s="171">
        <v>15.22</v>
      </c>
      <c r="M39" s="172">
        <v>15.19</v>
      </c>
      <c r="N39" s="172">
        <v>15.05</v>
      </c>
      <c r="O39" s="172">
        <v>15.49</v>
      </c>
      <c r="P39" s="172">
        <v>15.82</v>
      </c>
      <c r="Q39" s="172">
        <v>15.88</v>
      </c>
      <c r="R39" s="172">
        <v>16.079999999999998</v>
      </c>
    </row>
    <row r="40" spans="1:18">
      <c r="A40" s="92" t="s">
        <v>14</v>
      </c>
      <c r="B40" s="238" t="s">
        <v>25</v>
      </c>
      <c r="C40" s="161">
        <v>17.7</v>
      </c>
      <c r="D40" s="161">
        <v>16.97</v>
      </c>
      <c r="E40" s="161">
        <v>15.92</v>
      </c>
      <c r="F40" s="161">
        <v>15.74</v>
      </c>
      <c r="G40" s="161">
        <v>16.78</v>
      </c>
      <c r="H40" s="162">
        <v>14.09</v>
      </c>
      <c r="I40" s="161">
        <v>13.02</v>
      </c>
      <c r="J40" s="161">
        <v>12.12</v>
      </c>
      <c r="K40" s="161">
        <v>11.28</v>
      </c>
      <c r="L40" s="161">
        <v>11.51</v>
      </c>
      <c r="M40" s="162">
        <v>11.13</v>
      </c>
      <c r="N40" s="162">
        <v>10.98</v>
      </c>
      <c r="O40" s="162">
        <v>11.23</v>
      </c>
      <c r="P40" s="162">
        <v>11.42</v>
      </c>
      <c r="Q40" s="162">
        <v>11.26</v>
      </c>
      <c r="R40" s="162">
        <v>11.1</v>
      </c>
    </row>
    <row r="41" spans="1:18">
      <c r="A41" s="84" t="s">
        <v>36</v>
      </c>
      <c r="B41" s="239" t="s">
        <v>25</v>
      </c>
      <c r="C41" s="163">
        <v>26.64</v>
      </c>
      <c r="D41" s="163">
        <v>20.37</v>
      </c>
      <c r="E41" s="163">
        <v>23.48</v>
      </c>
      <c r="F41" s="163">
        <v>23.77</v>
      </c>
      <c r="G41" s="163">
        <v>23.53</v>
      </c>
      <c r="H41" s="164">
        <v>28.14</v>
      </c>
      <c r="I41" s="163">
        <v>25.06</v>
      </c>
      <c r="J41" s="163">
        <v>20.8</v>
      </c>
      <c r="K41" s="163">
        <v>20.13</v>
      </c>
      <c r="L41" s="163">
        <v>20.27</v>
      </c>
      <c r="M41" s="164">
        <v>20.02</v>
      </c>
      <c r="N41" s="164">
        <v>19.440000000000001</v>
      </c>
      <c r="O41" s="164">
        <v>19</v>
      </c>
      <c r="P41" s="164">
        <v>18.559999999999999</v>
      </c>
      <c r="Q41" s="164">
        <v>18.72</v>
      </c>
      <c r="R41" s="164">
        <v>18.12</v>
      </c>
    </row>
    <row r="42" spans="1:18">
      <c r="A42" s="85" t="s">
        <v>15</v>
      </c>
      <c r="B42" s="240" t="s">
        <v>25</v>
      </c>
      <c r="C42" s="165">
        <v>18.52</v>
      </c>
      <c r="D42" s="165">
        <v>17.559999999999999</v>
      </c>
      <c r="E42" s="165">
        <v>17.32</v>
      </c>
      <c r="F42" s="165">
        <v>17.329999999999998</v>
      </c>
      <c r="G42" s="165">
        <v>18.149999999999999</v>
      </c>
      <c r="H42" s="166">
        <v>16.62</v>
      </c>
      <c r="I42" s="165">
        <v>15.22</v>
      </c>
      <c r="J42" s="165">
        <v>13.74</v>
      </c>
      <c r="K42" s="165">
        <v>13.02</v>
      </c>
      <c r="L42" s="165">
        <v>13.28</v>
      </c>
      <c r="M42" s="166">
        <v>12.95</v>
      </c>
      <c r="N42" s="166">
        <v>12.71</v>
      </c>
      <c r="O42" s="166">
        <v>12.81</v>
      </c>
      <c r="P42" s="166">
        <v>12.85</v>
      </c>
      <c r="Q42" s="166">
        <v>12.76</v>
      </c>
      <c r="R42" s="166">
        <v>12.62</v>
      </c>
    </row>
    <row r="43" spans="1:18">
      <c r="A43" s="86" t="s">
        <v>66</v>
      </c>
      <c r="B43" s="241" t="s">
        <v>25</v>
      </c>
      <c r="C43" s="167"/>
      <c r="D43" s="167"/>
      <c r="E43" s="167"/>
      <c r="F43" s="167"/>
      <c r="G43" s="167"/>
      <c r="H43" s="168">
        <v>12.65</v>
      </c>
      <c r="I43" s="167">
        <v>11.65</v>
      </c>
      <c r="J43" s="167">
        <v>11.74</v>
      </c>
      <c r="K43" s="167">
        <v>11.68</v>
      </c>
      <c r="L43" s="167">
        <v>11.61</v>
      </c>
      <c r="M43" s="168">
        <v>11.7</v>
      </c>
      <c r="N43" s="168">
        <v>11.02</v>
      </c>
      <c r="O43" s="168">
        <v>10.76</v>
      </c>
      <c r="P43" s="168">
        <v>10.73</v>
      </c>
      <c r="Q43" s="168">
        <v>10.43</v>
      </c>
      <c r="R43" s="168">
        <v>10.49</v>
      </c>
    </row>
    <row r="44" spans="1:18">
      <c r="A44" s="87" t="s">
        <v>16</v>
      </c>
      <c r="B44" s="239" t="s">
        <v>25</v>
      </c>
      <c r="C44" s="163"/>
      <c r="D44" s="163"/>
      <c r="E44" s="163"/>
      <c r="F44" s="163"/>
      <c r="G44" s="163"/>
      <c r="H44" s="164">
        <v>8.4499999999999993</v>
      </c>
      <c r="I44" s="163">
        <v>7.73</v>
      </c>
      <c r="J44" s="163">
        <v>7.48</v>
      </c>
      <c r="K44" s="163">
        <v>7.08</v>
      </c>
      <c r="L44" s="163">
        <v>6.7</v>
      </c>
      <c r="M44" s="164">
        <v>6.42</v>
      </c>
      <c r="N44" s="164">
        <v>6.01</v>
      </c>
      <c r="O44" s="164">
        <v>5.71</v>
      </c>
      <c r="P44" s="164">
        <v>5.79</v>
      </c>
      <c r="Q44" s="164">
        <v>5.88</v>
      </c>
      <c r="R44" s="164">
        <v>6.13</v>
      </c>
    </row>
    <row r="45" spans="1:18">
      <c r="A45" s="87" t="s">
        <v>17</v>
      </c>
      <c r="B45" s="239" t="s">
        <v>25</v>
      </c>
      <c r="C45" s="163"/>
      <c r="D45" s="163"/>
      <c r="E45" s="163"/>
      <c r="F45" s="163"/>
      <c r="G45" s="163"/>
      <c r="H45" s="164">
        <v>6.3</v>
      </c>
      <c r="I45" s="163">
        <v>5.79</v>
      </c>
      <c r="J45" s="163">
        <v>5.65</v>
      </c>
      <c r="K45" s="163">
        <v>5.45</v>
      </c>
      <c r="L45" s="163">
        <v>4.8600000000000003</v>
      </c>
      <c r="M45" s="164">
        <v>4.46</v>
      </c>
      <c r="N45" s="164">
        <v>4.46</v>
      </c>
      <c r="O45" s="164">
        <v>4.17</v>
      </c>
      <c r="P45" s="164">
        <v>4.33</v>
      </c>
      <c r="Q45" s="164">
        <v>4.8600000000000003</v>
      </c>
      <c r="R45" s="164">
        <v>4.87</v>
      </c>
    </row>
    <row r="46" spans="1:18" s="73" customFormat="1">
      <c r="A46" s="85" t="s">
        <v>18</v>
      </c>
      <c r="B46" s="240" t="s">
        <v>25</v>
      </c>
      <c r="C46" s="165"/>
      <c r="D46" s="165"/>
      <c r="E46" s="165"/>
      <c r="F46" s="165"/>
      <c r="G46" s="165"/>
      <c r="H46" s="166">
        <v>11.34</v>
      </c>
      <c r="I46" s="165">
        <v>10.41</v>
      </c>
      <c r="J46" s="165">
        <v>10.4</v>
      </c>
      <c r="K46" s="165">
        <v>10.26</v>
      </c>
      <c r="L46" s="165">
        <v>10.1</v>
      </c>
      <c r="M46" s="166">
        <v>10.09</v>
      </c>
      <c r="N46" s="166">
        <v>9.5</v>
      </c>
      <c r="O46" s="166">
        <v>9.24</v>
      </c>
      <c r="P46" s="166">
        <v>9.25</v>
      </c>
      <c r="Q46" s="166">
        <v>9.07</v>
      </c>
      <c r="R46" s="166">
        <v>9.19</v>
      </c>
    </row>
    <row r="47" spans="1:18">
      <c r="A47" s="87" t="s">
        <v>67</v>
      </c>
      <c r="B47" s="239" t="s">
        <v>25</v>
      </c>
      <c r="C47" s="163"/>
      <c r="D47" s="163"/>
      <c r="E47" s="163"/>
      <c r="F47" s="163"/>
      <c r="G47" s="163"/>
      <c r="H47" s="164">
        <v>14.03</v>
      </c>
      <c r="I47" s="163">
        <v>13.33</v>
      </c>
      <c r="J47" s="163">
        <v>13.45</v>
      </c>
      <c r="K47" s="163">
        <v>13.49</v>
      </c>
      <c r="L47" s="163">
        <v>13.35</v>
      </c>
      <c r="M47" s="164">
        <v>13.19</v>
      </c>
      <c r="N47" s="164">
        <v>12.75</v>
      </c>
      <c r="O47" s="164">
        <v>12.53</v>
      </c>
      <c r="P47" s="164">
        <v>12.61</v>
      </c>
      <c r="Q47" s="164">
        <v>12.69</v>
      </c>
      <c r="R47" s="164">
        <v>12.5</v>
      </c>
    </row>
    <row r="48" spans="1:18">
      <c r="A48" s="87" t="s">
        <v>68</v>
      </c>
      <c r="B48" s="239" t="s">
        <v>25</v>
      </c>
      <c r="C48" s="163"/>
      <c r="D48" s="163"/>
      <c r="E48" s="163"/>
      <c r="F48" s="163"/>
      <c r="G48" s="163"/>
      <c r="H48" s="164">
        <v>16.29</v>
      </c>
      <c r="I48" s="163">
        <v>15</v>
      </c>
      <c r="J48" s="163">
        <v>14.7</v>
      </c>
      <c r="K48" s="163">
        <v>14.32</v>
      </c>
      <c r="L48" s="163">
        <v>13.83</v>
      </c>
      <c r="M48" s="164">
        <v>13.28</v>
      </c>
      <c r="N48" s="164">
        <v>12.5</v>
      </c>
      <c r="O48" s="164">
        <v>11.9</v>
      </c>
      <c r="P48" s="164">
        <v>11.97</v>
      </c>
      <c r="Q48" s="164">
        <v>11.92</v>
      </c>
      <c r="R48" s="164">
        <v>12.01</v>
      </c>
    </row>
    <row r="49" spans="1:22">
      <c r="A49" s="87" t="s">
        <v>41</v>
      </c>
      <c r="B49" s="239" t="s">
        <v>25</v>
      </c>
      <c r="C49" s="163"/>
      <c r="D49" s="163"/>
      <c r="E49" s="163"/>
      <c r="F49" s="163"/>
      <c r="G49" s="163"/>
      <c r="H49" s="164">
        <v>20.99</v>
      </c>
      <c r="I49" s="163">
        <v>18.899999999999999</v>
      </c>
      <c r="J49" s="163">
        <v>18.47</v>
      </c>
      <c r="K49" s="163">
        <v>16.850000000000001</v>
      </c>
      <c r="L49" s="163">
        <v>16.260000000000002</v>
      </c>
      <c r="M49" s="164">
        <v>15.55</v>
      </c>
      <c r="N49" s="164">
        <v>14.16</v>
      </c>
      <c r="O49" s="164">
        <v>13.48</v>
      </c>
      <c r="P49" s="164">
        <v>12.94</v>
      </c>
      <c r="Q49" s="164">
        <v>12.44</v>
      </c>
      <c r="R49" s="164">
        <v>12.36</v>
      </c>
    </row>
    <row r="50" spans="1:22">
      <c r="A50" s="87" t="s">
        <v>37</v>
      </c>
      <c r="B50" s="239" t="s">
        <v>25</v>
      </c>
      <c r="C50" s="163"/>
      <c r="D50" s="163"/>
      <c r="E50" s="163"/>
      <c r="F50" s="163"/>
      <c r="G50" s="163"/>
      <c r="H50" s="164">
        <v>19.260000000000002</v>
      </c>
      <c r="I50" s="163">
        <v>19.61</v>
      </c>
      <c r="J50" s="163">
        <v>19.72</v>
      </c>
      <c r="K50" s="163">
        <v>18.53</v>
      </c>
      <c r="L50" s="163">
        <v>16.88</v>
      </c>
      <c r="M50" s="164">
        <v>17.88</v>
      </c>
      <c r="N50" s="164">
        <v>16.21</v>
      </c>
      <c r="O50" s="164">
        <v>14.71</v>
      </c>
      <c r="P50" s="164">
        <v>14.39</v>
      </c>
      <c r="Q50" s="164">
        <v>14.29</v>
      </c>
      <c r="R50" s="164">
        <v>14.74</v>
      </c>
    </row>
    <row r="51" spans="1:22" s="73" customFormat="1">
      <c r="A51" s="88" t="s">
        <v>19</v>
      </c>
      <c r="B51" s="240" t="s">
        <v>25</v>
      </c>
      <c r="C51" s="165"/>
      <c r="D51" s="165"/>
      <c r="E51" s="165"/>
      <c r="F51" s="165"/>
      <c r="G51" s="165"/>
      <c r="H51" s="166">
        <v>15.61</v>
      </c>
      <c r="I51" s="165">
        <v>14.58</v>
      </c>
      <c r="J51" s="165">
        <v>14.46</v>
      </c>
      <c r="K51" s="165">
        <v>14.18</v>
      </c>
      <c r="L51" s="165">
        <v>13.83</v>
      </c>
      <c r="M51" s="166">
        <v>13.46</v>
      </c>
      <c r="N51" s="166">
        <v>12.76</v>
      </c>
      <c r="O51" s="166">
        <v>12.28</v>
      </c>
      <c r="P51" s="166">
        <v>12.31</v>
      </c>
      <c r="Q51" s="166">
        <v>12.27</v>
      </c>
      <c r="R51" s="166">
        <v>12.25</v>
      </c>
    </row>
    <row r="52" spans="1:22">
      <c r="A52" s="85" t="s">
        <v>20</v>
      </c>
      <c r="B52" s="240" t="s">
        <v>25</v>
      </c>
      <c r="C52" s="165"/>
      <c r="D52" s="165"/>
      <c r="E52" s="165"/>
      <c r="F52" s="165"/>
      <c r="G52" s="165"/>
      <c r="H52" s="166">
        <v>12.3</v>
      </c>
      <c r="I52" s="165">
        <v>11.36</v>
      </c>
      <c r="J52" s="165">
        <v>11.35</v>
      </c>
      <c r="K52" s="165">
        <v>11.19</v>
      </c>
      <c r="L52" s="165">
        <v>11</v>
      </c>
      <c r="M52" s="166">
        <v>10.91</v>
      </c>
      <c r="N52" s="166">
        <v>10.3</v>
      </c>
      <c r="O52" s="166">
        <v>10.02</v>
      </c>
      <c r="P52" s="166">
        <v>10.039999999999999</v>
      </c>
      <c r="Q52" s="166">
        <v>9.91</v>
      </c>
      <c r="R52" s="166">
        <v>10.01</v>
      </c>
    </row>
    <row r="53" spans="1:22">
      <c r="A53" s="89" t="s">
        <v>21</v>
      </c>
      <c r="B53" s="241" t="s">
        <v>25</v>
      </c>
      <c r="C53" s="167"/>
      <c r="D53" s="167"/>
      <c r="E53" s="167"/>
      <c r="F53" s="167"/>
      <c r="G53" s="167"/>
      <c r="H53" s="168">
        <v>20.83</v>
      </c>
      <c r="I53" s="167">
        <v>20.49</v>
      </c>
      <c r="J53" s="167">
        <v>20.69</v>
      </c>
      <c r="K53" s="167">
        <v>20.53</v>
      </c>
      <c r="L53" s="167">
        <v>20.49</v>
      </c>
      <c r="M53" s="168">
        <v>20.100000000000001</v>
      </c>
      <c r="N53" s="168">
        <v>19.61</v>
      </c>
      <c r="O53" s="168">
        <v>19.100000000000001</v>
      </c>
      <c r="P53" s="168">
        <v>18.79</v>
      </c>
      <c r="Q53" s="168">
        <v>18.57</v>
      </c>
      <c r="R53" s="168">
        <v>18.38</v>
      </c>
    </row>
    <row r="54" spans="1:22">
      <c r="A54" s="84" t="s">
        <v>40</v>
      </c>
      <c r="B54" s="239" t="s">
        <v>25</v>
      </c>
      <c r="C54" s="163"/>
      <c r="D54" s="163"/>
      <c r="E54" s="163"/>
      <c r="F54" s="163"/>
      <c r="G54" s="163"/>
      <c r="H54" s="164">
        <v>20.38</v>
      </c>
      <c r="I54" s="163">
        <v>19.25</v>
      </c>
      <c r="J54" s="163">
        <v>19.21</v>
      </c>
      <c r="K54" s="163">
        <v>18.75</v>
      </c>
      <c r="L54" s="163">
        <v>18.64</v>
      </c>
      <c r="M54" s="164">
        <v>18.399999999999999</v>
      </c>
      <c r="N54" s="164">
        <v>17.77</v>
      </c>
      <c r="O54" s="164">
        <v>17.510000000000002</v>
      </c>
      <c r="P54" s="164">
        <v>17.43</v>
      </c>
      <c r="Q54" s="164">
        <v>17.350000000000001</v>
      </c>
      <c r="R54" s="164">
        <v>17.25</v>
      </c>
    </row>
    <row r="55" spans="1:22">
      <c r="A55" s="84" t="s">
        <v>22</v>
      </c>
      <c r="B55" s="239" t="s">
        <v>25</v>
      </c>
      <c r="C55" s="163"/>
      <c r="D55" s="163"/>
      <c r="E55" s="163"/>
      <c r="F55" s="163"/>
      <c r="G55" s="163"/>
      <c r="H55" s="164">
        <v>18.41</v>
      </c>
      <c r="I55" s="163">
        <v>17.690000000000001</v>
      </c>
      <c r="J55" s="163">
        <v>17.329999999999998</v>
      </c>
      <c r="K55" s="163">
        <v>16.66</v>
      </c>
      <c r="L55" s="163">
        <v>16.059999999999999</v>
      </c>
      <c r="M55" s="164">
        <v>15.1</v>
      </c>
      <c r="N55" s="164">
        <v>14.81</v>
      </c>
      <c r="O55" s="164">
        <v>14.7</v>
      </c>
      <c r="P55" s="164">
        <v>14.52</v>
      </c>
      <c r="Q55" s="164">
        <v>14.46</v>
      </c>
      <c r="R55" s="164">
        <v>14.89</v>
      </c>
    </row>
    <row r="56" spans="1:22">
      <c r="A56" s="90" t="s">
        <v>23</v>
      </c>
      <c r="B56" s="242" t="s">
        <v>25</v>
      </c>
      <c r="C56" s="165"/>
      <c r="D56" s="165"/>
      <c r="E56" s="169"/>
      <c r="F56" s="169"/>
      <c r="G56" s="169"/>
      <c r="H56" s="170">
        <v>20.73</v>
      </c>
      <c r="I56" s="165">
        <v>20.32</v>
      </c>
      <c r="J56" s="169">
        <v>20.49</v>
      </c>
      <c r="K56" s="169">
        <v>20.3</v>
      </c>
      <c r="L56" s="169">
        <v>20.190000000000001</v>
      </c>
      <c r="M56" s="170">
        <v>19.8</v>
      </c>
      <c r="N56" s="170">
        <v>19.29</v>
      </c>
      <c r="O56" s="170">
        <v>18.809999999999999</v>
      </c>
      <c r="P56" s="170">
        <v>18.53</v>
      </c>
      <c r="Q56" s="170">
        <v>18.32</v>
      </c>
      <c r="R56" s="170">
        <v>18.149999999999999</v>
      </c>
    </row>
    <row r="57" spans="1:22" ht="12" thickBot="1">
      <c r="A57" s="91" t="s">
        <v>42</v>
      </c>
      <c r="B57" s="243" t="s">
        <v>25</v>
      </c>
      <c r="C57" s="171"/>
      <c r="D57" s="171"/>
      <c r="E57" s="171"/>
      <c r="F57" s="171"/>
      <c r="G57" s="171"/>
      <c r="H57" s="172">
        <v>16.239999999999998</v>
      </c>
      <c r="I57" s="171">
        <v>15.27</v>
      </c>
      <c r="J57" s="171">
        <v>14.73</v>
      </c>
      <c r="K57" s="171">
        <v>14.34</v>
      </c>
      <c r="L57" s="171">
        <v>14.35</v>
      </c>
      <c r="M57" s="172">
        <v>14.08</v>
      </c>
      <c r="N57" s="172">
        <v>13.64</v>
      </c>
      <c r="O57" s="172">
        <v>13.46</v>
      </c>
      <c r="P57" s="172">
        <v>13.4</v>
      </c>
      <c r="Q57" s="172">
        <v>13.27</v>
      </c>
      <c r="R57" s="172">
        <v>13.19</v>
      </c>
    </row>
    <row r="58" spans="1:22" ht="8.25" customHeight="1">
      <c r="A58" s="94"/>
      <c r="B58" s="227"/>
      <c r="C58" s="95"/>
      <c r="D58" s="95"/>
      <c r="E58" s="95"/>
      <c r="F58" s="95"/>
      <c r="G58" s="95"/>
      <c r="H58" s="95"/>
      <c r="I58" s="95"/>
      <c r="J58" s="95"/>
      <c r="K58" s="95"/>
      <c r="L58" s="95"/>
      <c r="M58" s="95"/>
      <c r="N58" s="95"/>
      <c r="O58" s="95"/>
      <c r="P58" s="95"/>
      <c r="Q58" s="95"/>
      <c r="R58" s="95"/>
      <c r="S58" s="95"/>
      <c r="T58" s="95"/>
      <c r="U58" s="95"/>
      <c r="V58" s="95"/>
    </row>
    <row r="59" spans="1:22" ht="12" customHeight="1">
      <c r="A59" s="279" t="s">
        <v>83</v>
      </c>
      <c r="B59" s="279"/>
      <c r="C59" s="279"/>
      <c r="D59" s="279"/>
      <c r="E59" s="279"/>
      <c r="F59" s="279"/>
      <c r="G59" s="279"/>
      <c r="H59" s="279"/>
      <c r="I59" s="279"/>
      <c r="J59" s="279"/>
      <c r="K59" s="279"/>
      <c r="L59" s="279"/>
      <c r="M59" s="279"/>
      <c r="N59" s="279"/>
      <c r="O59" s="279"/>
      <c r="P59" s="279"/>
      <c r="Q59" s="279"/>
      <c r="R59" s="279"/>
      <c r="S59" s="279"/>
      <c r="T59" s="279"/>
      <c r="U59" s="279"/>
      <c r="V59" s="279"/>
    </row>
    <row r="60" spans="1:22" ht="12" customHeight="1">
      <c r="A60" s="281" t="s">
        <v>43</v>
      </c>
      <c r="B60" s="281"/>
      <c r="C60" s="281"/>
      <c r="D60" s="281"/>
      <c r="E60" s="281"/>
      <c r="F60" s="281"/>
      <c r="G60" s="281"/>
      <c r="H60" s="281"/>
      <c r="I60" s="281"/>
      <c r="J60" s="281"/>
      <c r="K60" s="281"/>
      <c r="L60" s="281"/>
      <c r="M60" s="281"/>
      <c r="N60" s="281"/>
      <c r="O60" s="281"/>
      <c r="P60" s="281"/>
      <c r="Q60" s="281"/>
      <c r="R60" s="281"/>
      <c r="S60" s="281"/>
      <c r="T60" s="281"/>
      <c r="U60" s="281"/>
      <c r="V60" s="281"/>
    </row>
    <row r="61" spans="1:22" ht="24.75" customHeight="1">
      <c r="A61" s="288" t="s">
        <v>102</v>
      </c>
      <c r="B61" s="288"/>
      <c r="C61" s="288"/>
      <c r="D61" s="288"/>
      <c r="E61" s="288"/>
      <c r="F61" s="288"/>
      <c r="G61" s="288"/>
      <c r="H61" s="288"/>
      <c r="I61" s="288"/>
      <c r="J61" s="288"/>
      <c r="K61" s="288"/>
      <c r="L61" s="288"/>
      <c r="M61" s="288"/>
      <c r="N61" s="283"/>
      <c r="O61" s="283"/>
      <c r="P61" s="283"/>
      <c r="Q61" s="283"/>
      <c r="R61" s="283"/>
      <c r="S61" s="283"/>
      <c r="T61" s="283"/>
      <c r="U61" s="283"/>
      <c r="V61" s="283"/>
    </row>
    <row r="62" spans="1:22">
      <c r="A62" s="284" t="s">
        <v>57</v>
      </c>
      <c r="B62" s="284"/>
      <c r="C62" s="284"/>
      <c r="D62" s="284"/>
      <c r="E62" s="284"/>
      <c r="F62" s="284"/>
      <c r="G62" s="284"/>
      <c r="H62" s="284"/>
      <c r="I62" s="284"/>
      <c r="J62" s="284"/>
      <c r="K62" s="284"/>
      <c r="L62" s="280"/>
      <c r="M62" s="280"/>
      <c r="N62" s="280"/>
      <c r="O62" s="280"/>
      <c r="P62" s="280"/>
      <c r="Q62" s="280"/>
      <c r="R62" s="280"/>
      <c r="S62" s="280"/>
      <c r="T62" s="280"/>
      <c r="U62" s="280"/>
      <c r="V62" s="280"/>
    </row>
    <row r="63" spans="1:22">
      <c r="A63" s="281" t="s">
        <v>45</v>
      </c>
      <c r="B63" s="281"/>
      <c r="C63" s="281"/>
      <c r="D63" s="281"/>
      <c r="E63" s="281"/>
      <c r="F63" s="281"/>
      <c r="G63" s="281"/>
      <c r="H63" s="281"/>
      <c r="I63" s="281"/>
      <c r="J63" s="281"/>
      <c r="K63" s="281"/>
      <c r="L63" s="281"/>
      <c r="M63" s="281"/>
      <c r="N63" s="281"/>
      <c r="O63" s="281"/>
      <c r="P63" s="280"/>
      <c r="Q63" s="280"/>
      <c r="R63" s="280"/>
      <c r="S63" s="280"/>
      <c r="T63" s="280"/>
      <c r="U63" s="280"/>
      <c r="V63" s="280"/>
    </row>
  </sheetData>
  <mergeCells count="6">
    <mergeCell ref="A1:V1"/>
    <mergeCell ref="A62:K62"/>
    <mergeCell ref="A59:V59"/>
    <mergeCell ref="A60:V60"/>
    <mergeCell ref="A63:O63"/>
    <mergeCell ref="A61:M6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V64"/>
  <sheetViews>
    <sheetView showGridLines="0" workbookViewId="0">
      <pane xSplit="3" ySplit="3" topLeftCell="D28" activePane="bottomRight" state="frozen"/>
      <selection pane="topRight" activeCell="D1" sqref="D1"/>
      <selection pane="bottomLeft" activeCell="A4" sqref="A4"/>
      <selection pane="bottomRight" activeCell="A59" sqref="A59:V60"/>
    </sheetView>
  </sheetViews>
  <sheetFormatPr baseColWidth="10" defaultColWidth="11.42578125" defaultRowHeight="11.25"/>
  <cols>
    <col min="1" max="1" width="20.5703125" style="64" customWidth="1"/>
    <col min="2" max="2" width="9.85546875" style="223" customWidth="1"/>
    <col min="3" max="4" width="8.28515625" style="64" bestFit="1" customWidth="1"/>
    <col min="5" max="5" width="8" style="64" bestFit="1" customWidth="1"/>
    <col min="6" max="6" width="9" style="64" bestFit="1" customWidth="1"/>
    <col min="7" max="7" width="8.28515625" style="64" bestFit="1" customWidth="1"/>
    <col min="8" max="8" width="8" style="64" bestFit="1" customWidth="1"/>
    <col min="9" max="18" width="8" style="64" customWidth="1"/>
    <col min="19" max="22" width="12.5703125" style="64" bestFit="1" customWidth="1"/>
    <col min="23" max="16384" width="11.42578125" style="64"/>
  </cols>
  <sheetData>
    <row r="1" spans="1:22">
      <c r="A1" s="267" t="s">
        <v>28</v>
      </c>
      <c r="B1" s="267"/>
      <c r="C1" s="267"/>
      <c r="D1" s="267"/>
      <c r="E1" s="267"/>
      <c r="F1" s="267"/>
      <c r="G1" s="267"/>
      <c r="H1" s="267"/>
      <c r="I1" s="267"/>
      <c r="J1" s="267"/>
      <c r="K1" s="267"/>
      <c r="L1" s="267"/>
      <c r="M1" s="267"/>
      <c r="N1" s="267"/>
      <c r="O1" s="267"/>
      <c r="P1" s="267"/>
      <c r="Q1" s="267"/>
      <c r="R1" s="267"/>
      <c r="S1" s="267"/>
      <c r="T1" s="267"/>
      <c r="U1" s="267"/>
      <c r="V1" s="267"/>
    </row>
    <row r="2" spans="1:22" ht="12" thickBot="1"/>
    <row r="3" spans="1:22" ht="12" thickBot="1">
      <c r="A3" s="80" t="s">
        <v>13</v>
      </c>
      <c r="B3" s="81"/>
      <c r="C3" s="186">
        <v>2004</v>
      </c>
      <c r="D3" s="188">
        <v>2005</v>
      </c>
      <c r="E3" s="110">
        <v>2006</v>
      </c>
      <c r="F3" s="110">
        <v>2007</v>
      </c>
      <c r="G3" s="110">
        <v>2008</v>
      </c>
      <c r="H3" s="186" t="s">
        <v>65</v>
      </c>
      <c r="I3" s="186">
        <v>2010</v>
      </c>
      <c r="J3" s="110">
        <v>2011</v>
      </c>
      <c r="K3" s="110">
        <v>2012</v>
      </c>
      <c r="L3" s="110">
        <v>2013</v>
      </c>
      <c r="M3" s="187">
        <v>2014</v>
      </c>
      <c r="N3" s="187">
        <v>2015</v>
      </c>
      <c r="O3" s="187">
        <v>2016</v>
      </c>
      <c r="P3" s="187">
        <v>2017</v>
      </c>
      <c r="Q3" s="187">
        <v>2018</v>
      </c>
      <c r="R3" s="187">
        <v>2019</v>
      </c>
    </row>
    <row r="4" spans="1:22">
      <c r="A4" s="92" t="s">
        <v>14</v>
      </c>
      <c r="B4" s="238" t="s">
        <v>26</v>
      </c>
      <c r="C4" s="161">
        <v>26.42</v>
      </c>
      <c r="D4" s="161">
        <v>27.07</v>
      </c>
      <c r="E4" s="161">
        <v>27.7</v>
      </c>
      <c r="F4" s="161">
        <v>27.66</v>
      </c>
      <c r="G4" s="161">
        <v>27.3</v>
      </c>
      <c r="H4" s="162">
        <v>27.77</v>
      </c>
      <c r="I4" s="161">
        <v>27.88</v>
      </c>
      <c r="J4" s="161">
        <v>28.19</v>
      </c>
      <c r="K4" s="161">
        <v>28.77</v>
      </c>
      <c r="L4" s="161">
        <v>28.93</v>
      </c>
      <c r="M4" s="162">
        <v>29.38</v>
      </c>
      <c r="N4" s="162">
        <v>29.73</v>
      </c>
      <c r="O4" s="162">
        <v>29.88</v>
      </c>
      <c r="P4" s="162">
        <v>29.95</v>
      </c>
      <c r="Q4" s="162">
        <v>30.54</v>
      </c>
      <c r="R4" s="162">
        <v>31.42</v>
      </c>
    </row>
    <row r="5" spans="1:22">
      <c r="A5" s="84" t="s">
        <v>36</v>
      </c>
      <c r="B5" s="239" t="s">
        <v>26</v>
      </c>
      <c r="C5" s="163">
        <v>25.48</v>
      </c>
      <c r="D5" s="163">
        <v>27.74</v>
      </c>
      <c r="E5" s="163">
        <v>26.09</v>
      </c>
      <c r="F5" s="163">
        <v>25.67</v>
      </c>
      <c r="G5" s="163">
        <v>25.64</v>
      </c>
      <c r="H5" s="164">
        <v>23.29</v>
      </c>
      <c r="I5" s="163">
        <v>25.64</v>
      </c>
      <c r="J5" s="163">
        <v>27.97</v>
      </c>
      <c r="K5" s="163">
        <v>28.4</v>
      </c>
      <c r="L5" s="163">
        <v>28.4</v>
      </c>
      <c r="M5" s="164">
        <v>28.74</v>
      </c>
      <c r="N5" s="164">
        <v>29.46</v>
      </c>
      <c r="O5" s="164">
        <v>29.92</v>
      </c>
      <c r="P5" s="164">
        <v>30.69</v>
      </c>
      <c r="Q5" s="164">
        <v>31.31</v>
      </c>
      <c r="R5" s="164">
        <v>32.51</v>
      </c>
    </row>
    <row r="6" spans="1:22">
      <c r="A6" s="85" t="s">
        <v>15</v>
      </c>
      <c r="B6" s="240" t="s">
        <v>26</v>
      </c>
      <c r="C6" s="165">
        <v>26.34</v>
      </c>
      <c r="D6" s="165">
        <v>27.16</v>
      </c>
      <c r="E6" s="165">
        <v>27.45</v>
      </c>
      <c r="F6" s="165">
        <v>27.33</v>
      </c>
      <c r="G6" s="165">
        <v>27.01</v>
      </c>
      <c r="H6" s="166">
        <v>27.14</v>
      </c>
      <c r="I6" s="165">
        <v>27.49</v>
      </c>
      <c r="J6" s="165">
        <v>28.15</v>
      </c>
      <c r="K6" s="165">
        <v>28.7</v>
      </c>
      <c r="L6" s="165">
        <v>28.83</v>
      </c>
      <c r="M6" s="166">
        <v>29.25</v>
      </c>
      <c r="N6" s="166">
        <v>29.68</v>
      </c>
      <c r="O6" s="166">
        <v>29.89</v>
      </c>
      <c r="P6" s="166">
        <v>30.1</v>
      </c>
      <c r="Q6" s="166">
        <v>30.69</v>
      </c>
      <c r="R6" s="166">
        <v>31.65</v>
      </c>
    </row>
    <row r="7" spans="1:22">
      <c r="A7" s="86" t="s">
        <v>66</v>
      </c>
      <c r="B7" s="241" t="s">
        <v>26</v>
      </c>
      <c r="C7" s="167"/>
      <c r="D7" s="167"/>
      <c r="E7" s="167"/>
      <c r="F7" s="167"/>
      <c r="G7" s="167"/>
      <c r="H7" s="168">
        <v>31.88</v>
      </c>
      <c r="I7" s="167">
        <v>33.06</v>
      </c>
      <c r="J7" s="167">
        <v>34.14</v>
      </c>
      <c r="K7" s="167">
        <v>35.49</v>
      </c>
      <c r="L7" s="167">
        <v>36.69</v>
      </c>
      <c r="M7" s="168">
        <v>37.869999999999997</v>
      </c>
      <c r="N7" s="168">
        <v>39.42</v>
      </c>
      <c r="O7" s="168">
        <v>40.479999999999997</v>
      </c>
      <c r="P7" s="168">
        <v>41.2</v>
      </c>
      <c r="Q7" s="168">
        <v>41.96</v>
      </c>
      <c r="R7" s="168">
        <v>42.48</v>
      </c>
    </row>
    <row r="8" spans="1:22">
      <c r="A8" s="87" t="s">
        <v>16</v>
      </c>
      <c r="B8" s="239" t="s">
        <v>26</v>
      </c>
      <c r="C8" s="163"/>
      <c r="D8" s="163"/>
      <c r="E8" s="163"/>
      <c r="F8" s="163"/>
      <c r="G8" s="163"/>
      <c r="H8" s="164">
        <v>37.01</v>
      </c>
      <c r="I8" s="163">
        <v>38.47</v>
      </c>
      <c r="J8" s="163">
        <v>39.65</v>
      </c>
      <c r="K8" s="163">
        <v>41.13</v>
      </c>
      <c r="L8" s="163">
        <v>42.58</v>
      </c>
      <c r="M8" s="164">
        <v>43.99</v>
      </c>
      <c r="N8" s="164">
        <v>45.23</v>
      </c>
      <c r="O8" s="164">
        <v>46.67</v>
      </c>
      <c r="P8" s="164">
        <v>47.29</v>
      </c>
      <c r="Q8" s="164">
        <v>47.84</v>
      </c>
      <c r="R8" s="164">
        <v>48.16</v>
      </c>
    </row>
    <row r="9" spans="1:22">
      <c r="A9" s="87" t="s">
        <v>17</v>
      </c>
      <c r="B9" s="239" t="s">
        <v>26</v>
      </c>
      <c r="C9" s="163"/>
      <c r="D9" s="163"/>
      <c r="E9" s="163"/>
      <c r="F9" s="163"/>
      <c r="G9" s="163"/>
      <c r="H9" s="164">
        <v>33.15</v>
      </c>
      <c r="I9" s="163">
        <v>35.07</v>
      </c>
      <c r="J9" s="163">
        <v>36.81</v>
      </c>
      <c r="K9" s="163">
        <v>38.99</v>
      </c>
      <c r="L9" s="163">
        <v>41.05</v>
      </c>
      <c r="M9" s="164">
        <v>43.55</v>
      </c>
      <c r="N9" s="164">
        <v>45.45</v>
      </c>
      <c r="O9" s="164">
        <v>48.46</v>
      </c>
      <c r="P9" s="164">
        <v>50.37</v>
      </c>
      <c r="Q9" s="164">
        <v>50.96</v>
      </c>
      <c r="R9" s="164">
        <v>52.41</v>
      </c>
    </row>
    <row r="10" spans="1:22" s="73" customFormat="1" ht="22.5">
      <c r="A10" s="85" t="s">
        <v>18</v>
      </c>
      <c r="B10" s="240" t="s">
        <v>26</v>
      </c>
      <c r="C10" s="165"/>
      <c r="D10" s="165"/>
      <c r="E10" s="165"/>
      <c r="F10" s="165"/>
      <c r="G10" s="165"/>
      <c r="H10" s="166">
        <v>33.03</v>
      </c>
      <c r="I10" s="165">
        <v>34.32</v>
      </c>
      <c r="J10" s="165">
        <v>35.46</v>
      </c>
      <c r="K10" s="165">
        <v>36.880000000000003</v>
      </c>
      <c r="L10" s="165">
        <v>38.18</v>
      </c>
      <c r="M10" s="166">
        <v>39.479999999999997</v>
      </c>
      <c r="N10" s="166">
        <v>41.02</v>
      </c>
      <c r="O10" s="166">
        <v>42.25</v>
      </c>
      <c r="P10" s="166">
        <v>43.04</v>
      </c>
      <c r="Q10" s="166">
        <v>43.77</v>
      </c>
      <c r="R10" s="166">
        <v>44.3</v>
      </c>
    </row>
    <row r="11" spans="1:22" ht="22.5">
      <c r="A11" s="87" t="s">
        <v>67</v>
      </c>
      <c r="B11" s="239" t="s">
        <v>26</v>
      </c>
      <c r="C11" s="163"/>
      <c r="D11" s="163"/>
      <c r="E11" s="163"/>
      <c r="F11" s="163"/>
      <c r="G11" s="163"/>
      <c r="H11" s="164">
        <v>30.86</v>
      </c>
      <c r="I11" s="163">
        <v>31.92</v>
      </c>
      <c r="J11" s="163">
        <v>33.020000000000003</v>
      </c>
      <c r="K11" s="163">
        <v>34.119999999999997</v>
      </c>
      <c r="L11" s="163">
        <v>35.29</v>
      </c>
      <c r="M11" s="164">
        <v>36.590000000000003</v>
      </c>
      <c r="N11" s="164">
        <v>38.130000000000003</v>
      </c>
      <c r="O11" s="164">
        <v>39.340000000000003</v>
      </c>
      <c r="P11" s="164">
        <v>40.090000000000003</v>
      </c>
      <c r="Q11" s="164">
        <v>40.68</v>
      </c>
      <c r="R11" s="164">
        <v>41.3</v>
      </c>
    </row>
    <row r="12" spans="1:22" ht="22.5">
      <c r="A12" s="87" t="s">
        <v>68</v>
      </c>
      <c r="B12" s="239" t="s">
        <v>26</v>
      </c>
      <c r="C12" s="163"/>
      <c r="D12" s="163"/>
      <c r="E12" s="163"/>
      <c r="F12" s="163"/>
      <c r="G12" s="163"/>
      <c r="H12" s="164">
        <v>26.02</v>
      </c>
      <c r="I12" s="163">
        <v>26.94</v>
      </c>
      <c r="J12" s="163">
        <v>27.95</v>
      </c>
      <c r="K12" s="163">
        <v>29.05</v>
      </c>
      <c r="L12" s="163">
        <v>30.03</v>
      </c>
      <c r="M12" s="164">
        <v>31.24</v>
      </c>
      <c r="N12" s="164">
        <v>32.58</v>
      </c>
      <c r="O12" s="164">
        <v>33.68</v>
      </c>
      <c r="P12" s="164">
        <v>34.299999999999997</v>
      </c>
      <c r="Q12" s="164">
        <v>34.86</v>
      </c>
      <c r="R12" s="164">
        <v>35.35</v>
      </c>
    </row>
    <row r="13" spans="1:22" ht="22.5">
      <c r="A13" s="87" t="s">
        <v>41</v>
      </c>
      <c r="B13" s="239" t="s">
        <v>26</v>
      </c>
      <c r="C13" s="163"/>
      <c r="D13" s="163"/>
      <c r="E13" s="163"/>
      <c r="F13" s="163"/>
      <c r="G13" s="163"/>
      <c r="H13" s="164">
        <v>18.96</v>
      </c>
      <c r="I13" s="163">
        <v>19.68</v>
      </c>
      <c r="J13" s="163">
        <v>20.2</v>
      </c>
      <c r="K13" s="163">
        <v>21.22</v>
      </c>
      <c r="L13" s="163">
        <v>22.04</v>
      </c>
      <c r="M13" s="164">
        <v>22.75</v>
      </c>
      <c r="N13" s="164">
        <v>23.41</v>
      </c>
      <c r="O13" s="164">
        <v>24.37</v>
      </c>
      <c r="P13" s="164">
        <v>25.04</v>
      </c>
      <c r="Q13" s="164">
        <v>25.63</v>
      </c>
      <c r="R13" s="164">
        <v>26.35</v>
      </c>
    </row>
    <row r="14" spans="1:22">
      <c r="A14" s="87" t="s">
        <v>37</v>
      </c>
      <c r="B14" s="239" t="s">
        <v>26</v>
      </c>
      <c r="C14" s="163"/>
      <c r="D14" s="163"/>
      <c r="E14" s="163"/>
      <c r="F14" s="163"/>
      <c r="G14" s="163"/>
      <c r="H14" s="164">
        <v>23.03</v>
      </c>
      <c r="I14" s="163">
        <v>23.9</v>
      </c>
      <c r="J14" s="163">
        <v>27.9</v>
      </c>
      <c r="K14" s="163">
        <v>28.11</v>
      </c>
      <c r="L14" s="163">
        <v>30.86</v>
      </c>
      <c r="M14" s="164">
        <v>31.05</v>
      </c>
      <c r="N14" s="164">
        <v>32.28</v>
      </c>
      <c r="O14" s="164">
        <v>32.83</v>
      </c>
      <c r="P14" s="164">
        <v>34.26</v>
      </c>
      <c r="Q14" s="164">
        <v>34.81</v>
      </c>
      <c r="R14" s="164">
        <v>34.96</v>
      </c>
    </row>
    <row r="15" spans="1:22" s="73" customFormat="1">
      <c r="A15" s="88" t="s">
        <v>19</v>
      </c>
      <c r="B15" s="240" t="s">
        <v>26</v>
      </c>
      <c r="C15" s="165"/>
      <c r="D15" s="165"/>
      <c r="E15" s="165"/>
      <c r="F15" s="165"/>
      <c r="G15" s="165"/>
      <c r="H15" s="166">
        <v>26.34</v>
      </c>
      <c r="I15" s="165">
        <v>27.26</v>
      </c>
      <c r="J15" s="165">
        <v>28.27</v>
      </c>
      <c r="K15" s="165">
        <v>29.36</v>
      </c>
      <c r="L15" s="165">
        <v>30.39</v>
      </c>
      <c r="M15" s="166">
        <v>31.53</v>
      </c>
      <c r="N15" s="166">
        <v>32.81</v>
      </c>
      <c r="O15" s="166">
        <v>33.869999999999997</v>
      </c>
      <c r="P15" s="166">
        <v>34.520000000000003</v>
      </c>
      <c r="Q15" s="166">
        <v>35.08</v>
      </c>
      <c r="R15" s="166">
        <v>35.58</v>
      </c>
    </row>
    <row r="16" spans="1:22">
      <c r="A16" s="85" t="s">
        <v>20</v>
      </c>
      <c r="B16" s="240" t="s">
        <v>26</v>
      </c>
      <c r="C16" s="165"/>
      <c r="D16" s="165"/>
      <c r="E16" s="165"/>
      <c r="F16" s="165"/>
      <c r="G16" s="165"/>
      <c r="H16" s="166">
        <v>31.46</v>
      </c>
      <c r="I16" s="165">
        <v>32.630000000000003</v>
      </c>
      <c r="J16" s="165">
        <v>33.71</v>
      </c>
      <c r="K16" s="165">
        <v>35.020000000000003</v>
      </c>
      <c r="L16" s="165">
        <v>36.21</v>
      </c>
      <c r="M16" s="166">
        <v>37.450000000000003</v>
      </c>
      <c r="N16" s="166">
        <v>38.909999999999997</v>
      </c>
      <c r="O16" s="166">
        <v>40.020000000000003</v>
      </c>
      <c r="P16" s="166">
        <v>40.700000000000003</v>
      </c>
      <c r="Q16" s="166">
        <v>41.35</v>
      </c>
      <c r="R16" s="166">
        <v>41.82</v>
      </c>
    </row>
    <row r="17" spans="1:18">
      <c r="A17" s="89" t="s">
        <v>21</v>
      </c>
      <c r="B17" s="241" t="s">
        <v>26</v>
      </c>
      <c r="C17" s="167"/>
      <c r="D17" s="167"/>
      <c r="E17" s="167"/>
      <c r="F17" s="167"/>
      <c r="G17" s="167"/>
      <c r="H17" s="168">
        <v>26.83</v>
      </c>
      <c r="I17" s="167">
        <v>27.23</v>
      </c>
      <c r="J17" s="167">
        <v>27.7</v>
      </c>
      <c r="K17" s="167">
        <v>28.1</v>
      </c>
      <c r="L17" s="167">
        <v>28.62</v>
      </c>
      <c r="M17" s="168">
        <v>28.98</v>
      </c>
      <c r="N17" s="168">
        <v>29.35</v>
      </c>
      <c r="O17" s="168">
        <v>29.68</v>
      </c>
      <c r="P17" s="168">
        <v>29.71</v>
      </c>
      <c r="Q17" s="168">
        <v>29.75</v>
      </c>
      <c r="R17" s="168">
        <v>29.97</v>
      </c>
    </row>
    <row r="18" spans="1:18" ht="45">
      <c r="A18" s="84" t="s">
        <v>110</v>
      </c>
      <c r="B18" s="239" t="s">
        <v>26</v>
      </c>
      <c r="C18" s="163"/>
      <c r="D18" s="163"/>
      <c r="E18" s="163"/>
      <c r="F18" s="163"/>
      <c r="G18" s="163"/>
      <c r="H18" s="164">
        <v>24.34</v>
      </c>
      <c r="I18" s="163">
        <v>25.41</v>
      </c>
      <c r="J18" s="163">
        <v>26.31</v>
      </c>
      <c r="K18" s="163">
        <v>27.51</v>
      </c>
      <c r="L18" s="163">
        <v>28.61</v>
      </c>
      <c r="M18" s="164">
        <v>29.78</v>
      </c>
      <c r="N18" s="164">
        <v>31.06</v>
      </c>
      <c r="O18" s="164">
        <v>32.1</v>
      </c>
      <c r="P18" s="164">
        <v>32.82</v>
      </c>
      <c r="Q18" s="164">
        <v>33.590000000000003</v>
      </c>
      <c r="R18" s="164">
        <v>34.549999999999997</v>
      </c>
    </row>
    <row r="19" spans="1:18" ht="22.5">
      <c r="A19" s="84" t="s">
        <v>22</v>
      </c>
      <c r="B19" s="239" t="s">
        <v>26</v>
      </c>
      <c r="C19" s="163"/>
      <c r="D19" s="163"/>
      <c r="E19" s="163"/>
      <c r="F19" s="163"/>
      <c r="G19" s="163"/>
      <c r="H19" s="164">
        <v>27.44</v>
      </c>
      <c r="I19" s="163">
        <v>28.04</v>
      </c>
      <c r="J19" s="163">
        <v>28.56</v>
      </c>
      <c r="K19" s="163">
        <v>29.53</v>
      </c>
      <c r="L19" s="163">
        <v>30.84</v>
      </c>
      <c r="M19" s="164">
        <v>31.49</v>
      </c>
      <c r="N19" s="164">
        <v>32.159999999999997</v>
      </c>
      <c r="O19" s="164">
        <v>32.76</v>
      </c>
      <c r="P19" s="164">
        <v>33.340000000000003</v>
      </c>
      <c r="Q19" s="164">
        <v>33.81</v>
      </c>
      <c r="R19" s="164">
        <v>34.119999999999997</v>
      </c>
    </row>
    <row r="20" spans="1:18">
      <c r="A20" s="90" t="s">
        <v>23</v>
      </c>
      <c r="B20" s="242" t="s">
        <v>26</v>
      </c>
      <c r="C20" s="165"/>
      <c r="D20" s="165"/>
      <c r="E20" s="169"/>
      <c r="F20" s="169"/>
      <c r="G20" s="169"/>
      <c r="H20" s="170">
        <v>26.69</v>
      </c>
      <c r="I20" s="165">
        <v>27.13</v>
      </c>
      <c r="J20" s="169">
        <v>27.63</v>
      </c>
      <c r="K20" s="169">
        <v>28.1</v>
      </c>
      <c r="L20" s="169">
        <v>28.69</v>
      </c>
      <c r="M20" s="170">
        <v>29.13</v>
      </c>
      <c r="N20" s="170">
        <v>29.59</v>
      </c>
      <c r="O20" s="170">
        <v>29.99</v>
      </c>
      <c r="P20" s="170">
        <v>30.11</v>
      </c>
      <c r="Q20" s="170">
        <v>30.24</v>
      </c>
      <c r="R20" s="170">
        <v>30.53</v>
      </c>
    </row>
    <row r="21" spans="1:18" ht="12" thickBot="1">
      <c r="A21" s="91" t="s">
        <v>42</v>
      </c>
      <c r="B21" s="243" t="s">
        <v>26</v>
      </c>
      <c r="C21" s="171"/>
      <c r="D21" s="171"/>
      <c r="E21" s="171"/>
      <c r="F21" s="171"/>
      <c r="G21" s="171"/>
      <c r="H21" s="172">
        <v>28.5</v>
      </c>
      <c r="I21" s="171">
        <v>29.14</v>
      </c>
      <c r="J21" s="171">
        <v>29.94</v>
      </c>
      <c r="K21" s="171">
        <v>30.76</v>
      </c>
      <c r="L21" s="171">
        <v>31.35</v>
      </c>
      <c r="M21" s="172">
        <v>32.08</v>
      </c>
      <c r="N21" s="172">
        <v>32.86</v>
      </c>
      <c r="O21" s="172">
        <v>33.39</v>
      </c>
      <c r="P21" s="172">
        <v>33.75</v>
      </c>
      <c r="Q21" s="172">
        <v>34.26</v>
      </c>
      <c r="R21" s="172">
        <v>34.92</v>
      </c>
    </row>
    <row r="22" spans="1:18">
      <c r="A22" s="92" t="s">
        <v>14</v>
      </c>
      <c r="B22" s="238" t="s">
        <v>24</v>
      </c>
      <c r="C22" s="161">
        <v>24.55</v>
      </c>
      <c r="D22" s="161">
        <v>25.2</v>
      </c>
      <c r="E22" s="161">
        <v>25.77</v>
      </c>
      <c r="F22" s="161">
        <v>25.84</v>
      </c>
      <c r="G22" s="161">
        <v>25.74</v>
      </c>
      <c r="H22" s="162">
        <v>25.75</v>
      </c>
      <c r="I22" s="161">
        <v>25.81</v>
      </c>
      <c r="J22" s="161">
        <v>26.23</v>
      </c>
      <c r="K22" s="161">
        <v>26.74</v>
      </c>
      <c r="L22" s="161">
        <v>26.96</v>
      </c>
      <c r="M22" s="162">
        <v>27.34</v>
      </c>
      <c r="N22" s="162">
        <v>27.64</v>
      </c>
      <c r="O22" s="162">
        <v>27.72</v>
      </c>
      <c r="P22" s="162">
        <v>27.78</v>
      </c>
      <c r="Q22" s="162">
        <v>28.36</v>
      </c>
      <c r="R22" s="162">
        <v>29.17</v>
      </c>
    </row>
    <row r="23" spans="1:18">
      <c r="A23" s="84" t="s">
        <v>36</v>
      </c>
      <c r="B23" s="239" t="s">
        <v>24</v>
      </c>
      <c r="C23" s="163">
        <v>27.93</v>
      </c>
      <c r="D23" s="163">
        <v>28.81</v>
      </c>
      <c r="E23" s="163">
        <v>26.95</v>
      </c>
      <c r="F23" s="163">
        <v>26.79</v>
      </c>
      <c r="G23" s="163">
        <v>26.73</v>
      </c>
      <c r="H23" s="164">
        <v>25.02</v>
      </c>
      <c r="I23" s="163">
        <v>27.19</v>
      </c>
      <c r="J23" s="163">
        <v>29.4</v>
      </c>
      <c r="K23" s="163">
        <v>29.79</v>
      </c>
      <c r="L23" s="163">
        <v>29.78</v>
      </c>
      <c r="M23" s="164">
        <v>30.1</v>
      </c>
      <c r="N23" s="164">
        <v>30.71</v>
      </c>
      <c r="O23" s="164">
        <v>31.06</v>
      </c>
      <c r="P23" s="164">
        <v>31.84</v>
      </c>
      <c r="Q23" s="164">
        <v>32.520000000000003</v>
      </c>
      <c r="R23" s="164">
        <v>33.590000000000003</v>
      </c>
    </row>
    <row r="24" spans="1:18">
      <c r="A24" s="85" t="s">
        <v>15</v>
      </c>
      <c r="B24" s="240" t="s">
        <v>24</v>
      </c>
      <c r="C24" s="165">
        <v>24.81</v>
      </c>
      <c r="D24" s="165">
        <v>25.6</v>
      </c>
      <c r="E24" s="165">
        <v>25.92</v>
      </c>
      <c r="F24" s="165">
        <v>25.97</v>
      </c>
      <c r="G24" s="165">
        <v>25.88</v>
      </c>
      <c r="H24" s="166">
        <v>25.66</v>
      </c>
      <c r="I24" s="165">
        <v>26.03</v>
      </c>
      <c r="J24" s="165">
        <v>26.78</v>
      </c>
      <c r="K24" s="165">
        <v>27.29</v>
      </c>
      <c r="L24" s="165">
        <v>27.5</v>
      </c>
      <c r="M24" s="166">
        <v>27.88</v>
      </c>
      <c r="N24" s="166">
        <v>28.25</v>
      </c>
      <c r="O24" s="166">
        <v>28.38</v>
      </c>
      <c r="P24" s="166">
        <v>28.58</v>
      </c>
      <c r="Q24" s="166">
        <v>29.18</v>
      </c>
      <c r="R24" s="166">
        <v>30.05</v>
      </c>
    </row>
    <row r="25" spans="1:18">
      <c r="A25" s="86" t="s">
        <v>66</v>
      </c>
      <c r="B25" s="241" t="s">
        <v>24</v>
      </c>
      <c r="C25" s="167"/>
      <c r="D25" s="167"/>
      <c r="E25" s="167"/>
      <c r="F25" s="167"/>
      <c r="G25" s="167"/>
      <c r="H25" s="168">
        <v>31.99</v>
      </c>
      <c r="I25" s="167">
        <v>33.36</v>
      </c>
      <c r="J25" s="167">
        <v>34.71</v>
      </c>
      <c r="K25" s="167">
        <v>36.03</v>
      </c>
      <c r="L25" s="167">
        <v>37.15</v>
      </c>
      <c r="M25" s="168">
        <v>38.29</v>
      </c>
      <c r="N25" s="168">
        <v>39.71</v>
      </c>
      <c r="O25" s="168">
        <v>40.44</v>
      </c>
      <c r="P25" s="168">
        <v>41.01</v>
      </c>
      <c r="Q25" s="168">
        <v>41.58</v>
      </c>
      <c r="R25" s="168">
        <v>41.93</v>
      </c>
    </row>
    <row r="26" spans="1:18">
      <c r="A26" s="87" t="s">
        <v>16</v>
      </c>
      <c r="B26" s="239" t="s">
        <v>24</v>
      </c>
      <c r="C26" s="163"/>
      <c r="D26" s="163"/>
      <c r="E26" s="163"/>
      <c r="F26" s="163"/>
      <c r="G26" s="163"/>
      <c r="H26" s="164">
        <v>35.4</v>
      </c>
      <c r="I26" s="163">
        <v>37.25</v>
      </c>
      <c r="J26" s="163">
        <v>38.799999999999997</v>
      </c>
      <c r="K26" s="163">
        <v>40.24</v>
      </c>
      <c r="L26" s="163">
        <v>41.54</v>
      </c>
      <c r="M26" s="164">
        <v>42.95</v>
      </c>
      <c r="N26" s="164">
        <v>44.11</v>
      </c>
      <c r="O26" s="164">
        <v>45.64</v>
      </c>
      <c r="P26" s="164">
        <v>46.3</v>
      </c>
      <c r="Q26" s="164">
        <v>46.95</v>
      </c>
      <c r="R26" s="164">
        <v>47.45</v>
      </c>
    </row>
    <row r="27" spans="1:18">
      <c r="A27" s="87" t="s">
        <v>17</v>
      </c>
      <c r="B27" s="239" t="s">
        <v>24</v>
      </c>
      <c r="C27" s="163"/>
      <c r="D27" s="163"/>
      <c r="E27" s="163"/>
      <c r="F27" s="163"/>
      <c r="G27" s="163"/>
      <c r="H27" s="164">
        <v>33.5</v>
      </c>
      <c r="I27" s="163">
        <v>35.450000000000003</v>
      </c>
      <c r="J27" s="163">
        <v>37.200000000000003</v>
      </c>
      <c r="K27" s="163">
        <v>39.340000000000003</v>
      </c>
      <c r="L27" s="163">
        <v>40.97</v>
      </c>
      <c r="M27" s="164">
        <v>43.23</v>
      </c>
      <c r="N27" s="164">
        <v>45.04</v>
      </c>
      <c r="O27" s="164">
        <v>47.57</v>
      </c>
      <c r="P27" s="164">
        <v>49.28</v>
      </c>
      <c r="Q27" s="164">
        <v>49.82</v>
      </c>
      <c r="R27" s="164">
        <v>51.15</v>
      </c>
    </row>
    <row r="28" spans="1:18" s="73" customFormat="1" ht="22.5">
      <c r="A28" s="85" t="s">
        <v>18</v>
      </c>
      <c r="B28" s="240" t="s">
        <v>24</v>
      </c>
      <c r="C28" s="165"/>
      <c r="D28" s="165"/>
      <c r="E28" s="165"/>
      <c r="F28" s="165"/>
      <c r="G28" s="165"/>
      <c r="H28" s="166">
        <v>32.659999999999997</v>
      </c>
      <c r="I28" s="165">
        <v>34.159999999999997</v>
      </c>
      <c r="J28" s="165">
        <v>35.57</v>
      </c>
      <c r="K28" s="165">
        <v>36.97</v>
      </c>
      <c r="L28" s="165">
        <v>38.15</v>
      </c>
      <c r="M28" s="166">
        <v>39.409999999999997</v>
      </c>
      <c r="N28" s="166">
        <v>40.86</v>
      </c>
      <c r="O28" s="166">
        <v>41.84</v>
      </c>
      <c r="P28" s="166">
        <v>42.52</v>
      </c>
      <c r="Q28" s="166">
        <v>43.13</v>
      </c>
      <c r="R28" s="166">
        <v>43.57</v>
      </c>
    </row>
    <row r="29" spans="1:18" ht="22.5">
      <c r="A29" s="87" t="s">
        <v>67</v>
      </c>
      <c r="B29" s="239" t="s">
        <v>24</v>
      </c>
      <c r="C29" s="163"/>
      <c r="D29" s="163"/>
      <c r="E29" s="163"/>
      <c r="F29" s="163"/>
      <c r="G29" s="163"/>
      <c r="H29" s="164">
        <v>29.21</v>
      </c>
      <c r="I29" s="163">
        <v>30.26</v>
      </c>
      <c r="J29" s="163">
        <v>31.31</v>
      </c>
      <c r="K29" s="163">
        <v>32.18</v>
      </c>
      <c r="L29" s="163">
        <v>33.369999999999997</v>
      </c>
      <c r="M29" s="164">
        <v>34.39</v>
      </c>
      <c r="N29" s="164">
        <v>35.799999999999997</v>
      </c>
      <c r="O29" s="164">
        <v>36.54</v>
      </c>
      <c r="P29" s="164">
        <v>37.42</v>
      </c>
      <c r="Q29" s="164">
        <v>38.15</v>
      </c>
      <c r="R29" s="164">
        <v>38.76</v>
      </c>
    </row>
    <row r="30" spans="1:18" ht="22.5">
      <c r="A30" s="87" t="s">
        <v>68</v>
      </c>
      <c r="B30" s="239" t="s">
        <v>24</v>
      </c>
      <c r="C30" s="163"/>
      <c r="D30" s="163"/>
      <c r="E30" s="163"/>
      <c r="F30" s="163"/>
      <c r="G30" s="163"/>
      <c r="H30" s="164">
        <v>27.39</v>
      </c>
      <c r="I30" s="163">
        <v>28.49</v>
      </c>
      <c r="J30" s="163">
        <v>29.59</v>
      </c>
      <c r="K30" s="163">
        <v>30.74</v>
      </c>
      <c r="L30" s="163">
        <v>31.67</v>
      </c>
      <c r="M30" s="164">
        <v>32.869999999999997</v>
      </c>
      <c r="N30" s="164">
        <v>34.11</v>
      </c>
      <c r="O30" s="164">
        <v>35.04</v>
      </c>
      <c r="P30" s="164">
        <v>35.61</v>
      </c>
      <c r="Q30" s="164">
        <v>36.159999999999997</v>
      </c>
      <c r="R30" s="164">
        <v>36.659999999999997</v>
      </c>
    </row>
    <row r="31" spans="1:18" ht="22.5">
      <c r="A31" s="87" t="s">
        <v>41</v>
      </c>
      <c r="B31" s="239" t="s">
        <v>24</v>
      </c>
      <c r="C31" s="163"/>
      <c r="D31" s="163"/>
      <c r="E31" s="163"/>
      <c r="F31" s="163"/>
      <c r="G31" s="163"/>
      <c r="H31" s="164">
        <v>18.63</v>
      </c>
      <c r="I31" s="163">
        <v>19.21</v>
      </c>
      <c r="J31" s="163">
        <v>19.690000000000001</v>
      </c>
      <c r="K31" s="163">
        <v>20.59</v>
      </c>
      <c r="L31" s="163">
        <v>21.21</v>
      </c>
      <c r="M31" s="164">
        <v>21.72</v>
      </c>
      <c r="N31" s="164">
        <v>22.13</v>
      </c>
      <c r="O31" s="164">
        <v>22.82</v>
      </c>
      <c r="P31" s="164">
        <v>23.17</v>
      </c>
      <c r="Q31" s="164">
        <v>23.54</v>
      </c>
      <c r="R31" s="164">
        <v>24.09</v>
      </c>
    </row>
    <row r="32" spans="1:18">
      <c r="A32" s="87" t="s">
        <v>37</v>
      </c>
      <c r="B32" s="239" t="s">
        <v>24</v>
      </c>
      <c r="C32" s="163"/>
      <c r="D32" s="163"/>
      <c r="E32" s="163"/>
      <c r="F32" s="163"/>
      <c r="G32" s="163"/>
      <c r="H32" s="164">
        <v>26.25</v>
      </c>
      <c r="I32" s="163">
        <v>27.18</v>
      </c>
      <c r="J32" s="163">
        <v>30.7</v>
      </c>
      <c r="K32" s="163">
        <v>31.23</v>
      </c>
      <c r="L32" s="163">
        <v>33.85</v>
      </c>
      <c r="M32" s="164">
        <v>33.92</v>
      </c>
      <c r="N32" s="164">
        <v>35.119999999999997</v>
      </c>
      <c r="O32" s="164">
        <v>35.33</v>
      </c>
      <c r="P32" s="164">
        <v>36.729999999999997</v>
      </c>
      <c r="Q32" s="164">
        <v>37.99</v>
      </c>
      <c r="R32" s="164">
        <v>39.06</v>
      </c>
    </row>
    <row r="33" spans="1:18" s="73" customFormat="1">
      <c r="A33" s="88" t="s">
        <v>19</v>
      </c>
      <c r="B33" s="240" t="s">
        <v>24</v>
      </c>
      <c r="C33" s="165"/>
      <c r="D33" s="165"/>
      <c r="E33" s="165"/>
      <c r="F33" s="165"/>
      <c r="G33" s="165"/>
      <c r="H33" s="166">
        <v>25.18</v>
      </c>
      <c r="I33" s="165">
        <v>26.16</v>
      </c>
      <c r="J33" s="165">
        <v>27.19</v>
      </c>
      <c r="K33" s="165">
        <v>28.32</v>
      </c>
      <c r="L33" s="165">
        <v>29.27</v>
      </c>
      <c r="M33" s="166">
        <v>30.28</v>
      </c>
      <c r="N33" s="166">
        <v>31.32</v>
      </c>
      <c r="O33" s="166">
        <v>32.31</v>
      </c>
      <c r="P33" s="166">
        <v>32.979999999999997</v>
      </c>
      <c r="Q33" s="166">
        <v>33.58</v>
      </c>
      <c r="R33" s="166">
        <v>34.090000000000003</v>
      </c>
    </row>
    <row r="34" spans="1:18">
      <c r="A34" s="85" t="s">
        <v>20</v>
      </c>
      <c r="B34" s="240" t="s">
        <v>24</v>
      </c>
      <c r="C34" s="165"/>
      <c r="D34" s="165"/>
      <c r="E34" s="165"/>
      <c r="F34" s="165"/>
      <c r="G34" s="165"/>
      <c r="H34" s="166">
        <v>30.77</v>
      </c>
      <c r="I34" s="165">
        <v>32.11</v>
      </c>
      <c r="J34" s="165">
        <v>33.39</v>
      </c>
      <c r="K34" s="165">
        <v>34.68</v>
      </c>
      <c r="L34" s="165">
        <v>35.76</v>
      </c>
      <c r="M34" s="166">
        <v>36.92</v>
      </c>
      <c r="N34" s="166">
        <v>38.26</v>
      </c>
      <c r="O34" s="166">
        <v>39.11</v>
      </c>
      <c r="P34" s="166">
        <v>39.700000000000003</v>
      </c>
      <c r="Q34" s="166">
        <v>40.25</v>
      </c>
      <c r="R34" s="166">
        <v>40.659999999999997</v>
      </c>
    </row>
    <row r="35" spans="1:18">
      <c r="A35" s="89" t="s">
        <v>21</v>
      </c>
      <c r="B35" s="241" t="s">
        <v>24</v>
      </c>
      <c r="C35" s="167"/>
      <c r="D35" s="167"/>
      <c r="E35" s="167"/>
      <c r="F35" s="167"/>
      <c r="G35" s="167"/>
      <c r="H35" s="168">
        <v>33.01</v>
      </c>
      <c r="I35" s="167">
        <v>33.44</v>
      </c>
      <c r="J35" s="167">
        <v>34.270000000000003</v>
      </c>
      <c r="K35" s="167">
        <v>34.71</v>
      </c>
      <c r="L35" s="167">
        <v>34.979999999999997</v>
      </c>
      <c r="M35" s="168">
        <v>35.020000000000003</v>
      </c>
      <c r="N35" s="168">
        <v>35.07</v>
      </c>
      <c r="O35" s="168">
        <v>35.15</v>
      </c>
      <c r="P35" s="168">
        <v>34.869999999999997</v>
      </c>
      <c r="Q35" s="168">
        <v>34.549999999999997</v>
      </c>
      <c r="R35" s="168">
        <v>34.42</v>
      </c>
    </row>
    <row r="36" spans="1:18" ht="33.75">
      <c r="A36" s="84" t="s">
        <v>40</v>
      </c>
      <c r="B36" s="239" t="s">
        <v>24</v>
      </c>
      <c r="C36" s="163"/>
      <c r="D36" s="163"/>
      <c r="E36" s="163"/>
      <c r="F36" s="163"/>
      <c r="G36" s="163"/>
      <c r="H36" s="164">
        <v>30.3</v>
      </c>
      <c r="I36" s="163">
        <v>32.04</v>
      </c>
      <c r="J36" s="163">
        <v>32.94</v>
      </c>
      <c r="K36" s="163">
        <v>34.08</v>
      </c>
      <c r="L36" s="163">
        <v>35.32</v>
      </c>
      <c r="M36" s="164">
        <v>36.61</v>
      </c>
      <c r="N36" s="164">
        <v>37.619999999999997</v>
      </c>
      <c r="O36" s="164">
        <v>38.69</v>
      </c>
      <c r="P36" s="164">
        <v>39.340000000000003</v>
      </c>
      <c r="Q36" s="164">
        <v>40.18</v>
      </c>
      <c r="R36" s="164">
        <v>40.83</v>
      </c>
    </row>
    <row r="37" spans="1:18" ht="22.5">
      <c r="A37" s="84" t="s">
        <v>22</v>
      </c>
      <c r="B37" s="239" t="s">
        <v>24</v>
      </c>
      <c r="C37" s="163"/>
      <c r="D37" s="163"/>
      <c r="E37" s="163"/>
      <c r="F37" s="163"/>
      <c r="G37" s="163"/>
      <c r="H37" s="164">
        <v>28.64</v>
      </c>
      <c r="I37" s="163">
        <v>29.46</v>
      </c>
      <c r="J37" s="163">
        <v>30.33</v>
      </c>
      <c r="K37" s="163">
        <v>31.34</v>
      </c>
      <c r="L37" s="163">
        <v>33.49</v>
      </c>
      <c r="M37" s="164">
        <v>34.21</v>
      </c>
      <c r="N37" s="164">
        <v>34.78</v>
      </c>
      <c r="O37" s="164">
        <v>35.33</v>
      </c>
      <c r="P37" s="164">
        <v>35.659999999999997</v>
      </c>
      <c r="Q37" s="164">
        <v>36.340000000000003</v>
      </c>
      <c r="R37" s="164">
        <v>36.25</v>
      </c>
    </row>
    <row r="38" spans="1:18">
      <c r="A38" s="90" t="s">
        <v>23</v>
      </c>
      <c r="B38" s="242" t="s">
        <v>24</v>
      </c>
      <c r="C38" s="165"/>
      <c r="D38" s="165"/>
      <c r="E38" s="169"/>
      <c r="F38" s="169"/>
      <c r="G38" s="169"/>
      <c r="H38" s="170">
        <v>32.71</v>
      </c>
      <c r="I38" s="165">
        <v>33.21</v>
      </c>
      <c r="J38" s="169">
        <v>34.049999999999997</v>
      </c>
      <c r="K38" s="169">
        <v>34.54</v>
      </c>
      <c r="L38" s="169">
        <v>34.92</v>
      </c>
      <c r="M38" s="170">
        <v>35.06</v>
      </c>
      <c r="N38" s="170">
        <v>35.18</v>
      </c>
      <c r="O38" s="170">
        <v>35.33</v>
      </c>
      <c r="P38" s="170">
        <v>35.130000000000003</v>
      </c>
      <c r="Q38" s="170">
        <v>34.92</v>
      </c>
      <c r="R38" s="170">
        <v>34.840000000000003</v>
      </c>
    </row>
    <row r="39" spans="1:18" ht="12" thickBot="1">
      <c r="A39" s="91" t="s">
        <v>42</v>
      </c>
      <c r="B39" s="243" t="s">
        <v>24</v>
      </c>
      <c r="C39" s="171"/>
      <c r="D39" s="171"/>
      <c r="E39" s="171"/>
      <c r="F39" s="171"/>
      <c r="G39" s="171"/>
      <c r="H39" s="172">
        <v>28.22</v>
      </c>
      <c r="I39" s="171">
        <v>28.96</v>
      </c>
      <c r="J39" s="171">
        <v>29.95</v>
      </c>
      <c r="K39" s="171">
        <v>30.78</v>
      </c>
      <c r="L39" s="171">
        <v>31.33</v>
      </c>
      <c r="M39" s="172">
        <v>31.98</v>
      </c>
      <c r="N39" s="172">
        <v>32.65</v>
      </c>
      <c r="O39" s="172">
        <v>33.020000000000003</v>
      </c>
      <c r="P39" s="172">
        <v>33.32</v>
      </c>
      <c r="Q39" s="172">
        <v>33.83</v>
      </c>
      <c r="R39" s="172">
        <v>34.450000000000003</v>
      </c>
    </row>
    <row r="40" spans="1:18">
      <c r="A40" s="92" t="s">
        <v>14</v>
      </c>
      <c r="B40" s="238" t="s">
        <v>25</v>
      </c>
      <c r="C40" s="161">
        <v>28.27</v>
      </c>
      <c r="D40" s="161">
        <v>28.9</v>
      </c>
      <c r="E40" s="161">
        <v>29.58</v>
      </c>
      <c r="F40" s="161">
        <v>29.43</v>
      </c>
      <c r="G40" s="161">
        <v>28.76</v>
      </c>
      <c r="H40" s="162">
        <v>29.57</v>
      </c>
      <c r="I40" s="161">
        <v>29.7</v>
      </c>
      <c r="J40" s="161">
        <v>29.93</v>
      </c>
      <c r="K40" s="161">
        <v>30.54</v>
      </c>
      <c r="L40" s="161">
        <v>30.61</v>
      </c>
      <c r="M40" s="162">
        <v>31.08</v>
      </c>
      <c r="N40" s="162">
        <v>31.46</v>
      </c>
      <c r="O40" s="162">
        <v>31.64</v>
      </c>
      <c r="P40" s="162">
        <v>31.68</v>
      </c>
      <c r="Q40" s="162">
        <v>32.26</v>
      </c>
      <c r="R40" s="162">
        <v>33.19</v>
      </c>
    </row>
    <row r="41" spans="1:18">
      <c r="A41" s="84" t="s">
        <v>36</v>
      </c>
      <c r="B41" s="239" t="s">
        <v>25</v>
      </c>
      <c r="C41" s="163">
        <v>23.49</v>
      </c>
      <c r="D41" s="163">
        <v>27.13</v>
      </c>
      <c r="E41" s="163">
        <v>25.57</v>
      </c>
      <c r="F41" s="163">
        <v>25</v>
      </c>
      <c r="G41" s="163">
        <v>24.99</v>
      </c>
      <c r="H41" s="164">
        <v>22.03</v>
      </c>
      <c r="I41" s="163">
        <v>24.44</v>
      </c>
      <c r="J41" s="163">
        <v>26.82</v>
      </c>
      <c r="K41" s="163">
        <v>27.3</v>
      </c>
      <c r="L41" s="163">
        <v>27.3</v>
      </c>
      <c r="M41" s="164">
        <v>27.66</v>
      </c>
      <c r="N41" s="164">
        <v>28.47</v>
      </c>
      <c r="O41" s="164">
        <v>29.03</v>
      </c>
      <c r="P41" s="164">
        <v>29.79</v>
      </c>
      <c r="Q41" s="164">
        <v>30.39</v>
      </c>
      <c r="R41" s="164">
        <v>31.75</v>
      </c>
    </row>
    <row r="42" spans="1:18">
      <c r="A42" s="85" t="s">
        <v>15</v>
      </c>
      <c r="B42" s="240" t="s">
        <v>25</v>
      </c>
      <c r="C42" s="165">
        <v>27.83</v>
      </c>
      <c r="D42" s="165">
        <v>28.59</v>
      </c>
      <c r="E42" s="165">
        <v>28.84</v>
      </c>
      <c r="F42" s="165">
        <v>28.55</v>
      </c>
      <c r="G42" s="165">
        <v>27.99</v>
      </c>
      <c r="H42" s="166">
        <v>28.42</v>
      </c>
      <c r="I42" s="165">
        <v>28.74</v>
      </c>
      <c r="J42" s="165">
        <v>29.34</v>
      </c>
      <c r="K42" s="165">
        <v>29.9</v>
      </c>
      <c r="L42" s="165">
        <v>29.94</v>
      </c>
      <c r="M42" s="166">
        <v>30.38</v>
      </c>
      <c r="N42" s="166">
        <v>30.85</v>
      </c>
      <c r="O42" s="166">
        <v>31.11</v>
      </c>
      <c r="P42" s="166">
        <v>31.3</v>
      </c>
      <c r="Q42" s="166">
        <v>31.88</v>
      </c>
      <c r="R42" s="166">
        <v>32.880000000000003</v>
      </c>
    </row>
    <row r="43" spans="1:18">
      <c r="A43" s="86" t="s">
        <v>66</v>
      </c>
      <c r="B43" s="241" t="s">
        <v>25</v>
      </c>
      <c r="C43" s="167"/>
      <c r="D43" s="167"/>
      <c r="E43" s="167"/>
      <c r="F43" s="167"/>
      <c r="G43" s="167"/>
      <c r="H43" s="168">
        <v>31.81</v>
      </c>
      <c r="I43" s="167">
        <v>32.85</v>
      </c>
      <c r="J43" s="167">
        <v>33.76</v>
      </c>
      <c r="K43" s="167">
        <v>35.130000000000003</v>
      </c>
      <c r="L43" s="167">
        <v>36.380000000000003</v>
      </c>
      <c r="M43" s="168">
        <v>37.6</v>
      </c>
      <c r="N43" s="168">
        <v>39.24</v>
      </c>
      <c r="O43" s="168">
        <v>40.51</v>
      </c>
      <c r="P43" s="168">
        <v>41.33</v>
      </c>
      <c r="Q43" s="168">
        <v>42.2</v>
      </c>
      <c r="R43" s="168">
        <v>42.83</v>
      </c>
    </row>
    <row r="44" spans="1:18">
      <c r="A44" s="87" t="s">
        <v>16</v>
      </c>
      <c r="B44" s="239" t="s">
        <v>25</v>
      </c>
      <c r="C44" s="163"/>
      <c r="D44" s="163"/>
      <c r="E44" s="163"/>
      <c r="F44" s="163"/>
      <c r="G44" s="163"/>
      <c r="H44" s="164">
        <v>37.729999999999997</v>
      </c>
      <c r="I44" s="163">
        <v>39.03</v>
      </c>
      <c r="J44" s="163">
        <v>40.04</v>
      </c>
      <c r="K44" s="163">
        <v>41.54</v>
      </c>
      <c r="L44" s="163">
        <v>43.06</v>
      </c>
      <c r="M44" s="164">
        <v>44.47</v>
      </c>
      <c r="N44" s="164">
        <v>45.77</v>
      </c>
      <c r="O44" s="164">
        <v>47.16</v>
      </c>
      <c r="P44" s="164">
        <v>47.76</v>
      </c>
      <c r="Q44" s="164">
        <v>48.25</v>
      </c>
      <c r="R44" s="164">
        <v>48.49</v>
      </c>
    </row>
    <row r="45" spans="1:18">
      <c r="A45" s="87" t="s">
        <v>17</v>
      </c>
      <c r="B45" s="239" t="s">
        <v>25</v>
      </c>
      <c r="C45" s="163"/>
      <c r="D45" s="163"/>
      <c r="E45" s="163"/>
      <c r="F45" s="163"/>
      <c r="G45" s="163"/>
      <c r="H45" s="164">
        <v>32.9</v>
      </c>
      <c r="I45" s="163">
        <v>34.799999999999997</v>
      </c>
      <c r="J45" s="163">
        <v>36.53</v>
      </c>
      <c r="K45" s="163">
        <v>38.74</v>
      </c>
      <c r="L45" s="163">
        <v>41.11</v>
      </c>
      <c r="M45" s="164">
        <v>43.78</v>
      </c>
      <c r="N45" s="164">
        <v>45.74</v>
      </c>
      <c r="O45" s="164">
        <v>49.1</v>
      </c>
      <c r="P45" s="164">
        <v>51.15</v>
      </c>
      <c r="Q45" s="164">
        <v>51.76</v>
      </c>
      <c r="R45" s="164">
        <v>53.3</v>
      </c>
    </row>
    <row r="46" spans="1:18" s="73" customFormat="1" ht="22.5">
      <c r="A46" s="85" t="s">
        <v>18</v>
      </c>
      <c r="B46" s="240" t="s">
        <v>25</v>
      </c>
      <c r="C46" s="165"/>
      <c r="D46" s="165"/>
      <c r="E46" s="165"/>
      <c r="F46" s="165"/>
      <c r="G46" s="165"/>
      <c r="H46" s="166">
        <v>33.26</v>
      </c>
      <c r="I46" s="165">
        <v>34.409999999999997</v>
      </c>
      <c r="J46" s="165">
        <v>35.39</v>
      </c>
      <c r="K46" s="165">
        <v>36.83</v>
      </c>
      <c r="L46" s="165">
        <v>38.200000000000003</v>
      </c>
      <c r="M46" s="166">
        <v>39.520000000000003</v>
      </c>
      <c r="N46" s="166">
        <v>41.11</v>
      </c>
      <c r="O46" s="166">
        <v>42.5</v>
      </c>
      <c r="P46" s="166">
        <v>43.35</v>
      </c>
      <c r="Q46" s="166">
        <v>44.15</v>
      </c>
      <c r="R46" s="166">
        <v>44.73</v>
      </c>
    </row>
    <row r="47" spans="1:18" ht="22.5">
      <c r="A47" s="87" t="s">
        <v>67</v>
      </c>
      <c r="B47" s="239" t="s">
        <v>25</v>
      </c>
      <c r="C47" s="163"/>
      <c r="D47" s="163"/>
      <c r="E47" s="163"/>
      <c r="F47" s="163"/>
      <c r="G47" s="163"/>
      <c r="H47" s="164">
        <v>31.08</v>
      </c>
      <c r="I47" s="163">
        <v>32.14</v>
      </c>
      <c r="J47" s="163">
        <v>33.25</v>
      </c>
      <c r="K47" s="163">
        <v>34.380000000000003</v>
      </c>
      <c r="L47" s="163">
        <v>35.549999999999997</v>
      </c>
      <c r="M47" s="164">
        <v>36.89</v>
      </c>
      <c r="N47" s="164">
        <v>38.450000000000003</v>
      </c>
      <c r="O47" s="164">
        <v>39.72</v>
      </c>
      <c r="P47" s="164">
        <v>40.46</v>
      </c>
      <c r="Q47" s="164">
        <v>41.04</v>
      </c>
      <c r="R47" s="164">
        <v>41.66</v>
      </c>
    </row>
    <row r="48" spans="1:18" ht="22.5">
      <c r="A48" s="87" t="s">
        <v>68</v>
      </c>
      <c r="B48" s="239" t="s">
        <v>25</v>
      </c>
      <c r="C48" s="163"/>
      <c r="D48" s="163"/>
      <c r="E48" s="163"/>
      <c r="F48" s="163"/>
      <c r="G48" s="163"/>
      <c r="H48" s="164">
        <v>24.62</v>
      </c>
      <c r="I48" s="163">
        <v>25.39</v>
      </c>
      <c r="J48" s="163">
        <v>26.35</v>
      </c>
      <c r="K48" s="163">
        <v>27.44</v>
      </c>
      <c r="L48" s="163">
        <v>28.49</v>
      </c>
      <c r="M48" s="164">
        <v>29.74</v>
      </c>
      <c r="N48" s="164">
        <v>31.23</v>
      </c>
      <c r="O48" s="164">
        <v>32.47</v>
      </c>
      <c r="P48" s="164">
        <v>33.14</v>
      </c>
      <c r="Q48" s="164">
        <v>33.71</v>
      </c>
      <c r="R48" s="164">
        <v>34.21</v>
      </c>
    </row>
    <row r="49" spans="1:22" ht="22.5">
      <c r="A49" s="87" t="s">
        <v>41</v>
      </c>
      <c r="B49" s="239" t="s">
        <v>25</v>
      </c>
      <c r="C49" s="163"/>
      <c r="D49" s="163"/>
      <c r="E49" s="163"/>
      <c r="F49" s="163"/>
      <c r="G49" s="163"/>
      <c r="H49" s="164">
        <v>19.899999999999999</v>
      </c>
      <c r="I49" s="163">
        <v>21.03</v>
      </c>
      <c r="J49" s="163">
        <v>21.63</v>
      </c>
      <c r="K49" s="163">
        <v>23</v>
      </c>
      <c r="L49" s="163">
        <v>24.31</v>
      </c>
      <c r="M49" s="164">
        <v>25.57</v>
      </c>
      <c r="N49" s="164">
        <v>26.9</v>
      </c>
      <c r="O49" s="164">
        <v>28.49</v>
      </c>
      <c r="P49" s="164">
        <v>29.88</v>
      </c>
      <c r="Q49" s="164">
        <v>31.01</v>
      </c>
      <c r="R49" s="164">
        <v>32.26</v>
      </c>
    </row>
    <row r="50" spans="1:22">
      <c r="A50" s="87" t="s">
        <v>37</v>
      </c>
      <c r="B50" s="239" t="s">
        <v>25</v>
      </c>
      <c r="C50" s="163"/>
      <c r="D50" s="163"/>
      <c r="E50" s="163"/>
      <c r="F50" s="163"/>
      <c r="G50" s="163"/>
      <c r="H50" s="164">
        <v>20.41</v>
      </c>
      <c r="I50" s="163">
        <v>21.18</v>
      </c>
      <c r="J50" s="163">
        <v>25.14</v>
      </c>
      <c r="K50" s="163">
        <v>25</v>
      </c>
      <c r="L50" s="163">
        <v>28.01</v>
      </c>
      <c r="M50" s="164">
        <v>28.37</v>
      </c>
      <c r="N50" s="164">
        <v>29.7</v>
      </c>
      <c r="O50" s="164">
        <v>30.59</v>
      </c>
      <c r="P50" s="164">
        <v>32.130000000000003</v>
      </c>
      <c r="Q50" s="164">
        <v>32.08</v>
      </c>
      <c r="R50" s="164">
        <v>31.56</v>
      </c>
    </row>
    <row r="51" spans="1:22" s="73" customFormat="1">
      <c r="A51" s="88" t="s">
        <v>19</v>
      </c>
      <c r="B51" s="240" t="s">
        <v>25</v>
      </c>
      <c r="C51" s="165"/>
      <c r="D51" s="165"/>
      <c r="E51" s="165"/>
      <c r="F51" s="165"/>
      <c r="G51" s="165"/>
      <c r="H51" s="166">
        <v>27.19</v>
      </c>
      <c r="I51" s="165">
        <v>28.07</v>
      </c>
      <c r="J51" s="165">
        <v>29.05</v>
      </c>
      <c r="K51" s="165">
        <v>30.11</v>
      </c>
      <c r="L51" s="165">
        <v>31.19</v>
      </c>
      <c r="M51" s="166">
        <v>32.42</v>
      </c>
      <c r="N51" s="166">
        <v>33.85</v>
      </c>
      <c r="O51" s="166">
        <v>34.979999999999997</v>
      </c>
      <c r="P51" s="166">
        <v>35.630000000000003</v>
      </c>
      <c r="Q51" s="166">
        <v>36.15</v>
      </c>
      <c r="R51" s="166">
        <v>36.659999999999997</v>
      </c>
    </row>
    <row r="52" spans="1:22">
      <c r="A52" s="85" t="s">
        <v>20</v>
      </c>
      <c r="B52" s="240" t="s">
        <v>25</v>
      </c>
      <c r="C52" s="165"/>
      <c r="D52" s="165"/>
      <c r="E52" s="165"/>
      <c r="F52" s="165"/>
      <c r="G52" s="165"/>
      <c r="H52" s="166">
        <v>31.91</v>
      </c>
      <c r="I52" s="165">
        <v>32.96</v>
      </c>
      <c r="J52" s="165">
        <v>33.92</v>
      </c>
      <c r="K52" s="165">
        <v>35.229999999999997</v>
      </c>
      <c r="L52" s="165">
        <v>36.5</v>
      </c>
      <c r="M52" s="166">
        <v>37.79</v>
      </c>
      <c r="N52" s="166">
        <v>39.32</v>
      </c>
      <c r="O52" s="166">
        <v>40.590000000000003</v>
      </c>
      <c r="P52" s="166">
        <v>41.34</v>
      </c>
      <c r="Q52" s="166">
        <v>42.03</v>
      </c>
      <c r="R52" s="166">
        <v>42.56</v>
      </c>
    </row>
    <row r="53" spans="1:22">
      <c r="A53" s="89" t="s">
        <v>21</v>
      </c>
      <c r="B53" s="241" t="s">
        <v>25</v>
      </c>
      <c r="C53" s="167"/>
      <c r="D53" s="167"/>
      <c r="E53" s="167"/>
      <c r="F53" s="167"/>
      <c r="G53" s="167"/>
      <c r="H53" s="168">
        <v>24.97</v>
      </c>
      <c r="I53" s="167">
        <v>25.36</v>
      </c>
      <c r="J53" s="167">
        <v>25.73</v>
      </c>
      <c r="K53" s="167">
        <v>26.13</v>
      </c>
      <c r="L53" s="167">
        <v>26.71</v>
      </c>
      <c r="M53" s="168">
        <v>27.18</v>
      </c>
      <c r="N53" s="168">
        <v>27.65</v>
      </c>
      <c r="O53" s="168">
        <v>28.06</v>
      </c>
      <c r="P53" s="168">
        <v>28.2</v>
      </c>
      <c r="Q53" s="168">
        <v>28.34</v>
      </c>
      <c r="R53" s="168">
        <v>28.67</v>
      </c>
    </row>
    <row r="54" spans="1:22" ht="33.75">
      <c r="A54" s="84" t="s">
        <v>40</v>
      </c>
      <c r="B54" s="239" t="s">
        <v>25</v>
      </c>
      <c r="C54" s="163"/>
      <c r="D54" s="163"/>
      <c r="E54" s="163"/>
      <c r="F54" s="163"/>
      <c r="G54" s="163"/>
      <c r="H54" s="164">
        <v>23.43</v>
      </c>
      <c r="I54" s="163">
        <v>24.4</v>
      </c>
      <c r="J54" s="163">
        <v>25.31</v>
      </c>
      <c r="K54" s="163">
        <v>26.52</v>
      </c>
      <c r="L54" s="163">
        <v>27.61</v>
      </c>
      <c r="M54" s="164">
        <v>28.76</v>
      </c>
      <c r="N54" s="164">
        <v>30.1</v>
      </c>
      <c r="O54" s="164">
        <v>31.15</v>
      </c>
      <c r="P54" s="164">
        <v>31.88</v>
      </c>
      <c r="Q54" s="164">
        <v>32.65</v>
      </c>
      <c r="R54" s="164">
        <v>33.659999999999997</v>
      </c>
    </row>
    <row r="55" spans="1:22" ht="22.5">
      <c r="A55" s="84" t="s">
        <v>22</v>
      </c>
      <c r="B55" s="239" t="s">
        <v>25</v>
      </c>
      <c r="C55" s="163"/>
      <c r="D55" s="163"/>
      <c r="E55" s="163"/>
      <c r="F55" s="163"/>
      <c r="G55" s="163"/>
      <c r="H55" s="164">
        <v>26.83</v>
      </c>
      <c r="I55" s="163">
        <v>27.32</v>
      </c>
      <c r="J55" s="163">
        <v>27.67</v>
      </c>
      <c r="K55" s="163">
        <v>28.62</v>
      </c>
      <c r="L55" s="163">
        <v>29.54</v>
      </c>
      <c r="M55" s="164">
        <v>30.17</v>
      </c>
      <c r="N55" s="164">
        <v>30.91</v>
      </c>
      <c r="O55" s="164">
        <v>31.54</v>
      </c>
      <c r="P55" s="164">
        <v>32.24</v>
      </c>
      <c r="Q55" s="164">
        <v>32.630000000000003</v>
      </c>
      <c r="R55" s="164">
        <v>33.130000000000003</v>
      </c>
    </row>
    <row r="56" spans="1:22">
      <c r="A56" s="90" t="s">
        <v>23</v>
      </c>
      <c r="B56" s="242" t="s">
        <v>25</v>
      </c>
      <c r="C56" s="165"/>
      <c r="D56" s="165"/>
      <c r="E56" s="169"/>
      <c r="F56" s="169"/>
      <c r="G56" s="169"/>
      <c r="H56" s="170">
        <v>24.91</v>
      </c>
      <c r="I56" s="165">
        <v>25.34</v>
      </c>
      <c r="J56" s="169">
        <v>25.75</v>
      </c>
      <c r="K56" s="169">
        <v>26.22</v>
      </c>
      <c r="L56" s="169">
        <v>26.88</v>
      </c>
      <c r="M56" s="170">
        <v>27.41</v>
      </c>
      <c r="N56" s="170">
        <v>27.98</v>
      </c>
      <c r="O56" s="170">
        <v>28.46</v>
      </c>
      <c r="P56" s="170">
        <v>28.68</v>
      </c>
      <c r="Q56" s="170">
        <v>28.91</v>
      </c>
      <c r="R56" s="170">
        <v>29.31</v>
      </c>
    </row>
    <row r="57" spans="1:22" ht="12" thickBot="1">
      <c r="A57" s="91" t="s">
        <v>42</v>
      </c>
      <c r="B57" s="243" t="s">
        <v>25</v>
      </c>
      <c r="C57" s="171"/>
      <c r="D57" s="171"/>
      <c r="E57" s="171"/>
      <c r="F57" s="171"/>
      <c r="G57" s="171"/>
      <c r="H57" s="172">
        <v>28.68</v>
      </c>
      <c r="I57" s="171">
        <v>29.26</v>
      </c>
      <c r="J57" s="171">
        <v>29.94</v>
      </c>
      <c r="K57" s="171">
        <v>30.75</v>
      </c>
      <c r="L57" s="171">
        <v>31.37</v>
      </c>
      <c r="M57" s="172">
        <v>32.14</v>
      </c>
      <c r="N57" s="172">
        <v>32.979999999999997</v>
      </c>
      <c r="O57" s="172">
        <v>33.619999999999997</v>
      </c>
      <c r="P57" s="172">
        <v>34.01</v>
      </c>
      <c r="Q57" s="172">
        <v>34.520000000000003</v>
      </c>
      <c r="R57" s="172">
        <v>35.200000000000003</v>
      </c>
    </row>
    <row r="58" spans="1:22">
      <c r="B58" s="244"/>
      <c r="C58" s="95"/>
      <c r="D58" s="95"/>
      <c r="E58" s="95"/>
      <c r="F58" s="95"/>
      <c r="G58" s="95"/>
      <c r="H58" s="95"/>
    </row>
    <row r="59" spans="1:22" ht="12" customHeight="1">
      <c r="A59" s="279" t="s">
        <v>83</v>
      </c>
      <c r="B59" s="279"/>
      <c r="C59" s="279"/>
      <c r="D59" s="279"/>
      <c r="E59" s="279"/>
      <c r="F59" s="279"/>
      <c r="G59" s="279"/>
      <c r="H59" s="279"/>
      <c r="I59" s="279"/>
      <c r="J59" s="279"/>
      <c r="K59" s="279"/>
      <c r="L59" s="279"/>
      <c r="M59" s="279"/>
      <c r="N59" s="279"/>
      <c r="O59" s="279"/>
      <c r="P59" s="279"/>
      <c r="Q59" s="279"/>
      <c r="R59" s="279"/>
      <c r="S59" s="279"/>
      <c r="T59" s="279"/>
      <c r="U59" s="279"/>
      <c r="V59" s="279"/>
    </row>
    <row r="60" spans="1:22" ht="12" customHeight="1">
      <c r="A60" s="289" t="s">
        <v>43</v>
      </c>
      <c r="B60" s="290"/>
      <c r="C60" s="280"/>
      <c r="D60" s="280"/>
      <c r="E60" s="280"/>
      <c r="F60" s="280"/>
      <c r="G60" s="280"/>
      <c r="H60" s="280"/>
      <c r="I60" s="289"/>
      <c r="J60" s="289"/>
      <c r="K60" s="289"/>
      <c r="L60" s="289"/>
      <c r="M60" s="289"/>
      <c r="N60" s="289"/>
      <c r="O60" s="289"/>
      <c r="P60" s="289"/>
      <c r="Q60" s="289"/>
      <c r="R60" s="289"/>
      <c r="S60" s="289"/>
      <c r="T60" s="289"/>
      <c r="U60" s="289"/>
      <c r="V60" s="289"/>
    </row>
    <row r="61" spans="1:22" ht="24.75" customHeight="1">
      <c r="A61" s="266" t="s">
        <v>102</v>
      </c>
      <c r="B61" s="266"/>
      <c r="C61" s="266"/>
      <c r="D61" s="266"/>
      <c r="E61" s="266"/>
      <c r="F61" s="266"/>
      <c r="G61" s="266"/>
      <c r="H61" s="266"/>
      <c r="I61" s="266"/>
      <c r="J61" s="266"/>
      <c r="K61" s="266"/>
      <c r="L61" s="266"/>
      <c r="M61" s="266"/>
      <c r="N61" s="10"/>
      <c r="O61" s="10"/>
      <c r="P61" s="10"/>
      <c r="Q61" s="10"/>
      <c r="R61" s="10"/>
      <c r="S61" s="10"/>
      <c r="T61" s="10"/>
      <c r="U61" s="10"/>
      <c r="V61" s="10"/>
    </row>
    <row r="62" spans="1:22">
      <c r="A62" s="247" t="s">
        <v>57</v>
      </c>
      <c r="B62" s="247"/>
      <c r="C62" s="247"/>
      <c r="D62" s="247"/>
      <c r="E62" s="247"/>
      <c r="F62" s="247"/>
      <c r="G62" s="247"/>
      <c r="H62" s="247"/>
      <c r="I62" s="247"/>
      <c r="J62" s="247"/>
      <c r="K62" s="247"/>
    </row>
    <row r="63" spans="1:22">
      <c r="A63" s="9" t="s">
        <v>46</v>
      </c>
      <c r="B63" s="225"/>
      <c r="C63" s="8"/>
      <c r="D63" s="8"/>
      <c r="E63" s="8"/>
      <c r="F63" s="8"/>
      <c r="G63" s="8"/>
      <c r="H63" s="8"/>
      <c r="I63" s="9"/>
      <c r="J63" s="9"/>
      <c r="K63" s="9"/>
      <c r="L63" s="9"/>
      <c r="M63" s="9"/>
      <c r="N63" s="9"/>
      <c r="O63" s="9"/>
    </row>
    <row r="64" spans="1:22">
      <c r="B64" s="245"/>
    </row>
  </sheetData>
  <mergeCells count="4">
    <mergeCell ref="A1:V1"/>
    <mergeCell ref="A62:K62"/>
    <mergeCell ref="A59:V59"/>
    <mergeCell ref="A61:M6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C132"/>
  <sheetViews>
    <sheetView showGridLines="0" zoomScale="90" zoomScaleNormal="90" workbookViewId="0">
      <pane xSplit="5" ySplit="3" topLeftCell="F16" activePane="bottomRight" state="frozen"/>
      <selection pane="topRight" activeCell="F1" sqref="F1"/>
      <selection pane="bottomLeft" activeCell="A4" sqref="A4"/>
      <selection pane="bottomRight" activeCell="A28" sqref="A28"/>
    </sheetView>
  </sheetViews>
  <sheetFormatPr baseColWidth="10" defaultColWidth="11.42578125" defaultRowHeight="11.25"/>
  <cols>
    <col min="1" max="1" width="20" style="34" bestFit="1" customWidth="1"/>
    <col min="2" max="2" width="22" style="34" customWidth="1"/>
    <col min="3" max="3" width="13.140625" style="34" hidden="1" customWidth="1"/>
    <col min="4" max="4" width="13.7109375" style="34" hidden="1" customWidth="1"/>
    <col min="5" max="9" width="11.42578125" style="34"/>
    <col min="10" max="12" width="11.42578125" style="35"/>
    <col min="13" max="15" width="11.42578125" style="34"/>
    <col min="16" max="16" width="12.5703125" style="34" customWidth="1"/>
    <col min="17" max="19" width="11.28515625" style="34" customWidth="1"/>
    <col min="20" max="20" width="10.28515625" style="34" customWidth="1"/>
    <col min="21" max="16384" width="11.42578125" style="34"/>
  </cols>
  <sheetData>
    <row r="1" spans="1:29">
      <c r="A1" s="119" t="s">
        <v>51</v>
      </c>
      <c r="B1" s="55"/>
      <c r="C1" s="55"/>
      <c r="D1" s="55"/>
      <c r="E1" s="55"/>
      <c r="F1" s="55"/>
      <c r="G1" s="55"/>
      <c r="H1" s="55"/>
      <c r="I1" s="55"/>
      <c r="J1" s="120"/>
      <c r="K1" s="120"/>
      <c r="L1" s="120"/>
      <c r="M1" s="55"/>
      <c r="N1" s="55"/>
      <c r="O1" s="55"/>
      <c r="P1" s="55"/>
      <c r="Q1" s="55"/>
      <c r="R1" s="55"/>
      <c r="S1" s="55"/>
    </row>
    <row r="2" spans="1:29" ht="12" thickBot="1">
      <c r="A2" s="55"/>
      <c r="B2" s="55"/>
      <c r="C2" s="55"/>
      <c r="D2" s="55"/>
      <c r="E2" s="55"/>
      <c r="F2" s="55"/>
      <c r="G2" s="55"/>
      <c r="H2" s="55"/>
      <c r="I2" s="55"/>
      <c r="J2" s="120"/>
      <c r="K2" s="121"/>
      <c r="L2" s="121"/>
      <c r="M2" s="122"/>
      <c r="N2" s="122"/>
      <c r="O2" s="122"/>
      <c r="P2" s="122"/>
      <c r="Q2" s="122"/>
      <c r="R2" s="122"/>
      <c r="S2" s="122"/>
      <c r="T2" s="123"/>
      <c r="U2" s="123"/>
    </row>
    <row r="3" spans="1:29" ht="56.25">
      <c r="A3" s="124"/>
      <c r="B3" s="125"/>
      <c r="C3" s="40">
        <v>2002</v>
      </c>
      <c r="D3" s="126" t="s">
        <v>75</v>
      </c>
      <c r="E3" s="126" t="s">
        <v>63</v>
      </c>
      <c r="F3" s="126">
        <v>2006</v>
      </c>
      <c r="G3" s="126">
        <v>2007</v>
      </c>
      <c r="H3" s="40">
        <v>2008</v>
      </c>
      <c r="I3" s="39">
        <v>2009</v>
      </c>
      <c r="J3" s="40">
        <v>2010</v>
      </c>
      <c r="K3" s="40">
        <v>2011</v>
      </c>
      <c r="L3" s="127">
        <v>2012</v>
      </c>
      <c r="M3" s="40">
        <v>2013</v>
      </c>
      <c r="N3" s="40">
        <v>2014</v>
      </c>
      <c r="O3" s="40">
        <v>2015</v>
      </c>
      <c r="P3" s="40" t="s">
        <v>64</v>
      </c>
      <c r="Q3" s="40">
        <v>2017</v>
      </c>
      <c r="R3" s="40">
        <v>2018</v>
      </c>
      <c r="S3" s="40">
        <v>2019</v>
      </c>
      <c r="T3" s="126" t="s">
        <v>84</v>
      </c>
      <c r="U3" s="126" t="s">
        <v>87</v>
      </c>
      <c r="V3" s="126" t="s">
        <v>88</v>
      </c>
    </row>
    <row r="4" spans="1:29" ht="12.95" customHeight="1">
      <c r="A4" s="128" t="s">
        <v>59</v>
      </c>
      <c r="B4" s="129" t="s">
        <v>9</v>
      </c>
      <c r="C4" s="130">
        <v>1789522.8939349356</v>
      </c>
      <c r="D4" s="131">
        <v>1807469.950487243</v>
      </c>
      <c r="E4" s="131">
        <v>1806578.8094190061</v>
      </c>
      <c r="F4" s="131">
        <v>1789385.6169224519</v>
      </c>
      <c r="G4" s="131">
        <v>1725306.2449226959</v>
      </c>
      <c r="H4" s="131">
        <v>1646043.2872875533</v>
      </c>
      <c r="I4" s="131">
        <v>1602658</v>
      </c>
      <c r="J4" s="131">
        <v>1581958</v>
      </c>
      <c r="K4" s="131">
        <v>1551763</v>
      </c>
      <c r="L4" s="131">
        <v>1538841</v>
      </c>
      <c r="M4" s="131">
        <v>1529415</v>
      </c>
      <c r="N4" s="131">
        <v>1537855</v>
      </c>
      <c r="O4" s="131">
        <v>1542419</v>
      </c>
      <c r="P4" s="132">
        <v>1545907</v>
      </c>
      <c r="Q4" s="132">
        <v>1546685</v>
      </c>
      <c r="R4" s="132">
        <v>1545149</v>
      </c>
      <c r="S4" s="131">
        <v>1539550</v>
      </c>
      <c r="T4" s="204">
        <f>100*(POWER(S4/I4,1/(2019-2009))-1)</f>
        <v>-0.40092748072767526</v>
      </c>
      <c r="U4" s="204">
        <f>100*(POWER(N4/I4,1/(2014-2009))-1)</f>
        <v>-0.82210037024821325</v>
      </c>
      <c r="V4" s="204">
        <f>100*(POWER(S4/N4,1/(2019-2014))-1)</f>
        <v>2.2033978661029074E-2</v>
      </c>
      <c r="W4" s="62"/>
      <c r="X4" s="45"/>
      <c r="Y4" s="45"/>
      <c r="Z4" s="45"/>
      <c r="AA4" s="45"/>
    </row>
    <row r="5" spans="1:29" ht="12.95" customHeight="1">
      <c r="A5" s="133"/>
      <c r="B5" s="134" t="s">
        <v>10</v>
      </c>
      <c r="C5" s="135">
        <v>331034.39873630973</v>
      </c>
      <c r="D5" s="136">
        <v>299563.33406395785</v>
      </c>
      <c r="E5" s="136">
        <v>303642.64203103248</v>
      </c>
      <c r="F5" s="136">
        <v>312892.29840036796</v>
      </c>
      <c r="G5" s="136">
        <v>321305.49474042974</v>
      </c>
      <c r="H5" s="136">
        <v>333893.36592206807</v>
      </c>
      <c r="I5" s="136">
        <v>364903</v>
      </c>
      <c r="J5" s="136">
        <v>369202</v>
      </c>
      <c r="K5" s="136">
        <v>365124</v>
      </c>
      <c r="L5" s="136">
        <v>369513</v>
      </c>
      <c r="M5" s="136">
        <v>385530</v>
      </c>
      <c r="N5" s="136">
        <v>375652</v>
      </c>
      <c r="O5" s="136">
        <v>378939</v>
      </c>
      <c r="P5" s="137">
        <v>399665</v>
      </c>
      <c r="Q5" s="137">
        <v>416242</v>
      </c>
      <c r="R5" s="137">
        <v>440228</v>
      </c>
      <c r="S5" s="136">
        <v>469012</v>
      </c>
      <c r="T5" s="202">
        <f t="shared" ref="T5:T9" si="0">100*(POWER(S5/I5,1/(2019-2009))-1)</f>
        <v>2.5417327966658076</v>
      </c>
      <c r="U5" s="202">
        <f t="shared" ref="U5:U9" si="1">100*(POWER(N5/I5,1/(2014-2009))-1)</f>
        <v>0.58232129828597046</v>
      </c>
      <c r="V5" s="202">
        <f t="shared" ref="V5:V9" si="2">100*(POWER(S5/N5,1/(2019-2014))-1)</f>
        <v>4.5393149533723642</v>
      </c>
      <c r="W5" s="62"/>
      <c r="X5" s="45"/>
      <c r="Y5" s="45"/>
      <c r="Z5" s="45"/>
      <c r="AA5" s="45"/>
    </row>
    <row r="6" spans="1:29" ht="12.95" customHeight="1">
      <c r="A6" s="133"/>
      <c r="B6" s="134" t="s">
        <v>76</v>
      </c>
      <c r="C6" s="135">
        <v>319610.7006929596</v>
      </c>
      <c r="D6" s="136">
        <v>344061.76154228864</v>
      </c>
      <c r="E6" s="136">
        <v>347477.75642225356</v>
      </c>
      <c r="F6" s="136">
        <v>347485.72314915614</v>
      </c>
      <c r="G6" s="136">
        <v>344941.34974465595</v>
      </c>
      <c r="H6" s="136">
        <v>334899.29048399831</v>
      </c>
      <c r="I6" s="136">
        <v>327005</v>
      </c>
      <c r="J6" s="136">
        <v>322276</v>
      </c>
      <c r="K6" s="136">
        <v>318292</v>
      </c>
      <c r="L6" s="136">
        <v>313228</v>
      </c>
      <c r="M6" s="136">
        <v>309800</v>
      </c>
      <c r="N6" s="136">
        <v>303392</v>
      </c>
      <c r="O6" s="136">
        <v>300327</v>
      </c>
      <c r="P6" s="137">
        <v>307621</v>
      </c>
      <c r="Q6" s="137">
        <v>309142</v>
      </c>
      <c r="R6" s="137">
        <v>307439</v>
      </c>
      <c r="S6" s="136">
        <v>309184</v>
      </c>
      <c r="T6" s="202">
        <f t="shared" si="0"/>
        <v>-0.55882167388536796</v>
      </c>
      <c r="U6" s="202">
        <f t="shared" si="1"/>
        <v>-1.4878162447743648</v>
      </c>
      <c r="V6" s="202">
        <f t="shared" si="2"/>
        <v>0.37893354852756023</v>
      </c>
      <c r="W6" s="62"/>
      <c r="X6" s="45"/>
      <c r="Y6" s="45"/>
      <c r="Z6" s="45"/>
      <c r="AA6" s="45"/>
      <c r="AB6" s="59"/>
      <c r="AC6" s="62"/>
    </row>
    <row r="7" spans="1:29" ht="12.95" customHeight="1">
      <c r="A7" s="133"/>
      <c r="B7" s="134" t="s">
        <v>77</v>
      </c>
      <c r="C7" s="135">
        <v>205579.82909333901</v>
      </c>
      <c r="D7" s="136">
        <v>205817.6577304806</v>
      </c>
      <c r="E7" s="136">
        <v>201182.85843884954</v>
      </c>
      <c r="F7" s="136">
        <v>200093.38000065042</v>
      </c>
      <c r="G7" s="136">
        <v>196403</v>
      </c>
      <c r="H7" s="136">
        <v>194410.90646263518</v>
      </c>
      <c r="I7" s="136">
        <v>189156</v>
      </c>
      <c r="J7" s="136">
        <v>184634</v>
      </c>
      <c r="K7" s="136">
        <v>180697</v>
      </c>
      <c r="L7" s="136">
        <v>178281</v>
      </c>
      <c r="M7" s="136">
        <v>175857</v>
      </c>
      <c r="N7" s="136">
        <v>175680</v>
      </c>
      <c r="O7" s="136">
        <v>176346</v>
      </c>
      <c r="P7" s="137">
        <v>178334</v>
      </c>
      <c r="Q7" s="137">
        <v>178180</v>
      </c>
      <c r="R7" s="137">
        <v>176415</v>
      </c>
      <c r="S7" s="136">
        <v>173741</v>
      </c>
      <c r="T7" s="202">
        <f t="shared" si="0"/>
        <v>-0.84646104200064576</v>
      </c>
      <c r="U7" s="202">
        <f t="shared" si="1"/>
        <v>-1.4672871330636772</v>
      </c>
      <c r="V7" s="202">
        <f t="shared" si="2"/>
        <v>-0.22172330551418762</v>
      </c>
      <c r="W7" s="62"/>
      <c r="X7" s="45"/>
      <c r="Y7" s="45"/>
      <c r="Z7" s="45"/>
      <c r="AA7" s="45"/>
    </row>
    <row r="8" spans="1:29" ht="12.95" customHeight="1">
      <c r="A8" s="133"/>
      <c r="B8" s="138" t="s">
        <v>52</v>
      </c>
      <c r="C8" s="135">
        <v>56136</v>
      </c>
      <c r="D8" s="136">
        <v>55619</v>
      </c>
      <c r="E8" s="136">
        <v>50861</v>
      </c>
      <c r="F8" s="136">
        <v>49112</v>
      </c>
      <c r="G8" s="136">
        <v>46695</v>
      </c>
      <c r="H8" s="136">
        <v>44397</v>
      </c>
      <c r="I8" s="136"/>
      <c r="J8" s="136">
        <v>39792</v>
      </c>
      <c r="K8" s="136">
        <v>37466</v>
      </c>
      <c r="L8" s="136">
        <v>35545</v>
      </c>
      <c r="M8" s="136">
        <v>33279</v>
      </c>
      <c r="N8" s="136">
        <v>31174</v>
      </c>
      <c r="O8" s="136">
        <v>27657</v>
      </c>
      <c r="P8" s="139">
        <v>25229</v>
      </c>
      <c r="Q8" s="140">
        <v>23013</v>
      </c>
      <c r="R8" s="209">
        <v>21859</v>
      </c>
      <c r="S8" s="209">
        <v>20450</v>
      </c>
      <c r="T8" s="202" t="s">
        <v>89</v>
      </c>
      <c r="U8" s="202" t="s">
        <v>89</v>
      </c>
      <c r="V8" s="202">
        <f t="shared" si="2"/>
        <v>-8.0863196382959917</v>
      </c>
      <c r="W8" s="62"/>
      <c r="X8" s="45"/>
      <c r="Y8" s="45"/>
      <c r="Z8" s="45"/>
      <c r="AA8" s="45"/>
    </row>
    <row r="9" spans="1:29" ht="12.95" customHeight="1">
      <c r="A9" s="133"/>
      <c r="B9" s="141" t="s">
        <v>4</v>
      </c>
      <c r="C9" s="142">
        <v>2645747.8173585781</v>
      </c>
      <c r="D9" s="143">
        <v>2656912.6987051195</v>
      </c>
      <c r="E9" s="143">
        <v>2658881.827975505</v>
      </c>
      <c r="F9" s="143">
        <v>2649856.9083079202</v>
      </c>
      <c r="G9" s="143">
        <v>2587956.1420031427</v>
      </c>
      <c r="H9" s="143">
        <v>2509246.8501562551</v>
      </c>
      <c r="I9" s="143">
        <v>2483722</v>
      </c>
      <c r="J9" s="143">
        <v>2458070</v>
      </c>
      <c r="K9" s="143">
        <v>2415876</v>
      </c>
      <c r="L9" s="143">
        <v>2399863</v>
      </c>
      <c r="M9" s="143">
        <v>2400602</v>
      </c>
      <c r="N9" s="143">
        <v>2392579</v>
      </c>
      <c r="O9" s="143">
        <v>2398031</v>
      </c>
      <c r="P9" s="143">
        <v>2431527</v>
      </c>
      <c r="Q9" s="144">
        <v>2450249</v>
      </c>
      <c r="R9" s="143">
        <v>2469231</v>
      </c>
      <c r="S9" s="143">
        <v>2491487</v>
      </c>
      <c r="T9" s="203">
        <f t="shared" si="0"/>
        <v>3.121966673733656E-2</v>
      </c>
      <c r="U9" s="203">
        <f t="shared" si="1"/>
        <v>-0.74493902983261417</v>
      </c>
      <c r="V9" s="203">
        <f t="shared" si="2"/>
        <v>0.81344780013370421</v>
      </c>
      <c r="W9" s="62"/>
      <c r="X9" s="45"/>
      <c r="Y9" s="45"/>
      <c r="Z9" s="45"/>
      <c r="AA9" s="45"/>
    </row>
    <row r="10" spans="1:29">
      <c r="A10" s="145"/>
      <c r="B10" s="146" t="s">
        <v>5</v>
      </c>
      <c r="C10" s="147">
        <f>C5/C9*100</f>
        <v>12.511940728606664</v>
      </c>
      <c r="D10" s="148">
        <f>D5/D9*100</f>
        <v>11.27486553133469</v>
      </c>
      <c r="E10" s="148">
        <f>E5/E9*100</f>
        <v>11.41993746530016</v>
      </c>
      <c r="F10" s="148">
        <v>11.80789413267477</v>
      </c>
      <c r="G10" s="148">
        <f t="shared" ref="G10:Q10" si="3">G5/G9*100</f>
        <v>12.415414988127708</v>
      </c>
      <c r="H10" s="148">
        <f t="shared" si="3"/>
        <v>13.306517288296128</v>
      </c>
      <c r="I10" s="148">
        <f t="shared" si="3"/>
        <v>14.691781125262812</v>
      </c>
      <c r="J10" s="148">
        <f t="shared" si="3"/>
        <v>15.019995362215072</v>
      </c>
      <c r="K10" s="148">
        <f t="shared" si="3"/>
        <v>15.113524038485417</v>
      </c>
      <c r="L10" s="148">
        <f t="shared" si="3"/>
        <v>15.397253926578308</v>
      </c>
      <c r="M10" s="148">
        <f t="shared" si="3"/>
        <v>16.059721686476973</v>
      </c>
      <c r="N10" s="148">
        <f t="shared" si="3"/>
        <v>15.700714584554992</v>
      </c>
      <c r="O10" s="148">
        <f t="shared" si="3"/>
        <v>15.802089297427765</v>
      </c>
      <c r="P10" s="148">
        <f t="shared" si="3"/>
        <v>16.436790543555553</v>
      </c>
      <c r="Q10" s="148">
        <f t="shared" si="3"/>
        <v>16.987742878376853</v>
      </c>
      <c r="R10" s="148">
        <v>17.828546620385051</v>
      </c>
      <c r="S10" s="148">
        <v>18.824581464803948</v>
      </c>
      <c r="T10" s="205"/>
      <c r="U10" s="205"/>
      <c r="V10" s="205"/>
      <c r="W10" s="62"/>
      <c r="X10" s="45"/>
      <c r="Y10" s="45"/>
      <c r="Z10" s="45"/>
      <c r="AA10" s="45"/>
    </row>
    <row r="11" spans="1:29" ht="12.95" customHeight="1">
      <c r="A11" s="149" t="s">
        <v>62</v>
      </c>
      <c r="B11" s="134" t="s">
        <v>78</v>
      </c>
      <c r="C11" s="150">
        <v>1073905.5153671019</v>
      </c>
      <c r="D11" s="136">
        <v>1158125.4630056228</v>
      </c>
      <c r="E11" s="150">
        <v>1192358.0445492943</v>
      </c>
      <c r="F11" s="136">
        <v>1218349.1735019078</v>
      </c>
      <c r="G11" s="150">
        <v>1294325.6845694499</v>
      </c>
      <c r="H11" s="136">
        <v>1366635</v>
      </c>
      <c r="I11" s="150">
        <v>1402129</v>
      </c>
      <c r="J11" s="136">
        <v>1412335</v>
      </c>
      <c r="K11" s="131">
        <v>1409937</v>
      </c>
      <c r="L11" s="131">
        <v>1429935</v>
      </c>
      <c r="M11" s="131">
        <v>1453109</v>
      </c>
      <c r="N11" s="131">
        <v>1468020</v>
      </c>
      <c r="O11" s="131">
        <v>1472339</v>
      </c>
      <c r="P11" s="132">
        <v>1469268</v>
      </c>
      <c r="Q11" s="132">
        <v>1467766</v>
      </c>
      <c r="R11" s="132">
        <v>1468324</v>
      </c>
      <c r="S11" s="131">
        <v>1468421</v>
      </c>
      <c r="T11" s="202">
        <f>100*(POWER(S11/I11,1/(2019-2009))-1)</f>
        <v>0.46302745481869856</v>
      </c>
      <c r="U11" s="202">
        <f>100*(POWER(N11/I11,1/(2014-2009))-1)</f>
        <v>0.92268590774395864</v>
      </c>
      <c r="V11" s="202">
        <f>100*(POWER(S11/N11,1/(2019-2014))-1)</f>
        <v>5.4625440087940902E-3</v>
      </c>
      <c r="W11" s="62"/>
      <c r="X11" s="45"/>
      <c r="Y11" s="45"/>
      <c r="Z11" s="45"/>
      <c r="AA11" s="45"/>
    </row>
    <row r="12" spans="1:29" ht="12.95" customHeight="1">
      <c r="A12" s="133"/>
      <c r="B12" s="134" t="s">
        <v>10</v>
      </c>
      <c r="C12" s="150">
        <v>280867.82883423683</v>
      </c>
      <c r="D12" s="136">
        <v>303381.0409856647</v>
      </c>
      <c r="E12" s="150">
        <v>307085.13149782299</v>
      </c>
      <c r="F12" s="136">
        <v>327940.72842541151</v>
      </c>
      <c r="G12" s="150">
        <v>343609.20985003386</v>
      </c>
      <c r="H12" s="136">
        <v>348048</v>
      </c>
      <c r="I12" s="150">
        <v>346015</v>
      </c>
      <c r="J12" s="136">
        <v>340303</v>
      </c>
      <c r="K12" s="136">
        <v>359457</v>
      </c>
      <c r="L12" s="136">
        <v>369653</v>
      </c>
      <c r="M12" s="136">
        <v>362827</v>
      </c>
      <c r="N12" s="136">
        <v>364199</v>
      </c>
      <c r="O12" s="136">
        <v>355992</v>
      </c>
      <c r="P12" s="137">
        <v>356855</v>
      </c>
      <c r="Q12" s="137">
        <v>376131</v>
      </c>
      <c r="R12" s="137">
        <v>391129</v>
      </c>
      <c r="S12" s="136">
        <v>407724</v>
      </c>
      <c r="T12" s="202">
        <f t="shared" ref="T12:T14" si="4">100*(POWER(S12/I12,1/(2019-2009))-1)</f>
        <v>1.6546232215878476</v>
      </c>
      <c r="U12" s="202">
        <f t="shared" ref="U12:U14" si="5">100*(POWER(N12/I12,1/(2014-2009))-1)</f>
        <v>1.0296304848391058</v>
      </c>
      <c r="V12" s="202">
        <f t="shared" ref="V12:V14" si="6">100*(POWER(S12/N12,1/(2019-2014))-1)</f>
        <v>2.283482308427276</v>
      </c>
      <c r="W12" s="62"/>
      <c r="X12" s="45"/>
      <c r="Y12" s="45"/>
      <c r="Z12" s="45"/>
      <c r="AA12" s="45"/>
    </row>
    <row r="13" spans="1:29" ht="12.95" customHeight="1">
      <c r="A13" s="133"/>
      <c r="B13" s="134" t="s">
        <v>77</v>
      </c>
      <c r="C13" s="150">
        <v>61694.080213055495</v>
      </c>
      <c r="D13" s="136">
        <v>62517.431880192977</v>
      </c>
      <c r="E13" s="150">
        <v>63357.647376657376</v>
      </c>
      <c r="F13" s="136">
        <v>64635.62</v>
      </c>
      <c r="G13" s="150">
        <v>65123.389506181149</v>
      </c>
      <c r="H13" s="136">
        <v>55162</v>
      </c>
      <c r="I13" s="150">
        <v>58339</v>
      </c>
      <c r="J13" s="136">
        <v>58387</v>
      </c>
      <c r="K13" s="136">
        <v>61267</v>
      </c>
      <c r="L13" s="136">
        <v>62831</v>
      </c>
      <c r="M13" s="136">
        <v>62810</v>
      </c>
      <c r="N13" s="136">
        <v>62436</v>
      </c>
      <c r="O13" s="136">
        <v>60979</v>
      </c>
      <c r="P13" s="137">
        <v>59749</v>
      </c>
      <c r="Q13" s="137">
        <v>58340</v>
      </c>
      <c r="R13" s="137">
        <v>59472</v>
      </c>
      <c r="S13" s="136">
        <v>59290</v>
      </c>
      <c r="T13" s="202">
        <f t="shared" si="4"/>
        <v>0.1618291455111498</v>
      </c>
      <c r="U13" s="202">
        <f t="shared" si="5"/>
        <v>1.3666790043306509</v>
      </c>
      <c r="V13" s="202">
        <f t="shared" si="6"/>
        <v>-1.0286998023684157</v>
      </c>
      <c r="W13" s="62"/>
      <c r="X13" s="45"/>
      <c r="Y13" s="45"/>
      <c r="Z13" s="45"/>
      <c r="AA13" s="45"/>
    </row>
    <row r="14" spans="1:29" ht="12.95" customHeight="1">
      <c r="A14" s="133"/>
      <c r="B14" s="141" t="s">
        <v>4</v>
      </c>
      <c r="C14" s="151">
        <v>1416467.4244143942</v>
      </c>
      <c r="D14" s="143">
        <v>1524023.9358714805</v>
      </c>
      <c r="E14" s="151">
        <v>1562800.8234237747</v>
      </c>
      <c r="F14" s="143">
        <v>1610925.5219273195</v>
      </c>
      <c r="G14" s="151">
        <v>1703058.2839256648</v>
      </c>
      <c r="H14" s="143">
        <v>1769845</v>
      </c>
      <c r="I14" s="151">
        <v>1806483</v>
      </c>
      <c r="J14" s="143">
        <v>1811025</v>
      </c>
      <c r="K14" s="143">
        <v>1830661</v>
      </c>
      <c r="L14" s="143">
        <v>1862419</v>
      </c>
      <c r="M14" s="143">
        <v>1878746</v>
      </c>
      <c r="N14" s="143">
        <v>1894655</v>
      </c>
      <c r="O14" s="143">
        <v>1889310</v>
      </c>
      <c r="P14" s="144">
        <v>1885872</v>
      </c>
      <c r="Q14" s="144">
        <v>1902237</v>
      </c>
      <c r="R14" s="144">
        <v>1918925</v>
      </c>
      <c r="S14" s="143">
        <v>1935435</v>
      </c>
      <c r="T14" s="203">
        <f t="shared" si="4"/>
        <v>0.69188500416992316</v>
      </c>
      <c r="U14" s="203">
        <f t="shared" si="5"/>
        <v>0.95765450007725406</v>
      </c>
      <c r="V14" s="203">
        <f t="shared" si="6"/>
        <v>0.42681514243398944</v>
      </c>
      <c r="W14" s="62"/>
      <c r="X14" s="45"/>
      <c r="Y14" s="45"/>
      <c r="Z14" s="45"/>
      <c r="AA14" s="45"/>
    </row>
    <row r="15" spans="1:29">
      <c r="A15" s="133"/>
      <c r="B15" s="146" t="s">
        <v>5</v>
      </c>
      <c r="C15" s="152">
        <f>100*C12/C14</f>
        <v>19.828753135664602</v>
      </c>
      <c r="D15" s="148">
        <f>100*D12/D14</f>
        <v>19.906579801332498</v>
      </c>
      <c r="E15" s="152">
        <f>100*E12/E14</f>
        <v>19.649665324917269</v>
      </c>
      <c r="F15" s="148">
        <v>20.35728678710494</v>
      </c>
      <c r="G15" s="152">
        <f>100*G12/G14</f>
        <v>20.17601001053184</v>
      </c>
      <c r="H15" s="148">
        <f>100*H12/H14</f>
        <v>19.66545092931867</v>
      </c>
      <c r="I15" s="152">
        <f>100*I12/I14</f>
        <v>19.154068983765693</v>
      </c>
      <c r="J15" s="148">
        <v>18.790629615825292</v>
      </c>
      <c r="K15" s="148">
        <v>19.635366679030142</v>
      </c>
      <c r="L15" s="148">
        <v>19.84800412796476</v>
      </c>
      <c r="M15" s="148">
        <v>19.312190152367588</v>
      </c>
      <c r="N15" s="148">
        <v>19.222444191686613</v>
      </c>
      <c r="O15" s="148">
        <f>O12/O14*100</f>
        <v>18.842434539593818</v>
      </c>
      <c r="P15" s="148">
        <f>P12/P14*100</f>
        <v>18.922546174925976</v>
      </c>
      <c r="Q15" s="148">
        <f>Q12/Q14*100</f>
        <v>19.773088211405835</v>
      </c>
      <c r="R15" s="148">
        <v>20.382714280130802</v>
      </c>
      <c r="S15" s="148">
        <v>21.066271923366063</v>
      </c>
      <c r="T15" s="205"/>
      <c r="U15" s="205"/>
      <c r="V15" s="205"/>
      <c r="W15" s="62"/>
      <c r="X15" s="45"/>
      <c r="Y15" s="45"/>
      <c r="Z15" s="45"/>
      <c r="AA15" s="45"/>
    </row>
    <row r="16" spans="1:29" ht="12.95" customHeight="1">
      <c r="A16" s="128" t="s">
        <v>79</v>
      </c>
      <c r="B16" s="134" t="s">
        <v>9</v>
      </c>
      <c r="C16" s="153">
        <v>750329.02725714957</v>
      </c>
      <c r="D16" s="153">
        <v>790032.30648878391</v>
      </c>
      <c r="E16" s="153">
        <v>805278.8237598039</v>
      </c>
      <c r="F16" s="153">
        <v>811079.51088978769</v>
      </c>
      <c r="G16" s="153">
        <v>814688.28557646612</v>
      </c>
      <c r="H16" s="137">
        <v>806213</v>
      </c>
      <c r="I16" s="137">
        <v>815793</v>
      </c>
      <c r="J16" s="137">
        <v>821427</v>
      </c>
      <c r="K16" s="137">
        <v>824789</v>
      </c>
      <c r="L16" s="137">
        <v>829638</v>
      </c>
      <c r="M16" s="137">
        <v>836041</v>
      </c>
      <c r="N16" s="137">
        <v>838375</v>
      </c>
      <c r="O16" s="132">
        <v>836373</v>
      </c>
      <c r="P16" s="137">
        <v>832938</v>
      </c>
      <c r="Q16" s="137">
        <v>826502</v>
      </c>
      <c r="R16" s="137">
        <v>816571</v>
      </c>
      <c r="S16" s="136">
        <v>810471</v>
      </c>
      <c r="T16" s="206">
        <f>100*(POWER(S16/I16,1/(2019-2009))-1)</f>
        <v>-6.5429447186637901E-2</v>
      </c>
      <c r="U16" s="206">
        <f>100*(POWER(N16/I16,1/(2014-2009))-1)</f>
        <v>0.54759078962527408</v>
      </c>
      <c r="V16" s="206">
        <f>100*(POWER(S16/N16,1/(2019-2014))-1)</f>
        <v>-0.6747122119438731</v>
      </c>
      <c r="W16" s="62"/>
      <c r="X16" s="45"/>
      <c r="Y16" s="45"/>
      <c r="Z16" s="45"/>
      <c r="AA16" s="45"/>
    </row>
    <row r="17" spans="1:27" ht="12.95" customHeight="1">
      <c r="A17" s="133"/>
      <c r="B17" s="134" t="s">
        <v>10</v>
      </c>
      <c r="C17" s="154">
        <v>127106.53518794283</v>
      </c>
      <c r="D17" s="154">
        <v>139330.97559232332</v>
      </c>
      <c r="E17" s="154">
        <v>144579.15984780996</v>
      </c>
      <c r="F17" s="154">
        <v>142706.81962510123</v>
      </c>
      <c r="G17" s="154">
        <v>151857.37969740445</v>
      </c>
      <c r="H17" s="137">
        <v>172367</v>
      </c>
      <c r="I17" s="137">
        <v>173884</v>
      </c>
      <c r="J17" s="137">
        <v>180142</v>
      </c>
      <c r="K17" s="137">
        <v>193585</v>
      </c>
      <c r="L17" s="137">
        <v>192735</v>
      </c>
      <c r="M17" s="137">
        <v>198708</v>
      </c>
      <c r="N17" s="137">
        <v>202778</v>
      </c>
      <c r="O17" s="137">
        <v>205280</v>
      </c>
      <c r="P17" s="137">
        <v>212641</v>
      </c>
      <c r="Q17" s="137">
        <v>225120</v>
      </c>
      <c r="R17" s="137">
        <v>239106</v>
      </c>
      <c r="S17" s="136">
        <v>248009</v>
      </c>
      <c r="T17" s="207">
        <f t="shared" ref="T17:T19" si="7">100*(POWER(S17/I17,1/(2019-2009))-1)</f>
        <v>3.6145587625614262</v>
      </c>
      <c r="U17" s="207">
        <f t="shared" ref="U17:U19" si="8">100*(POWER(N17/I17,1/(2014-2009))-1)</f>
        <v>3.122217333366395</v>
      </c>
      <c r="V17" s="207">
        <f t="shared" ref="V17:V19" si="9">100*(POWER(S17/N17,1/(2019-2014))-1)</f>
        <v>4.1092508014424212</v>
      </c>
      <c r="W17" s="62"/>
      <c r="X17" s="45"/>
      <c r="Y17" s="45"/>
      <c r="Z17" s="45"/>
      <c r="AA17" s="45"/>
    </row>
    <row r="18" spans="1:27" ht="12.95" customHeight="1">
      <c r="A18" s="133"/>
      <c r="B18" s="134" t="s">
        <v>77</v>
      </c>
      <c r="C18" s="154">
        <v>95326.188781345612</v>
      </c>
      <c r="D18" s="154">
        <v>108683.51177310651</v>
      </c>
      <c r="E18" s="154">
        <v>102062.54966508098</v>
      </c>
      <c r="F18" s="154">
        <v>101669.13445235243</v>
      </c>
      <c r="G18" s="154">
        <v>106320.60848802202</v>
      </c>
      <c r="H18" s="137">
        <v>106247</v>
      </c>
      <c r="I18" s="137">
        <v>106124</v>
      </c>
      <c r="J18" s="137">
        <v>108985</v>
      </c>
      <c r="K18" s="137">
        <v>111064</v>
      </c>
      <c r="L18" s="137">
        <v>114616</v>
      </c>
      <c r="M18" s="137">
        <v>117958</v>
      </c>
      <c r="N18" s="137">
        <v>119934</v>
      </c>
      <c r="O18" s="137">
        <v>121625</v>
      </c>
      <c r="P18" s="137">
        <v>119828</v>
      </c>
      <c r="Q18" s="137">
        <v>121794</v>
      </c>
      <c r="R18" s="137">
        <v>123374</v>
      </c>
      <c r="S18" s="136">
        <v>125858</v>
      </c>
      <c r="T18" s="207">
        <f t="shared" si="7"/>
        <v>1.7200866645143975</v>
      </c>
      <c r="U18" s="207">
        <f t="shared" si="8"/>
        <v>2.476843905180881</v>
      </c>
      <c r="V18" s="207">
        <f t="shared" si="9"/>
        <v>0.96891782313379693</v>
      </c>
      <c r="W18" s="62"/>
      <c r="X18" s="45"/>
      <c r="Y18" s="45"/>
      <c r="Z18" s="45"/>
      <c r="AA18" s="45"/>
    </row>
    <row r="19" spans="1:27" ht="12.95" customHeight="1">
      <c r="A19" s="133"/>
      <c r="B19" s="141" t="s">
        <v>4</v>
      </c>
      <c r="C19" s="142">
        <f t="shared" ref="C19:I19" si="10">SUM(C16:C18)</f>
        <v>972761.75122643798</v>
      </c>
      <c r="D19" s="142">
        <f t="shared" si="10"/>
        <v>1038046.7938542138</v>
      </c>
      <c r="E19" s="142">
        <f t="shared" si="10"/>
        <v>1051920.5332726948</v>
      </c>
      <c r="F19" s="142">
        <f t="shared" si="10"/>
        <v>1055455.4649672415</v>
      </c>
      <c r="G19" s="142">
        <f t="shared" si="10"/>
        <v>1072866.2737618927</v>
      </c>
      <c r="H19" s="142">
        <f t="shared" si="10"/>
        <v>1084827</v>
      </c>
      <c r="I19" s="142">
        <f t="shared" si="10"/>
        <v>1095801</v>
      </c>
      <c r="J19" s="142">
        <v>1110554</v>
      </c>
      <c r="K19" s="142">
        <v>1129438</v>
      </c>
      <c r="L19" s="142">
        <v>1136989</v>
      </c>
      <c r="M19" s="142">
        <v>1152707</v>
      </c>
      <c r="N19" s="142">
        <v>1161087</v>
      </c>
      <c r="O19" s="144">
        <v>1163278</v>
      </c>
      <c r="P19" s="144">
        <v>1165407</v>
      </c>
      <c r="Q19" s="144">
        <v>1173416</v>
      </c>
      <c r="R19" s="144">
        <v>1179051</v>
      </c>
      <c r="S19" s="143">
        <v>1184338</v>
      </c>
      <c r="T19" s="203">
        <f t="shared" si="7"/>
        <v>0.78001001102689926</v>
      </c>
      <c r="U19" s="203">
        <f t="shared" si="8"/>
        <v>1.1641446817935552</v>
      </c>
      <c r="V19" s="203">
        <f t="shared" si="9"/>
        <v>0.39733395433492191</v>
      </c>
      <c r="W19" s="62"/>
      <c r="X19" s="45"/>
      <c r="Y19" s="45"/>
      <c r="Z19" s="45"/>
      <c r="AA19" s="45"/>
    </row>
    <row r="20" spans="1:27">
      <c r="A20" s="145"/>
      <c r="B20" s="146" t="s">
        <v>5</v>
      </c>
      <c r="C20" s="147">
        <f t="shared" ref="C20:Q20" si="11">100*C17/C19</f>
        <v>13.066563835151776</v>
      </c>
      <c r="D20" s="148">
        <f t="shared" si="11"/>
        <v>13.422417603641417</v>
      </c>
      <c r="E20" s="148">
        <f t="shared" si="11"/>
        <v>13.744304372308509</v>
      </c>
      <c r="F20" s="148">
        <f t="shared" si="11"/>
        <v>13.520875523585493</v>
      </c>
      <c r="G20" s="148">
        <f t="shared" si="11"/>
        <v>14.154362329326704</v>
      </c>
      <c r="H20" s="148">
        <f t="shared" si="11"/>
        <v>15.888892883381406</v>
      </c>
      <c r="I20" s="148">
        <f t="shared" si="11"/>
        <v>15.86820964755462</v>
      </c>
      <c r="J20" s="148">
        <f t="shared" si="11"/>
        <v>16.220913165861361</v>
      </c>
      <c r="K20" s="148">
        <f t="shared" si="11"/>
        <v>17.13994039513457</v>
      </c>
      <c r="L20" s="148">
        <f t="shared" si="11"/>
        <v>16.951351332334788</v>
      </c>
      <c r="M20" s="148">
        <f t="shared" si="11"/>
        <v>17.238378876852487</v>
      </c>
      <c r="N20" s="148">
        <f t="shared" si="11"/>
        <v>17.464496631174065</v>
      </c>
      <c r="O20" s="148">
        <f t="shared" si="11"/>
        <v>17.646684627406348</v>
      </c>
      <c r="P20" s="148">
        <f t="shared" si="11"/>
        <v>18.246071973138999</v>
      </c>
      <c r="Q20" s="148">
        <f t="shared" si="11"/>
        <v>19.185011965066099</v>
      </c>
      <c r="R20" s="148">
        <v>20.27952989310895</v>
      </c>
      <c r="S20" s="148">
        <v>20.940728069182953</v>
      </c>
      <c r="T20" s="205"/>
      <c r="U20" s="205"/>
      <c r="V20" s="205"/>
      <c r="W20" s="62"/>
      <c r="X20" s="45"/>
      <c r="Y20" s="45"/>
      <c r="Z20" s="45"/>
      <c r="AA20" s="45"/>
    </row>
    <row r="21" spans="1:27" ht="12.95" customHeight="1">
      <c r="A21" s="128" t="s">
        <v>6</v>
      </c>
      <c r="B21" s="134" t="s">
        <v>80</v>
      </c>
      <c r="C21" s="135">
        <f t="shared" ref="C21:H22" si="12">C4+C11+C16</f>
        <v>3613757.4365591868</v>
      </c>
      <c r="D21" s="135">
        <f t="shared" si="12"/>
        <v>3755627.7199816499</v>
      </c>
      <c r="E21" s="135">
        <f t="shared" si="12"/>
        <v>3804215.6777281044</v>
      </c>
      <c r="F21" s="135">
        <f t="shared" si="12"/>
        <v>3818814.3013141477</v>
      </c>
      <c r="G21" s="135">
        <f t="shared" si="12"/>
        <v>3834320.2150686118</v>
      </c>
      <c r="H21" s="135">
        <f t="shared" si="12"/>
        <v>3818891.2872875533</v>
      </c>
      <c r="I21" s="135">
        <v>3820580</v>
      </c>
      <c r="J21" s="135">
        <f>J4+J11+J16</f>
        <v>3815720</v>
      </c>
      <c r="K21" s="135">
        <v>3786489</v>
      </c>
      <c r="L21" s="135">
        <v>3798414</v>
      </c>
      <c r="M21" s="135">
        <v>3818565</v>
      </c>
      <c r="N21" s="135">
        <v>3844250</v>
      </c>
      <c r="O21" s="135">
        <v>3851131</v>
      </c>
      <c r="P21" s="131">
        <v>3848113</v>
      </c>
      <c r="Q21" s="150">
        <v>3840953</v>
      </c>
      <c r="R21" s="131">
        <v>3830044</v>
      </c>
      <c r="S21" s="136">
        <v>3818442</v>
      </c>
      <c r="T21" s="202">
        <f>100*(POWER(S21/I21,1/(2019-2009))-1)</f>
        <v>-5.5974186718099617E-3</v>
      </c>
      <c r="U21" s="202">
        <f>100*(POWER(N21/I21,1/(2014-2009))-1)</f>
        <v>0.12360196153529124</v>
      </c>
      <c r="V21" s="202">
        <f>100*(POWER(S21/N21,1/(2019-2014))-1)</f>
        <v>-0.13463008014807931</v>
      </c>
      <c r="W21" s="62"/>
      <c r="X21" s="45"/>
      <c r="Y21" s="45"/>
      <c r="Z21" s="45"/>
      <c r="AA21" s="45"/>
    </row>
    <row r="22" spans="1:27" ht="12.95" customHeight="1">
      <c r="A22" s="133"/>
      <c r="B22" s="134" t="s">
        <v>10</v>
      </c>
      <c r="C22" s="135">
        <f t="shared" si="12"/>
        <v>739008.76275848935</v>
      </c>
      <c r="D22" s="135">
        <f t="shared" si="12"/>
        <v>742275.35064194584</v>
      </c>
      <c r="E22" s="135">
        <f t="shared" si="12"/>
        <v>755306.93337666546</v>
      </c>
      <c r="F22" s="135">
        <f t="shared" si="12"/>
        <v>783539.84645088064</v>
      </c>
      <c r="G22" s="135">
        <f t="shared" si="12"/>
        <v>816772.084287868</v>
      </c>
      <c r="H22" s="135">
        <f t="shared" si="12"/>
        <v>854308.36592206801</v>
      </c>
      <c r="I22" s="135">
        <v>884802</v>
      </c>
      <c r="J22" s="135">
        <f>J5+J12+J17</f>
        <v>889647</v>
      </c>
      <c r="K22" s="135">
        <v>918250</v>
      </c>
      <c r="L22" s="135">
        <v>931901</v>
      </c>
      <c r="M22" s="135">
        <v>947064</v>
      </c>
      <c r="N22" s="135">
        <v>942629</v>
      </c>
      <c r="O22" s="135">
        <v>940211</v>
      </c>
      <c r="P22" s="136">
        <v>969161</v>
      </c>
      <c r="Q22" s="150">
        <v>1017493</v>
      </c>
      <c r="R22" s="136">
        <v>1070463</v>
      </c>
      <c r="S22" s="136">
        <v>1124745</v>
      </c>
      <c r="T22" s="202">
        <f t="shared" ref="T22:T24" si="13">100*(POWER(S22/I22,1/(2019-2009))-1)</f>
        <v>2.4284964053405744</v>
      </c>
      <c r="U22" s="202">
        <f t="shared" ref="U22:U24" si="14">100*(POWER(N22/I22,1/(2014-2009))-1)</f>
        <v>1.2742277469636409</v>
      </c>
      <c r="V22" s="202">
        <f t="shared" ref="V22:V24" si="15">100*(POWER(S22/N22,1/(2019-2014))-1)</f>
        <v>3.5959207911454127</v>
      </c>
      <c r="W22" s="62"/>
      <c r="X22" s="45"/>
      <c r="Y22" s="45"/>
      <c r="Z22" s="45"/>
      <c r="AA22" s="45"/>
    </row>
    <row r="23" spans="1:27" ht="12.95" customHeight="1">
      <c r="A23" s="133"/>
      <c r="B23" s="134" t="s">
        <v>7</v>
      </c>
      <c r="C23" s="135">
        <f t="shared" ref="C23:H23" si="16">C6</f>
        <v>319610.7006929596</v>
      </c>
      <c r="D23" s="135">
        <f t="shared" si="16"/>
        <v>344061.76154228864</v>
      </c>
      <c r="E23" s="135">
        <f t="shared" si="16"/>
        <v>347477.75642225356</v>
      </c>
      <c r="F23" s="135">
        <f t="shared" si="16"/>
        <v>347485.72314915614</v>
      </c>
      <c r="G23" s="135">
        <f t="shared" si="16"/>
        <v>344941.34974465595</v>
      </c>
      <c r="H23" s="135">
        <f t="shared" si="16"/>
        <v>334899.29048399831</v>
      </c>
      <c r="I23" s="135">
        <v>327005</v>
      </c>
      <c r="J23" s="135">
        <f>J6</f>
        <v>322276</v>
      </c>
      <c r="K23" s="135">
        <v>318292</v>
      </c>
      <c r="L23" s="135">
        <v>313228</v>
      </c>
      <c r="M23" s="135">
        <v>309800</v>
      </c>
      <c r="N23" s="135">
        <v>303392</v>
      </c>
      <c r="O23" s="135">
        <v>300327</v>
      </c>
      <c r="P23" s="136">
        <v>307621</v>
      </c>
      <c r="Q23" s="150">
        <v>309142</v>
      </c>
      <c r="R23" s="136">
        <v>307439</v>
      </c>
      <c r="S23" s="136">
        <v>309184</v>
      </c>
      <c r="T23" s="202">
        <f t="shared" si="13"/>
        <v>-0.55882167388536796</v>
      </c>
      <c r="U23" s="202">
        <f t="shared" si="14"/>
        <v>-1.4878162447743648</v>
      </c>
      <c r="V23" s="202">
        <f t="shared" si="15"/>
        <v>0.37893354852756023</v>
      </c>
      <c r="W23" s="62"/>
      <c r="X23" s="45"/>
      <c r="Y23" s="45"/>
      <c r="Z23" s="45"/>
      <c r="AA23" s="45"/>
    </row>
    <row r="24" spans="1:27" ht="12.95" customHeight="1">
      <c r="A24" s="133"/>
      <c r="B24" s="134" t="s">
        <v>77</v>
      </c>
      <c r="C24" s="135">
        <f t="shared" ref="C24:H24" si="17">C7+C13+C18</f>
        <v>362600.09808774013</v>
      </c>
      <c r="D24" s="135">
        <f t="shared" si="17"/>
        <v>377018.60138378013</v>
      </c>
      <c r="E24" s="135">
        <f t="shared" si="17"/>
        <v>366603.05548058788</v>
      </c>
      <c r="F24" s="135">
        <f t="shared" si="17"/>
        <v>366398.13445300283</v>
      </c>
      <c r="G24" s="135">
        <f t="shared" si="17"/>
        <v>367846.99799420318</v>
      </c>
      <c r="H24" s="135">
        <f t="shared" si="17"/>
        <v>355819.90646263515</v>
      </c>
      <c r="I24" s="135">
        <v>353619</v>
      </c>
      <c r="J24" s="135">
        <f>J7+J13+J18</f>
        <v>352006</v>
      </c>
      <c r="K24" s="135">
        <v>353028</v>
      </c>
      <c r="L24" s="135">
        <v>355728</v>
      </c>
      <c r="M24" s="135">
        <v>356625</v>
      </c>
      <c r="N24" s="135">
        <v>358050</v>
      </c>
      <c r="O24" s="135">
        <v>358950</v>
      </c>
      <c r="P24" s="136">
        <v>357911</v>
      </c>
      <c r="Q24" s="150">
        <v>358314</v>
      </c>
      <c r="R24" s="136">
        <v>359261</v>
      </c>
      <c r="S24" s="136">
        <v>358889</v>
      </c>
      <c r="T24" s="202">
        <f t="shared" si="13"/>
        <v>0.14804033293633889</v>
      </c>
      <c r="U24" s="202">
        <f t="shared" si="14"/>
        <v>0.2493619731041008</v>
      </c>
      <c r="V24" s="202">
        <f t="shared" si="15"/>
        <v>4.6821098156146768E-2</v>
      </c>
      <c r="W24" s="62"/>
      <c r="X24" s="45"/>
      <c r="Y24" s="45"/>
      <c r="Z24" s="45"/>
      <c r="AA24" s="45"/>
    </row>
    <row r="25" spans="1:27" ht="12.95" customHeight="1">
      <c r="A25" s="133"/>
      <c r="B25" s="141" t="s">
        <v>4</v>
      </c>
      <c r="C25" s="142">
        <f>C9+C14+C19</f>
        <v>5034976.9929994103</v>
      </c>
      <c r="D25" s="142">
        <f t="shared" ref="D25:I25" si="18">D9+D14+D19</f>
        <v>5218983.4284308143</v>
      </c>
      <c r="E25" s="142">
        <f t="shared" si="18"/>
        <v>5273603.1846719747</v>
      </c>
      <c r="F25" s="142">
        <f t="shared" si="18"/>
        <v>5316237.8952024812</v>
      </c>
      <c r="G25" s="142">
        <f t="shared" si="18"/>
        <v>5363880.6996907005</v>
      </c>
      <c r="H25" s="142">
        <f t="shared" si="18"/>
        <v>5363918.8501562551</v>
      </c>
      <c r="I25" s="142">
        <f t="shared" si="18"/>
        <v>5386006</v>
      </c>
      <c r="J25" s="142">
        <f>J9+J14+J19</f>
        <v>5379649</v>
      </c>
      <c r="K25" s="142">
        <f>K9+K14+K19</f>
        <v>5375975</v>
      </c>
      <c r="L25" s="142">
        <f>L9+L14+L19</f>
        <v>5399271</v>
      </c>
      <c r="M25" s="142">
        <f>M9+M14+M19</f>
        <v>5432055</v>
      </c>
      <c r="N25" s="142">
        <v>5448321</v>
      </c>
      <c r="O25" s="142">
        <v>5450619</v>
      </c>
      <c r="P25" s="143">
        <v>5482806</v>
      </c>
      <c r="Q25" s="151">
        <v>5525902</v>
      </c>
      <c r="R25" s="143">
        <v>5567207</v>
      </c>
      <c r="S25" s="143">
        <v>5611260</v>
      </c>
      <c r="T25" s="203">
        <f t="shared" ref="T25" si="19">100*(POWER(S25/I25,1/(2019-2009))-1)</f>
        <v>0.4105523150173207</v>
      </c>
      <c r="U25" s="203">
        <f t="shared" ref="U25" si="20">100*(POWER(N25/I25,1/(2014-2009))-1)</f>
        <v>0.23033244712062917</v>
      </c>
      <c r="V25" s="203">
        <f t="shared" ref="V25" si="21">100*(POWER(S25/N25,1/(2019-2014))-1)</f>
        <v>0.59109622853963373</v>
      </c>
      <c r="W25" s="62"/>
      <c r="X25" s="45"/>
      <c r="Y25" s="45"/>
      <c r="Z25" s="45"/>
      <c r="AA25" s="45"/>
    </row>
    <row r="26" spans="1:27" ht="12" thickBot="1">
      <c r="A26" s="155"/>
      <c r="B26" s="156" t="s">
        <v>5</v>
      </c>
      <c r="C26" s="157">
        <f t="shared" ref="C26:J26" si="22">100*C22/C25</f>
        <v>14.677500290190025</v>
      </c>
      <c r="D26" s="157">
        <f t="shared" si="22"/>
        <v>14.222604091791972</v>
      </c>
      <c r="E26" s="157">
        <f t="shared" si="22"/>
        <v>14.322407411539944</v>
      </c>
      <c r="F26" s="157">
        <f t="shared" si="22"/>
        <v>14.738615199255257</v>
      </c>
      <c r="G26" s="157">
        <f t="shared" si="22"/>
        <v>15.227260448483984</v>
      </c>
      <c r="H26" s="157">
        <f t="shared" si="22"/>
        <v>15.926944269434303</v>
      </c>
      <c r="I26" s="157">
        <f>100*I22/I25</f>
        <v>16.427794547573843</v>
      </c>
      <c r="J26" s="157">
        <f t="shared" si="22"/>
        <v>16.537268509525436</v>
      </c>
      <c r="K26" s="157">
        <v>17.080355702941503</v>
      </c>
      <c r="L26" s="157">
        <v>17.259755992984978</v>
      </c>
      <c r="M26" s="157">
        <v>17.434727741158731</v>
      </c>
      <c r="N26" s="157">
        <v>17.301275016651918</v>
      </c>
      <c r="O26" s="158">
        <f>O22/O25*100</f>
        <v>17.249618804763276</v>
      </c>
      <c r="P26" s="158">
        <f>P22/P25*100</f>
        <v>17.676368633141497</v>
      </c>
      <c r="Q26" s="158">
        <f>Q22/Q25*100</f>
        <v>18.413156802274091</v>
      </c>
      <c r="R26" s="158">
        <v>19.228007868218299</v>
      </c>
      <c r="S26" s="210">
        <v>20.044428524074807</v>
      </c>
      <c r="T26" s="208"/>
      <c r="U26" s="208"/>
      <c r="V26" s="208"/>
      <c r="W26" s="62"/>
      <c r="X26" s="62"/>
      <c r="Y26" s="62"/>
    </row>
    <row r="27" spans="1:27" ht="12.95" customHeight="1">
      <c r="A27" s="5"/>
      <c r="B27" s="6"/>
      <c r="C27" s="4"/>
      <c r="D27" s="4"/>
      <c r="E27" s="4"/>
      <c r="F27" s="4"/>
      <c r="G27" s="4"/>
      <c r="H27" s="4"/>
      <c r="I27" s="4"/>
      <c r="J27" s="4"/>
      <c r="K27" s="4"/>
      <c r="L27" s="4"/>
      <c r="M27" s="4"/>
      <c r="N27" s="4"/>
      <c r="O27" s="4"/>
      <c r="P27" s="4"/>
      <c r="Q27" s="4"/>
      <c r="R27" s="4"/>
      <c r="S27" s="4"/>
      <c r="T27" s="4"/>
      <c r="U27" s="4"/>
      <c r="W27" s="159"/>
      <c r="X27" s="159"/>
      <c r="Y27" s="159"/>
    </row>
    <row r="28" spans="1:27" ht="12.95" customHeight="1">
      <c r="A28" s="1" t="s">
        <v>103</v>
      </c>
      <c r="B28" s="55"/>
      <c r="C28" s="55"/>
      <c r="D28" s="55"/>
      <c r="E28" s="55"/>
      <c r="F28" s="55"/>
      <c r="G28" s="55"/>
      <c r="H28" s="55"/>
      <c r="I28" s="55"/>
      <c r="J28" s="120"/>
      <c r="K28" s="120"/>
      <c r="L28" s="120"/>
      <c r="M28" s="55"/>
      <c r="N28" s="55"/>
      <c r="O28" s="55"/>
      <c r="P28" s="55"/>
      <c r="Q28" s="55"/>
      <c r="R28" s="55"/>
      <c r="S28" s="55"/>
    </row>
    <row r="29" spans="1:27" ht="12" customHeight="1">
      <c r="A29" s="278" t="s">
        <v>55</v>
      </c>
      <c r="B29" s="291"/>
      <c r="C29" s="292"/>
      <c r="D29" s="292"/>
      <c r="E29" s="292"/>
      <c r="F29" s="292"/>
      <c r="G29" s="293"/>
      <c r="H29" s="293"/>
      <c r="I29" s="293"/>
      <c r="J29" s="294"/>
      <c r="K29" s="294"/>
      <c r="L29" s="294"/>
      <c r="M29" s="293"/>
      <c r="N29" s="293"/>
      <c r="O29" s="291"/>
      <c r="P29" s="55"/>
      <c r="Q29" s="55"/>
      <c r="R29" s="55"/>
      <c r="S29" s="55"/>
    </row>
    <row r="30" spans="1:27" ht="12" customHeight="1">
      <c r="A30" s="295" t="s">
        <v>56</v>
      </c>
      <c r="B30" s="285"/>
      <c r="C30" s="285"/>
      <c r="D30" s="285"/>
      <c r="E30" s="285"/>
      <c r="F30" s="285"/>
      <c r="G30" s="285"/>
      <c r="H30" s="285"/>
      <c r="I30" s="285"/>
      <c r="J30" s="285"/>
      <c r="K30" s="285"/>
      <c r="L30" s="285"/>
      <c r="M30" s="286"/>
      <c r="N30" s="296"/>
      <c r="O30" s="296"/>
      <c r="P30" s="36"/>
      <c r="Q30" s="36"/>
      <c r="R30" s="36"/>
      <c r="S30" s="36"/>
    </row>
    <row r="31" spans="1:27" ht="12" customHeight="1">
      <c r="A31" s="284" t="s">
        <v>50</v>
      </c>
      <c r="B31" s="284"/>
      <c r="C31" s="284"/>
      <c r="D31" s="284"/>
      <c r="E31" s="284"/>
      <c r="F31" s="284"/>
      <c r="G31" s="284"/>
      <c r="H31" s="284"/>
      <c r="I31" s="284"/>
      <c r="J31" s="284"/>
      <c r="K31" s="284"/>
      <c r="L31" s="285"/>
      <c r="M31" s="286"/>
      <c r="N31" s="296"/>
      <c r="O31" s="296"/>
      <c r="P31" s="36"/>
      <c r="Q31" s="36"/>
      <c r="R31" s="36"/>
      <c r="S31" s="36"/>
      <c r="T31" s="59"/>
    </row>
    <row r="32" spans="1:27" ht="12" customHeight="1">
      <c r="A32" s="295" t="s">
        <v>104</v>
      </c>
      <c r="B32" s="285"/>
      <c r="C32" s="285"/>
      <c r="D32" s="285"/>
      <c r="E32" s="285"/>
      <c r="F32" s="285"/>
      <c r="G32" s="285"/>
      <c r="H32" s="285"/>
      <c r="I32" s="285"/>
      <c r="J32" s="285"/>
      <c r="K32" s="285"/>
      <c r="L32" s="285"/>
      <c r="M32" s="286"/>
      <c r="N32" s="296"/>
      <c r="O32" s="296"/>
      <c r="P32" s="36"/>
      <c r="Q32" s="36"/>
      <c r="R32" s="36"/>
      <c r="S32" s="36"/>
    </row>
    <row r="33" spans="1:19" ht="12" customHeight="1">
      <c r="A33" s="268" t="s">
        <v>12</v>
      </c>
      <c r="B33" s="268"/>
      <c r="C33" s="268"/>
      <c r="D33" s="268"/>
      <c r="E33" s="268"/>
      <c r="F33" s="268"/>
      <c r="G33" s="268"/>
      <c r="H33" s="268"/>
      <c r="I33" s="268"/>
      <c r="J33" s="268"/>
      <c r="K33" s="268"/>
      <c r="L33" s="268"/>
      <c r="M33" s="268"/>
      <c r="N33" s="268"/>
      <c r="O33" s="268"/>
      <c r="P33" s="13"/>
      <c r="Q33" s="13"/>
      <c r="R33" s="13"/>
      <c r="S33" s="194"/>
    </row>
    <row r="34" spans="1:19" ht="12" customHeight="1">
      <c r="A34" s="295" t="s">
        <v>105</v>
      </c>
      <c r="B34" s="285"/>
      <c r="C34" s="297"/>
      <c r="D34" s="297"/>
      <c r="E34" s="297"/>
      <c r="F34" s="297"/>
      <c r="G34" s="297"/>
      <c r="H34" s="297"/>
      <c r="I34" s="297"/>
      <c r="J34" s="298"/>
      <c r="K34" s="298"/>
      <c r="L34" s="298"/>
      <c r="M34" s="297"/>
      <c r="N34" s="297"/>
      <c r="O34" s="285"/>
    </row>
    <row r="35" spans="1:19" ht="12" customHeight="1">
      <c r="A35" s="299" t="s">
        <v>108</v>
      </c>
      <c r="B35" s="285"/>
      <c r="C35" s="285"/>
      <c r="D35" s="285"/>
      <c r="E35" s="285"/>
      <c r="F35" s="285"/>
      <c r="G35" s="285"/>
      <c r="H35" s="285"/>
      <c r="I35" s="285"/>
      <c r="J35" s="285"/>
      <c r="K35" s="285"/>
      <c r="L35" s="285"/>
      <c r="M35" s="286"/>
      <c r="N35" s="296"/>
      <c r="O35" s="296"/>
      <c r="P35" s="36"/>
      <c r="Q35" s="36"/>
      <c r="R35" s="36"/>
      <c r="S35" s="36"/>
    </row>
    <row r="95" spans="1:1">
      <c r="A95" s="3"/>
    </row>
    <row r="132" spans="1:1">
      <c r="A132" s="3"/>
    </row>
  </sheetData>
  <mergeCells count="2">
    <mergeCell ref="A31:K31"/>
    <mergeCell ref="A33:O33"/>
  </mergeCells>
  <pageMargins left="0.08" right="0.08" top="1" bottom="1" header="0.4921259845" footer="0.4921259845"/>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IP26"/>
  <sheetViews>
    <sheetView showGridLines="0" workbookViewId="0">
      <pane xSplit="3" ySplit="3" topLeftCell="D4" activePane="bottomRight" state="frozen"/>
      <selection pane="topRight" activeCell="D1" sqref="D1"/>
      <selection pane="bottomLeft" activeCell="A4" sqref="A4"/>
      <selection pane="bottomRight" sqref="A1:M1"/>
    </sheetView>
  </sheetViews>
  <sheetFormatPr baseColWidth="10" defaultColWidth="11.42578125" defaultRowHeight="11.25"/>
  <cols>
    <col min="1" max="1" width="9.140625" style="64" customWidth="1"/>
    <col min="2" max="2" width="22.5703125" style="64" bestFit="1" customWidth="1"/>
    <col min="3" max="18" width="8.28515625" style="64" customWidth="1"/>
    <col min="19" max="16384" width="11.42578125" style="64"/>
  </cols>
  <sheetData>
    <row r="1" spans="1:250" ht="27" customHeight="1">
      <c r="A1" s="263" t="s">
        <v>33</v>
      </c>
      <c r="B1" s="263"/>
      <c r="C1" s="263"/>
      <c r="D1" s="263"/>
      <c r="E1" s="263"/>
      <c r="F1" s="263"/>
      <c r="G1" s="263"/>
      <c r="H1" s="263"/>
      <c r="I1" s="263"/>
      <c r="J1" s="263"/>
      <c r="K1" s="263"/>
      <c r="L1" s="263"/>
      <c r="M1" s="263"/>
    </row>
    <row r="3" spans="1:250">
      <c r="A3" s="269" t="s">
        <v>13</v>
      </c>
      <c r="B3" s="270"/>
      <c r="C3" s="96">
        <v>2004</v>
      </c>
      <c r="D3" s="96">
        <v>2005</v>
      </c>
      <c r="E3" s="96">
        <v>2006</v>
      </c>
      <c r="F3" s="96">
        <v>2007</v>
      </c>
      <c r="G3" s="96">
        <v>2008</v>
      </c>
      <c r="H3" s="96" t="s">
        <v>73</v>
      </c>
      <c r="I3" s="97">
        <v>2010</v>
      </c>
      <c r="J3" s="98">
        <v>2011</v>
      </c>
      <c r="K3" s="98">
        <v>2012</v>
      </c>
      <c r="L3" s="98">
        <v>2013</v>
      </c>
      <c r="M3" s="99">
        <v>2014</v>
      </c>
      <c r="N3" s="99">
        <v>2015</v>
      </c>
      <c r="O3" s="99">
        <v>2016</v>
      </c>
      <c r="P3" s="99">
        <v>2017</v>
      </c>
      <c r="Q3" s="99">
        <v>2018</v>
      </c>
      <c r="R3" s="99">
        <v>2019</v>
      </c>
    </row>
    <row r="4" spans="1:250" ht="30" customHeight="1">
      <c r="A4" s="271" t="s">
        <v>29</v>
      </c>
      <c r="B4" s="75" t="s">
        <v>9</v>
      </c>
      <c r="C4" s="15">
        <v>57.56</v>
      </c>
      <c r="D4" s="15">
        <v>57.75</v>
      </c>
      <c r="E4" s="15">
        <v>57.91</v>
      </c>
      <c r="F4" s="15">
        <v>58.22</v>
      </c>
      <c r="G4" s="15">
        <v>59.29</v>
      </c>
      <c r="H4" s="21">
        <v>59.3</v>
      </c>
      <c r="I4" s="15">
        <v>59.37</v>
      </c>
      <c r="J4" s="15">
        <v>59.26</v>
      </c>
      <c r="K4" s="15">
        <v>59.46</v>
      </c>
      <c r="L4" s="15">
        <v>59.72</v>
      </c>
      <c r="M4" s="22">
        <v>60.08</v>
      </c>
      <c r="N4" s="22">
        <v>60.33</v>
      </c>
      <c r="O4" s="22">
        <v>60.49</v>
      </c>
      <c r="P4" s="22">
        <v>60.7</v>
      </c>
      <c r="Q4" s="22">
        <v>60.79</v>
      </c>
      <c r="R4" s="22">
        <v>60.93</v>
      </c>
    </row>
    <row r="5" spans="1:250">
      <c r="A5" s="272"/>
      <c r="B5" s="27" t="s">
        <v>10</v>
      </c>
      <c r="C5" s="14">
        <v>58.26</v>
      </c>
      <c r="D5" s="14">
        <v>64.25</v>
      </c>
      <c r="E5" s="14">
        <v>63.59</v>
      </c>
      <c r="F5" s="14">
        <v>64.040000000000006</v>
      </c>
      <c r="G5" s="14">
        <v>64.39</v>
      </c>
      <c r="H5" s="23">
        <v>59.64</v>
      </c>
      <c r="I5" s="14">
        <v>60.08</v>
      </c>
      <c r="J5" s="14">
        <v>59.83</v>
      </c>
      <c r="K5" s="14">
        <v>60.26</v>
      </c>
      <c r="L5" s="14">
        <v>60.79</v>
      </c>
      <c r="M5" s="24">
        <v>60.19</v>
      </c>
      <c r="N5" s="24">
        <v>60.17</v>
      </c>
      <c r="O5" s="24">
        <v>61.07</v>
      </c>
      <c r="P5" s="24">
        <v>61.95</v>
      </c>
      <c r="Q5" s="24">
        <v>63.14</v>
      </c>
      <c r="R5" s="24">
        <v>65.09</v>
      </c>
    </row>
    <row r="6" spans="1:250" ht="22.5">
      <c r="A6" s="272"/>
      <c r="B6" s="27" t="s">
        <v>30</v>
      </c>
      <c r="C6" s="14">
        <v>13.56</v>
      </c>
      <c r="D6" s="14">
        <v>13.83</v>
      </c>
      <c r="E6" s="14">
        <v>14.09</v>
      </c>
      <c r="F6" s="14">
        <v>14.43</v>
      </c>
      <c r="G6" s="14">
        <v>14.72</v>
      </c>
      <c r="H6" s="23">
        <v>14.39</v>
      </c>
      <c r="I6" s="14">
        <v>14.69</v>
      </c>
      <c r="J6" s="14">
        <v>14.75</v>
      </c>
      <c r="K6" s="14">
        <v>15.15</v>
      </c>
      <c r="L6" s="14">
        <v>15.61</v>
      </c>
      <c r="M6" s="24">
        <v>15.73</v>
      </c>
      <c r="N6" s="24">
        <v>15.76</v>
      </c>
      <c r="O6" s="24">
        <v>15.92</v>
      </c>
      <c r="P6" s="24">
        <v>16.27</v>
      </c>
      <c r="Q6" s="24">
        <v>16.64</v>
      </c>
      <c r="R6" s="24">
        <v>17.059999999999999</v>
      </c>
    </row>
    <row r="7" spans="1:250">
      <c r="A7" s="272"/>
      <c r="B7" s="27" t="s">
        <v>31</v>
      </c>
      <c r="C7" s="14">
        <v>14.52</v>
      </c>
      <c r="D7" s="14">
        <v>14.52</v>
      </c>
      <c r="E7" s="14">
        <v>14.71</v>
      </c>
      <c r="F7" s="14">
        <v>14.6</v>
      </c>
      <c r="G7" s="14">
        <v>15.41</v>
      </c>
      <c r="H7" s="23">
        <v>60.32</v>
      </c>
      <c r="I7" s="14">
        <v>60.82</v>
      </c>
      <c r="J7" s="14">
        <v>61.2</v>
      </c>
      <c r="K7" s="14">
        <v>61.56</v>
      </c>
      <c r="L7" s="14">
        <v>62.23</v>
      </c>
      <c r="M7" s="24">
        <v>62.95</v>
      </c>
      <c r="N7" s="24">
        <v>63.84</v>
      </c>
      <c r="O7" s="24">
        <v>64.53</v>
      </c>
      <c r="P7" s="24">
        <v>65.19</v>
      </c>
      <c r="Q7" s="24">
        <v>65.36</v>
      </c>
      <c r="R7" s="24">
        <v>65.69</v>
      </c>
    </row>
    <row r="8" spans="1:250" s="100" customFormat="1">
      <c r="A8" s="273"/>
      <c r="B8" s="76" t="s">
        <v>4</v>
      </c>
      <c r="C8" s="16">
        <v>50.7</v>
      </c>
      <c r="D8" s="16">
        <v>52.35</v>
      </c>
      <c r="E8" s="16">
        <v>52.41</v>
      </c>
      <c r="F8" s="16">
        <v>52.71</v>
      </c>
      <c r="G8" s="16">
        <v>53.62</v>
      </c>
      <c r="H8" s="25">
        <v>53.54</v>
      </c>
      <c r="I8" s="16">
        <v>53.72</v>
      </c>
      <c r="J8" s="16">
        <v>53.58</v>
      </c>
      <c r="K8" s="16">
        <v>53.91</v>
      </c>
      <c r="L8" s="16">
        <v>54.38</v>
      </c>
      <c r="M8" s="26">
        <v>54.69</v>
      </c>
      <c r="N8" s="26">
        <v>54.98</v>
      </c>
      <c r="O8" s="26">
        <v>55.24</v>
      </c>
      <c r="P8" s="26">
        <v>55.63</v>
      </c>
      <c r="Q8" s="26">
        <v>56.02</v>
      </c>
      <c r="R8" s="26">
        <v>56.6</v>
      </c>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row>
    <row r="9" spans="1:250" ht="21.75" customHeight="1">
      <c r="A9" s="271" t="s">
        <v>1</v>
      </c>
      <c r="B9" s="27" t="s">
        <v>9</v>
      </c>
      <c r="C9" s="27"/>
      <c r="D9" s="27"/>
      <c r="E9" s="27"/>
      <c r="F9" s="27"/>
      <c r="G9" s="27"/>
      <c r="H9" s="28">
        <v>57.59</v>
      </c>
      <c r="I9" s="14">
        <v>57.68</v>
      </c>
      <c r="J9" s="14">
        <v>57.73</v>
      </c>
      <c r="K9" s="14">
        <v>57.96</v>
      </c>
      <c r="L9" s="14">
        <v>58.24</v>
      </c>
      <c r="M9" s="24">
        <v>58.51</v>
      </c>
      <c r="N9" s="24">
        <v>58.65</v>
      </c>
      <c r="O9" s="24">
        <v>58.8</v>
      </c>
      <c r="P9" s="24">
        <v>58.94</v>
      </c>
      <c r="Q9" s="24">
        <v>59.01</v>
      </c>
      <c r="R9" s="24">
        <v>59.01</v>
      </c>
    </row>
    <row r="10" spans="1:250">
      <c r="A10" s="272"/>
      <c r="B10" s="27" t="s">
        <v>10</v>
      </c>
      <c r="C10" s="27"/>
      <c r="D10" s="27"/>
      <c r="E10" s="27"/>
      <c r="F10" s="27"/>
      <c r="G10" s="27"/>
      <c r="H10" s="28">
        <v>67.23</v>
      </c>
      <c r="I10" s="14">
        <v>67.62</v>
      </c>
      <c r="J10" s="14">
        <v>67.3</v>
      </c>
      <c r="K10" s="14">
        <v>67</v>
      </c>
      <c r="L10" s="14">
        <v>67.17</v>
      </c>
      <c r="M10" s="24">
        <v>67.63</v>
      </c>
      <c r="N10" s="24">
        <v>67.989999999999995</v>
      </c>
      <c r="O10" s="24">
        <v>67.459999999999994</v>
      </c>
      <c r="P10" s="24">
        <v>67.12</v>
      </c>
      <c r="Q10" s="24">
        <v>66.56</v>
      </c>
      <c r="R10" s="24">
        <v>66.53</v>
      </c>
    </row>
    <row r="11" spans="1:250">
      <c r="A11" s="272"/>
      <c r="B11" s="27" t="s">
        <v>31</v>
      </c>
      <c r="C11" s="27"/>
      <c r="D11" s="27"/>
      <c r="E11" s="27"/>
      <c r="F11" s="27"/>
      <c r="G11" s="27"/>
      <c r="H11" s="28">
        <v>89.14</v>
      </c>
      <c r="I11" s="14">
        <v>87.99</v>
      </c>
      <c r="J11" s="14">
        <v>87.37</v>
      </c>
      <c r="K11" s="14">
        <v>86.04</v>
      </c>
      <c r="L11" s="14">
        <v>85.86</v>
      </c>
      <c r="M11" s="24">
        <v>85.27</v>
      </c>
      <c r="N11" s="24">
        <v>85.1</v>
      </c>
      <c r="O11" s="24">
        <v>84.54</v>
      </c>
      <c r="P11" s="24">
        <v>84.47</v>
      </c>
      <c r="Q11" s="24">
        <v>84.02</v>
      </c>
      <c r="R11" s="24">
        <v>81.150000000000006</v>
      </c>
    </row>
    <row r="12" spans="1:250" s="100" customFormat="1">
      <c r="A12" s="273"/>
      <c r="B12" s="76" t="s">
        <v>4</v>
      </c>
      <c r="C12" s="16">
        <v>60.768910226685144</v>
      </c>
      <c r="D12" s="16">
        <v>60.826074046891279</v>
      </c>
      <c r="E12" s="16">
        <v>61.012957482133835</v>
      </c>
      <c r="F12" s="16">
        <v>61.013465051607831</v>
      </c>
      <c r="G12" s="16">
        <v>61</v>
      </c>
      <c r="H12" s="25">
        <v>60.45</v>
      </c>
      <c r="I12" s="16">
        <v>60.52</v>
      </c>
      <c r="J12" s="16">
        <v>60.6</v>
      </c>
      <c r="K12" s="16">
        <v>60.7</v>
      </c>
      <c r="L12" s="16">
        <v>60.88</v>
      </c>
      <c r="M12" s="26">
        <v>61.15</v>
      </c>
      <c r="N12" s="26">
        <v>61.27</v>
      </c>
      <c r="O12" s="26">
        <v>61.25</v>
      </c>
      <c r="P12" s="26">
        <v>61.34</v>
      </c>
      <c r="Q12" s="26">
        <v>61.3</v>
      </c>
      <c r="R12" s="26">
        <v>61.28</v>
      </c>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row>
    <row r="13" spans="1:250" ht="17.25" customHeight="1">
      <c r="A13" s="274" t="s">
        <v>32</v>
      </c>
      <c r="B13" s="27" t="s">
        <v>9</v>
      </c>
      <c r="C13" s="27"/>
      <c r="D13" s="27"/>
      <c r="E13" s="27"/>
      <c r="F13" s="27"/>
      <c r="G13" s="27"/>
      <c r="H13" s="28">
        <v>80.53</v>
      </c>
      <c r="I13" s="14">
        <v>80.64</v>
      </c>
      <c r="J13" s="14">
        <v>80.62</v>
      </c>
      <c r="K13" s="14">
        <v>80.72</v>
      </c>
      <c r="L13" s="14">
        <v>80.819999999999993</v>
      </c>
      <c r="M13" s="24">
        <v>80.95</v>
      </c>
      <c r="N13" s="24">
        <v>81.05</v>
      </c>
      <c r="O13" s="24">
        <v>81.13</v>
      </c>
      <c r="P13" s="24">
        <v>81.25</v>
      </c>
      <c r="Q13" s="24">
        <v>81.37</v>
      </c>
      <c r="R13" s="24">
        <v>81.5</v>
      </c>
    </row>
    <row r="14" spans="1:250">
      <c r="A14" s="275"/>
      <c r="B14" s="27" t="s">
        <v>10</v>
      </c>
      <c r="C14" s="27"/>
      <c r="D14" s="27"/>
      <c r="E14" s="27"/>
      <c r="F14" s="27"/>
      <c r="G14" s="27"/>
      <c r="H14" s="28">
        <v>78.53</v>
      </c>
      <c r="I14" s="14">
        <v>78.319999999999993</v>
      </c>
      <c r="J14" s="14">
        <v>78.540000000000006</v>
      </c>
      <c r="K14" s="14">
        <v>78.510000000000005</v>
      </c>
      <c r="L14" s="14">
        <v>78.39</v>
      </c>
      <c r="M14" s="24">
        <v>78.239999999999995</v>
      </c>
      <c r="N14" s="24">
        <v>78.28</v>
      </c>
      <c r="O14" s="24">
        <v>78.27</v>
      </c>
      <c r="P14" s="24">
        <v>78.45</v>
      </c>
      <c r="Q14" s="24">
        <v>78.72</v>
      </c>
      <c r="R14" s="24">
        <v>78.78</v>
      </c>
    </row>
    <row r="15" spans="1:250">
      <c r="A15" s="275"/>
      <c r="B15" s="27" t="s">
        <v>31</v>
      </c>
      <c r="C15" s="27"/>
      <c r="D15" s="27"/>
      <c r="E15" s="27"/>
      <c r="F15" s="27"/>
      <c r="G15" s="27"/>
      <c r="H15" s="28">
        <v>49.32</v>
      </c>
      <c r="I15" s="14">
        <v>50.23</v>
      </c>
      <c r="J15" s="14">
        <v>50.79</v>
      </c>
      <c r="K15" s="14">
        <v>51.42</v>
      </c>
      <c r="L15" s="14">
        <v>51.84</v>
      </c>
      <c r="M15" s="24">
        <v>52.36</v>
      </c>
      <c r="N15" s="24">
        <v>52.9</v>
      </c>
      <c r="O15" s="24">
        <v>53.07</v>
      </c>
      <c r="P15" s="24">
        <v>53.46</v>
      </c>
      <c r="Q15" s="24">
        <v>53.66</v>
      </c>
      <c r="R15" s="24">
        <v>53.97</v>
      </c>
    </row>
    <row r="16" spans="1:250" s="100" customFormat="1">
      <c r="A16" s="276"/>
      <c r="B16" s="76" t="s">
        <v>4</v>
      </c>
      <c r="C16" s="16">
        <v>75.370233517290828</v>
      </c>
      <c r="D16" s="16">
        <v>75.634388157579593</v>
      </c>
      <c r="E16" s="16">
        <v>76.405080784383088</v>
      </c>
      <c r="F16" s="16">
        <v>75.982302104736718</v>
      </c>
      <c r="G16" s="16">
        <v>76.7</v>
      </c>
      <c r="H16" s="25">
        <v>77.17</v>
      </c>
      <c r="I16" s="16">
        <v>77.28</v>
      </c>
      <c r="J16" s="16">
        <v>77.34</v>
      </c>
      <c r="K16" s="16">
        <v>77.39</v>
      </c>
      <c r="L16" s="16">
        <v>77.430000000000007</v>
      </c>
      <c r="M16" s="26">
        <v>77.53</v>
      </c>
      <c r="N16" s="26">
        <v>77.62</v>
      </c>
      <c r="O16" s="26">
        <v>77.73</v>
      </c>
      <c r="P16" s="26">
        <v>77.83</v>
      </c>
      <c r="Q16" s="26">
        <v>77.94</v>
      </c>
      <c r="R16" s="26">
        <v>78</v>
      </c>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row>
    <row r="17" spans="1:250" ht="17.25" customHeight="1">
      <c r="A17" s="274" t="s">
        <v>42</v>
      </c>
      <c r="B17" s="27" t="s">
        <v>9</v>
      </c>
      <c r="C17" s="27"/>
      <c r="D17" s="27"/>
      <c r="E17" s="27"/>
      <c r="F17" s="27"/>
      <c r="G17" s="27"/>
      <c r="H17" s="28">
        <v>63.2</v>
      </c>
      <c r="I17" s="14">
        <v>63.32</v>
      </c>
      <c r="J17" s="14">
        <v>63.34</v>
      </c>
      <c r="K17" s="14">
        <v>63.54</v>
      </c>
      <c r="L17" s="14">
        <v>63.77</v>
      </c>
      <c r="M17" s="24">
        <v>64.03</v>
      </c>
      <c r="N17" s="24">
        <v>64.19</v>
      </c>
      <c r="O17" s="24">
        <v>64.31</v>
      </c>
      <c r="P17" s="24">
        <v>64.45</v>
      </c>
      <c r="Q17" s="24">
        <v>64.5</v>
      </c>
      <c r="R17" s="24">
        <v>64.56</v>
      </c>
    </row>
    <row r="18" spans="1:250">
      <c r="A18" s="275"/>
      <c r="B18" s="27" t="s">
        <v>10</v>
      </c>
      <c r="C18" s="27"/>
      <c r="D18" s="27"/>
      <c r="E18" s="27"/>
      <c r="F18" s="27"/>
      <c r="G18" s="27"/>
      <c r="H18" s="28">
        <v>66.33</v>
      </c>
      <c r="I18" s="14">
        <v>66.66</v>
      </c>
      <c r="J18" s="14">
        <v>66.83</v>
      </c>
      <c r="K18" s="14">
        <v>66.83</v>
      </c>
      <c r="L18" s="14">
        <v>66.930000000000007</v>
      </c>
      <c r="M18" s="24">
        <v>66.95</v>
      </c>
      <c r="N18" s="24">
        <v>67.09</v>
      </c>
      <c r="O18" s="24">
        <v>67.19</v>
      </c>
      <c r="P18" s="24">
        <v>67.510000000000005</v>
      </c>
      <c r="Q18" s="24">
        <v>67.87</v>
      </c>
      <c r="R18" s="24">
        <v>68.63</v>
      </c>
    </row>
    <row r="19" spans="1:250" ht="15" customHeight="1">
      <c r="A19" s="275"/>
      <c r="B19" s="27" t="s">
        <v>30</v>
      </c>
      <c r="C19" s="27"/>
      <c r="D19" s="27"/>
      <c r="E19" s="27"/>
      <c r="F19" s="27"/>
      <c r="G19" s="27"/>
      <c r="H19" s="28">
        <v>14.39</v>
      </c>
      <c r="I19" s="14">
        <v>14.69</v>
      </c>
      <c r="J19" s="14">
        <v>14.75</v>
      </c>
      <c r="K19" s="14">
        <v>15.15</v>
      </c>
      <c r="L19" s="14">
        <v>15.61</v>
      </c>
      <c r="M19" s="24">
        <v>15.73</v>
      </c>
      <c r="N19" s="24">
        <v>15.76</v>
      </c>
      <c r="O19" s="24">
        <v>15.92</v>
      </c>
      <c r="P19" s="24">
        <v>16.27</v>
      </c>
      <c r="Q19" s="24">
        <v>16.64</v>
      </c>
      <c r="R19" s="24">
        <v>17.059999999999999</v>
      </c>
    </row>
    <row r="20" spans="1:250">
      <c r="A20" s="275"/>
      <c r="B20" s="27" t="s">
        <v>31</v>
      </c>
      <c r="C20" s="27"/>
      <c r="D20" s="27"/>
      <c r="E20" s="27"/>
      <c r="F20" s="27"/>
      <c r="G20" s="27"/>
      <c r="H20" s="28">
        <v>61.67</v>
      </c>
      <c r="I20" s="14">
        <v>62.05</v>
      </c>
      <c r="J20" s="14">
        <v>62.47</v>
      </c>
      <c r="K20" s="14">
        <v>62.62</v>
      </c>
      <c r="L20" s="14">
        <v>62.96</v>
      </c>
      <c r="M20" s="24">
        <v>63.29</v>
      </c>
      <c r="N20" s="24">
        <v>63.75</v>
      </c>
      <c r="O20" s="24">
        <v>64.03</v>
      </c>
      <c r="P20" s="24">
        <v>64.34</v>
      </c>
      <c r="Q20" s="24">
        <v>64.31</v>
      </c>
      <c r="R20" s="24">
        <v>64.13</v>
      </c>
    </row>
    <row r="21" spans="1:250" s="100" customFormat="1">
      <c r="A21" s="277"/>
      <c r="B21" s="101" t="s">
        <v>4</v>
      </c>
      <c r="C21" s="16">
        <v>58.69680369461301</v>
      </c>
      <c r="D21" s="16">
        <v>59.441057071173461</v>
      </c>
      <c r="E21" s="16">
        <v>59.686586564413489</v>
      </c>
      <c r="F21" s="16">
        <v>59.908206101049245</v>
      </c>
      <c r="G21" s="16">
        <v>60.71153788813217</v>
      </c>
      <c r="H21" s="25">
        <v>60.66</v>
      </c>
      <c r="I21" s="29">
        <v>60.88</v>
      </c>
      <c r="J21" s="29">
        <v>60.99</v>
      </c>
      <c r="K21" s="29">
        <v>61.22</v>
      </c>
      <c r="L21" s="29">
        <v>61.52</v>
      </c>
      <c r="M21" s="30">
        <v>61.8</v>
      </c>
      <c r="N21" s="30">
        <v>61.99</v>
      </c>
      <c r="O21" s="30">
        <v>62.09</v>
      </c>
      <c r="P21" s="30">
        <v>62.31</v>
      </c>
      <c r="Q21" s="30">
        <v>62.48</v>
      </c>
      <c r="R21" s="30">
        <v>62.73</v>
      </c>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row>
    <row r="23" spans="1:250">
      <c r="A23" s="264" t="s">
        <v>83</v>
      </c>
      <c r="B23" s="264"/>
      <c r="C23" s="264"/>
      <c r="D23" s="264"/>
      <c r="E23" s="264"/>
      <c r="F23" s="264"/>
      <c r="G23" s="264"/>
      <c r="H23" s="264"/>
      <c r="I23" s="264"/>
      <c r="J23" s="264"/>
      <c r="K23" s="264"/>
      <c r="L23" s="264"/>
      <c r="M23" s="264"/>
    </row>
    <row r="24" spans="1:250">
      <c r="A24" s="265" t="s">
        <v>43</v>
      </c>
      <c r="B24" s="265"/>
      <c r="C24" s="265"/>
      <c r="D24" s="265"/>
      <c r="E24" s="265"/>
      <c r="F24" s="265"/>
      <c r="G24" s="265"/>
      <c r="H24" s="265"/>
      <c r="I24" s="265"/>
      <c r="J24" s="265"/>
      <c r="K24" s="265"/>
      <c r="L24" s="265"/>
      <c r="M24" s="265"/>
    </row>
    <row r="25" spans="1:250">
      <c r="A25" s="265" t="s">
        <v>60</v>
      </c>
      <c r="B25" s="265"/>
      <c r="C25" s="265"/>
      <c r="D25" s="265"/>
      <c r="E25" s="265"/>
      <c r="F25" s="265"/>
      <c r="G25" s="265"/>
      <c r="H25" s="265"/>
      <c r="I25" s="265"/>
      <c r="J25" s="265"/>
      <c r="K25" s="265"/>
      <c r="L25" s="265"/>
      <c r="M25" s="265"/>
      <c r="N25" s="9"/>
    </row>
    <row r="26" spans="1:250">
      <c r="A26" s="265" t="s">
        <v>47</v>
      </c>
      <c r="B26" s="265"/>
      <c r="C26" s="265"/>
      <c r="D26" s="265"/>
      <c r="E26" s="265"/>
      <c r="F26" s="265"/>
      <c r="G26" s="265"/>
      <c r="H26" s="265"/>
      <c r="I26" s="265"/>
      <c r="J26" s="265"/>
      <c r="K26" s="265"/>
      <c r="L26" s="265"/>
      <c r="M26" s="265"/>
    </row>
  </sheetData>
  <mergeCells count="10">
    <mergeCell ref="A25:M25"/>
    <mergeCell ref="A23:M23"/>
    <mergeCell ref="A24:M24"/>
    <mergeCell ref="A26:M26"/>
    <mergeCell ref="A1:M1"/>
    <mergeCell ref="A3:B3"/>
    <mergeCell ref="A4:A8"/>
    <mergeCell ref="A9:A12"/>
    <mergeCell ref="A13:A16"/>
    <mergeCell ref="A17:A2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W68"/>
  <sheetViews>
    <sheetView showGridLines="0" workbookViewId="0">
      <pane xSplit="4" ySplit="3" topLeftCell="E34" activePane="bottomRight" state="frozen"/>
      <selection pane="topRight" activeCell="E1" sqref="E1"/>
      <selection pane="bottomLeft" activeCell="A4" sqref="A4"/>
      <selection pane="bottomRight" activeCell="B6" sqref="B6:B7"/>
    </sheetView>
  </sheetViews>
  <sheetFormatPr baseColWidth="10" defaultColWidth="11.42578125" defaultRowHeight="11.25"/>
  <cols>
    <col min="1" max="1" width="15.7109375" style="103" bestFit="1" customWidth="1"/>
    <col min="2" max="2" width="22.7109375" style="103" customWidth="1"/>
    <col min="3" max="3" width="11.28515625" style="226" customWidth="1"/>
    <col min="4" max="8" width="8.28515625" style="105" customWidth="1"/>
    <col min="9" max="9" width="8.28515625" style="104" customWidth="1"/>
    <col min="10" max="19" width="8.28515625" style="103" customWidth="1"/>
    <col min="20" max="23" width="12.5703125" style="103" bestFit="1" customWidth="1"/>
    <col min="24" max="16384" width="11.42578125" style="103"/>
  </cols>
  <sheetData>
    <row r="1" spans="1:23" ht="12" customHeight="1">
      <c r="A1" s="78" t="s">
        <v>74</v>
      </c>
      <c r="B1" s="78"/>
      <c r="C1" s="215"/>
      <c r="D1" s="102"/>
      <c r="E1" s="102"/>
      <c r="F1" s="102"/>
      <c r="G1" s="102"/>
      <c r="H1" s="102"/>
      <c r="I1" s="78"/>
      <c r="J1" s="78"/>
      <c r="K1" s="78"/>
      <c r="L1" s="78"/>
      <c r="M1" s="78"/>
      <c r="N1" s="78"/>
      <c r="O1" s="78"/>
      <c r="P1" s="78"/>
      <c r="Q1" s="78"/>
      <c r="R1" s="78"/>
      <c r="S1" s="78"/>
      <c r="T1" s="78"/>
      <c r="U1" s="78"/>
      <c r="V1" s="78"/>
      <c r="W1" s="78"/>
    </row>
    <row r="2" spans="1:23" ht="12" customHeight="1" thickBot="1"/>
    <row r="3" spans="1:23" ht="18.75" customHeight="1" thickBot="1">
      <c r="A3" s="106" t="s">
        <v>13</v>
      </c>
      <c r="B3" s="107"/>
      <c r="C3" s="216"/>
      <c r="D3" s="108">
        <v>2004</v>
      </c>
      <c r="E3" s="109">
        <v>2005</v>
      </c>
      <c r="F3" s="109">
        <v>2006</v>
      </c>
      <c r="G3" s="109">
        <v>2007</v>
      </c>
      <c r="H3" s="109">
        <v>2008</v>
      </c>
      <c r="I3" s="109" t="s">
        <v>73</v>
      </c>
      <c r="J3" s="189">
        <v>2010</v>
      </c>
      <c r="K3" s="189">
        <v>2011</v>
      </c>
      <c r="L3" s="189">
        <v>2012</v>
      </c>
      <c r="M3" s="189">
        <v>2013</v>
      </c>
      <c r="N3" s="189">
        <v>2014</v>
      </c>
      <c r="O3" s="190">
        <v>2015</v>
      </c>
      <c r="P3" s="190">
        <v>2016</v>
      </c>
      <c r="Q3" s="190">
        <v>2017</v>
      </c>
      <c r="R3" s="190">
        <v>2018</v>
      </c>
      <c r="S3" s="190">
        <v>2019</v>
      </c>
    </row>
    <row r="4" spans="1:23" s="305" customFormat="1" ht="12" customHeight="1">
      <c r="A4" s="300" t="s">
        <v>29</v>
      </c>
      <c r="B4" s="301" t="s">
        <v>9</v>
      </c>
      <c r="C4" s="163" t="s">
        <v>26</v>
      </c>
      <c r="D4" s="302">
        <v>42.88</v>
      </c>
      <c r="E4" s="302">
        <v>43.09</v>
      </c>
      <c r="F4" s="302">
        <v>43.26</v>
      </c>
      <c r="G4" s="302">
        <v>43.31</v>
      </c>
      <c r="H4" s="302">
        <v>43.29</v>
      </c>
      <c r="I4" s="302">
        <v>43.4</v>
      </c>
      <c r="J4" s="302">
        <v>43.62</v>
      </c>
      <c r="K4" s="302">
        <v>43.89</v>
      </c>
      <c r="L4" s="302">
        <v>44.23</v>
      </c>
      <c r="M4" s="311">
        <v>44.47</v>
      </c>
      <c r="N4" s="320">
        <v>44.56</v>
      </c>
      <c r="O4" s="320">
        <v>44.74</v>
      </c>
      <c r="P4" s="320">
        <v>44.9</v>
      </c>
      <c r="Q4" s="320">
        <v>45.02</v>
      </c>
      <c r="R4" s="320">
        <v>45.17</v>
      </c>
      <c r="S4" s="320">
        <v>45.41</v>
      </c>
      <c r="T4" s="313"/>
      <c r="U4" s="313"/>
      <c r="V4" s="313"/>
      <c r="W4" s="313"/>
    </row>
    <row r="5" spans="1:23" s="305" customFormat="1" ht="12" customHeight="1">
      <c r="A5" s="300"/>
      <c r="B5" s="301" t="s">
        <v>10</v>
      </c>
      <c r="C5" s="163" t="s">
        <v>26</v>
      </c>
      <c r="D5" s="302">
        <v>35.700000000000003</v>
      </c>
      <c r="E5" s="302">
        <v>38.33</v>
      </c>
      <c r="F5" s="302">
        <v>38.380000000000003</v>
      </c>
      <c r="G5" s="302">
        <v>38.24</v>
      </c>
      <c r="H5" s="302">
        <v>38.36</v>
      </c>
      <c r="I5" s="302">
        <v>36.25</v>
      </c>
      <c r="J5" s="302">
        <v>36.96</v>
      </c>
      <c r="K5" s="302">
        <v>37.75</v>
      </c>
      <c r="L5" s="302">
        <v>37.96</v>
      </c>
      <c r="M5" s="303">
        <v>37.57</v>
      </c>
      <c r="N5" s="304">
        <v>38.020000000000003</v>
      </c>
      <c r="O5" s="304">
        <v>38.36</v>
      </c>
      <c r="P5" s="304">
        <v>38.68</v>
      </c>
      <c r="Q5" s="304">
        <v>38.979999999999997</v>
      </c>
      <c r="R5" s="304">
        <v>39.28</v>
      </c>
      <c r="S5" s="304">
        <v>39.85</v>
      </c>
      <c r="T5" s="313"/>
    </row>
    <row r="6" spans="1:23" s="305" customFormat="1" ht="12" customHeight="1">
      <c r="A6" s="300"/>
      <c r="B6" s="301" t="s">
        <v>30</v>
      </c>
      <c r="C6" s="163" t="s">
        <v>26</v>
      </c>
      <c r="D6" s="302">
        <v>32.43</v>
      </c>
      <c r="E6" s="302">
        <v>32.58</v>
      </c>
      <c r="F6" s="302">
        <v>32.81</v>
      </c>
      <c r="G6" s="302">
        <v>33.01</v>
      </c>
      <c r="H6" s="302">
        <v>33.36</v>
      </c>
      <c r="I6" s="302">
        <v>33.409999999999997</v>
      </c>
      <c r="J6" s="302">
        <v>33.71</v>
      </c>
      <c r="K6" s="302">
        <v>33.92</v>
      </c>
      <c r="L6" s="302">
        <v>33.93</v>
      </c>
      <c r="M6" s="303">
        <v>34.17</v>
      </c>
      <c r="N6" s="304">
        <v>34.270000000000003</v>
      </c>
      <c r="O6" s="304">
        <v>34.409999999999997</v>
      </c>
      <c r="P6" s="304">
        <v>34.14</v>
      </c>
      <c r="Q6" s="304">
        <v>33.97</v>
      </c>
      <c r="R6" s="304">
        <v>34.200000000000003</v>
      </c>
      <c r="S6" s="304">
        <v>34.11</v>
      </c>
      <c r="T6" s="313"/>
    </row>
    <row r="7" spans="1:23" s="305" customFormat="1" ht="12" customHeight="1">
      <c r="A7" s="300"/>
      <c r="B7" s="301" t="s">
        <v>31</v>
      </c>
      <c r="C7" s="163" t="s">
        <v>26</v>
      </c>
      <c r="D7" s="302">
        <v>44.96</v>
      </c>
      <c r="E7" s="302">
        <v>45.62</v>
      </c>
      <c r="F7" s="302">
        <v>45.95</v>
      </c>
      <c r="G7" s="302">
        <v>46.08</v>
      </c>
      <c r="H7" s="302">
        <v>46.22</v>
      </c>
      <c r="I7" s="302">
        <v>44.23</v>
      </c>
      <c r="J7" s="302">
        <v>44.39</v>
      </c>
      <c r="K7" s="302">
        <v>44.57</v>
      </c>
      <c r="L7" s="302">
        <v>44.85</v>
      </c>
      <c r="M7" s="303">
        <v>45</v>
      </c>
      <c r="N7" s="304">
        <v>45.02</v>
      </c>
      <c r="O7" s="304">
        <v>44.66</v>
      </c>
      <c r="P7" s="304">
        <v>44.3</v>
      </c>
      <c r="Q7" s="304">
        <v>44.2</v>
      </c>
      <c r="R7" s="304">
        <v>44.42</v>
      </c>
      <c r="S7" s="304">
        <v>44.72</v>
      </c>
      <c r="T7" s="313"/>
      <c r="U7" s="313"/>
      <c r="V7" s="313"/>
      <c r="W7" s="313"/>
    </row>
    <row r="8" spans="1:23" s="305" customFormat="1" ht="12" customHeight="1">
      <c r="A8" s="306"/>
      <c r="B8" s="307" t="s">
        <v>4</v>
      </c>
      <c r="C8" s="165" t="s">
        <v>26</v>
      </c>
      <c r="D8" s="308">
        <v>40.67</v>
      </c>
      <c r="E8" s="308">
        <v>40.98</v>
      </c>
      <c r="F8" s="308">
        <v>41.12</v>
      </c>
      <c r="G8" s="308">
        <v>41.1</v>
      </c>
      <c r="H8" s="308">
        <v>41.1</v>
      </c>
      <c r="I8" s="308">
        <v>41.12</v>
      </c>
      <c r="J8" s="308">
        <v>41.38</v>
      </c>
      <c r="K8" s="308">
        <v>41.73</v>
      </c>
      <c r="L8" s="308">
        <v>42</v>
      </c>
      <c r="M8" s="309">
        <v>42.07</v>
      </c>
      <c r="N8" s="310">
        <v>42.26</v>
      </c>
      <c r="O8" s="310">
        <v>42.43</v>
      </c>
      <c r="P8" s="310">
        <v>42.47</v>
      </c>
      <c r="Q8" s="310">
        <v>42.54</v>
      </c>
      <c r="R8" s="310">
        <v>42.7</v>
      </c>
      <c r="S8" s="310">
        <v>42.91</v>
      </c>
      <c r="T8" s="313"/>
      <c r="U8" s="313"/>
      <c r="V8" s="313"/>
      <c r="W8" s="313"/>
    </row>
    <row r="9" spans="1:23" s="305" customFormat="1" ht="12" customHeight="1">
      <c r="A9" s="321" t="s">
        <v>1</v>
      </c>
      <c r="B9" s="301" t="s">
        <v>9</v>
      </c>
      <c r="C9" s="167" t="s">
        <v>26</v>
      </c>
      <c r="D9" s="322"/>
      <c r="E9" s="322"/>
      <c r="F9" s="322"/>
      <c r="G9" s="322"/>
      <c r="H9" s="322"/>
      <c r="I9" s="322">
        <v>44.35</v>
      </c>
      <c r="J9" s="322">
        <v>44.68</v>
      </c>
      <c r="K9" s="322">
        <v>44.98</v>
      </c>
      <c r="L9" s="322">
        <v>45.37</v>
      </c>
      <c r="M9" s="323">
        <v>45.63</v>
      </c>
      <c r="N9" s="304">
        <v>45.95</v>
      </c>
      <c r="O9" s="304">
        <v>46.32</v>
      </c>
      <c r="P9" s="304">
        <v>46.63</v>
      </c>
      <c r="Q9" s="304">
        <v>46.88</v>
      </c>
      <c r="R9" s="304">
        <v>47.11</v>
      </c>
      <c r="S9" s="304">
        <v>47.29</v>
      </c>
      <c r="T9" s="313"/>
      <c r="U9" s="313"/>
      <c r="V9" s="313"/>
      <c r="W9" s="313"/>
    </row>
    <row r="10" spans="1:23" s="305" customFormat="1" ht="12" customHeight="1">
      <c r="A10" s="300"/>
      <c r="B10" s="301" t="s">
        <v>10</v>
      </c>
      <c r="C10" s="163" t="s">
        <v>26</v>
      </c>
      <c r="D10" s="302"/>
      <c r="E10" s="302"/>
      <c r="F10" s="302"/>
      <c r="G10" s="302"/>
      <c r="H10" s="302"/>
      <c r="I10" s="302">
        <v>38.36</v>
      </c>
      <c r="J10" s="302">
        <v>38.53</v>
      </c>
      <c r="K10" s="302">
        <v>38.69</v>
      </c>
      <c r="L10" s="302">
        <v>38.82</v>
      </c>
      <c r="M10" s="303">
        <v>38.86</v>
      </c>
      <c r="N10" s="304">
        <v>38.69</v>
      </c>
      <c r="O10" s="304">
        <v>38.94</v>
      </c>
      <c r="P10" s="304">
        <v>38.97</v>
      </c>
      <c r="Q10" s="304">
        <v>39</v>
      </c>
      <c r="R10" s="304">
        <v>39.11</v>
      </c>
      <c r="S10" s="304">
        <v>39.21</v>
      </c>
      <c r="T10" s="313"/>
      <c r="U10" s="313"/>
      <c r="V10" s="313"/>
      <c r="W10" s="313"/>
    </row>
    <row r="11" spans="1:23" s="305" customFormat="1" ht="12" customHeight="1">
      <c r="A11" s="300"/>
      <c r="B11" s="301" t="s">
        <v>31</v>
      </c>
      <c r="C11" s="163" t="s">
        <v>26</v>
      </c>
      <c r="D11" s="302"/>
      <c r="E11" s="302"/>
      <c r="F11" s="302"/>
      <c r="G11" s="302"/>
      <c r="H11" s="302"/>
      <c r="I11" s="302">
        <v>46.01</v>
      </c>
      <c r="J11" s="302">
        <v>46.02</v>
      </c>
      <c r="K11" s="302">
        <v>46.12</v>
      </c>
      <c r="L11" s="302">
        <v>45.45</v>
      </c>
      <c r="M11" s="303">
        <v>45.88</v>
      </c>
      <c r="N11" s="304">
        <v>46.3</v>
      </c>
      <c r="O11" s="304">
        <v>46.83</v>
      </c>
      <c r="P11" s="304">
        <v>46.99</v>
      </c>
      <c r="Q11" s="304">
        <v>47.2</v>
      </c>
      <c r="R11" s="304">
        <v>47.16</v>
      </c>
      <c r="S11" s="304">
        <v>45.75</v>
      </c>
      <c r="T11" s="313"/>
      <c r="U11" s="313"/>
      <c r="V11" s="313"/>
      <c r="W11" s="313"/>
    </row>
    <row r="12" spans="1:23" s="305" customFormat="1" ht="12" customHeight="1">
      <c r="A12" s="306"/>
      <c r="B12" s="307" t="s">
        <v>4</v>
      </c>
      <c r="C12" s="169" t="s">
        <v>26</v>
      </c>
      <c r="D12" s="324"/>
      <c r="E12" s="324"/>
      <c r="F12" s="324"/>
      <c r="G12" s="324"/>
      <c r="H12" s="324"/>
      <c r="I12" s="324">
        <v>43.25</v>
      </c>
      <c r="J12" s="324">
        <v>43.57</v>
      </c>
      <c r="K12" s="324">
        <v>43.78</v>
      </c>
      <c r="L12" s="324">
        <v>44.07</v>
      </c>
      <c r="M12" s="325">
        <v>44.33</v>
      </c>
      <c r="N12" s="310">
        <v>44.56</v>
      </c>
      <c r="O12" s="310">
        <v>44.94</v>
      </c>
      <c r="P12" s="310">
        <v>45.19</v>
      </c>
      <c r="Q12" s="310">
        <v>45.33</v>
      </c>
      <c r="R12" s="310">
        <v>45.48</v>
      </c>
      <c r="S12" s="310">
        <v>45.54</v>
      </c>
      <c r="T12" s="313"/>
      <c r="U12" s="313"/>
      <c r="V12" s="313"/>
      <c r="W12" s="313"/>
    </row>
    <row r="13" spans="1:23" s="305" customFormat="1" ht="12" customHeight="1">
      <c r="A13" s="326" t="s">
        <v>32</v>
      </c>
      <c r="B13" s="301" t="s">
        <v>9</v>
      </c>
      <c r="C13" s="167" t="s">
        <v>26</v>
      </c>
      <c r="D13" s="322"/>
      <c r="E13" s="322"/>
      <c r="F13" s="322"/>
      <c r="G13" s="322"/>
      <c r="H13" s="322"/>
      <c r="I13" s="322">
        <v>42.29</v>
      </c>
      <c r="J13" s="322">
        <v>42.4</v>
      </c>
      <c r="K13" s="322">
        <v>42.53</v>
      </c>
      <c r="L13" s="322">
        <v>42.65</v>
      </c>
      <c r="M13" s="323">
        <v>42.89</v>
      </c>
      <c r="N13" s="304">
        <v>43.16</v>
      </c>
      <c r="O13" s="304">
        <v>43.44</v>
      </c>
      <c r="P13" s="304">
        <v>43.69</v>
      </c>
      <c r="Q13" s="304">
        <v>43.89</v>
      </c>
      <c r="R13" s="304">
        <v>44.05</v>
      </c>
      <c r="S13" s="304">
        <v>44.19</v>
      </c>
      <c r="T13" s="313"/>
      <c r="U13" s="313"/>
      <c r="V13" s="313"/>
      <c r="W13" s="313"/>
    </row>
    <row r="14" spans="1:23" s="305" customFormat="1" ht="12" customHeight="1">
      <c r="A14" s="312"/>
      <c r="B14" s="301" t="s">
        <v>10</v>
      </c>
      <c r="C14" s="163" t="s">
        <v>26</v>
      </c>
      <c r="D14" s="302"/>
      <c r="E14" s="302"/>
      <c r="F14" s="302"/>
      <c r="G14" s="302"/>
      <c r="H14" s="302"/>
      <c r="I14" s="302">
        <v>34.4</v>
      </c>
      <c r="J14" s="302">
        <v>34.630000000000003</v>
      </c>
      <c r="K14" s="302">
        <v>34.770000000000003</v>
      </c>
      <c r="L14" s="302">
        <v>34.96</v>
      </c>
      <c r="M14" s="303">
        <v>34.950000000000003</v>
      </c>
      <c r="N14" s="304">
        <v>34.909999999999997</v>
      </c>
      <c r="O14" s="304">
        <v>34.869999999999997</v>
      </c>
      <c r="P14" s="304">
        <v>34.85</v>
      </c>
      <c r="Q14" s="304">
        <v>34.94</v>
      </c>
      <c r="R14" s="304">
        <v>35.11</v>
      </c>
      <c r="S14" s="304">
        <v>35.39</v>
      </c>
      <c r="T14" s="313"/>
      <c r="U14" s="313"/>
      <c r="V14" s="313"/>
      <c r="W14" s="313"/>
    </row>
    <row r="15" spans="1:23" s="305" customFormat="1" ht="12" customHeight="1">
      <c r="A15" s="312"/>
      <c r="B15" s="301" t="s">
        <v>31</v>
      </c>
      <c r="C15" s="163" t="s">
        <v>26</v>
      </c>
      <c r="D15" s="302"/>
      <c r="E15" s="302"/>
      <c r="F15" s="302"/>
      <c r="G15" s="302"/>
      <c r="H15" s="302"/>
      <c r="I15" s="302">
        <v>42.09</v>
      </c>
      <c r="J15" s="302">
        <v>41.99</v>
      </c>
      <c r="K15" s="302">
        <v>41.95</v>
      </c>
      <c r="L15" s="302">
        <v>41.82</v>
      </c>
      <c r="M15" s="303">
        <v>41.7</v>
      </c>
      <c r="N15" s="304">
        <v>41.48</v>
      </c>
      <c r="O15" s="304">
        <v>41.19</v>
      </c>
      <c r="P15" s="304">
        <v>41.2</v>
      </c>
      <c r="Q15" s="304">
        <v>41.03</v>
      </c>
      <c r="R15" s="304">
        <v>40.869999999999997</v>
      </c>
      <c r="S15" s="304">
        <v>40.659999999999997</v>
      </c>
      <c r="T15" s="313"/>
      <c r="U15" s="313"/>
      <c r="V15" s="313"/>
      <c r="W15" s="313"/>
    </row>
    <row r="16" spans="1:23" s="305" customFormat="1" ht="12" customHeight="1">
      <c r="A16" s="327"/>
      <c r="B16" s="307" t="s">
        <v>4</v>
      </c>
      <c r="C16" s="169" t="s">
        <v>26</v>
      </c>
      <c r="D16" s="324"/>
      <c r="E16" s="324"/>
      <c r="F16" s="324"/>
      <c r="G16" s="324"/>
      <c r="H16" s="324"/>
      <c r="I16" s="324">
        <v>41.02</v>
      </c>
      <c r="J16" s="324">
        <v>41.1</v>
      </c>
      <c r="K16" s="324">
        <v>41.14</v>
      </c>
      <c r="L16" s="324">
        <v>41.26</v>
      </c>
      <c r="M16" s="325">
        <v>41.4</v>
      </c>
      <c r="N16" s="310">
        <v>41.54</v>
      </c>
      <c r="O16" s="310">
        <v>41.69</v>
      </c>
      <c r="P16" s="310">
        <v>41.82</v>
      </c>
      <c r="Q16" s="310">
        <v>41.88</v>
      </c>
      <c r="R16" s="310">
        <v>41.9</v>
      </c>
      <c r="S16" s="310">
        <v>41.97</v>
      </c>
      <c r="T16" s="313"/>
      <c r="U16" s="313"/>
      <c r="V16" s="313"/>
      <c r="W16" s="313"/>
    </row>
    <row r="17" spans="1:23" s="305" customFormat="1" ht="12" customHeight="1">
      <c r="A17" s="326" t="s">
        <v>42</v>
      </c>
      <c r="B17" s="301" t="s">
        <v>9</v>
      </c>
      <c r="C17" s="163" t="s">
        <v>26</v>
      </c>
      <c r="D17" s="302"/>
      <c r="E17" s="302"/>
      <c r="F17" s="302"/>
      <c r="G17" s="302"/>
      <c r="H17" s="302"/>
      <c r="I17" s="302">
        <v>43.51</v>
      </c>
      <c r="J17" s="302">
        <v>43.75</v>
      </c>
      <c r="K17" s="302">
        <v>44</v>
      </c>
      <c r="L17" s="302">
        <v>44.31</v>
      </c>
      <c r="M17" s="303">
        <v>44.57</v>
      </c>
      <c r="N17" s="304">
        <v>44.78</v>
      </c>
      <c r="O17" s="304">
        <v>45.06</v>
      </c>
      <c r="P17" s="304">
        <v>45.3</v>
      </c>
      <c r="Q17" s="304">
        <v>45.49</v>
      </c>
      <c r="R17" s="304">
        <v>45.68</v>
      </c>
      <c r="S17" s="304">
        <v>45.87</v>
      </c>
      <c r="T17" s="313"/>
      <c r="U17" s="313"/>
      <c r="V17" s="313"/>
      <c r="W17" s="313"/>
    </row>
    <row r="18" spans="1:23" s="305" customFormat="1" ht="12" customHeight="1">
      <c r="A18" s="312"/>
      <c r="B18" s="301" t="s">
        <v>10</v>
      </c>
      <c r="C18" s="163" t="s">
        <v>26</v>
      </c>
      <c r="D18" s="302"/>
      <c r="E18" s="302"/>
      <c r="F18" s="302"/>
      <c r="G18" s="302"/>
      <c r="H18" s="302"/>
      <c r="I18" s="302">
        <v>36.72</v>
      </c>
      <c r="J18" s="302">
        <v>37.090000000000003</v>
      </c>
      <c r="K18" s="302">
        <v>37.49</v>
      </c>
      <c r="L18" s="302">
        <v>37.67</v>
      </c>
      <c r="M18" s="303">
        <v>37.51</v>
      </c>
      <c r="N18" s="304">
        <v>37.61</v>
      </c>
      <c r="O18" s="304">
        <v>37.82</v>
      </c>
      <c r="P18" s="304">
        <v>37.950000000000003</v>
      </c>
      <c r="Q18" s="304">
        <v>38.090000000000003</v>
      </c>
      <c r="R18" s="304">
        <v>38.29</v>
      </c>
      <c r="S18" s="304">
        <v>38.64</v>
      </c>
      <c r="T18" s="313"/>
      <c r="U18" s="313"/>
      <c r="V18" s="313"/>
      <c r="W18" s="313"/>
    </row>
    <row r="19" spans="1:23" s="305" customFormat="1" ht="12" customHeight="1">
      <c r="A19" s="312"/>
      <c r="B19" s="301" t="s">
        <v>30</v>
      </c>
      <c r="C19" s="163" t="s">
        <v>26</v>
      </c>
      <c r="D19" s="302"/>
      <c r="E19" s="302"/>
      <c r="F19" s="302"/>
      <c r="G19" s="302"/>
      <c r="H19" s="302"/>
      <c r="I19" s="302">
        <v>33.409999999999997</v>
      </c>
      <c r="J19" s="302">
        <v>33.71</v>
      </c>
      <c r="K19" s="302">
        <v>33.92</v>
      </c>
      <c r="L19" s="302">
        <v>33.93</v>
      </c>
      <c r="M19" s="303">
        <v>34.17</v>
      </c>
      <c r="N19" s="304">
        <v>34.270000000000003</v>
      </c>
      <c r="O19" s="304">
        <v>34.409999999999997</v>
      </c>
      <c r="P19" s="304">
        <v>34.14</v>
      </c>
      <c r="Q19" s="304">
        <v>33.97</v>
      </c>
      <c r="R19" s="304">
        <v>34.200000000000003</v>
      </c>
      <c r="S19" s="304">
        <v>34.11</v>
      </c>
      <c r="T19" s="313"/>
      <c r="U19" s="313"/>
      <c r="V19" s="313"/>
      <c r="W19" s="313"/>
    </row>
    <row r="20" spans="1:23" s="305" customFormat="1" ht="12" customHeight="1">
      <c r="A20" s="312"/>
      <c r="B20" s="301" t="s">
        <v>31</v>
      </c>
      <c r="C20" s="163" t="s">
        <v>26</v>
      </c>
      <c r="D20" s="302"/>
      <c r="E20" s="302"/>
      <c r="F20" s="302"/>
      <c r="G20" s="302"/>
      <c r="H20" s="302"/>
      <c r="I20" s="302">
        <v>43.87</v>
      </c>
      <c r="J20" s="302">
        <v>43.92</v>
      </c>
      <c r="K20" s="302">
        <v>44.02</v>
      </c>
      <c r="L20" s="302">
        <v>43.98</v>
      </c>
      <c r="M20" s="303">
        <v>44.06</v>
      </c>
      <c r="N20" s="304">
        <v>44.06</v>
      </c>
      <c r="O20" s="304">
        <v>43.85</v>
      </c>
      <c r="P20" s="304">
        <v>43.71</v>
      </c>
      <c r="Q20" s="304">
        <v>43.61</v>
      </c>
      <c r="R20" s="304">
        <v>43.64</v>
      </c>
      <c r="S20" s="304">
        <v>43.47</v>
      </c>
      <c r="T20" s="313"/>
      <c r="U20" s="313"/>
      <c r="V20" s="313"/>
      <c r="W20" s="313"/>
    </row>
    <row r="21" spans="1:23" s="305" customFormat="1" ht="12" customHeight="1" thickBot="1">
      <c r="A21" s="314"/>
      <c r="B21" s="315" t="s">
        <v>4</v>
      </c>
      <c r="C21" s="316" t="s">
        <v>26</v>
      </c>
      <c r="D21" s="317"/>
      <c r="E21" s="317"/>
      <c r="F21" s="317"/>
      <c r="G21" s="317"/>
      <c r="H21" s="317"/>
      <c r="I21" s="317">
        <v>41.82</v>
      </c>
      <c r="J21" s="317">
        <v>42.06</v>
      </c>
      <c r="K21" s="317">
        <v>42.31</v>
      </c>
      <c r="L21" s="317">
        <v>42.56</v>
      </c>
      <c r="M21" s="318">
        <v>42.71</v>
      </c>
      <c r="N21" s="319">
        <v>42.91</v>
      </c>
      <c r="O21" s="319">
        <v>43.15</v>
      </c>
      <c r="P21" s="319">
        <v>43.27</v>
      </c>
      <c r="Q21" s="319">
        <v>43.36</v>
      </c>
      <c r="R21" s="319">
        <v>43.49</v>
      </c>
      <c r="S21" s="319">
        <v>43.62</v>
      </c>
      <c r="T21" s="313"/>
      <c r="U21" s="313"/>
      <c r="V21" s="313"/>
      <c r="W21" s="313"/>
    </row>
    <row r="22" spans="1:23" s="305" customFormat="1" ht="12" customHeight="1">
      <c r="A22" s="300" t="s">
        <v>29</v>
      </c>
      <c r="B22" s="301" t="s">
        <v>9</v>
      </c>
      <c r="C22" s="163" t="s">
        <v>24</v>
      </c>
      <c r="D22" s="302">
        <v>43.23</v>
      </c>
      <c r="E22" s="302">
        <v>43.45</v>
      </c>
      <c r="F22" s="302">
        <v>43.59</v>
      </c>
      <c r="G22" s="302">
        <v>43.71</v>
      </c>
      <c r="H22" s="302">
        <v>43.7</v>
      </c>
      <c r="I22" s="302">
        <v>43.81</v>
      </c>
      <c r="J22" s="302">
        <v>44.05</v>
      </c>
      <c r="K22" s="302">
        <v>44.36</v>
      </c>
      <c r="L22" s="302">
        <v>44.71</v>
      </c>
      <c r="M22" s="311">
        <v>44.97</v>
      </c>
      <c r="N22" s="304">
        <v>45.12</v>
      </c>
      <c r="O22" s="304">
        <v>45.32</v>
      </c>
      <c r="P22" s="304">
        <v>45.46</v>
      </c>
      <c r="Q22" s="304">
        <v>45.58</v>
      </c>
      <c r="R22" s="304">
        <v>45.73</v>
      </c>
      <c r="S22" s="304">
        <v>45.97</v>
      </c>
    </row>
    <row r="23" spans="1:23" s="305" customFormat="1" ht="12" customHeight="1">
      <c r="A23" s="300"/>
      <c r="B23" s="301" t="s">
        <v>10</v>
      </c>
      <c r="C23" s="163" t="s">
        <v>24</v>
      </c>
      <c r="D23" s="302">
        <v>36.01</v>
      </c>
      <c r="E23" s="302">
        <v>37.86</v>
      </c>
      <c r="F23" s="302">
        <v>38.18</v>
      </c>
      <c r="G23" s="302">
        <v>38.03</v>
      </c>
      <c r="H23" s="302">
        <v>38.15</v>
      </c>
      <c r="I23" s="302">
        <v>35.19</v>
      </c>
      <c r="J23" s="302">
        <v>36.44</v>
      </c>
      <c r="K23" s="302">
        <v>37.07</v>
      </c>
      <c r="L23" s="302">
        <v>37.22</v>
      </c>
      <c r="M23" s="303">
        <v>36.840000000000003</v>
      </c>
      <c r="N23" s="304">
        <v>37.020000000000003</v>
      </c>
      <c r="O23" s="304">
        <v>37.29</v>
      </c>
      <c r="P23" s="304">
        <v>37.6</v>
      </c>
      <c r="Q23" s="304">
        <v>37.75</v>
      </c>
      <c r="R23" s="304">
        <v>37.81</v>
      </c>
      <c r="S23" s="304">
        <v>38.090000000000003</v>
      </c>
    </row>
    <row r="24" spans="1:23" s="305" customFormat="1" ht="12" customHeight="1">
      <c r="A24" s="300"/>
      <c r="B24" s="301" t="s">
        <v>30</v>
      </c>
      <c r="C24" s="163" t="s">
        <v>24</v>
      </c>
      <c r="D24" s="302">
        <v>33.020000000000003</v>
      </c>
      <c r="E24" s="302">
        <v>33.159999999999997</v>
      </c>
      <c r="F24" s="302">
        <v>33.380000000000003</v>
      </c>
      <c r="G24" s="302">
        <v>33.58</v>
      </c>
      <c r="H24" s="302">
        <v>33.94</v>
      </c>
      <c r="I24" s="302">
        <v>33.93</v>
      </c>
      <c r="J24" s="302">
        <v>34.159999999999997</v>
      </c>
      <c r="K24" s="302">
        <v>34.340000000000003</v>
      </c>
      <c r="L24" s="302">
        <v>34.31</v>
      </c>
      <c r="M24" s="303">
        <v>34.54</v>
      </c>
      <c r="N24" s="304">
        <v>34.619999999999997</v>
      </c>
      <c r="O24" s="304">
        <v>34.700000000000003</v>
      </c>
      <c r="P24" s="304">
        <v>34.39</v>
      </c>
      <c r="Q24" s="304">
        <v>34.21</v>
      </c>
      <c r="R24" s="304">
        <v>34.44</v>
      </c>
      <c r="S24" s="304">
        <v>34.369999999999997</v>
      </c>
    </row>
    <row r="25" spans="1:23" s="305" customFormat="1" ht="12" customHeight="1">
      <c r="A25" s="300"/>
      <c r="B25" s="301" t="s">
        <v>31</v>
      </c>
      <c r="C25" s="163" t="s">
        <v>24</v>
      </c>
      <c r="D25" s="302">
        <v>44.77</v>
      </c>
      <c r="E25" s="302">
        <v>45.43</v>
      </c>
      <c r="F25" s="302">
        <v>45.77</v>
      </c>
      <c r="G25" s="302">
        <v>45.9</v>
      </c>
      <c r="H25" s="302">
        <v>46.05</v>
      </c>
      <c r="I25" s="302">
        <v>45.33</v>
      </c>
      <c r="J25" s="302">
        <v>45.59</v>
      </c>
      <c r="K25" s="302">
        <v>45.93</v>
      </c>
      <c r="L25" s="302">
        <v>46.34</v>
      </c>
      <c r="M25" s="303">
        <v>46.56</v>
      </c>
      <c r="N25" s="304">
        <v>46.61</v>
      </c>
      <c r="O25" s="304">
        <v>45.96</v>
      </c>
      <c r="P25" s="304">
        <v>45.45</v>
      </c>
      <c r="Q25" s="304">
        <v>45.19</v>
      </c>
      <c r="R25" s="304">
        <v>45.26</v>
      </c>
      <c r="S25" s="304">
        <v>45.39</v>
      </c>
    </row>
    <row r="26" spans="1:23" s="305" customFormat="1" ht="12" customHeight="1">
      <c r="A26" s="306"/>
      <c r="B26" s="307" t="s">
        <v>4</v>
      </c>
      <c r="C26" s="165" t="s">
        <v>24</v>
      </c>
      <c r="D26" s="308">
        <v>40.15</v>
      </c>
      <c r="E26" s="308">
        <v>40.42</v>
      </c>
      <c r="F26" s="308">
        <v>40.57</v>
      </c>
      <c r="G26" s="308">
        <v>40.6</v>
      </c>
      <c r="H26" s="308">
        <v>40.630000000000003</v>
      </c>
      <c r="I26" s="308">
        <v>40.43</v>
      </c>
      <c r="J26" s="308">
        <v>40.770000000000003</v>
      </c>
      <c r="K26" s="308">
        <v>41.1</v>
      </c>
      <c r="L26" s="308">
        <v>41.34</v>
      </c>
      <c r="M26" s="309">
        <v>41.45</v>
      </c>
      <c r="N26" s="310">
        <v>41.62</v>
      </c>
      <c r="O26" s="310">
        <v>43.9</v>
      </c>
      <c r="P26" s="310">
        <v>41.71</v>
      </c>
      <c r="Q26" s="310">
        <v>41.71</v>
      </c>
      <c r="R26" s="310">
        <v>41.85</v>
      </c>
      <c r="S26" s="310">
        <v>42</v>
      </c>
    </row>
    <row r="27" spans="1:23" s="305" customFormat="1" ht="12" customHeight="1">
      <c r="A27" s="321" t="s">
        <v>1</v>
      </c>
      <c r="B27" s="301" t="s">
        <v>9</v>
      </c>
      <c r="C27" s="167" t="s">
        <v>24</v>
      </c>
      <c r="D27" s="322"/>
      <c r="E27" s="322"/>
      <c r="F27" s="322"/>
      <c r="G27" s="322"/>
      <c r="H27" s="322"/>
      <c r="I27" s="322">
        <v>43.99</v>
      </c>
      <c r="J27" s="322">
        <v>44.37</v>
      </c>
      <c r="K27" s="322">
        <v>44.71</v>
      </c>
      <c r="L27" s="322">
        <v>45.12</v>
      </c>
      <c r="M27" s="323">
        <v>45.39</v>
      </c>
      <c r="N27" s="328">
        <v>45.7</v>
      </c>
      <c r="O27" s="328">
        <v>46.05</v>
      </c>
      <c r="P27" s="328">
        <v>46.31</v>
      </c>
      <c r="Q27" s="328">
        <v>46.53</v>
      </c>
      <c r="R27" s="328">
        <v>46.72</v>
      </c>
      <c r="S27" s="328">
        <v>46.85</v>
      </c>
    </row>
    <row r="28" spans="1:23" s="305" customFormat="1" ht="12" customHeight="1">
      <c r="A28" s="300"/>
      <c r="B28" s="301" t="s">
        <v>10</v>
      </c>
      <c r="C28" s="163" t="s">
        <v>24</v>
      </c>
      <c r="D28" s="302"/>
      <c r="E28" s="302"/>
      <c r="F28" s="302"/>
      <c r="G28" s="302"/>
      <c r="H28" s="302"/>
      <c r="I28" s="302">
        <v>38.28</v>
      </c>
      <c r="J28" s="302">
        <v>38.450000000000003</v>
      </c>
      <c r="K28" s="302">
        <v>38.75</v>
      </c>
      <c r="L28" s="302">
        <v>38.79</v>
      </c>
      <c r="M28" s="303">
        <v>38.799999999999997</v>
      </c>
      <c r="N28" s="304">
        <v>38.549999999999997</v>
      </c>
      <c r="O28" s="304">
        <v>38.86</v>
      </c>
      <c r="P28" s="304">
        <v>38.82</v>
      </c>
      <c r="Q28" s="304">
        <v>38.9</v>
      </c>
      <c r="R28" s="304">
        <v>39.03</v>
      </c>
      <c r="S28" s="304">
        <v>39.18</v>
      </c>
    </row>
    <row r="29" spans="1:23" s="305" customFormat="1" ht="12" customHeight="1">
      <c r="A29" s="300"/>
      <c r="B29" s="301" t="s">
        <v>31</v>
      </c>
      <c r="C29" s="163" t="s">
        <v>24</v>
      </c>
      <c r="D29" s="302"/>
      <c r="E29" s="302"/>
      <c r="F29" s="302"/>
      <c r="G29" s="302"/>
      <c r="H29" s="302"/>
      <c r="I29" s="302">
        <v>30.22</v>
      </c>
      <c r="J29" s="302">
        <v>31.35</v>
      </c>
      <c r="K29" s="302">
        <v>31.85</v>
      </c>
      <c r="L29" s="302">
        <v>30.51</v>
      </c>
      <c r="M29" s="303">
        <v>31.48</v>
      </c>
      <c r="N29" s="304">
        <v>32.68</v>
      </c>
      <c r="O29" s="304">
        <v>33.65</v>
      </c>
      <c r="P29" s="304">
        <v>34.17</v>
      </c>
      <c r="Q29" s="304">
        <v>34.76</v>
      </c>
      <c r="R29" s="304">
        <v>34.93</v>
      </c>
      <c r="S29" s="304">
        <v>33.01</v>
      </c>
    </row>
    <row r="30" spans="1:23" s="305" customFormat="1" ht="12" customHeight="1">
      <c r="A30" s="306"/>
      <c r="B30" s="307" t="s">
        <v>4</v>
      </c>
      <c r="C30" s="169" t="s">
        <v>24</v>
      </c>
      <c r="D30" s="324"/>
      <c r="E30" s="324"/>
      <c r="F30" s="324"/>
      <c r="G30" s="324"/>
      <c r="H30" s="324"/>
      <c r="I30" s="324">
        <v>42.96</v>
      </c>
      <c r="J30" s="324">
        <v>43.33</v>
      </c>
      <c r="K30" s="324">
        <v>43.6</v>
      </c>
      <c r="L30" s="324">
        <v>43.89</v>
      </c>
      <c r="M30" s="325">
        <v>44.15</v>
      </c>
      <c r="N30" s="310">
        <v>44.39</v>
      </c>
      <c r="O30" s="310">
        <v>44.77</v>
      </c>
      <c r="P30" s="310">
        <v>44.97</v>
      </c>
      <c r="Q30" s="310">
        <v>45.1</v>
      </c>
      <c r="R30" s="310">
        <v>45.22</v>
      </c>
      <c r="S30" s="310">
        <v>45.24</v>
      </c>
    </row>
    <row r="31" spans="1:23" s="305" customFormat="1" ht="12" customHeight="1">
      <c r="A31" s="326" t="s">
        <v>32</v>
      </c>
      <c r="B31" s="301" t="s">
        <v>9</v>
      </c>
      <c r="C31" s="167" t="s">
        <v>24</v>
      </c>
      <c r="D31" s="322"/>
      <c r="E31" s="322"/>
      <c r="F31" s="322"/>
      <c r="G31" s="322"/>
      <c r="H31" s="322"/>
      <c r="I31" s="322">
        <v>43.88</v>
      </c>
      <c r="J31" s="322">
        <v>44.05</v>
      </c>
      <c r="K31" s="322">
        <v>44.29</v>
      </c>
      <c r="L31" s="322">
        <v>44.42</v>
      </c>
      <c r="M31" s="323">
        <v>44.6</v>
      </c>
      <c r="N31" s="304">
        <v>44.8</v>
      </c>
      <c r="O31" s="304">
        <v>44.99</v>
      </c>
      <c r="P31" s="304">
        <v>45.17</v>
      </c>
      <c r="Q31" s="304">
        <v>45.28</v>
      </c>
      <c r="R31" s="304">
        <v>45.38</v>
      </c>
      <c r="S31" s="304">
        <v>45.48</v>
      </c>
    </row>
    <row r="32" spans="1:23" s="305" customFormat="1" ht="12" customHeight="1">
      <c r="A32" s="312"/>
      <c r="B32" s="301" t="s">
        <v>10</v>
      </c>
      <c r="C32" s="163" t="s">
        <v>24</v>
      </c>
      <c r="D32" s="302"/>
      <c r="E32" s="302"/>
      <c r="F32" s="302"/>
      <c r="G32" s="302"/>
      <c r="H32" s="302"/>
      <c r="I32" s="302">
        <v>35.92</v>
      </c>
      <c r="J32" s="302">
        <v>36.090000000000003</v>
      </c>
      <c r="K32" s="302">
        <v>36.130000000000003</v>
      </c>
      <c r="L32" s="302">
        <v>36.369999999999997</v>
      </c>
      <c r="M32" s="303">
        <v>36.35</v>
      </c>
      <c r="N32" s="304">
        <v>36.409999999999997</v>
      </c>
      <c r="O32" s="304">
        <v>36.450000000000003</v>
      </c>
      <c r="P32" s="304">
        <v>36.57</v>
      </c>
      <c r="Q32" s="304">
        <v>36.72</v>
      </c>
      <c r="R32" s="304">
        <v>36.86</v>
      </c>
      <c r="S32" s="304">
        <v>36.97</v>
      </c>
    </row>
    <row r="33" spans="1:23" s="305" customFormat="1" ht="12" customHeight="1">
      <c r="A33" s="312"/>
      <c r="B33" s="301" t="s">
        <v>31</v>
      </c>
      <c r="C33" s="163" t="s">
        <v>24</v>
      </c>
      <c r="D33" s="302"/>
      <c r="E33" s="302"/>
      <c r="F33" s="302"/>
      <c r="G33" s="302"/>
      <c r="H33" s="302"/>
      <c r="I33" s="302">
        <v>44.6</v>
      </c>
      <c r="J33" s="302">
        <v>44.65</v>
      </c>
      <c r="K33" s="302">
        <v>44.73</v>
      </c>
      <c r="L33" s="302">
        <v>44.64</v>
      </c>
      <c r="M33" s="303">
        <v>44.46</v>
      </c>
      <c r="N33" s="304">
        <v>44.16</v>
      </c>
      <c r="O33" s="304">
        <v>43.76</v>
      </c>
      <c r="P33" s="304">
        <v>43.66</v>
      </c>
      <c r="Q33" s="304">
        <v>43.38</v>
      </c>
      <c r="R33" s="304">
        <v>43.11</v>
      </c>
      <c r="S33" s="304">
        <v>42.84</v>
      </c>
    </row>
    <row r="34" spans="1:23" s="305" customFormat="1" ht="12" customHeight="1">
      <c r="A34" s="327"/>
      <c r="B34" s="307" t="s">
        <v>4</v>
      </c>
      <c r="C34" s="169" t="s">
        <v>24</v>
      </c>
      <c r="D34" s="324"/>
      <c r="E34" s="324"/>
      <c r="F34" s="324"/>
      <c r="G34" s="324"/>
      <c r="H34" s="324"/>
      <c r="I34" s="324">
        <v>42.85</v>
      </c>
      <c r="J34" s="324">
        <v>42.95</v>
      </c>
      <c r="K34" s="324">
        <v>43.06</v>
      </c>
      <c r="L34" s="324">
        <v>43.17</v>
      </c>
      <c r="M34" s="325">
        <v>43.21</v>
      </c>
      <c r="N34" s="310">
        <v>43.24</v>
      </c>
      <c r="O34" s="310">
        <v>43.26</v>
      </c>
      <c r="P34" s="310">
        <v>43.31</v>
      </c>
      <c r="Q34" s="310">
        <v>43.27</v>
      </c>
      <c r="R34" s="310">
        <v>43.22</v>
      </c>
      <c r="S34" s="310">
        <v>43.17</v>
      </c>
    </row>
    <row r="35" spans="1:23" s="305" customFormat="1" ht="12" customHeight="1">
      <c r="A35" s="326" t="s">
        <v>42</v>
      </c>
      <c r="B35" s="301" t="s">
        <v>9</v>
      </c>
      <c r="C35" s="163" t="s">
        <v>24</v>
      </c>
      <c r="D35" s="302"/>
      <c r="E35" s="302"/>
      <c r="F35" s="302"/>
      <c r="G35" s="302"/>
      <c r="H35" s="302"/>
      <c r="I35" s="302">
        <v>43.89</v>
      </c>
      <c r="J35" s="302">
        <v>44.19</v>
      </c>
      <c r="K35" s="302">
        <v>44.5</v>
      </c>
      <c r="L35" s="302">
        <v>44.85</v>
      </c>
      <c r="M35" s="303">
        <v>45.11</v>
      </c>
      <c r="N35" s="304">
        <v>45.34</v>
      </c>
      <c r="O35" s="304">
        <v>45.6</v>
      </c>
      <c r="P35" s="304">
        <v>45.8</v>
      </c>
      <c r="Q35" s="304">
        <v>45.96</v>
      </c>
      <c r="R35" s="304">
        <v>46.13</v>
      </c>
      <c r="S35" s="304">
        <v>46.31</v>
      </c>
    </row>
    <row r="36" spans="1:23" s="305" customFormat="1" ht="12" customHeight="1">
      <c r="A36" s="312"/>
      <c r="B36" s="301" t="s">
        <v>10</v>
      </c>
      <c r="C36" s="163" t="s">
        <v>24</v>
      </c>
      <c r="D36" s="302"/>
      <c r="E36" s="302"/>
      <c r="F36" s="302"/>
      <c r="G36" s="302"/>
      <c r="H36" s="302"/>
      <c r="I36" s="302">
        <v>36.47</v>
      </c>
      <c r="J36" s="302">
        <v>37.14</v>
      </c>
      <c r="K36" s="302">
        <v>37.6</v>
      </c>
      <c r="L36" s="302">
        <v>37.729999999999997</v>
      </c>
      <c r="M36" s="303">
        <v>37.520000000000003</v>
      </c>
      <c r="N36" s="304">
        <v>37.520000000000003</v>
      </c>
      <c r="O36" s="304">
        <v>37.75</v>
      </c>
      <c r="P36" s="304">
        <v>37.9</v>
      </c>
      <c r="Q36" s="304">
        <v>38.03</v>
      </c>
      <c r="R36" s="304">
        <v>38.130000000000003</v>
      </c>
      <c r="S36" s="304">
        <v>38.340000000000003</v>
      </c>
    </row>
    <row r="37" spans="1:23" s="305" customFormat="1" ht="12" customHeight="1">
      <c r="A37" s="312"/>
      <c r="B37" s="301" t="s">
        <v>30</v>
      </c>
      <c r="C37" s="163" t="s">
        <v>24</v>
      </c>
      <c r="D37" s="302"/>
      <c r="E37" s="302"/>
      <c r="F37" s="302"/>
      <c r="G37" s="302"/>
      <c r="H37" s="302"/>
      <c r="I37" s="302">
        <v>33.93</v>
      </c>
      <c r="J37" s="302">
        <v>34.159999999999997</v>
      </c>
      <c r="K37" s="302">
        <v>34.340000000000003</v>
      </c>
      <c r="L37" s="302">
        <v>34.31</v>
      </c>
      <c r="M37" s="303">
        <v>34.54</v>
      </c>
      <c r="N37" s="304">
        <v>34.619999999999997</v>
      </c>
      <c r="O37" s="304">
        <v>34.700000000000003</v>
      </c>
      <c r="P37" s="304">
        <v>34.39</v>
      </c>
      <c r="Q37" s="304">
        <v>34.21</v>
      </c>
      <c r="R37" s="304">
        <v>34.44</v>
      </c>
      <c r="S37" s="304">
        <v>34.369999999999997</v>
      </c>
    </row>
    <row r="38" spans="1:23" s="305" customFormat="1" ht="12" customHeight="1">
      <c r="A38" s="312"/>
      <c r="B38" s="301" t="s">
        <v>31</v>
      </c>
      <c r="C38" s="163" t="s">
        <v>24</v>
      </c>
      <c r="D38" s="302"/>
      <c r="E38" s="302"/>
      <c r="F38" s="302"/>
      <c r="G38" s="302"/>
      <c r="H38" s="302"/>
      <c r="I38" s="302">
        <v>44.34</v>
      </c>
      <c r="J38" s="302">
        <v>44.46</v>
      </c>
      <c r="K38" s="302">
        <v>44.61</v>
      </c>
      <c r="L38" s="302">
        <v>44.59</v>
      </c>
      <c r="M38" s="303">
        <v>44.65</v>
      </c>
      <c r="N38" s="304">
        <v>44.57</v>
      </c>
      <c r="O38" s="304">
        <v>44.13</v>
      </c>
      <c r="P38" s="304">
        <v>43.86</v>
      </c>
      <c r="Q38" s="304">
        <v>43.65</v>
      </c>
      <c r="R38" s="304">
        <v>43.56</v>
      </c>
      <c r="S38" s="304">
        <v>43.17</v>
      </c>
    </row>
    <row r="39" spans="1:23" s="305" customFormat="1" ht="12" customHeight="1" thickBot="1">
      <c r="A39" s="314"/>
      <c r="B39" s="315" t="s">
        <v>4</v>
      </c>
      <c r="C39" s="316" t="s">
        <v>24</v>
      </c>
      <c r="D39" s="317"/>
      <c r="E39" s="317"/>
      <c r="F39" s="317"/>
      <c r="G39" s="317"/>
      <c r="H39" s="317"/>
      <c r="I39" s="317">
        <v>41.57</v>
      </c>
      <c r="J39" s="317">
        <v>41.9</v>
      </c>
      <c r="K39" s="317">
        <v>42.2</v>
      </c>
      <c r="L39" s="317">
        <v>42.46</v>
      </c>
      <c r="M39" s="318">
        <v>42.62</v>
      </c>
      <c r="N39" s="319">
        <v>42.8</v>
      </c>
      <c r="O39" s="319">
        <v>43.01</v>
      </c>
      <c r="P39" s="319">
        <v>43.05</v>
      </c>
      <c r="Q39" s="319">
        <v>43.1</v>
      </c>
      <c r="R39" s="319">
        <v>43.21</v>
      </c>
      <c r="S39" s="319">
        <v>43.31</v>
      </c>
    </row>
    <row r="40" spans="1:23" s="305" customFormat="1" ht="12" customHeight="1">
      <c r="A40" s="300" t="s">
        <v>29</v>
      </c>
      <c r="B40" s="301" t="s">
        <v>9</v>
      </c>
      <c r="C40" s="163" t="s">
        <v>25</v>
      </c>
      <c r="D40" s="302">
        <v>42.62</v>
      </c>
      <c r="E40" s="302">
        <v>42.82</v>
      </c>
      <c r="F40" s="302">
        <v>43.02</v>
      </c>
      <c r="G40" s="302">
        <v>43.03</v>
      </c>
      <c r="H40" s="302">
        <v>43.01</v>
      </c>
      <c r="I40" s="302">
        <v>43.13</v>
      </c>
      <c r="J40" s="302">
        <v>43.32</v>
      </c>
      <c r="K40" s="302">
        <v>43.57</v>
      </c>
      <c r="L40" s="302">
        <v>43.9</v>
      </c>
      <c r="M40" s="303">
        <v>44.13</v>
      </c>
      <c r="N40" s="304">
        <v>44.18</v>
      </c>
      <c r="O40" s="304">
        <v>44.36</v>
      </c>
      <c r="P40" s="304">
        <v>44.54</v>
      </c>
      <c r="Q40" s="304">
        <v>44.65</v>
      </c>
      <c r="R40" s="304">
        <v>44.82</v>
      </c>
      <c r="S40" s="304">
        <v>45.04</v>
      </c>
      <c r="T40" s="313"/>
      <c r="U40" s="313"/>
      <c r="V40" s="313"/>
      <c r="W40" s="313"/>
    </row>
    <row r="41" spans="1:23" s="305" customFormat="1" ht="12" customHeight="1">
      <c r="A41" s="300"/>
      <c r="B41" s="301" t="s">
        <v>10</v>
      </c>
      <c r="C41" s="163" t="s">
        <v>25</v>
      </c>
      <c r="D41" s="302">
        <v>35.47</v>
      </c>
      <c r="E41" s="302">
        <v>38.590000000000003</v>
      </c>
      <c r="F41" s="302">
        <v>38.49</v>
      </c>
      <c r="G41" s="302">
        <v>38.35</v>
      </c>
      <c r="H41" s="302">
        <v>38.479999999999997</v>
      </c>
      <c r="I41" s="302">
        <v>36.97</v>
      </c>
      <c r="J41" s="302">
        <v>37.31</v>
      </c>
      <c r="K41" s="302">
        <v>38.21</v>
      </c>
      <c r="L41" s="302">
        <v>38.44</v>
      </c>
      <c r="M41" s="303">
        <v>38.03</v>
      </c>
      <c r="N41" s="304">
        <v>38.68</v>
      </c>
      <c r="O41" s="304">
        <v>39.07</v>
      </c>
      <c r="P41" s="304">
        <v>39.369999999999997</v>
      </c>
      <c r="Q41" s="304">
        <v>39.729999999999997</v>
      </c>
      <c r="R41" s="304">
        <v>40.14</v>
      </c>
      <c r="S41" s="304">
        <v>40.799999999999997</v>
      </c>
      <c r="T41" s="313"/>
      <c r="U41" s="313"/>
      <c r="V41" s="313"/>
      <c r="W41" s="313"/>
    </row>
    <row r="42" spans="1:23" s="305" customFormat="1" ht="12" customHeight="1">
      <c r="A42" s="300"/>
      <c r="B42" s="301" t="s">
        <v>30</v>
      </c>
      <c r="C42" s="163" t="s">
        <v>25</v>
      </c>
      <c r="D42" s="302">
        <v>28.67</v>
      </c>
      <c r="E42" s="302">
        <v>28.99</v>
      </c>
      <c r="F42" s="302">
        <v>29.34</v>
      </c>
      <c r="G42" s="302">
        <v>29.58</v>
      </c>
      <c r="H42" s="302">
        <v>29.91</v>
      </c>
      <c r="I42" s="302">
        <v>30.31</v>
      </c>
      <c r="J42" s="302">
        <v>31.14</v>
      </c>
      <c r="K42" s="302">
        <v>31.49</v>
      </c>
      <c r="L42" s="302">
        <v>31.81</v>
      </c>
      <c r="M42" s="303">
        <v>32.15</v>
      </c>
      <c r="N42" s="304">
        <v>32.409999999999997</v>
      </c>
      <c r="O42" s="304">
        <v>32.840000000000003</v>
      </c>
      <c r="P42" s="304">
        <v>32.79</v>
      </c>
      <c r="Q42" s="304">
        <v>32.71</v>
      </c>
      <c r="R42" s="304">
        <v>33.01</v>
      </c>
      <c r="S42" s="304">
        <v>32.86</v>
      </c>
      <c r="T42" s="313"/>
      <c r="U42" s="313"/>
      <c r="V42" s="313"/>
      <c r="W42" s="313"/>
    </row>
    <row r="43" spans="1:23" s="305" customFormat="1" ht="12" customHeight="1">
      <c r="A43" s="300"/>
      <c r="B43" s="301" t="s">
        <v>31</v>
      </c>
      <c r="C43" s="163" t="s">
        <v>25</v>
      </c>
      <c r="D43" s="302">
        <v>46.04</v>
      </c>
      <c r="E43" s="302">
        <v>46.73</v>
      </c>
      <c r="F43" s="302">
        <v>46.98</v>
      </c>
      <c r="G43" s="302">
        <v>47.1</v>
      </c>
      <c r="H43" s="302">
        <v>47.14</v>
      </c>
      <c r="I43" s="302">
        <v>43.5</v>
      </c>
      <c r="J43" s="302">
        <v>43.61</v>
      </c>
      <c r="K43" s="302">
        <v>43.71</v>
      </c>
      <c r="L43" s="302">
        <v>43.91</v>
      </c>
      <c r="M43" s="303">
        <v>44.05</v>
      </c>
      <c r="N43" s="304">
        <v>44.09</v>
      </c>
      <c r="O43" s="304">
        <v>43.92</v>
      </c>
      <c r="P43" s="304">
        <v>43.67</v>
      </c>
      <c r="Q43" s="304">
        <v>43.67</v>
      </c>
      <c r="R43" s="304">
        <v>43.98</v>
      </c>
      <c r="S43" s="304">
        <v>44.38</v>
      </c>
      <c r="T43" s="313"/>
      <c r="U43" s="313"/>
      <c r="V43" s="313"/>
      <c r="W43" s="313"/>
    </row>
    <row r="44" spans="1:23" s="305" customFormat="1" ht="12" customHeight="1">
      <c r="A44" s="306"/>
      <c r="B44" s="307" t="s">
        <v>4</v>
      </c>
      <c r="C44" s="165" t="s">
        <v>25</v>
      </c>
      <c r="D44" s="308">
        <v>41.17</v>
      </c>
      <c r="E44" s="308">
        <v>41.49</v>
      </c>
      <c r="F44" s="308">
        <v>41.61</v>
      </c>
      <c r="G44" s="308">
        <v>41.54</v>
      </c>
      <c r="H44" s="308">
        <v>41.52</v>
      </c>
      <c r="I44" s="308">
        <v>41.72</v>
      </c>
      <c r="J44" s="308">
        <v>41.9</v>
      </c>
      <c r="K44" s="308">
        <v>42.27</v>
      </c>
      <c r="L44" s="308">
        <v>42.55</v>
      </c>
      <c r="M44" s="309">
        <v>42.59</v>
      </c>
      <c r="N44" s="310">
        <v>42.79</v>
      </c>
      <c r="O44" s="310">
        <v>43.38</v>
      </c>
      <c r="P44" s="310">
        <v>43.1</v>
      </c>
      <c r="Q44" s="310">
        <v>43.2</v>
      </c>
      <c r="R44" s="310">
        <v>43.37</v>
      </c>
      <c r="S44" s="310">
        <v>43.61</v>
      </c>
      <c r="T44" s="313"/>
      <c r="U44" s="313"/>
      <c r="V44" s="313"/>
      <c r="W44" s="313"/>
    </row>
    <row r="45" spans="1:23" s="305" customFormat="1" ht="12" customHeight="1">
      <c r="A45" s="321" t="s">
        <v>1</v>
      </c>
      <c r="B45" s="301" t="s">
        <v>9</v>
      </c>
      <c r="C45" s="167" t="s">
        <v>25</v>
      </c>
      <c r="D45" s="322"/>
      <c r="E45" s="322"/>
      <c r="F45" s="322"/>
      <c r="G45" s="322"/>
      <c r="H45" s="322"/>
      <c r="I45" s="322">
        <v>44.61</v>
      </c>
      <c r="J45" s="322">
        <v>44.91</v>
      </c>
      <c r="K45" s="322">
        <v>45.18</v>
      </c>
      <c r="L45" s="322">
        <v>45.54</v>
      </c>
      <c r="M45" s="323">
        <v>45.81</v>
      </c>
      <c r="N45" s="304">
        <v>46.12</v>
      </c>
      <c r="O45" s="304">
        <v>46.51</v>
      </c>
      <c r="P45" s="304">
        <v>46.85</v>
      </c>
      <c r="Q45" s="304">
        <v>47.13</v>
      </c>
      <c r="R45" s="304">
        <v>47.39</v>
      </c>
      <c r="S45" s="304">
        <v>47.6</v>
      </c>
      <c r="T45" s="313"/>
      <c r="U45" s="313"/>
      <c r="V45" s="313"/>
      <c r="W45" s="313"/>
    </row>
    <row r="46" spans="1:23" s="305" customFormat="1" ht="12" customHeight="1">
      <c r="A46" s="300"/>
      <c r="B46" s="301" t="s">
        <v>10</v>
      </c>
      <c r="C46" s="163" t="s">
        <v>25</v>
      </c>
      <c r="D46" s="302"/>
      <c r="E46" s="302"/>
      <c r="F46" s="302"/>
      <c r="G46" s="302"/>
      <c r="H46" s="302"/>
      <c r="I46" s="302">
        <v>38.4</v>
      </c>
      <c r="J46" s="302">
        <v>38.56</v>
      </c>
      <c r="K46" s="302">
        <v>38.659999999999997</v>
      </c>
      <c r="L46" s="302">
        <v>38.840000000000003</v>
      </c>
      <c r="M46" s="303">
        <v>38.880000000000003</v>
      </c>
      <c r="N46" s="304">
        <v>38.75</v>
      </c>
      <c r="O46" s="304">
        <v>38.979999999999997</v>
      </c>
      <c r="P46" s="304">
        <v>39.049999999999997</v>
      </c>
      <c r="Q46" s="304">
        <v>39.049999999999997</v>
      </c>
      <c r="R46" s="304">
        <v>39.15</v>
      </c>
      <c r="S46" s="304">
        <v>39.229999999999997</v>
      </c>
      <c r="T46" s="313"/>
      <c r="U46" s="313"/>
      <c r="V46" s="313"/>
      <c r="W46" s="313"/>
    </row>
    <row r="47" spans="1:23" s="305" customFormat="1" ht="12" customHeight="1">
      <c r="A47" s="300"/>
      <c r="B47" s="301" t="s">
        <v>31</v>
      </c>
      <c r="C47" s="163" t="s">
        <v>25</v>
      </c>
      <c r="D47" s="302"/>
      <c r="E47" s="302"/>
      <c r="F47" s="302"/>
      <c r="G47" s="302"/>
      <c r="H47" s="302"/>
      <c r="I47" s="302">
        <v>47.93</v>
      </c>
      <c r="J47" s="302">
        <v>48.02</v>
      </c>
      <c r="K47" s="302">
        <v>48.18</v>
      </c>
      <c r="L47" s="302">
        <v>47.87</v>
      </c>
      <c r="M47" s="303">
        <v>48.25</v>
      </c>
      <c r="N47" s="304">
        <v>48.65</v>
      </c>
      <c r="O47" s="304">
        <v>49.14</v>
      </c>
      <c r="P47" s="304">
        <v>49.34</v>
      </c>
      <c r="Q47" s="304">
        <v>49.49</v>
      </c>
      <c r="R47" s="304">
        <v>49.49</v>
      </c>
      <c r="S47" s="304">
        <v>48.71</v>
      </c>
      <c r="T47" s="313"/>
      <c r="U47" s="313"/>
      <c r="V47" s="313"/>
      <c r="W47" s="313"/>
    </row>
    <row r="48" spans="1:23" s="305" customFormat="1" ht="12" customHeight="1">
      <c r="A48" s="306"/>
      <c r="B48" s="307" t="s">
        <v>4</v>
      </c>
      <c r="C48" s="169" t="s">
        <v>25</v>
      </c>
      <c r="D48" s="324"/>
      <c r="E48" s="324"/>
      <c r="F48" s="324"/>
      <c r="G48" s="324"/>
      <c r="H48" s="324"/>
      <c r="I48" s="324">
        <v>43.44</v>
      </c>
      <c r="J48" s="324">
        <v>43.72</v>
      </c>
      <c r="K48" s="324">
        <v>43.9</v>
      </c>
      <c r="L48" s="324">
        <v>44.19</v>
      </c>
      <c r="M48" s="325">
        <v>44.45</v>
      </c>
      <c r="N48" s="310">
        <v>44.67</v>
      </c>
      <c r="O48" s="310">
        <v>45.05</v>
      </c>
      <c r="P48" s="310">
        <v>45.33</v>
      </c>
      <c r="Q48" s="310">
        <v>45.48</v>
      </c>
      <c r="R48" s="310">
        <v>45.64</v>
      </c>
      <c r="S48" s="310">
        <v>45.73</v>
      </c>
      <c r="T48" s="313"/>
      <c r="U48" s="313"/>
      <c r="V48" s="313"/>
      <c r="W48" s="313"/>
    </row>
    <row r="49" spans="1:23" s="305" customFormat="1" ht="12" customHeight="1">
      <c r="A49" s="326" t="s">
        <v>32</v>
      </c>
      <c r="B49" s="301" t="s">
        <v>9</v>
      </c>
      <c r="C49" s="167" t="s">
        <v>25</v>
      </c>
      <c r="D49" s="322"/>
      <c r="E49" s="322"/>
      <c r="F49" s="322"/>
      <c r="G49" s="322"/>
      <c r="H49" s="322"/>
      <c r="I49" s="322">
        <v>41.91</v>
      </c>
      <c r="J49" s="322">
        <v>42</v>
      </c>
      <c r="K49" s="322">
        <v>42.1</v>
      </c>
      <c r="L49" s="322">
        <v>42.22</v>
      </c>
      <c r="M49" s="323">
        <v>42.49</v>
      </c>
      <c r="N49" s="304">
        <v>42.77</v>
      </c>
      <c r="O49" s="304">
        <v>43.08</v>
      </c>
      <c r="P49" s="304">
        <v>43.34</v>
      </c>
      <c r="Q49" s="304">
        <v>43.57</v>
      </c>
      <c r="R49" s="304">
        <v>43.74</v>
      </c>
      <c r="S49" s="304">
        <v>43.89</v>
      </c>
      <c r="T49" s="313"/>
      <c r="U49" s="313"/>
      <c r="V49" s="313"/>
      <c r="W49" s="313"/>
    </row>
    <row r="50" spans="1:23" s="305" customFormat="1" ht="12" customHeight="1">
      <c r="A50" s="312"/>
      <c r="B50" s="301" t="s">
        <v>10</v>
      </c>
      <c r="C50" s="163" t="s">
        <v>25</v>
      </c>
      <c r="D50" s="302"/>
      <c r="E50" s="302"/>
      <c r="F50" s="302"/>
      <c r="G50" s="302"/>
      <c r="H50" s="302"/>
      <c r="I50" s="302">
        <v>33.979999999999997</v>
      </c>
      <c r="J50" s="302">
        <v>34.22</v>
      </c>
      <c r="K50" s="302">
        <v>34.4</v>
      </c>
      <c r="L50" s="302">
        <v>34.57</v>
      </c>
      <c r="M50" s="303">
        <v>34.57</v>
      </c>
      <c r="N50" s="304">
        <v>34.49</v>
      </c>
      <c r="O50" s="304">
        <v>34.43</v>
      </c>
      <c r="P50" s="304">
        <v>34.380000000000003</v>
      </c>
      <c r="Q50" s="304">
        <v>34.46</v>
      </c>
      <c r="R50" s="304">
        <v>34.630000000000003</v>
      </c>
      <c r="S50" s="304">
        <v>34.96</v>
      </c>
      <c r="T50" s="313"/>
      <c r="U50" s="313"/>
      <c r="V50" s="313"/>
      <c r="W50" s="313"/>
    </row>
    <row r="51" spans="1:23" s="305" customFormat="1" ht="12" customHeight="1">
      <c r="A51" s="312"/>
      <c r="B51" s="301" t="s">
        <v>31</v>
      </c>
      <c r="C51" s="163" t="s">
        <v>25</v>
      </c>
      <c r="D51" s="302"/>
      <c r="E51" s="302"/>
      <c r="F51" s="302"/>
      <c r="G51" s="302"/>
      <c r="H51" s="302"/>
      <c r="I51" s="302">
        <v>39.51</v>
      </c>
      <c r="J51" s="302">
        <v>39.36</v>
      </c>
      <c r="K51" s="302">
        <v>39.25</v>
      </c>
      <c r="L51" s="302">
        <v>39.17</v>
      </c>
      <c r="M51" s="303">
        <v>39.14</v>
      </c>
      <c r="N51" s="304">
        <v>39.04</v>
      </c>
      <c r="O51" s="304">
        <v>38.9</v>
      </c>
      <c r="P51" s="304">
        <v>39.03</v>
      </c>
      <c r="Q51" s="304">
        <v>38.979999999999997</v>
      </c>
      <c r="R51" s="304">
        <v>38.94</v>
      </c>
      <c r="S51" s="304">
        <v>38.799999999999997</v>
      </c>
      <c r="T51" s="313"/>
      <c r="U51" s="313"/>
      <c r="V51" s="313"/>
      <c r="W51" s="313"/>
    </row>
    <row r="52" spans="1:23" s="305" customFormat="1" ht="12" customHeight="1">
      <c r="A52" s="327"/>
      <c r="B52" s="307" t="s">
        <v>4</v>
      </c>
      <c r="C52" s="169" t="s">
        <v>25</v>
      </c>
      <c r="D52" s="324"/>
      <c r="E52" s="324"/>
      <c r="F52" s="324"/>
      <c r="G52" s="324"/>
      <c r="H52" s="324"/>
      <c r="I52" s="324">
        <v>40.479999999999997</v>
      </c>
      <c r="J52" s="324">
        <v>40.549999999999997</v>
      </c>
      <c r="K52" s="324">
        <v>40.58</v>
      </c>
      <c r="L52" s="324">
        <v>40.700000000000003</v>
      </c>
      <c r="M52" s="325">
        <v>40.880000000000003</v>
      </c>
      <c r="N52" s="310">
        <v>41.05</v>
      </c>
      <c r="O52" s="310">
        <v>41.24</v>
      </c>
      <c r="P52" s="310">
        <v>41.39</v>
      </c>
      <c r="Q52" s="310">
        <v>41.48</v>
      </c>
      <c r="R52" s="310">
        <v>41.53</v>
      </c>
      <c r="S52" s="310">
        <v>41.63</v>
      </c>
      <c r="T52" s="313"/>
      <c r="U52" s="313"/>
      <c r="V52" s="313"/>
      <c r="W52" s="313"/>
    </row>
    <row r="53" spans="1:23" s="305" customFormat="1" ht="12" customHeight="1">
      <c r="A53" s="326" t="s">
        <v>42</v>
      </c>
      <c r="B53" s="301" t="s">
        <v>9</v>
      </c>
      <c r="C53" s="163" t="s">
        <v>25</v>
      </c>
      <c r="D53" s="302"/>
      <c r="E53" s="302"/>
      <c r="F53" s="302"/>
      <c r="G53" s="302"/>
      <c r="H53" s="302"/>
      <c r="I53" s="302">
        <v>43.29</v>
      </c>
      <c r="J53" s="302">
        <v>43.49</v>
      </c>
      <c r="K53" s="302">
        <v>43.71</v>
      </c>
      <c r="L53" s="302">
        <v>44</v>
      </c>
      <c r="M53" s="303">
        <v>44.26</v>
      </c>
      <c r="N53" s="304">
        <v>44.47</v>
      </c>
      <c r="O53" s="304">
        <v>44.76</v>
      </c>
      <c r="P53" s="304">
        <v>45.02</v>
      </c>
      <c r="Q53" s="304">
        <v>45.22</v>
      </c>
      <c r="R53" s="304">
        <v>45.43</v>
      </c>
      <c r="S53" s="304">
        <v>45.63</v>
      </c>
      <c r="T53" s="313"/>
      <c r="U53" s="313"/>
      <c r="V53" s="313"/>
      <c r="W53" s="313"/>
    </row>
    <row r="54" spans="1:23" s="305" customFormat="1" ht="12" customHeight="1">
      <c r="A54" s="312"/>
      <c r="B54" s="301" t="s">
        <v>10</v>
      </c>
      <c r="C54" s="163" t="s">
        <v>25</v>
      </c>
      <c r="D54" s="302"/>
      <c r="E54" s="302"/>
      <c r="F54" s="302"/>
      <c r="G54" s="302"/>
      <c r="H54" s="302"/>
      <c r="I54" s="302">
        <v>36.840000000000003</v>
      </c>
      <c r="J54" s="302">
        <v>37.06</v>
      </c>
      <c r="K54" s="302">
        <v>37.43</v>
      </c>
      <c r="L54" s="302">
        <v>37.65</v>
      </c>
      <c r="M54" s="303">
        <v>37.51</v>
      </c>
      <c r="N54" s="304">
        <v>37.65</v>
      </c>
      <c r="O54" s="304">
        <v>37.86</v>
      </c>
      <c r="P54" s="304">
        <v>37.979999999999997</v>
      </c>
      <c r="Q54" s="304">
        <v>38.130000000000003</v>
      </c>
      <c r="R54" s="304">
        <v>38.36</v>
      </c>
      <c r="S54" s="304">
        <v>38.770000000000003</v>
      </c>
      <c r="T54" s="313"/>
      <c r="U54" s="313"/>
      <c r="V54" s="313"/>
      <c r="W54" s="313"/>
    </row>
    <row r="55" spans="1:23" s="305" customFormat="1" ht="12" customHeight="1">
      <c r="A55" s="312"/>
      <c r="B55" s="301" t="s">
        <v>30</v>
      </c>
      <c r="C55" s="163" t="s">
        <v>25</v>
      </c>
      <c r="D55" s="302"/>
      <c r="E55" s="302"/>
      <c r="F55" s="302"/>
      <c r="G55" s="302"/>
      <c r="H55" s="302"/>
      <c r="I55" s="302">
        <v>30.31</v>
      </c>
      <c r="J55" s="302">
        <v>31.14</v>
      </c>
      <c r="K55" s="302">
        <v>31.49</v>
      </c>
      <c r="L55" s="302">
        <v>31.81</v>
      </c>
      <c r="M55" s="303">
        <v>32.15</v>
      </c>
      <c r="N55" s="304">
        <v>32.409999999999997</v>
      </c>
      <c r="O55" s="304">
        <v>32.840000000000003</v>
      </c>
      <c r="P55" s="304">
        <v>32.79</v>
      </c>
      <c r="Q55" s="304">
        <v>32.71</v>
      </c>
      <c r="R55" s="304">
        <v>33.01</v>
      </c>
      <c r="S55" s="304">
        <v>32.86</v>
      </c>
      <c r="T55" s="313"/>
      <c r="U55" s="313"/>
      <c r="V55" s="313"/>
      <c r="W55" s="313"/>
    </row>
    <row r="56" spans="1:23" s="305" customFormat="1" ht="12" customHeight="1">
      <c r="A56" s="312"/>
      <c r="B56" s="301" t="s">
        <v>31</v>
      </c>
      <c r="C56" s="163" t="s">
        <v>25</v>
      </c>
      <c r="D56" s="302"/>
      <c r="E56" s="302"/>
      <c r="F56" s="302"/>
      <c r="G56" s="302"/>
      <c r="H56" s="302"/>
      <c r="I56" s="302">
        <v>43.58</v>
      </c>
      <c r="J56" s="302">
        <v>43.58</v>
      </c>
      <c r="K56" s="302">
        <v>43.66</v>
      </c>
      <c r="L56" s="302">
        <v>43.62</v>
      </c>
      <c r="M56" s="303">
        <v>43.72</v>
      </c>
      <c r="N56" s="304">
        <v>43.76</v>
      </c>
      <c r="O56" s="304">
        <v>43.69</v>
      </c>
      <c r="P56" s="304">
        <v>43.63</v>
      </c>
      <c r="Q56" s="304">
        <v>43.59</v>
      </c>
      <c r="R56" s="304">
        <v>43.68</v>
      </c>
      <c r="S56" s="304">
        <v>43.64</v>
      </c>
      <c r="T56" s="313"/>
      <c r="U56" s="313"/>
      <c r="V56" s="313"/>
      <c r="W56" s="313"/>
    </row>
    <row r="57" spans="1:23" s="305" customFormat="1" ht="12" customHeight="1" thickBot="1">
      <c r="A57" s="314"/>
      <c r="B57" s="315" t="s">
        <v>4</v>
      </c>
      <c r="C57" s="316" t="s">
        <v>25</v>
      </c>
      <c r="D57" s="317"/>
      <c r="E57" s="317"/>
      <c r="F57" s="317"/>
      <c r="G57" s="317"/>
      <c r="H57" s="317"/>
      <c r="I57" s="317">
        <v>41.97</v>
      </c>
      <c r="J57" s="317">
        <v>42.16</v>
      </c>
      <c r="K57" s="317">
        <v>42.37</v>
      </c>
      <c r="L57" s="317">
        <v>42.62</v>
      </c>
      <c r="M57" s="318">
        <v>42.77</v>
      </c>
      <c r="N57" s="319">
        <v>42.97</v>
      </c>
      <c r="O57" s="319">
        <v>43.23</v>
      </c>
      <c r="P57" s="319">
        <v>43.4</v>
      </c>
      <c r="Q57" s="319">
        <v>43.52</v>
      </c>
      <c r="R57" s="319">
        <v>43.65</v>
      </c>
      <c r="S57" s="319">
        <v>43.81</v>
      </c>
      <c r="T57" s="313"/>
      <c r="U57" s="313"/>
      <c r="V57" s="313"/>
      <c r="W57" s="313"/>
    </row>
    <row r="58" spans="1:23" ht="12" hidden="1" customHeight="1">
      <c r="A58" s="94"/>
      <c r="B58" s="94"/>
      <c r="C58" s="227"/>
      <c r="D58" s="117"/>
      <c r="E58" s="117"/>
      <c r="F58" s="117"/>
      <c r="G58" s="117"/>
      <c r="H58" s="117"/>
      <c r="I58" s="94"/>
      <c r="J58" s="95"/>
      <c r="K58" s="95"/>
      <c r="L58" s="95"/>
      <c r="M58" s="95"/>
      <c r="N58" s="95"/>
      <c r="O58" s="95"/>
      <c r="P58" s="95"/>
      <c r="Q58" s="95"/>
      <c r="R58" s="95"/>
      <c r="S58" s="95"/>
      <c r="T58" s="95"/>
      <c r="U58" s="95"/>
      <c r="V58" s="95"/>
      <c r="W58" s="95"/>
    </row>
    <row r="59" spans="1:23" ht="12" hidden="1" customHeight="1">
      <c r="A59" s="94"/>
      <c r="B59" s="94"/>
      <c r="C59" s="227"/>
      <c r="D59" s="117"/>
      <c r="E59" s="117"/>
      <c r="F59" s="117"/>
      <c r="G59" s="117"/>
      <c r="H59" s="117"/>
      <c r="I59" s="94"/>
      <c r="J59" s="95"/>
      <c r="K59" s="95"/>
      <c r="L59" s="95"/>
      <c r="M59" s="95"/>
      <c r="N59" s="95"/>
      <c r="O59" s="95"/>
      <c r="P59" s="95"/>
      <c r="Q59" s="95"/>
      <c r="R59" s="95"/>
      <c r="S59" s="95"/>
      <c r="T59" s="95"/>
      <c r="U59" s="95"/>
      <c r="V59" s="95"/>
      <c r="W59" s="95"/>
    </row>
    <row r="60" spans="1:23" ht="12" hidden="1" customHeight="1">
      <c r="A60" s="94"/>
      <c r="B60" s="94"/>
      <c r="C60" s="227"/>
      <c r="D60" s="117"/>
      <c r="E60" s="117"/>
      <c r="F60" s="117"/>
      <c r="G60" s="117"/>
      <c r="H60" s="117"/>
      <c r="I60" s="94"/>
      <c r="J60" s="95"/>
      <c r="K60" s="95"/>
      <c r="L60" s="95"/>
      <c r="M60" s="95"/>
      <c r="N60" s="95"/>
      <c r="O60" s="95"/>
      <c r="P60" s="95"/>
      <c r="Q60" s="95"/>
      <c r="R60" s="95"/>
      <c r="S60" s="95"/>
      <c r="T60" s="95"/>
      <c r="U60" s="95"/>
      <c r="V60" s="95"/>
      <c r="W60" s="95"/>
    </row>
    <row r="61" spans="1:23" ht="12" hidden="1" customHeight="1">
      <c r="A61" s="94"/>
      <c r="B61" s="94"/>
      <c r="C61" s="227"/>
      <c r="D61" s="117"/>
      <c r="E61" s="117"/>
      <c r="F61" s="117"/>
      <c r="G61" s="117"/>
      <c r="H61" s="117"/>
      <c r="I61" s="94"/>
      <c r="J61" s="95"/>
      <c r="K61" s="95"/>
      <c r="L61" s="95"/>
      <c r="M61" s="95"/>
      <c r="N61" s="95"/>
      <c r="O61" s="95"/>
      <c r="P61" s="95"/>
      <c r="Q61" s="95"/>
      <c r="R61" s="95"/>
      <c r="S61" s="95"/>
      <c r="T61" s="95"/>
      <c r="U61" s="95"/>
      <c r="V61" s="95"/>
      <c r="W61" s="95"/>
    </row>
    <row r="62" spans="1:23" ht="12" hidden="1" customHeight="1">
      <c r="A62" s="94"/>
      <c r="B62" s="94"/>
      <c r="C62" s="227"/>
      <c r="D62" s="117"/>
      <c r="E62" s="117"/>
      <c r="F62" s="117"/>
      <c r="G62" s="117"/>
      <c r="H62" s="117"/>
      <c r="I62" s="94"/>
      <c r="J62" s="95"/>
      <c r="K62" s="95"/>
      <c r="L62" s="95"/>
      <c r="M62" s="95"/>
      <c r="N62" s="95"/>
      <c r="O62" s="95"/>
      <c r="P62" s="95"/>
      <c r="Q62" s="95"/>
      <c r="R62" s="95"/>
      <c r="S62" s="95"/>
      <c r="T62" s="95"/>
      <c r="U62" s="95"/>
      <c r="V62" s="95"/>
      <c r="W62" s="95"/>
    </row>
    <row r="63" spans="1:23" ht="12" hidden="1" customHeight="1">
      <c r="A63" s="94"/>
      <c r="B63" s="94"/>
      <c r="C63" s="227"/>
      <c r="D63" s="117"/>
      <c r="E63" s="117"/>
      <c r="F63" s="117"/>
      <c r="G63" s="117"/>
      <c r="H63" s="117"/>
      <c r="I63" s="94"/>
      <c r="J63" s="95"/>
      <c r="K63" s="95"/>
      <c r="L63" s="95"/>
      <c r="M63" s="95"/>
      <c r="N63" s="95"/>
      <c r="O63" s="95"/>
      <c r="P63" s="95"/>
      <c r="Q63" s="95"/>
      <c r="R63" s="95"/>
      <c r="S63" s="95"/>
      <c r="T63" s="95"/>
      <c r="U63" s="95"/>
      <c r="V63" s="95"/>
      <c r="W63" s="95"/>
    </row>
    <row r="64" spans="1:23" ht="12" customHeight="1"/>
    <row r="65" spans="1:23" ht="12" customHeight="1">
      <c r="A65" s="264" t="s">
        <v>83</v>
      </c>
      <c r="B65" s="264"/>
      <c r="C65" s="264"/>
      <c r="D65" s="264"/>
      <c r="E65" s="264"/>
      <c r="F65" s="264"/>
      <c r="G65" s="264"/>
      <c r="H65" s="264"/>
      <c r="I65" s="264"/>
      <c r="J65" s="264"/>
      <c r="K65" s="264"/>
      <c r="L65" s="264"/>
      <c r="M65" s="264"/>
      <c r="N65" s="264"/>
      <c r="O65" s="264"/>
      <c r="P65" s="264"/>
      <c r="Q65" s="264"/>
      <c r="R65" s="264"/>
      <c r="S65" s="264"/>
      <c r="T65" s="264"/>
      <c r="U65" s="264"/>
      <c r="V65" s="264"/>
      <c r="W65" s="8"/>
    </row>
    <row r="66" spans="1:23" ht="12" customHeight="1">
      <c r="A66" s="9" t="s">
        <v>43</v>
      </c>
      <c r="B66" s="9"/>
      <c r="C66" s="224"/>
      <c r="D66" s="11"/>
      <c r="E66" s="11"/>
      <c r="F66" s="11"/>
      <c r="G66" s="11"/>
      <c r="H66" s="11"/>
      <c r="I66" s="9"/>
      <c r="J66" s="9"/>
      <c r="K66" s="9"/>
      <c r="L66" s="9"/>
      <c r="M66" s="9"/>
      <c r="N66" s="9"/>
      <c r="O66" s="9"/>
      <c r="P66" s="9"/>
      <c r="Q66" s="9"/>
      <c r="R66" s="9"/>
      <c r="S66" s="9"/>
      <c r="T66" s="9"/>
      <c r="U66" s="9"/>
      <c r="V66" s="9"/>
      <c r="W66" s="9"/>
    </row>
    <row r="67" spans="1:23">
      <c r="A67" s="9" t="s">
        <v>60</v>
      </c>
    </row>
    <row r="68" spans="1:23" ht="12" customHeight="1">
      <c r="A68" s="9" t="s">
        <v>61</v>
      </c>
      <c r="B68" s="9"/>
      <c r="C68" s="224"/>
      <c r="D68" s="11"/>
      <c r="E68" s="11"/>
      <c r="F68" s="11"/>
      <c r="G68" s="11"/>
      <c r="H68" s="11"/>
      <c r="I68" s="9"/>
      <c r="J68" s="9"/>
      <c r="K68" s="9"/>
      <c r="L68" s="9"/>
      <c r="M68" s="9"/>
      <c r="N68" s="9"/>
      <c r="O68" s="9"/>
    </row>
  </sheetData>
  <mergeCells count="1">
    <mergeCell ref="A65:V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SOMMAIRE</vt:lpstr>
      <vt:lpstr>Figure 1.2-2</vt:lpstr>
      <vt:lpstr>Part des femmes par employeur</vt:lpstr>
      <vt:lpstr>Âge moyen par employeur</vt:lpstr>
      <vt:lpstr>Moins de 30 ans par employeur</vt:lpstr>
      <vt:lpstr>Plus de 50 ans par employeur</vt:lpstr>
      <vt:lpstr>Figure 1.2-7</vt:lpstr>
      <vt:lpstr>Part des femmes par statut</vt:lpstr>
      <vt:lpstr>Âge moyen par statut</vt:lpstr>
      <vt:lpstr>Moins de 30 ans par statut</vt:lpstr>
      <vt:lpstr>50 ans et plus par statut</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BARADJI Eva</dc:creator>
  <cp:lastModifiedBy>ROSOVSKY Maguelonne</cp:lastModifiedBy>
  <dcterms:created xsi:type="dcterms:W3CDTF">2014-09-09T13:12:40Z</dcterms:created>
  <dcterms:modified xsi:type="dcterms:W3CDTF">2021-09-07T15:01:04Z</dcterms:modified>
</cp:coreProperties>
</file>