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Publications DES réalisation\RAPPORT ANNUEL\rapportannuel 2021\4-Envoyé maquette\FT 2\FT 2 Mise en ligne\"/>
    </mc:Choice>
  </mc:AlternateContent>
  <bookViews>
    <workbookView xWindow="0" yWindow="0" windowWidth="21600" windowHeight="8835"/>
  </bookViews>
  <sheets>
    <sheet name="SOMMAIRE" sheetId="2" r:id="rId1"/>
    <sheet name="Statut"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 l="1"/>
  <c r="T23" i="1"/>
  <c r="V25" i="1" l="1"/>
  <c r="V24" i="1"/>
  <c r="U24" i="1"/>
  <c r="T24" i="1"/>
  <c r="U23" i="1"/>
  <c r="V22" i="1"/>
  <c r="U22" i="1"/>
  <c r="T22" i="1"/>
  <c r="V21" i="1"/>
  <c r="U21" i="1"/>
  <c r="T21" i="1"/>
  <c r="V19" i="1"/>
  <c r="V18" i="1"/>
  <c r="U18" i="1"/>
  <c r="T18" i="1"/>
  <c r="V17" i="1"/>
  <c r="U17" i="1"/>
  <c r="T17" i="1"/>
  <c r="V16" i="1"/>
  <c r="U16" i="1"/>
  <c r="T16" i="1"/>
  <c r="T12" i="1"/>
  <c r="U12" i="1"/>
  <c r="V12" i="1"/>
  <c r="T13" i="1"/>
  <c r="U13" i="1"/>
  <c r="V13" i="1"/>
  <c r="T14" i="1"/>
  <c r="U14" i="1"/>
  <c r="V14" i="1"/>
  <c r="U11" i="1"/>
  <c r="V11" i="1"/>
  <c r="T11" i="1"/>
  <c r="T5" i="1"/>
  <c r="U5" i="1"/>
  <c r="V5" i="1"/>
  <c r="T6" i="1"/>
  <c r="U6" i="1"/>
  <c r="V6" i="1"/>
  <c r="T7" i="1"/>
  <c r="U7" i="1"/>
  <c r="V7" i="1"/>
  <c r="T8" i="1"/>
  <c r="U8" i="1"/>
  <c r="V8" i="1"/>
  <c r="T9" i="1"/>
  <c r="U9" i="1"/>
  <c r="V9" i="1"/>
  <c r="T4" i="1"/>
  <c r="U4" i="1"/>
  <c r="V4" i="1"/>
  <c r="Q26" i="1" l="1"/>
  <c r="P26" i="1"/>
  <c r="O26" i="1"/>
  <c r="M25" i="1"/>
  <c r="L25" i="1"/>
  <c r="K25" i="1"/>
  <c r="J25" i="1"/>
  <c r="J24" i="1"/>
  <c r="H24" i="1"/>
  <c r="G24" i="1"/>
  <c r="F24" i="1"/>
  <c r="E24" i="1"/>
  <c r="D24" i="1"/>
  <c r="C24" i="1"/>
  <c r="J23" i="1"/>
  <c r="H23" i="1"/>
  <c r="G23" i="1"/>
  <c r="F23" i="1"/>
  <c r="E23" i="1"/>
  <c r="D23" i="1"/>
  <c r="C23" i="1"/>
  <c r="J22" i="1"/>
  <c r="H22" i="1"/>
  <c r="G22" i="1"/>
  <c r="F22" i="1"/>
  <c r="E22" i="1"/>
  <c r="D22" i="1"/>
  <c r="C22" i="1"/>
  <c r="J21" i="1"/>
  <c r="H21" i="1"/>
  <c r="G21" i="1"/>
  <c r="F21" i="1"/>
  <c r="E21" i="1"/>
  <c r="D21" i="1"/>
  <c r="C21" i="1"/>
  <c r="Q20" i="1"/>
  <c r="P20" i="1"/>
  <c r="O20" i="1"/>
  <c r="N20" i="1"/>
  <c r="M20" i="1"/>
  <c r="L20" i="1"/>
  <c r="K20" i="1"/>
  <c r="J20" i="1"/>
  <c r="I19" i="1"/>
  <c r="H19" i="1"/>
  <c r="H20" i="1" s="1"/>
  <c r="G19" i="1"/>
  <c r="G25" i="1" s="1"/>
  <c r="F19" i="1"/>
  <c r="F20" i="1" s="1"/>
  <c r="E19" i="1"/>
  <c r="E25" i="1" s="1"/>
  <c r="D19" i="1"/>
  <c r="D20" i="1" s="1"/>
  <c r="C19" i="1"/>
  <c r="C25" i="1" s="1"/>
  <c r="Q15" i="1"/>
  <c r="P15" i="1"/>
  <c r="O15" i="1"/>
  <c r="I15" i="1"/>
  <c r="H15" i="1"/>
  <c r="G15" i="1"/>
  <c r="E15" i="1"/>
  <c r="D15" i="1"/>
  <c r="C15" i="1"/>
  <c r="Q10" i="1"/>
  <c r="P10" i="1"/>
  <c r="O10" i="1"/>
  <c r="N10" i="1"/>
  <c r="M10" i="1"/>
  <c r="L10" i="1"/>
  <c r="K10" i="1"/>
  <c r="J10" i="1"/>
  <c r="I10" i="1"/>
  <c r="H10" i="1"/>
  <c r="G10" i="1"/>
  <c r="E10" i="1"/>
  <c r="D10" i="1"/>
  <c r="C10" i="1"/>
  <c r="J26" i="1" l="1"/>
  <c r="I25" i="1"/>
  <c r="T19" i="1"/>
  <c r="U19" i="1"/>
  <c r="C26" i="1"/>
  <c r="E26" i="1"/>
  <c r="G26" i="1"/>
  <c r="C20" i="1"/>
  <c r="E20" i="1"/>
  <c r="G20" i="1"/>
  <c r="I20" i="1"/>
  <c r="D25" i="1"/>
  <c r="D26" i="1" s="1"/>
  <c r="F25" i="1"/>
  <c r="F26" i="1" s="1"/>
  <c r="H25" i="1"/>
  <c r="H26" i="1" s="1"/>
  <c r="I26" i="1" l="1"/>
  <c r="U25" i="1"/>
  <c r="T25" i="1"/>
</calcChain>
</file>

<file path=xl/sharedStrings.xml><?xml version="1.0" encoding="utf-8"?>
<sst xmlns="http://schemas.openxmlformats.org/spreadsheetml/2006/main" count="42" uniqueCount="27">
  <si>
    <r>
      <t>2004</t>
    </r>
    <r>
      <rPr>
        <vertAlign val="superscript"/>
        <sz val="8"/>
        <rFont val="Arial"/>
        <family val="2"/>
      </rPr>
      <t>(1)</t>
    </r>
  </si>
  <si>
    <r>
      <t>2005</t>
    </r>
    <r>
      <rPr>
        <vertAlign val="superscript"/>
        <sz val="8"/>
        <rFont val="Arial"/>
        <family val="2"/>
      </rPr>
      <t>(1)</t>
    </r>
  </si>
  <si>
    <t>FPE, y compris EPA</t>
  </si>
  <si>
    <t>Fonctionnaires</t>
  </si>
  <si>
    <t>Contractuels</t>
  </si>
  <si>
    <r>
      <t>Autres catégories et statuts</t>
    </r>
    <r>
      <rPr>
        <vertAlign val="superscript"/>
        <sz val="8"/>
        <rFont val="Arial"/>
        <family val="2"/>
      </rPr>
      <t>(4)</t>
    </r>
  </si>
  <si>
    <t>dont ouvriers d'État</t>
  </si>
  <si>
    <t>Total</t>
  </si>
  <si>
    <t xml:space="preserve">FPT, y compris EPA </t>
  </si>
  <si>
    <r>
      <t>Fonctionnaires</t>
    </r>
    <r>
      <rPr>
        <vertAlign val="superscript"/>
        <sz val="8"/>
        <rFont val="Arial"/>
        <family val="2"/>
      </rPr>
      <t>(5)</t>
    </r>
  </si>
  <si>
    <r>
      <t>FPH</t>
    </r>
    <r>
      <rPr>
        <b/>
        <vertAlign val="superscript"/>
        <sz val="8"/>
        <rFont val="Arial"/>
        <family val="2"/>
      </rPr>
      <t>(6)</t>
    </r>
  </si>
  <si>
    <t>FPE+FPT+FPH</t>
  </si>
  <si>
    <r>
      <t>Fonctionnnaires</t>
    </r>
    <r>
      <rPr>
        <vertAlign val="superscript"/>
        <sz val="8"/>
        <rFont val="Arial"/>
        <family val="2"/>
      </rPr>
      <t>(5)</t>
    </r>
  </si>
  <si>
    <t>(1) Depuis 2005, les élèves de l'École polytechnique apparaissent dans le champ des EPA de la fonction publique de l'État.</t>
  </si>
  <si>
    <t>Figure 2.1-1 : Effectifs physiques des trois versants de la fonction publique par statut au 31 décembre en France (métropole + Dom)</t>
  </si>
  <si>
    <t xml:space="preserve">Part des non-titulaires (en %) </t>
  </si>
  <si>
    <t xml:space="preserve">Champ : Emplois principaux, tous statuts, situés en métropole et DOM (hors Mayotte), hors COM et étranger. Hors bénéficiaires de contrats aidés. </t>
  </si>
  <si>
    <r>
      <t>(3) Les militaires volontaires sont comptabilisés dans les effectifs de l'</t>
    </r>
    <r>
      <rPr>
        <sz val="8"/>
        <rFont val="Calibri"/>
        <family val="2"/>
      </rPr>
      <t>É</t>
    </r>
    <r>
      <rPr>
        <sz val="8"/>
        <rFont val="Arial"/>
        <family val="2"/>
      </rPr>
      <t>tat à partir de 2004.</t>
    </r>
  </si>
  <si>
    <t>(6) Les effectifs 2007 et antérieurs ont été révisés.</t>
  </si>
  <si>
    <r>
      <t>Militaires</t>
    </r>
    <r>
      <rPr>
        <vertAlign val="superscript"/>
        <sz val="8"/>
        <rFont val="Arial"/>
        <family val="2"/>
      </rPr>
      <t>(2)(3)</t>
    </r>
  </si>
  <si>
    <t>Évolution annuelle moyenne 2019/2009
(en %)</t>
  </si>
  <si>
    <t>Évolution annuelle moyenne sur 2014/2009
(en %)</t>
  </si>
  <si>
    <t>Évolution annuelle moyenne sur 2019/2014
(en %)</t>
  </si>
  <si>
    <t>(5) Pour respecter le secret statistique, dans la FPT, les militaires (sapeurs-pompiers de Marseille) sont regroupés avec les fonctionnaires.</t>
  </si>
  <si>
    <t>Sources : FGE, Colter, DADS, Siasp, Insee; enquêtes SAE, Drees. Traitement DGAFP - Dessi.</t>
  </si>
  <si>
    <t>(4) La catégorie "Autres catégories et statuts" recouvre principalement des enseignants et des documentalistes des établissements privés sous contrat et des ouvriers d'État dans la FPE, des assistants maternels et familiaux dans la FPT, des médecins dans la FPH et des apprentis dans les trois versants.</t>
  </si>
  <si>
    <t>(2) nd : données non disponibles, non communiquées ou manquantes.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</si>
</sst>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b/>
      <sz val="8"/>
      <name val="Arial"/>
      <family val="2"/>
    </font>
    <font>
      <sz val="8"/>
      <color indexed="8"/>
      <name val="Calibri"/>
      <family val="2"/>
    </font>
    <font>
      <sz val="8"/>
      <name val="Arial"/>
      <family val="2"/>
    </font>
    <font>
      <vertAlign val="superscript"/>
      <sz val="8"/>
      <name val="Arial"/>
      <family val="2"/>
    </font>
    <font>
      <b/>
      <vertAlign val="superscript"/>
      <sz val="8"/>
      <name val="Arial"/>
      <family val="2"/>
    </font>
    <font>
      <i/>
      <sz val="8"/>
      <name val="Arial"/>
      <family val="2"/>
    </font>
    <font>
      <sz val="8"/>
      <name val="Calibri"/>
      <family val="2"/>
    </font>
    <font>
      <i/>
      <sz val="8"/>
      <color indexed="8"/>
      <name val="Calibri"/>
      <family val="2"/>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diagonal/>
    </border>
  </borders>
  <cellStyleXfs count="2">
    <xf numFmtId="0" fontId="0" fillId="0" borderId="0"/>
    <xf numFmtId="0" fontId="9" fillId="0" borderId="0" applyNumberFormat="0" applyFill="0" applyBorder="0" applyAlignment="0" applyProtection="0"/>
  </cellStyleXfs>
  <cellXfs count="89">
    <xf numFmtId="0" fontId="0" fillId="0" borderId="0" xfId="0"/>
    <xf numFmtId="0" fontId="2" fillId="0" borderId="0" xfId="0" applyFont="1" applyFill="1" applyBorder="1"/>
    <xf numFmtId="0" fontId="2" fillId="2" borderId="0" xfId="0" applyFont="1" applyFill="1" applyBorder="1"/>
    <xf numFmtId="0" fontId="2" fillId="0" borderId="0" xfId="0" applyNumberFormat="1" applyFont="1" applyFill="1" applyBorder="1" applyAlignment="1" applyProtection="1"/>
    <xf numFmtId="0" fontId="2" fillId="2" borderId="1" xfId="0" applyFont="1" applyFill="1" applyBorder="1"/>
    <xf numFmtId="0" fontId="2" fillId="0" borderId="1" xfId="0" applyFont="1" applyFill="1" applyBorder="1"/>
    <xf numFmtId="0" fontId="2" fillId="0" borderId="1" xfId="0" applyNumberFormat="1" applyFont="1" applyFill="1" applyBorder="1" applyAlignment="1" applyProtection="1"/>
    <xf numFmtId="0" fontId="3" fillId="2" borderId="2" xfId="0" applyFont="1" applyFill="1" applyBorder="1"/>
    <xf numFmtId="0" fontId="3" fillId="2" borderId="3" xfId="0" applyFont="1" applyFill="1" applyBorder="1"/>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7" xfId="0" applyFont="1" applyFill="1" applyBorder="1"/>
    <xf numFmtId="0" fontId="3" fillId="2" borderId="8" xfId="0" applyFont="1" applyFill="1" applyBorder="1" applyAlignment="1">
      <alignment horizontal="left" wrapText="1"/>
    </xf>
    <xf numFmtId="3" fontId="3" fillId="2" borderId="9" xfId="0" applyNumberFormat="1" applyFont="1" applyFill="1" applyBorder="1" applyAlignment="1">
      <alignment horizontal="center"/>
    </xf>
    <xf numFmtId="3" fontId="3" fillId="2" borderId="8" xfId="0" applyNumberFormat="1" applyFont="1" applyFill="1" applyBorder="1" applyAlignment="1">
      <alignment horizontal="center"/>
    </xf>
    <xf numFmtId="3" fontId="3" fillId="2" borderId="10" xfId="0" applyNumberFormat="1" applyFont="1" applyFill="1" applyBorder="1" applyAlignment="1">
      <alignment horizontal="center"/>
    </xf>
    <xf numFmtId="164" fontId="3" fillId="2" borderId="8" xfId="0" applyNumberFormat="1" applyFont="1" applyFill="1" applyBorder="1" applyAlignment="1">
      <alignment horizontal="center"/>
    </xf>
    <xf numFmtId="0" fontId="3" fillId="2" borderId="11" xfId="0" applyFont="1" applyFill="1" applyBorder="1"/>
    <xf numFmtId="0" fontId="3" fillId="2" borderId="12" xfId="0" applyFont="1" applyFill="1" applyBorder="1" applyAlignment="1">
      <alignment horizontal="left" wrapText="1"/>
    </xf>
    <xf numFmtId="3" fontId="3" fillId="2" borderId="13" xfId="0" applyNumberFormat="1" applyFont="1" applyFill="1" applyBorder="1" applyAlignment="1">
      <alignment horizontal="center"/>
    </xf>
    <xf numFmtId="3" fontId="3" fillId="2" borderId="12" xfId="0" applyNumberFormat="1" applyFont="1" applyFill="1" applyBorder="1" applyAlignment="1">
      <alignment horizontal="center"/>
    </xf>
    <xf numFmtId="3" fontId="3" fillId="2" borderId="14" xfId="0" applyNumberFormat="1" applyFont="1" applyFill="1" applyBorder="1" applyAlignment="1">
      <alignment horizontal="center"/>
    </xf>
    <xf numFmtId="164" fontId="3" fillId="2" borderId="14" xfId="0" applyNumberFormat="1" applyFont="1" applyFill="1" applyBorder="1" applyAlignment="1">
      <alignment horizontal="center"/>
    </xf>
    <xf numFmtId="164" fontId="3" fillId="2" borderId="12" xfId="0" applyNumberFormat="1" applyFont="1" applyFill="1" applyBorder="1" applyAlignment="1">
      <alignment horizontal="center"/>
    </xf>
    <xf numFmtId="3" fontId="2" fillId="0" borderId="0" xfId="0" applyNumberFormat="1" applyFont="1" applyFill="1" applyBorder="1" applyAlignment="1" applyProtection="1"/>
    <xf numFmtId="0" fontId="1" fillId="2" borderId="12" xfId="0" applyFont="1" applyFill="1" applyBorder="1" applyAlignment="1">
      <alignment horizontal="left" wrapText="1"/>
    </xf>
    <xf numFmtId="3" fontId="1" fillId="2" borderId="13" xfId="0" applyNumberFormat="1" applyFont="1" applyFill="1" applyBorder="1" applyAlignment="1">
      <alignment horizontal="center"/>
    </xf>
    <xf numFmtId="3" fontId="1" fillId="2" borderId="12" xfId="0" applyNumberFormat="1" applyFont="1" applyFill="1" applyBorder="1" applyAlignment="1">
      <alignment horizontal="center"/>
    </xf>
    <xf numFmtId="3" fontId="1" fillId="2" borderId="14" xfId="0" applyNumberFormat="1" applyFont="1" applyFill="1" applyBorder="1" applyAlignment="1">
      <alignment horizontal="center"/>
    </xf>
    <xf numFmtId="164" fontId="1" fillId="2" borderId="12" xfId="0" applyNumberFormat="1" applyFont="1" applyFill="1" applyBorder="1" applyAlignment="1">
      <alignment horizontal="center"/>
    </xf>
    <xf numFmtId="0" fontId="3" fillId="2" borderId="15" xfId="0" applyFont="1" applyFill="1" applyBorder="1"/>
    <xf numFmtId="0" fontId="3" fillId="2" borderId="16" xfId="0" applyFont="1" applyFill="1" applyBorder="1" applyAlignment="1">
      <alignment horizontal="left" wrapText="1"/>
    </xf>
    <xf numFmtId="165" fontId="1" fillId="2" borderId="17" xfId="0" applyNumberFormat="1" applyFont="1" applyFill="1" applyBorder="1" applyAlignment="1">
      <alignment horizontal="center"/>
    </xf>
    <xf numFmtId="165" fontId="1" fillId="2" borderId="16" xfId="0" applyNumberFormat="1" applyFont="1" applyFill="1" applyBorder="1" applyAlignment="1">
      <alignment horizontal="center"/>
    </xf>
    <xf numFmtId="164" fontId="3" fillId="2" borderId="16" xfId="0" applyNumberFormat="1" applyFont="1" applyFill="1" applyBorder="1" applyAlignment="1">
      <alignment horizontal="center"/>
    </xf>
    <xf numFmtId="0" fontId="1" fillId="2" borderId="11" xfId="0" applyFont="1" applyFill="1" applyBorder="1"/>
    <xf numFmtId="3" fontId="3" fillId="2" borderId="0" xfId="0" applyNumberFormat="1" applyFont="1" applyFill="1" applyBorder="1" applyAlignment="1">
      <alignment horizontal="center"/>
    </xf>
    <xf numFmtId="3" fontId="1" fillId="2" borderId="0" xfId="0" applyNumberFormat="1" applyFont="1" applyFill="1" applyBorder="1" applyAlignment="1">
      <alignment horizontal="center"/>
    </xf>
    <xf numFmtId="165" fontId="1" fillId="2" borderId="18" xfId="0" applyNumberFormat="1" applyFont="1" applyFill="1" applyBorder="1" applyAlignment="1">
      <alignment horizontal="center"/>
    </xf>
    <xf numFmtId="3" fontId="3" fillId="0" borderId="8" xfId="0" applyNumberFormat="1" applyFont="1" applyFill="1" applyBorder="1" applyAlignment="1">
      <alignment horizontal="center"/>
    </xf>
    <xf numFmtId="3" fontId="3" fillId="0" borderId="12" xfId="0" applyNumberFormat="1" applyFont="1" applyFill="1" applyBorder="1" applyAlignment="1">
      <alignment horizontal="center"/>
    </xf>
    <xf numFmtId="0" fontId="3" fillId="2" borderId="19" xfId="0" applyFont="1" applyFill="1" applyBorder="1"/>
    <xf numFmtId="0" fontId="3" fillId="2" borderId="20" xfId="0" applyFont="1" applyFill="1" applyBorder="1" applyAlignment="1">
      <alignment horizontal="left" wrapText="1"/>
    </xf>
    <xf numFmtId="164" fontId="1" fillId="2" borderId="21" xfId="0" applyNumberFormat="1" applyFont="1" applyFill="1" applyBorder="1" applyAlignment="1">
      <alignment horizontal="center"/>
    </xf>
    <xf numFmtId="165" fontId="1" fillId="2" borderId="21" xfId="0" applyNumberFormat="1" applyFont="1" applyFill="1" applyBorder="1" applyAlignment="1">
      <alignment horizontal="center"/>
    </xf>
    <xf numFmtId="164" fontId="1" fillId="2" borderId="20" xfId="0" applyNumberFormat="1" applyFont="1" applyFill="1" applyBorder="1" applyAlignment="1">
      <alignment horizontal="center"/>
    </xf>
    <xf numFmtId="164" fontId="1" fillId="2" borderId="0" xfId="0" applyNumberFormat="1" applyFont="1" applyFill="1" applyBorder="1" applyAlignment="1">
      <alignment horizontal="right" indent="1"/>
    </xf>
    <xf numFmtId="0" fontId="3" fillId="2" borderId="0" xfId="0" applyFont="1" applyFill="1" applyBorder="1"/>
    <xf numFmtId="0" fontId="3" fillId="2" borderId="0" xfId="0" applyFont="1" applyFill="1" applyBorder="1" applyAlignment="1">
      <alignment horizontal="left" wrapText="1"/>
    </xf>
    <xf numFmtId="3" fontId="2" fillId="0" borderId="0" xfId="0" applyNumberFormat="1" applyFont="1" applyFill="1" applyBorder="1"/>
    <xf numFmtId="0" fontId="2" fillId="2" borderId="0" xfId="0" applyNumberFormat="1" applyFont="1" applyFill="1" applyBorder="1" applyAlignment="1" applyProtection="1"/>
    <xf numFmtId="0" fontId="7" fillId="2" borderId="0" xfId="0" applyNumberFormat="1" applyFont="1" applyFill="1" applyBorder="1" applyAlignment="1" applyProtection="1"/>
    <xf numFmtId="0" fontId="3" fillId="0" borderId="0" xfId="0" applyNumberFormat="1" applyFont="1" applyFill="1" applyBorder="1" applyAlignment="1">
      <alignment vertical="center" wrapText="1"/>
    </xf>
    <xf numFmtId="0" fontId="3" fillId="0" borderId="0" xfId="0" applyNumberFormat="1" applyFont="1" applyFill="1" applyBorder="1" applyAlignment="1" applyProtection="1"/>
    <xf numFmtId="0" fontId="3" fillId="0" borderId="0" xfId="0" applyNumberFormat="1" applyFont="1" applyFill="1" applyBorder="1" applyAlignment="1">
      <alignment vertical="center" wrapText="1"/>
    </xf>
    <xf numFmtId="0" fontId="6" fillId="2" borderId="12" xfId="0" applyFont="1" applyFill="1" applyBorder="1" applyAlignment="1">
      <alignment horizontal="left" wrapText="1" indent="1"/>
    </xf>
    <xf numFmtId="3" fontId="6" fillId="2" borderId="13" xfId="0" applyNumberFormat="1" applyFont="1" applyFill="1" applyBorder="1" applyAlignment="1">
      <alignment horizontal="center"/>
    </xf>
    <xf numFmtId="3" fontId="6" fillId="2" borderId="12" xfId="0" applyNumberFormat="1" applyFont="1" applyFill="1" applyBorder="1" applyAlignment="1">
      <alignment horizontal="center"/>
    </xf>
    <xf numFmtId="0" fontId="8" fillId="0" borderId="12" xfId="0" applyNumberFormat="1" applyFont="1" applyFill="1" applyBorder="1" applyAlignment="1" applyProtection="1">
      <alignment horizontal="center"/>
    </xf>
    <xf numFmtId="164" fontId="6" fillId="2" borderId="12" xfId="0" applyNumberFormat="1" applyFont="1" applyFill="1" applyBorder="1" applyAlignment="1">
      <alignment horizontal="center"/>
    </xf>
    <xf numFmtId="3" fontId="3" fillId="2" borderId="22" xfId="0" applyNumberFormat="1" applyFont="1" applyFill="1" applyBorder="1" applyAlignment="1">
      <alignment horizontal="center"/>
    </xf>
    <xf numFmtId="3" fontId="6" fillId="2" borderId="12" xfId="0" applyNumberFormat="1" applyFont="1" applyFill="1" applyBorder="1" applyAlignment="1" applyProtection="1">
      <alignment horizontal="center"/>
    </xf>
    <xf numFmtId="165" fontId="1" fillId="2" borderId="20" xfId="0" applyNumberFormat="1" applyFont="1" applyFill="1" applyBorder="1" applyAlignment="1">
      <alignment horizontal="center"/>
    </xf>
    <xf numFmtId="0" fontId="3" fillId="0" borderId="0" xfId="0" applyNumberFormat="1" applyFont="1" applyFill="1" applyBorder="1" applyAlignment="1">
      <alignment vertical="center" wrapText="1"/>
    </xf>
    <xf numFmtId="165" fontId="1" fillId="2" borderId="0" xfId="0" applyNumberFormat="1" applyFont="1" applyFill="1" applyBorder="1" applyAlignment="1">
      <alignment horizontal="center"/>
    </xf>
    <xf numFmtId="164" fontId="3" fillId="2" borderId="10" xfId="0" applyNumberFormat="1" applyFont="1" applyFill="1" applyBorder="1" applyAlignment="1">
      <alignment horizontal="center"/>
    </xf>
    <xf numFmtId="164" fontId="8" fillId="0" borderId="12" xfId="0" applyNumberFormat="1" applyFont="1" applyFill="1" applyBorder="1" applyAlignment="1" applyProtection="1">
      <alignment horizontal="center"/>
    </xf>
    <xf numFmtId="164" fontId="6" fillId="2" borderId="12" xfId="0" applyNumberFormat="1" applyFont="1" applyFill="1" applyBorder="1" applyAlignment="1" applyProtection="1">
      <alignment horizontal="center"/>
    </xf>
    <xf numFmtId="3" fontId="6" fillId="2" borderId="13" xfId="0" applyNumberFormat="1" applyFont="1" applyFill="1" applyBorder="1" applyAlignment="1" applyProtection="1">
      <alignment horizontal="center"/>
    </xf>
    <xf numFmtId="0" fontId="1" fillId="0" borderId="0" xfId="0" applyFont="1" applyFill="1" applyBorder="1" applyAlignment="1">
      <alignment vertical="center"/>
    </xf>
    <xf numFmtId="0" fontId="9" fillId="0" borderId="0" xfId="1"/>
    <xf numFmtId="0" fontId="3" fillId="0" borderId="0" xfId="0" applyNumberFormat="1" applyFont="1" applyFill="1" applyBorder="1" applyAlignment="1">
      <alignment vertical="center" wrapText="1"/>
    </xf>
    <xf numFmtId="0" fontId="6" fillId="0" borderId="0" xfId="0" applyFont="1"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3" fillId="0" borderId="0" xfId="0" applyFont="1" applyFill="1" applyBorder="1" applyAlignment="1">
      <alignment horizontal="left" vertical="center"/>
    </xf>
    <xf numFmtId="3"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2" borderId="0" xfId="0" applyNumberFormat="1" applyFont="1" applyFill="1" applyBorder="1" applyAlignment="1">
      <alignment vertical="center"/>
    </xf>
    <xf numFmtId="0" fontId="3" fillId="0" borderId="0" xfId="0" applyFont="1" applyFill="1" applyAlignment="1">
      <alignment vertical="center"/>
    </xf>
    <xf numFmtId="0" fontId="2" fillId="0" borderId="0" xfId="0" applyNumberFormat="1" applyFont="1" applyFill="1" applyBorder="1" applyAlignment="1" applyProtection="1">
      <alignment vertical="center"/>
    </xf>
    <xf numFmtId="0" fontId="2"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vertical="center"/>
    </xf>
    <xf numFmtId="0" fontId="3" fillId="0" borderId="0" xfId="0" applyFont="1" applyFill="1" applyBorder="1" applyAlignment="1">
      <alignment vertical="center" wrapText="1" shrinkToFit="1"/>
    </xf>
    <xf numFmtId="3" fontId="2" fillId="0" borderId="0" xfId="0" applyNumberFormat="1" applyFont="1" applyFill="1" applyAlignment="1">
      <alignment vertical="center"/>
    </xf>
    <xf numFmtId="3" fontId="2" fillId="2" borderId="0" xfId="0" applyNumberFormat="1" applyFont="1" applyFill="1" applyAlignment="1">
      <alignment vertical="center"/>
    </xf>
    <xf numFmtId="0" fontId="3" fillId="0" borderId="0" xfId="0" quotePrefix="1" applyFont="1" applyFill="1" applyAlignment="1">
      <alignment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3"/>
  <sheetViews>
    <sheetView showGridLines="0" tabSelected="1" workbookViewId="0">
      <selection activeCell="D12" sqref="D12"/>
    </sheetView>
  </sheetViews>
  <sheetFormatPr baseColWidth="10" defaultRowHeight="15" x14ac:dyDescent="0.25"/>
  <sheetData>
    <row r="3" spans="1:1" x14ac:dyDescent="0.25">
      <c r="A3" s="72" t="s">
        <v>14</v>
      </c>
    </row>
  </sheetData>
  <hyperlinks>
    <hyperlink ref="A3" location="'Statut'!A1" display="Figure 2.1-1 : Effectifs physiques des trois versants de la fonction publique par statut au 31 décembre en France (métropole + Do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V132"/>
  <sheetViews>
    <sheetView showGridLines="0" workbookViewId="0">
      <pane xSplit="4" ySplit="3" topLeftCell="E6" activePane="bottomRight" state="frozen"/>
      <selection pane="topRight" activeCell="E1" sqref="E1"/>
      <selection pane="bottomLeft" activeCell="A4" sqref="A4"/>
      <selection pane="bottomRight" activeCell="A16" sqref="A16"/>
    </sheetView>
  </sheetViews>
  <sheetFormatPr baseColWidth="10" defaultRowHeight="11.25" x14ac:dyDescent="0.2"/>
  <cols>
    <col min="1" max="1" width="20" style="3" bestFit="1" customWidth="1"/>
    <col min="2" max="2" width="22" style="3" customWidth="1"/>
    <col min="3" max="3" width="13.140625" style="3" hidden="1" customWidth="1"/>
    <col min="4" max="4" width="13.7109375" style="3" hidden="1" customWidth="1"/>
    <col min="5" max="9" width="11.42578125" style="3"/>
    <col min="10" max="12" width="11.42578125" style="52"/>
    <col min="13" max="15" width="11.42578125" style="3"/>
    <col min="16" max="16" width="12.5703125" style="3" customWidth="1"/>
    <col min="17" max="19" width="11.28515625" style="3" customWidth="1"/>
    <col min="20" max="20" width="10.28515625" style="3" customWidth="1"/>
    <col min="21" max="249" width="11.42578125" style="3"/>
    <col min="250" max="250" width="20" style="3" bestFit="1" customWidth="1"/>
    <col min="251" max="251" width="22" style="3" customWidth="1"/>
    <col min="252" max="253" width="0" style="3" hidden="1" customWidth="1"/>
    <col min="254" max="264" width="11.42578125" style="3"/>
    <col min="265" max="265" width="12.5703125" style="3" customWidth="1"/>
    <col min="266" max="266" width="11.28515625" style="3" customWidth="1"/>
    <col min="267" max="267" width="10.28515625" style="3" customWidth="1"/>
    <col min="268" max="505" width="11.42578125" style="3"/>
    <col min="506" max="506" width="20" style="3" bestFit="1" customWidth="1"/>
    <col min="507" max="507" width="22" style="3" customWidth="1"/>
    <col min="508" max="509" width="0" style="3" hidden="1" customWidth="1"/>
    <col min="510" max="520" width="11.42578125" style="3"/>
    <col min="521" max="521" width="12.5703125" style="3" customWidth="1"/>
    <col min="522" max="522" width="11.28515625" style="3" customWidth="1"/>
    <col min="523" max="523" width="10.28515625" style="3" customWidth="1"/>
    <col min="524" max="761" width="11.42578125" style="3"/>
    <col min="762" max="762" width="20" style="3" bestFit="1" customWidth="1"/>
    <col min="763" max="763" width="22" style="3" customWidth="1"/>
    <col min="764" max="765" width="0" style="3" hidden="1" customWidth="1"/>
    <col min="766" max="776" width="11.42578125" style="3"/>
    <col min="777" max="777" width="12.5703125" style="3" customWidth="1"/>
    <col min="778" max="778" width="11.28515625" style="3" customWidth="1"/>
    <col min="779" max="779" width="10.28515625" style="3" customWidth="1"/>
    <col min="780" max="1017" width="11.42578125" style="3"/>
    <col min="1018" max="1018" width="20" style="3" bestFit="1" customWidth="1"/>
    <col min="1019" max="1019" width="22" style="3" customWidth="1"/>
    <col min="1020" max="1021" width="0" style="3" hidden="1" customWidth="1"/>
    <col min="1022" max="1032" width="11.42578125" style="3"/>
    <col min="1033" max="1033" width="12.5703125" style="3" customWidth="1"/>
    <col min="1034" max="1034" width="11.28515625" style="3" customWidth="1"/>
    <col min="1035" max="1035" width="10.28515625" style="3" customWidth="1"/>
    <col min="1036" max="1273" width="11.42578125" style="3"/>
    <col min="1274" max="1274" width="20" style="3" bestFit="1" customWidth="1"/>
    <col min="1275" max="1275" width="22" style="3" customWidth="1"/>
    <col min="1276" max="1277" width="0" style="3" hidden="1" customWidth="1"/>
    <col min="1278" max="1288" width="11.42578125" style="3"/>
    <col min="1289" max="1289" width="12.5703125" style="3" customWidth="1"/>
    <col min="1290" max="1290" width="11.28515625" style="3" customWidth="1"/>
    <col min="1291" max="1291" width="10.28515625" style="3" customWidth="1"/>
    <col min="1292" max="1529" width="11.42578125" style="3"/>
    <col min="1530" max="1530" width="20" style="3" bestFit="1" customWidth="1"/>
    <col min="1531" max="1531" width="22" style="3" customWidth="1"/>
    <col min="1532" max="1533" width="0" style="3" hidden="1" customWidth="1"/>
    <col min="1534" max="1544" width="11.42578125" style="3"/>
    <col min="1545" max="1545" width="12.5703125" style="3" customWidth="1"/>
    <col min="1546" max="1546" width="11.28515625" style="3" customWidth="1"/>
    <col min="1547" max="1547" width="10.28515625" style="3" customWidth="1"/>
    <col min="1548" max="1785" width="11.42578125" style="3"/>
    <col min="1786" max="1786" width="20" style="3" bestFit="1" customWidth="1"/>
    <col min="1787" max="1787" width="22" style="3" customWidth="1"/>
    <col min="1788" max="1789" width="0" style="3" hidden="1" customWidth="1"/>
    <col min="1790" max="1800" width="11.42578125" style="3"/>
    <col min="1801" max="1801" width="12.5703125" style="3" customWidth="1"/>
    <col min="1802" max="1802" width="11.28515625" style="3" customWidth="1"/>
    <col min="1803" max="1803" width="10.28515625" style="3" customWidth="1"/>
    <col min="1804" max="2041" width="11.42578125" style="3"/>
    <col min="2042" max="2042" width="20" style="3" bestFit="1" customWidth="1"/>
    <col min="2043" max="2043" width="22" style="3" customWidth="1"/>
    <col min="2044" max="2045" width="0" style="3" hidden="1" customWidth="1"/>
    <col min="2046" max="2056" width="11.42578125" style="3"/>
    <col min="2057" max="2057" width="12.5703125" style="3" customWidth="1"/>
    <col min="2058" max="2058" width="11.28515625" style="3" customWidth="1"/>
    <col min="2059" max="2059" width="10.28515625" style="3" customWidth="1"/>
    <col min="2060" max="2297" width="11.42578125" style="3"/>
    <col min="2298" max="2298" width="20" style="3" bestFit="1" customWidth="1"/>
    <col min="2299" max="2299" width="22" style="3" customWidth="1"/>
    <col min="2300" max="2301" width="0" style="3" hidden="1" customWidth="1"/>
    <col min="2302" max="2312" width="11.42578125" style="3"/>
    <col min="2313" max="2313" width="12.5703125" style="3" customWidth="1"/>
    <col min="2314" max="2314" width="11.28515625" style="3" customWidth="1"/>
    <col min="2315" max="2315" width="10.28515625" style="3" customWidth="1"/>
    <col min="2316" max="2553" width="11.42578125" style="3"/>
    <col min="2554" max="2554" width="20" style="3" bestFit="1" customWidth="1"/>
    <col min="2555" max="2555" width="22" style="3" customWidth="1"/>
    <col min="2556" max="2557" width="0" style="3" hidden="1" customWidth="1"/>
    <col min="2558" max="2568" width="11.42578125" style="3"/>
    <col min="2569" max="2569" width="12.5703125" style="3" customWidth="1"/>
    <col min="2570" max="2570" width="11.28515625" style="3" customWidth="1"/>
    <col min="2571" max="2571" width="10.28515625" style="3" customWidth="1"/>
    <col min="2572" max="2809" width="11.42578125" style="3"/>
    <col min="2810" max="2810" width="20" style="3" bestFit="1" customWidth="1"/>
    <col min="2811" max="2811" width="22" style="3" customWidth="1"/>
    <col min="2812" max="2813" width="0" style="3" hidden="1" customWidth="1"/>
    <col min="2814" max="2824" width="11.42578125" style="3"/>
    <col min="2825" max="2825" width="12.5703125" style="3" customWidth="1"/>
    <col min="2826" max="2826" width="11.28515625" style="3" customWidth="1"/>
    <col min="2827" max="2827" width="10.28515625" style="3" customWidth="1"/>
    <col min="2828" max="3065" width="11.42578125" style="3"/>
    <col min="3066" max="3066" width="20" style="3" bestFit="1" customWidth="1"/>
    <col min="3067" max="3067" width="22" style="3" customWidth="1"/>
    <col min="3068" max="3069" width="0" style="3" hidden="1" customWidth="1"/>
    <col min="3070" max="3080" width="11.42578125" style="3"/>
    <col min="3081" max="3081" width="12.5703125" style="3" customWidth="1"/>
    <col min="3082" max="3082" width="11.28515625" style="3" customWidth="1"/>
    <col min="3083" max="3083" width="10.28515625" style="3" customWidth="1"/>
    <col min="3084" max="3321" width="11.42578125" style="3"/>
    <col min="3322" max="3322" width="20" style="3" bestFit="1" customWidth="1"/>
    <col min="3323" max="3323" width="22" style="3" customWidth="1"/>
    <col min="3324" max="3325" width="0" style="3" hidden="1" customWidth="1"/>
    <col min="3326" max="3336" width="11.42578125" style="3"/>
    <col min="3337" max="3337" width="12.5703125" style="3" customWidth="1"/>
    <col min="3338" max="3338" width="11.28515625" style="3" customWidth="1"/>
    <col min="3339" max="3339" width="10.28515625" style="3" customWidth="1"/>
    <col min="3340" max="3577" width="11.42578125" style="3"/>
    <col min="3578" max="3578" width="20" style="3" bestFit="1" customWidth="1"/>
    <col min="3579" max="3579" width="22" style="3" customWidth="1"/>
    <col min="3580" max="3581" width="0" style="3" hidden="1" customWidth="1"/>
    <col min="3582" max="3592" width="11.42578125" style="3"/>
    <col min="3593" max="3593" width="12.5703125" style="3" customWidth="1"/>
    <col min="3594" max="3594" width="11.28515625" style="3" customWidth="1"/>
    <col min="3595" max="3595" width="10.28515625" style="3" customWidth="1"/>
    <col min="3596" max="3833" width="11.42578125" style="3"/>
    <col min="3834" max="3834" width="20" style="3" bestFit="1" customWidth="1"/>
    <col min="3835" max="3835" width="22" style="3" customWidth="1"/>
    <col min="3836" max="3837" width="0" style="3" hidden="1" customWidth="1"/>
    <col min="3838" max="3848" width="11.42578125" style="3"/>
    <col min="3849" max="3849" width="12.5703125" style="3" customWidth="1"/>
    <col min="3850" max="3850" width="11.28515625" style="3" customWidth="1"/>
    <col min="3851" max="3851" width="10.28515625" style="3" customWidth="1"/>
    <col min="3852" max="4089" width="11.42578125" style="3"/>
    <col min="4090" max="4090" width="20" style="3" bestFit="1" customWidth="1"/>
    <col min="4091" max="4091" width="22" style="3" customWidth="1"/>
    <col min="4092" max="4093" width="0" style="3" hidden="1" customWidth="1"/>
    <col min="4094" max="4104" width="11.42578125" style="3"/>
    <col min="4105" max="4105" width="12.5703125" style="3" customWidth="1"/>
    <col min="4106" max="4106" width="11.28515625" style="3" customWidth="1"/>
    <col min="4107" max="4107" width="10.28515625" style="3" customWidth="1"/>
    <col min="4108" max="4345" width="11.42578125" style="3"/>
    <col min="4346" max="4346" width="20" style="3" bestFit="1" customWidth="1"/>
    <col min="4347" max="4347" width="22" style="3" customWidth="1"/>
    <col min="4348" max="4349" width="0" style="3" hidden="1" customWidth="1"/>
    <col min="4350" max="4360" width="11.42578125" style="3"/>
    <col min="4361" max="4361" width="12.5703125" style="3" customWidth="1"/>
    <col min="4362" max="4362" width="11.28515625" style="3" customWidth="1"/>
    <col min="4363" max="4363" width="10.28515625" style="3" customWidth="1"/>
    <col min="4364" max="4601" width="11.42578125" style="3"/>
    <col min="4602" max="4602" width="20" style="3" bestFit="1" customWidth="1"/>
    <col min="4603" max="4603" width="22" style="3" customWidth="1"/>
    <col min="4604" max="4605" width="0" style="3" hidden="1" customWidth="1"/>
    <col min="4606" max="4616" width="11.42578125" style="3"/>
    <col min="4617" max="4617" width="12.5703125" style="3" customWidth="1"/>
    <col min="4618" max="4618" width="11.28515625" style="3" customWidth="1"/>
    <col min="4619" max="4619" width="10.28515625" style="3" customWidth="1"/>
    <col min="4620" max="4857" width="11.42578125" style="3"/>
    <col min="4858" max="4858" width="20" style="3" bestFit="1" customWidth="1"/>
    <col min="4859" max="4859" width="22" style="3" customWidth="1"/>
    <col min="4860" max="4861" width="0" style="3" hidden="1" customWidth="1"/>
    <col min="4862" max="4872" width="11.42578125" style="3"/>
    <col min="4873" max="4873" width="12.5703125" style="3" customWidth="1"/>
    <col min="4874" max="4874" width="11.28515625" style="3" customWidth="1"/>
    <col min="4875" max="4875" width="10.28515625" style="3" customWidth="1"/>
    <col min="4876" max="5113" width="11.42578125" style="3"/>
    <col min="5114" max="5114" width="20" style="3" bestFit="1" customWidth="1"/>
    <col min="5115" max="5115" width="22" style="3" customWidth="1"/>
    <col min="5116" max="5117" width="0" style="3" hidden="1" customWidth="1"/>
    <col min="5118" max="5128" width="11.42578125" style="3"/>
    <col min="5129" max="5129" width="12.5703125" style="3" customWidth="1"/>
    <col min="5130" max="5130" width="11.28515625" style="3" customWidth="1"/>
    <col min="5131" max="5131" width="10.28515625" style="3" customWidth="1"/>
    <col min="5132" max="5369" width="11.42578125" style="3"/>
    <col min="5370" max="5370" width="20" style="3" bestFit="1" customWidth="1"/>
    <col min="5371" max="5371" width="22" style="3" customWidth="1"/>
    <col min="5372" max="5373" width="0" style="3" hidden="1" customWidth="1"/>
    <col min="5374" max="5384" width="11.42578125" style="3"/>
    <col min="5385" max="5385" width="12.5703125" style="3" customWidth="1"/>
    <col min="5386" max="5386" width="11.28515625" style="3" customWidth="1"/>
    <col min="5387" max="5387" width="10.28515625" style="3" customWidth="1"/>
    <col min="5388" max="5625" width="11.42578125" style="3"/>
    <col min="5626" max="5626" width="20" style="3" bestFit="1" customWidth="1"/>
    <col min="5627" max="5627" width="22" style="3" customWidth="1"/>
    <col min="5628" max="5629" width="0" style="3" hidden="1" customWidth="1"/>
    <col min="5630" max="5640" width="11.42578125" style="3"/>
    <col min="5641" max="5641" width="12.5703125" style="3" customWidth="1"/>
    <col min="5642" max="5642" width="11.28515625" style="3" customWidth="1"/>
    <col min="5643" max="5643" width="10.28515625" style="3" customWidth="1"/>
    <col min="5644" max="5881" width="11.42578125" style="3"/>
    <col min="5882" max="5882" width="20" style="3" bestFit="1" customWidth="1"/>
    <col min="5883" max="5883" width="22" style="3" customWidth="1"/>
    <col min="5884" max="5885" width="0" style="3" hidden="1" customWidth="1"/>
    <col min="5886" max="5896" width="11.42578125" style="3"/>
    <col min="5897" max="5897" width="12.5703125" style="3" customWidth="1"/>
    <col min="5898" max="5898" width="11.28515625" style="3" customWidth="1"/>
    <col min="5899" max="5899" width="10.28515625" style="3" customWidth="1"/>
    <col min="5900" max="6137" width="11.42578125" style="3"/>
    <col min="6138" max="6138" width="20" style="3" bestFit="1" customWidth="1"/>
    <col min="6139" max="6139" width="22" style="3" customWidth="1"/>
    <col min="6140" max="6141" width="0" style="3" hidden="1" customWidth="1"/>
    <col min="6142" max="6152" width="11.42578125" style="3"/>
    <col min="6153" max="6153" width="12.5703125" style="3" customWidth="1"/>
    <col min="6154" max="6154" width="11.28515625" style="3" customWidth="1"/>
    <col min="6155" max="6155" width="10.28515625" style="3" customWidth="1"/>
    <col min="6156" max="6393" width="11.42578125" style="3"/>
    <col min="6394" max="6394" width="20" style="3" bestFit="1" customWidth="1"/>
    <col min="6395" max="6395" width="22" style="3" customWidth="1"/>
    <col min="6396" max="6397" width="0" style="3" hidden="1" customWidth="1"/>
    <col min="6398" max="6408" width="11.42578125" style="3"/>
    <col min="6409" max="6409" width="12.5703125" style="3" customWidth="1"/>
    <col min="6410" max="6410" width="11.28515625" style="3" customWidth="1"/>
    <col min="6411" max="6411" width="10.28515625" style="3" customWidth="1"/>
    <col min="6412" max="6649" width="11.42578125" style="3"/>
    <col min="6650" max="6650" width="20" style="3" bestFit="1" customWidth="1"/>
    <col min="6651" max="6651" width="22" style="3" customWidth="1"/>
    <col min="6652" max="6653" width="0" style="3" hidden="1" customWidth="1"/>
    <col min="6654" max="6664" width="11.42578125" style="3"/>
    <col min="6665" max="6665" width="12.5703125" style="3" customWidth="1"/>
    <col min="6666" max="6666" width="11.28515625" style="3" customWidth="1"/>
    <col min="6667" max="6667" width="10.28515625" style="3" customWidth="1"/>
    <col min="6668" max="6905" width="11.42578125" style="3"/>
    <col min="6906" max="6906" width="20" style="3" bestFit="1" customWidth="1"/>
    <col min="6907" max="6907" width="22" style="3" customWidth="1"/>
    <col min="6908" max="6909" width="0" style="3" hidden="1" customWidth="1"/>
    <col min="6910" max="6920" width="11.42578125" style="3"/>
    <col min="6921" max="6921" width="12.5703125" style="3" customWidth="1"/>
    <col min="6922" max="6922" width="11.28515625" style="3" customWidth="1"/>
    <col min="6923" max="6923" width="10.28515625" style="3" customWidth="1"/>
    <col min="6924" max="7161" width="11.42578125" style="3"/>
    <col min="7162" max="7162" width="20" style="3" bestFit="1" customWidth="1"/>
    <col min="7163" max="7163" width="22" style="3" customWidth="1"/>
    <col min="7164" max="7165" width="0" style="3" hidden="1" customWidth="1"/>
    <col min="7166" max="7176" width="11.42578125" style="3"/>
    <col min="7177" max="7177" width="12.5703125" style="3" customWidth="1"/>
    <col min="7178" max="7178" width="11.28515625" style="3" customWidth="1"/>
    <col min="7179" max="7179" width="10.28515625" style="3" customWidth="1"/>
    <col min="7180" max="7417" width="11.42578125" style="3"/>
    <col min="7418" max="7418" width="20" style="3" bestFit="1" customWidth="1"/>
    <col min="7419" max="7419" width="22" style="3" customWidth="1"/>
    <col min="7420" max="7421" width="0" style="3" hidden="1" customWidth="1"/>
    <col min="7422" max="7432" width="11.42578125" style="3"/>
    <col min="7433" max="7433" width="12.5703125" style="3" customWidth="1"/>
    <col min="7434" max="7434" width="11.28515625" style="3" customWidth="1"/>
    <col min="7435" max="7435" width="10.28515625" style="3" customWidth="1"/>
    <col min="7436" max="7673" width="11.42578125" style="3"/>
    <col min="7674" max="7674" width="20" style="3" bestFit="1" customWidth="1"/>
    <col min="7675" max="7675" width="22" style="3" customWidth="1"/>
    <col min="7676" max="7677" width="0" style="3" hidden="1" customWidth="1"/>
    <col min="7678" max="7688" width="11.42578125" style="3"/>
    <col min="7689" max="7689" width="12.5703125" style="3" customWidth="1"/>
    <col min="7690" max="7690" width="11.28515625" style="3" customWidth="1"/>
    <col min="7691" max="7691" width="10.28515625" style="3" customWidth="1"/>
    <col min="7692" max="7929" width="11.42578125" style="3"/>
    <col min="7930" max="7930" width="20" style="3" bestFit="1" customWidth="1"/>
    <col min="7931" max="7931" width="22" style="3" customWidth="1"/>
    <col min="7932" max="7933" width="0" style="3" hidden="1" customWidth="1"/>
    <col min="7934" max="7944" width="11.42578125" style="3"/>
    <col min="7945" max="7945" width="12.5703125" style="3" customWidth="1"/>
    <col min="7946" max="7946" width="11.28515625" style="3" customWidth="1"/>
    <col min="7947" max="7947" width="10.28515625" style="3" customWidth="1"/>
    <col min="7948" max="8185" width="11.42578125" style="3"/>
    <col min="8186" max="8186" width="20" style="3" bestFit="1" customWidth="1"/>
    <col min="8187" max="8187" width="22" style="3" customWidth="1"/>
    <col min="8188" max="8189" width="0" style="3" hidden="1" customWidth="1"/>
    <col min="8190" max="8200" width="11.42578125" style="3"/>
    <col min="8201" max="8201" width="12.5703125" style="3" customWidth="1"/>
    <col min="8202" max="8202" width="11.28515625" style="3" customWidth="1"/>
    <col min="8203" max="8203" width="10.28515625" style="3" customWidth="1"/>
    <col min="8204" max="8441" width="11.42578125" style="3"/>
    <col min="8442" max="8442" width="20" style="3" bestFit="1" customWidth="1"/>
    <col min="8443" max="8443" width="22" style="3" customWidth="1"/>
    <col min="8444" max="8445" width="0" style="3" hidden="1" customWidth="1"/>
    <col min="8446" max="8456" width="11.42578125" style="3"/>
    <col min="8457" max="8457" width="12.5703125" style="3" customWidth="1"/>
    <col min="8458" max="8458" width="11.28515625" style="3" customWidth="1"/>
    <col min="8459" max="8459" width="10.28515625" style="3" customWidth="1"/>
    <col min="8460" max="8697" width="11.42578125" style="3"/>
    <col min="8698" max="8698" width="20" style="3" bestFit="1" customWidth="1"/>
    <col min="8699" max="8699" width="22" style="3" customWidth="1"/>
    <col min="8700" max="8701" width="0" style="3" hidden="1" customWidth="1"/>
    <col min="8702" max="8712" width="11.42578125" style="3"/>
    <col min="8713" max="8713" width="12.5703125" style="3" customWidth="1"/>
    <col min="8714" max="8714" width="11.28515625" style="3" customWidth="1"/>
    <col min="8715" max="8715" width="10.28515625" style="3" customWidth="1"/>
    <col min="8716" max="8953" width="11.42578125" style="3"/>
    <col min="8954" max="8954" width="20" style="3" bestFit="1" customWidth="1"/>
    <col min="8955" max="8955" width="22" style="3" customWidth="1"/>
    <col min="8956" max="8957" width="0" style="3" hidden="1" customWidth="1"/>
    <col min="8958" max="8968" width="11.42578125" style="3"/>
    <col min="8969" max="8969" width="12.5703125" style="3" customWidth="1"/>
    <col min="8970" max="8970" width="11.28515625" style="3" customWidth="1"/>
    <col min="8971" max="8971" width="10.28515625" style="3" customWidth="1"/>
    <col min="8972" max="9209" width="11.42578125" style="3"/>
    <col min="9210" max="9210" width="20" style="3" bestFit="1" customWidth="1"/>
    <col min="9211" max="9211" width="22" style="3" customWidth="1"/>
    <col min="9212" max="9213" width="0" style="3" hidden="1" customWidth="1"/>
    <col min="9214" max="9224" width="11.42578125" style="3"/>
    <col min="9225" max="9225" width="12.5703125" style="3" customWidth="1"/>
    <col min="9226" max="9226" width="11.28515625" style="3" customWidth="1"/>
    <col min="9227" max="9227" width="10.28515625" style="3" customWidth="1"/>
    <col min="9228" max="9465" width="11.42578125" style="3"/>
    <col min="9466" max="9466" width="20" style="3" bestFit="1" customWidth="1"/>
    <col min="9467" max="9467" width="22" style="3" customWidth="1"/>
    <col min="9468" max="9469" width="0" style="3" hidden="1" customWidth="1"/>
    <col min="9470" max="9480" width="11.42578125" style="3"/>
    <col min="9481" max="9481" width="12.5703125" style="3" customWidth="1"/>
    <col min="9482" max="9482" width="11.28515625" style="3" customWidth="1"/>
    <col min="9483" max="9483" width="10.28515625" style="3" customWidth="1"/>
    <col min="9484" max="9721" width="11.42578125" style="3"/>
    <col min="9722" max="9722" width="20" style="3" bestFit="1" customWidth="1"/>
    <col min="9723" max="9723" width="22" style="3" customWidth="1"/>
    <col min="9724" max="9725" width="0" style="3" hidden="1" customWidth="1"/>
    <col min="9726" max="9736" width="11.42578125" style="3"/>
    <col min="9737" max="9737" width="12.5703125" style="3" customWidth="1"/>
    <col min="9738" max="9738" width="11.28515625" style="3" customWidth="1"/>
    <col min="9739" max="9739" width="10.28515625" style="3" customWidth="1"/>
    <col min="9740" max="9977" width="11.42578125" style="3"/>
    <col min="9978" max="9978" width="20" style="3" bestFit="1" customWidth="1"/>
    <col min="9979" max="9979" width="22" style="3" customWidth="1"/>
    <col min="9980" max="9981" width="0" style="3" hidden="1" customWidth="1"/>
    <col min="9982" max="9992" width="11.42578125" style="3"/>
    <col min="9993" max="9993" width="12.5703125" style="3" customWidth="1"/>
    <col min="9994" max="9994" width="11.28515625" style="3" customWidth="1"/>
    <col min="9995" max="9995" width="10.28515625" style="3" customWidth="1"/>
    <col min="9996" max="10233" width="11.42578125" style="3"/>
    <col min="10234" max="10234" width="20" style="3" bestFit="1" customWidth="1"/>
    <col min="10235" max="10235" width="22" style="3" customWidth="1"/>
    <col min="10236" max="10237" width="0" style="3" hidden="1" customWidth="1"/>
    <col min="10238" max="10248" width="11.42578125" style="3"/>
    <col min="10249" max="10249" width="12.5703125" style="3" customWidth="1"/>
    <col min="10250" max="10250" width="11.28515625" style="3" customWidth="1"/>
    <col min="10251" max="10251" width="10.28515625" style="3" customWidth="1"/>
    <col min="10252" max="10489" width="11.42578125" style="3"/>
    <col min="10490" max="10490" width="20" style="3" bestFit="1" customWidth="1"/>
    <col min="10491" max="10491" width="22" style="3" customWidth="1"/>
    <col min="10492" max="10493" width="0" style="3" hidden="1" customWidth="1"/>
    <col min="10494" max="10504" width="11.42578125" style="3"/>
    <col min="10505" max="10505" width="12.5703125" style="3" customWidth="1"/>
    <col min="10506" max="10506" width="11.28515625" style="3" customWidth="1"/>
    <col min="10507" max="10507" width="10.28515625" style="3" customWidth="1"/>
    <col min="10508" max="10745" width="11.42578125" style="3"/>
    <col min="10746" max="10746" width="20" style="3" bestFit="1" customWidth="1"/>
    <col min="10747" max="10747" width="22" style="3" customWidth="1"/>
    <col min="10748" max="10749" width="0" style="3" hidden="1" customWidth="1"/>
    <col min="10750" max="10760" width="11.42578125" style="3"/>
    <col min="10761" max="10761" width="12.5703125" style="3" customWidth="1"/>
    <col min="10762" max="10762" width="11.28515625" style="3" customWidth="1"/>
    <col min="10763" max="10763" width="10.28515625" style="3" customWidth="1"/>
    <col min="10764" max="11001" width="11.42578125" style="3"/>
    <col min="11002" max="11002" width="20" style="3" bestFit="1" customWidth="1"/>
    <col min="11003" max="11003" width="22" style="3" customWidth="1"/>
    <col min="11004" max="11005" width="0" style="3" hidden="1" customWidth="1"/>
    <col min="11006" max="11016" width="11.42578125" style="3"/>
    <col min="11017" max="11017" width="12.5703125" style="3" customWidth="1"/>
    <col min="11018" max="11018" width="11.28515625" style="3" customWidth="1"/>
    <col min="11019" max="11019" width="10.28515625" style="3" customWidth="1"/>
    <col min="11020" max="11257" width="11.42578125" style="3"/>
    <col min="11258" max="11258" width="20" style="3" bestFit="1" customWidth="1"/>
    <col min="11259" max="11259" width="22" style="3" customWidth="1"/>
    <col min="11260" max="11261" width="0" style="3" hidden="1" customWidth="1"/>
    <col min="11262" max="11272" width="11.42578125" style="3"/>
    <col min="11273" max="11273" width="12.5703125" style="3" customWidth="1"/>
    <col min="11274" max="11274" width="11.28515625" style="3" customWidth="1"/>
    <col min="11275" max="11275" width="10.28515625" style="3" customWidth="1"/>
    <col min="11276" max="11513" width="11.42578125" style="3"/>
    <col min="11514" max="11514" width="20" style="3" bestFit="1" customWidth="1"/>
    <col min="11515" max="11515" width="22" style="3" customWidth="1"/>
    <col min="11516" max="11517" width="0" style="3" hidden="1" customWidth="1"/>
    <col min="11518" max="11528" width="11.42578125" style="3"/>
    <col min="11529" max="11529" width="12.5703125" style="3" customWidth="1"/>
    <col min="11530" max="11530" width="11.28515625" style="3" customWidth="1"/>
    <col min="11531" max="11531" width="10.28515625" style="3" customWidth="1"/>
    <col min="11532" max="11769" width="11.42578125" style="3"/>
    <col min="11770" max="11770" width="20" style="3" bestFit="1" customWidth="1"/>
    <col min="11771" max="11771" width="22" style="3" customWidth="1"/>
    <col min="11772" max="11773" width="0" style="3" hidden="1" customWidth="1"/>
    <col min="11774" max="11784" width="11.42578125" style="3"/>
    <col min="11785" max="11785" width="12.5703125" style="3" customWidth="1"/>
    <col min="11786" max="11786" width="11.28515625" style="3" customWidth="1"/>
    <col min="11787" max="11787" width="10.28515625" style="3" customWidth="1"/>
    <col min="11788" max="12025" width="11.42578125" style="3"/>
    <col min="12026" max="12026" width="20" style="3" bestFit="1" customWidth="1"/>
    <col min="12027" max="12027" width="22" style="3" customWidth="1"/>
    <col min="12028" max="12029" width="0" style="3" hidden="1" customWidth="1"/>
    <col min="12030" max="12040" width="11.42578125" style="3"/>
    <col min="12041" max="12041" width="12.5703125" style="3" customWidth="1"/>
    <col min="12042" max="12042" width="11.28515625" style="3" customWidth="1"/>
    <col min="12043" max="12043" width="10.28515625" style="3" customWidth="1"/>
    <col min="12044" max="12281" width="11.42578125" style="3"/>
    <col min="12282" max="12282" width="20" style="3" bestFit="1" customWidth="1"/>
    <col min="12283" max="12283" width="22" style="3" customWidth="1"/>
    <col min="12284" max="12285" width="0" style="3" hidden="1" customWidth="1"/>
    <col min="12286" max="12296" width="11.42578125" style="3"/>
    <col min="12297" max="12297" width="12.5703125" style="3" customWidth="1"/>
    <col min="12298" max="12298" width="11.28515625" style="3" customWidth="1"/>
    <col min="12299" max="12299" width="10.28515625" style="3" customWidth="1"/>
    <col min="12300" max="12537" width="11.42578125" style="3"/>
    <col min="12538" max="12538" width="20" style="3" bestFit="1" customWidth="1"/>
    <col min="12539" max="12539" width="22" style="3" customWidth="1"/>
    <col min="12540" max="12541" width="0" style="3" hidden="1" customWidth="1"/>
    <col min="12542" max="12552" width="11.42578125" style="3"/>
    <col min="12553" max="12553" width="12.5703125" style="3" customWidth="1"/>
    <col min="12554" max="12554" width="11.28515625" style="3" customWidth="1"/>
    <col min="12555" max="12555" width="10.28515625" style="3" customWidth="1"/>
    <col min="12556" max="12793" width="11.42578125" style="3"/>
    <col min="12794" max="12794" width="20" style="3" bestFit="1" customWidth="1"/>
    <col min="12795" max="12795" width="22" style="3" customWidth="1"/>
    <col min="12796" max="12797" width="0" style="3" hidden="1" customWidth="1"/>
    <col min="12798" max="12808" width="11.42578125" style="3"/>
    <col min="12809" max="12809" width="12.5703125" style="3" customWidth="1"/>
    <col min="12810" max="12810" width="11.28515625" style="3" customWidth="1"/>
    <col min="12811" max="12811" width="10.28515625" style="3" customWidth="1"/>
    <col min="12812" max="13049" width="11.42578125" style="3"/>
    <col min="13050" max="13050" width="20" style="3" bestFit="1" customWidth="1"/>
    <col min="13051" max="13051" width="22" style="3" customWidth="1"/>
    <col min="13052" max="13053" width="0" style="3" hidden="1" customWidth="1"/>
    <col min="13054" max="13064" width="11.42578125" style="3"/>
    <col min="13065" max="13065" width="12.5703125" style="3" customWidth="1"/>
    <col min="13066" max="13066" width="11.28515625" style="3" customWidth="1"/>
    <col min="13067" max="13067" width="10.28515625" style="3" customWidth="1"/>
    <col min="13068" max="13305" width="11.42578125" style="3"/>
    <col min="13306" max="13306" width="20" style="3" bestFit="1" customWidth="1"/>
    <col min="13307" max="13307" width="22" style="3" customWidth="1"/>
    <col min="13308" max="13309" width="0" style="3" hidden="1" customWidth="1"/>
    <col min="13310" max="13320" width="11.42578125" style="3"/>
    <col min="13321" max="13321" width="12.5703125" style="3" customWidth="1"/>
    <col min="13322" max="13322" width="11.28515625" style="3" customWidth="1"/>
    <col min="13323" max="13323" width="10.28515625" style="3" customWidth="1"/>
    <col min="13324" max="13561" width="11.42578125" style="3"/>
    <col min="13562" max="13562" width="20" style="3" bestFit="1" customWidth="1"/>
    <col min="13563" max="13563" width="22" style="3" customWidth="1"/>
    <col min="13564" max="13565" width="0" style="3" hidden="1" customWidth="1"/>
    <col min="13566" max="13576" width="11.42578125" style="3"/>
    <col min="13577" max="13577" width="12.5703125" style="3" customWidth="1"/>
    <col min="13578" max="13578" width="11.28515625" style="3" customWidth="1"/>
    <col min="13579" max="13579" width="10.28515625" style="3" customWidth="1"/>
    <col min="13580" max="13817" width="11.42578125" style="3"/>
    <col min="13818" max="13818" width="20" style="3" bestFit="1" customWidth="1"/>
    <col min="13819" max="13819" width="22" style="3" customWidth="1"/>
    <col min="13820" max="13821" width="0" style="3" hidden="1" customWidth="1"/>
    <col min="13822" max="13832" width="11.42578125" style="3"/>
    <col min="13833" max="13833" width="12.5703125" style="3" customWidth="1"/>
    <col min="13834" max="13834" width="11.28515625" style="3" customWidth="1"/>
    <col min="13835" max="13835" width="10.28515625" style="3" customWidth="1"/>
    <col min="13836" max="14073" width="11.42578125" style="3"/>
    <col min="14074" max="14074" width="20" style="3" bestFit="1" customWidth="1"/>
    <col min="14075" max="14075" width="22" style="3" customWidth="1"/>
    <col min="14076" max="14077" width="0" style="3" hidden="1" customWidth="1"/>
    <col min="14078" max="14088" width="11.42578125" style="3"/>
    <col min="14089" max="14089" width="12.5703125" style="3" customWidth="1"/>
    <col min="14090" max="14090" width="11.28515625" style="3" customWidth="1"/>
    <col min="14091" max="14091" width="10.28515625" style="3" customWidth="1"/>
    <col min="14092" max="14329" width="11.42578125" style="3"/>
    <col min="14330" max="14330" width="20" style="3" bestFit="1" customWidth="1"/>
    <col min="14331" max="14331" width="22" style="3" customWidth="1"/>
    <col min="14332" max="14333" width="0" style="3" hidden="1" customWidth="1"/>
    <col min="14334" max="14344" width="11.42578125" style="3"/>
    <col min="14345" max="14345" width="12.5703125" style="3" customWidth="1"/>
    <col min="14346" max="14346" width="11.28515625" style="3" customWidth="1"/>
    <col min="14347" max="14347" width="10.28515625" style="3" customWidth="1"/>
    <col min="14348" max="14585" width="11.42578125" style="3"/>
    <col min="14586" max="14586" width="20" style="3" bestFit="1" customWidth="1"/>
    <col min="14587" max="14587" width="22" style="3" customWidth="1"/>
    <col min="14588" max="14589" width="0" style="3" hidden="1" customWidth="1"/>
    <col min="14590" max="14600" width="11.42578125" style="3"/>
    <col min="14601" max="14601" width="12.5703125" style="3" customWidth="1"/>
    <col min="14602" max="14602" width="11.28515625" style="3" customWidth="1"/>
    <col min="14603" max="14603" width="10.28515625" style="3" customWidth="1"/>
    <col min="14604" max="14841" width="11.42578125" style="3"/>
    <col min="14842" max="14842" width="20" style="3" bestFit="1" customWidth="1"/>
    <col min="14843" max="14843" width="22" style="3" customWidth="1"/>
    <col min="14844" max="14845" width="0" style="3" hidden="1" customWidth="1"/>
    <col min="14846" max="14856" width="11.42578125" style="3"/>
    <col min="14857" max="14857" width="12.5703125" style="3" customWidth="1"/>
    <col min="14858" max="14858" width="11.28515625" style="3" customWidth="1"/>
    <col min="14859" max="14859" width="10.28515625" style="3" customWidth="1"/>
    <col min="14860" max="15097" width="11.42578125" style="3"/>
    <col min="15098" max="15098" width="20" style="3" bestFit="1" customWidth="1"/>
    <col min="15099" max="15099" width="22" style="3" customWidth="1"/>
    <col min="15100" max="15101" width="0" style="3" hidden="1" customWidth="1"/>
    <col min="15102" max="15112" width="11.42578125" style="3"/>
    <col min="15113" max="15113" width="12.5703125" style="3" customWidth="1"/>
    <col min="15114" max="15114" width="11.28515625" style="3" customWidth="1"/>
    <col min="15115" max="15115" width="10.28515625" style="3" customWidth="1"/>
    <col min="15116" max="15353" width="11.42578125" style="3"/>
    <col min="15354" max="15354" width="20" style="3" bestFit="1" customWidth="1"/>
    <col min="15355" max="15355" width="22" style="3" customWidth="1"/>
    <col min="15356" max="15357" width="0" style="3" hidden="1" customWidth="1"/>
    <col min="15358" max="15368" width="11.42578125" style="3"/>
    <col min="15369" max="15369" width="12.5703125" style="3" customWidth="1"/>
    <col min="15370" max="15370" width="11.28515625" style="3" customWidth="1"/>
    <col min="15371" max="15371" width="10.28515625" style="3" customWidth="1"/>
    <col min="15372" max="15609" width="11.42578125" style="3"/>
    <col min="15610" max="15610" width="20" style="3" bestFit="1" customWidth="1"/>
    <col min="15611" max="15611" width="22" style="3" customWidth="1"/>
    <col min="15612" max="15613" width="0" style="3" hidden="1" customWidth="1"/>
    <col min="15614" max="15624" width="11.42578125" style="3"/>
    <col min="15625" max="15625" width="12.5703125" style="3" customWidth="1"/>
    <col min="15626" max="15626" width="11.28515625" style="3" customWidth="1"/>
    <col min="15627" max="15627" width="10.28515625" style="3" customWidth="1"/>
    <col min="15628" max="15865" width="11.42578125" style="3"/>
    <col min="15866" max="15866" width="20" style="3" bestFit="1" customWidth="1"/>
    <col min="15867" max="15867" width="22" style="3" customWidth="1"/>
    <col min="15868" max="15869" width="0" style="3" hidden="1" customWidth="1"/>
    <col min="15870" max="15880" width="11.42578125" style="3"/>
    <col min="15881" max="15881" width="12.5703125" style="3" customWidth="1"/>
    <col min="15882" max="15882" width="11.28515625" style="3" customWidth="1"/>
    <col min="15883" max="15883" width="10.28515625" style="3" customWidth="1"/>
    <col min="15884" max="16121" width="11.42578125" style="3"/>
    <col min="16122" max="16122" width="20" style="3" bestFit="1" customWidth="1"/>
    <col min="16123" max="16123" width="22" style="3" customWidth="1"/>
    <col min="16124" max="16125" width="0" style="3" hidden="1" customWidth="1"/>
    <col min="16126" max="16136" width="11.42578125" style="3"/>
    <col min="16137" max="16137" width="12.5703125" style="3" customWidth="1"/>
    <col min="16138" max="16138" width="11.28515625" style="3" customWidth="1"/>
    <col min="16139" max="16139" width="10.28515625" style="3" customWidth="1"/>
    <col min="16140" max="16384" width="11.42578125" style="3"/>
  </cols>
  <sheetData>
    <row r="1" spans="1:22" x14ac:dyDescent="0.2">
      <c r="A1" s="71" t="s">
        <v>14</v>
      </c>
      <c r="B1" s="1"/>
      <c r="C1" s="1"/>
      <c r="D1" s="1"/>
      <c r="E1" s="1"/>
      <c r="F1" s="1"/>
      <c r="G1" s="1"/>
      <c r="H1" s="1"/>
      <c r="I1" s="1"/>
      <c r="J1" s="2"/>
      <c r="K1" s="2"/>
      <c r="L1" s="2"/>
      <c r="M1" s="1"/>
      <c r="N1" s="1"/>
      <c r="O1" s="1"/>
      <c r="P1" s="1"/>
      <c r="Q1" s="1"/>
      <c r="R1" s="1"/>
      <c r="S1" s="1"/>
    </row>
    <row r="2" spans="1:22" ht="12" thickBot="1" x14ac:dyDescent="0.25">
      <c r="A2" s="1"/>
      <c r="B2" s="1"/>
      <c r="C2" s="1"/>
      <c r="D2" s="1"/>
      <c r="E2" s="1"/>
      <c r="F2" s="1"/>
      <c r="G2" s="1"/>
      <c r="H2" s="1"/>
      <c r="I2" s="1"/>
      <c r="J2" s="2"/>
      <c r="K2" s="4"/>
      <c r="L2" s="4"/>
      <c r="M2" s="5"/>
      <c r="N2" s="5"/>
      <c r="O2" s="5"/>
      <c r="P2" s="5"/>
      <c r="Q2" s="5"/>
      <c r="R2" s="5"/>
      <c r="S2" s="5"/>
      <c r="T2" s="6"/>
      <c r="U2" s="6"/>
    </row>
    <row r="3" spans="1:22" ht="56.25" x14ac:dyDescent="0.2">
      <c r="A3" s="7"/>
      <c r="B3" s="8"/>
      <c r="C3" s="9">
        <v>2002</v>
      </c>
      <c r="D3" s="10" t="s">
        <v>0</v>
      </c>
      <c r="E3" s="10" t="s">
        <v>1</v>
      </c>
      <c r="F3" s="10">
        <v>2006</v>
      </c>
      <c r="G3" s="10">
        <v>2007</v>
      </c>
      <c r="H3" s="9">
        <v>2008</v>
      </c>
      <c r="I3" s="11">
        <v>2009</v>
      </c>
      <c r="J3" s="9">
        <v>2010</v>
      </c>
      <c r="K3" s="9">
        <v>2011</v>
      </c>
      <c r="L3" s="12">
        <v>2012</v>
      </c>
      <c r="M3" s="9">
        <v>2013</v>
      </c>
      <c r="N3" s="9">
        <v>2014</v>
      </c>
      <c r="O3" s="9">
        <v>2015</v>
      </c>
      <c r="P3" s="9">
        <v>2016</v>
      </c>
      <c r="Q3" s="9">
        <v>2017</v>
      </c>
      <c r="R3" s="9">
        <v>2018</v>
      </c>
      <c r="S3" s="10">
        <v>2019</v>
      </c>
      <c r="T3" s="9" t="s">
        <v>20</v>
      </c>
      <c r="U3" s="11" t="s">
        <v>21</v>
      </c>
      <c r="V3" s="9" t="s">
        <v>22</v>
      </c>
    </row>
    <row r="4" spans="1:22" ht="12.95" customHeight="1" x14ac:dyDescent="0.2">
      <c r="A4" s="13" t="s">
        <v>2</v>
      </c>
      <c r="B4" s="14" t="s">
        <v>3</v>
      </c>
      <c r="C4" s="15">
        <v>1789522.8939349356</v>
      </c>
      <c r="D4" s="16">
        <v>1807469.950487243</v>
      </c>
      <c r="E4" s="16">
        <v>1806578.8094190061</v>
      </c>
      <c r="F4" s="16">
        <v>1789385.6169224519</v>
      </c>
      <c r="G4" s="16">
        <v>1725306.2449226959</v>
      </c>
      <c r="H4" s="16">
        <v>1646043.2872875533</v>
      </c>
      <c r="I4" s="16">
        <v>1602658</v>
      </c>
      <c r="J4" s="16">
        <v>1581958</v>
      </c>
      <c r="K4" s="16">
        <v>1551763</v>
      </c>
      <c r="L4" s="16">
        <v>1538841</v>
      </c>
      <c r="M4" s="16">
        <v>1529415</v>
      </c>
      <c r="N4" s="16">
        <v>1537855</v>
      </c>
      <c r="O4" s="16">
        <v>1542419</v>
      </c>
      <c r="P4" s="17">
        <v>1545907</v>
      </c>
      <c r="Q4" s="17">
        <v>1546685</v>
      </c>
      <c r="R4" s="16">
        <v>1545149</v>
      </c>
      <c r="S4" s="62">
        <v>1539550</v>
      </c>
      <c r="T4" s="18">
        <f>100*(POWER(S4/I4,1/(2019-2009))-1)</f>
        <v>-0.40092748072767526</v>
      </c>
      <c r="U4" s="67">
        <f>100*(POWER(N4/I4,1/(2014-2009))-1)</f>
        <v>-0.82210037024821325</v>
      </c>
      <c r="V4" s="18">
        <f>100*(POWER(S4/N4,1/(2019-2014))-1)</f>
        <v>2.2033978661029074E-2</v>
      </c>
    </row>
    <row r="5" spans="1:22" ht="12.95" customHeight="1" x14ac:dyDescent="0.2">
      <c r="A5" s="19"/>
      <c r="B5" s="20" t="s">
        <v>4</v>
      </c>
      <c r="C5" s="21">
        <v>331034.39873630973</v>
      </c>
      <c r="D5" s="22">
        <v>299563.33406395785</v>
      </c>
      <c r="E5" s="22">
        <v>303642.64203103248</v>
      </c>
      <c r="F5" s="22">
        <v>312892.29840036796</v>
      </c>
      <c r="G5" s="22">
        <v>321305.49474042974</v>
      </c>
      <c r="H5" s="22">
        <v>333893.36592206807</v>
      </c>
      <c r="I5" s="22">
        <v>364903</v>
      </c>
      <c r="J5" s="22">
        <v>369202</v>
      </c>
      <c r="K5" s="22">
        <v>365124</v>
      </c>
      <c r="L5" s="22">
        <v>369513</v>
      </c>
      <c r="M5" s="22">
        <v>385530</v>
      </c>
      <c r="N5" s="22">
        <v>375652</v>
      </c>
      <c r="O5" s="22">
        <v>378939</v>
      </c>
      <c r="P5" s="23">
        <v>399665</v>
      </c>
      <c r="Q5" s="22">
        <v>416242</v>
      </c>
      <c r="R5" s="22">
        <v>440228</v>
      </c>
      <c r="S5" s="38">
        <v>469012</v>
      </c>
      <c r="T5" s="25">
        <f t="shared" ref="T5:T9" si="0">100*(POWER(S5/I5,1/(2019-2009))-1)</f>
        <v>2.5417327966658076</v>
      </c>
      <c r="U5" s="24">
        <f t="shared" ref="U5:U9" si="1">100*(POWER(N5/I5,1/(2014-2009))-1)</f>
        <v>0.58232129828597046</v>
      </c>
      <c r="V5" s="25">
        <f t="shared" ref="V5:V9" si="2">100*(POWER(S5/N5,1/(2019-2014))-1)</f>
        <v>4.5393149533723642</v>
      </c>
    </row>
    <row r="6" spans="1:22" ht="12.95" customHeight="1" x14ac:dyDescent="0.2">
      <c r="A6" s="19"/>
      <c r="B6" s="20" t="s">
        <v>19</v>
      </c>
      <c r="C6" s="21">
        <v>319610.7006929596</v>
      </c>
      <c r="D6" s="22">
        <v>344061.76154228864</v>
      </c>
      <c r="E6" s="22">
        <v>347477.75642225356</v>
      </c>
      <c r="F6" s="22">
        <v>347485.72314915614</v>
      </c>
      <c r="G6" s="22">
        <v>344941.34974465595</v>
      </c>
      <c r="H6" s="22">
        <v>334899.29048399831</v>
      </c>
      <c r="I6" s="22">
        <v>327005</v>
      </c>
      <c r="J6" s="22">
        <v>322276</v>
      </c>
      <c r="K6" s="22">
        <v>318292</v>
      </c>
      <c r="L6" s="22">
        <v>313228</v>
      </c>
      <c r="M6" s="22">
        <v>309800</v>
      </c>
      <c r="N6" s="22">
        <v>303392</v>
      </c>
      <c r="O6" s="22">
        <v>300327</v>
      </c>
      <c r="P6" s="23">
        <v>307621</v>
      </c>
      <c r="Q6" s="22">
        <v>309142</v>
      </c>
      <c r="R6" s="22">
        <v>307439</v>
      </c>
      <c r="S6" s="38">
        <v>309184</v>
      </c>
      <c r="T6" s="25">
        <f t="shared" si="0"/>
        <v>-0.55882167388536796</v>
      </c>
      <c r="U6" s="24">
        <f t="shared" si="1"/>
        <v>-1.4878162447743648</v>
      </c>
      <c r="V6" s="25">
        <f t="shared" si="2"/>
        <v>0.37893354852756023</v>
      </c>
    </row>
    <row r="7" spans="1:22" ht="12.95" customHeight="1" x14ac:dyDescent="0.2">
      <c r="A7" s="19"/>
      <c r="B7" s="20" t="s">
        <v>5</v>
      </c>
      <c r="C7" s="21">
        <v>205579.82909333901</v>
      </c>
      <c r="D7" s="22">
        <v>205817.6577304806</v>
      </c>
      <c r="E7" s="22">
        <v>201182.85843884954</v>
      </c>
      <c r="F7" s="22">
        <v>200093.38000065042</v>
      </c>
      <c r="G7" s="22">
        <v>196403</v>
      </c>
      <c r="H7" s="22">
        <v>194410.90646263518</v>
      </c>
      <c r="I7" s="22">
        <v>189156</v>
      </c>
      <c r="J7" s="22">
        <v>184634</v>
      </c>
      <c r="K7" s="22">
        <v>180697</v>
      </c>
      <c r="L7" s="22">
        <v>178281</v>
      </c>
      <c r="M7" s="22">
        <v>175857</v>
      </c>
      <c r="N7" s="22">
        <v>175680</v>
      </c>
      <c r="O7" s="22">
        <v>176346</v>
      </c>
      <c r="P7" s="23">
        <v>178334</v>
      </c>
      <c r="Q7" s="22">
        <v>178180</v>
      </c>
      <c r="R7" s="22">
        <v>176415</v>
      </c>
      <c r="S7" s="38">
        <v>173741</v>
      </c>
      <c r="T7" s="25">
        <f t="shared" si="0"/>
        <v>-0.84646104200064576</v>
      </c>
      <c r="U7" s="24">
        <f t="shared" si="1"/>
        <v>-1.4672871330636772</v>
      </c>
      <c r="V7" s="25">
        <f t="shared" si="2"/>
        <v>-0.22172330551418762</v>
      </c>
    </row>
    <row r="8" spans="1:22" ht="12.95" customHeight="1" x14ac:dyDescent="0.2">
      <c r="A8" s="19"/>
      <c r="B8" s="57" t="s">
        <v>6</v>
      </c>
      <c r="C8" s="58">
        <v>56136</v>
      </c>
      <c r="D8" s="59">
        <v>55619</v>
      </c>
      <c r="E8" s="59">
        <v>50861</v>
      </c>
      <c r="F8" s="59">
        <v>49112</v>
      </c>
      <c r="G8" s="59">
        <v>46695</v>
      </c>
      <c r="H8" s="59">
        <v>44397</v>
      </c>
      <c r="I8" s="59">
        <v>42576</v>
      </c>
      <c r="J8" s="59">
        <v>39792</v>
      </c>
      <c r="K8" s="59">
        <v>37466</v>
      </c>
      <c r="L8" s="59">
        <v>35545</v>
      </c>
      <c r="M8" s="59">
        <v>33279</v>
      </c>
      <c r="N8" s="59">
        <v>31174</v>
      </c>
      <c r="O8" s="59">
        <v>27657</v>
      </c>
      <c r="P8" s="60">
        <v>25229</v>
      </c>
      <c r="Q8" s="63">
        <v>23013</v>
      </c>
      <c r="R8" s="63">
        <v>21859</v>
      </c>
      <c r="S8" s="70">
        <v>20450</v>
      </c>
      <c r="T8" s="61">
        <f t="shared" si="0"/>
        <v>-7.0706615436226254</v>
      </c>
      <c r="U8" s="68">
        <f t="shared" si="1"/>
        <v>-6.0437802952118087</v>
      </c>
      <c r="V8" s="69">
        <f t="shared" si="2"/>
        <v>-8.0863196382959917</v>
      </c>
    </row>
    <row r="9" spans="1:22" ht="12.95" customHeight="1" x14ac:dyDescent="0.2">
      <c r="A9" s="19"/>
      <c r="B9" s="27" t="s">
        <v>7</v>
      </c>
      <c r="C9" s="28">
        <v>2645747.8173585781</v>
      </c>
      <c r="D9" s="29">
        <v>2656912.6987051195</v>
      </c>
      <c r="E9" s="29">
        <v>2658881.827975505</v>
      </c>
      <c r="F9" s="29">
        <v>2649856.9083079202</v>
      </c>
      <c r="G9" s="29">
        <v>2587956.1420031427</v>
      </c>
      <c r="H9" s="29">
        <v>2509246.8501562551</v>
      </c>
      <c r="I9" s="29">
        <v>2483722</v>
      </c>
      <c r="J9" s="29">
        <v>2458070</v>
      </c>
      <c r="K9" s="29">
        <v>2415876</v>
      </c>
      <c r="L9" s="29">
        <v>2399863</v>
      </c>
      <c r="M9" s="29">
        <v>2400602</v>
      </c>
      <c r="N9" s="29">
        <v>2392579</v>
      </c>
      <c r="O9" s="29">
        <v>2398031</v>
      </c>
      <c r="P9" s="29">
        <v>2431527</v>
      </c>
      <c r="Q9" s="29">
        <v>2450249</v>
      </c>
      <c r="R9" s="29">
        <v>2469231</v>
      </c>
      <c r="S9" s="39">
        <v>2491487</v>
      </c>
      <c r="T9" s="31">
        <f t="shared" si="0"/>
        <v>3.121966673733656E-2</v>
      </c>
      <c r="U9" s="31">
        <f t="shared" si="1"/>
        <v>-0.74493902983261417</v>
      </c>
      <c r="V9" s="31">
        <f t="shared" si="2"/>
        <v>0.81344780013370421</v>
      </c>
    </row>
    <row r="10" spans="1:22" x14ac:dyDescent="0.2">
      <c r="A10" s="32"/>
      <c r="B10" s="33" t="s">
        <v>15</v>
      </c>
      <c r="C10" s="34">
        <f>C5/C9*100</f>
        <v>12.511940728606664</v>
      </c>
      <c r="D10" s="35">
        <f>D5/D9*100</f>
        <v>11.27486553133469</v>
      </c>
      <c r="E10" s="35">
        <f>E5/E9*100</f>
        <v>11.41993746530016</v>
      </c>
      <c r="F10" s="35">
        <v>11.80789413267477</v>
      </c>
      <c r="G10" s="35">
        <f t="shared" ref="G10:Q10" si="3">G5/G9*100</f>
        <v>12.415414988127708</v>
      </c>
      <c r="H10" s="35">
        <f t="shared" si="3"/>
        <v>13.306517288296128</v>
      </c>
      <c r="I10" s="35">
        <f t="shared" si="3"/>
        <v>14.691781125262812</v>
      </c>
      <c r="J10" s="35">
        <f t="shared" si="3"/>
        <v>15.019995362215072</v>
      </c>
      <c r="K10" s="35">
        <f t="shared" si="3"/>
        <v>15.113524038485417</v>
      </c>
      <c r="L10" s="35">
        <f t="shared" si="3"/>
        <v>15.397253926578308</v>
      </c>
      <c r="M10" s="35">
        <f t="shared" si="3"/>
        <v>16.059721686476973</v>
      </c>
      <c r="N10" s="35">
        <f t="shared" si="3"/>
        <v>15.700714584554992</v>
      </c>
      <c r="O10" s="35">
        <f t="shared" si="3"/>
        <v>15.802089297427765</v>
      </c>
      <c r="P10" s="35">
        <f t="shared" si="3"/>
        <v>16.436790543555553</v>
      </c>
      <c r="Q10" s="35">
        <f t="shared" si="3"/>
        <v>16.987742878376853</v>
      </c>
      <c r="R10" s="35">
        <v>17.827080124998027</v>
      </c>
      <c r="S10" s="66">
        <v>18.823350466083859</v>
      </c>
      <c r="T10" s="24"/>
      <c r="U10" s="36"/>
      <c r="V10" s="36"/>
    </row>
    <row r="11" spans="1:22" ht="12.95" customHeight="1" x14ac:dyDescent="0.2">
      <c r="A11" s="37" t="s">
        <v>8</v>
      </c>
      <c r="B11" s="20" t="s">
        <v>9</v>
      </c>
      <c r="C11" s="38">
        <v>1073905.5153671019</v>
      </c>
      <c r="D11" s="22">
        <v>1158125.4630056228</v>
      </c>
      <c r="E11" s="38">
        <v>1192358.0445492943</v>
      </c>
      <c r="F11" s="22">
        <v>1218349.1735019078</v>
      </c>
      <c r="G11" s="38">
        <v>1294325.6845694499</v>
      </c>
      <c r="H11" s="22">
        <v>1366635</v>
      </c>
      <c r="I11" s="38">
        <v>1402129</v>
      </c>
      <c r="J11" s="22">
        <v>1412335</v>
      </c>
      <c r="K11" s="16">
        <v>1409937</v>
      </c>
      <c r="L11" s="16">
        <v>1429935</v>
      </c>
      <c r="M11" s="16">
        <v>1453109</v>
      </c>
      <c r="N11" s="16">
        <v>1468020</v>
      </c>
      <c r="O11" s="16">
        <v>1472339</v>
      </c>
      <c r="P11" s="17">
        <v>1469268</v>
      </c>
      <c r="Q11" s="16">
        <v>1467766</v>
      </c>
      <c r="R11" s="16">
        <v>1468339</v>
      </c>
      <c r="S11" s="62">
        <v>1468421</v>
      </c>
      <c r="T11" s="18">
        <f>100*(POWER(S11/I11,1/(2019-2009))-1)</f>
        <v>0.46302745481869856</v>
      </c>
      <c r="U11" s="18">
        <f>100*(POWER(N11/I11,1/(2014-2009))-1)</f>
        <v>0.92268590774395864</v>
      </c>
      <c r="V11" s="18">
        <f>100*(POWER(S11/N11,1/(2019-2014))-1)</f>
        <v>5.4625440087940902E-3</v>
      </c>
    </row>
    <row r="12" spans="1:22" ht="14.25" customHeight="1" x14ac:dyDescent="0.2">
      <c r="A12" s="19"/>
      <c r="B12" s="20" t="s">
        <v>4</v>
      </c>
      <c r="C12" s="38">
        <v>280867.82883423683</v>
      </c>
      <c r="D12" s="22">
        <v>303381.0409856647</v>
      </c>
      <c r="E12" s="38">
        <v>307085.13149782299</v>
      </c>
      <c r="F12" s="22">
        <v>327940.72842541151</v>
      </c>
      <c r="G12" s="38">
        <v>343609.20985003386</v>
      </c>
      <c r="H12" s="22">
        <v>348048</v>
      </c>
      <c r="I12" s="38">
        <v>346015</v>
      </c>
      <c r="J12" s="22">
        <v>340303</v>
      </c>
      <c r="K12" s="22">
        <v>359457</v>
      </c>
      <c r="L12" s="22">
        <v>369653</v>
      </c>
      <c r="M12" s="22">
        <v>362827</v>
      </c>
      <c r="N12" s="22">
        <v>364199</v>
      </c>
      <c r="O12" s="22">
        <v>355992</v>
      </c>
      <c r="P12" s="23">
        <v>356855</v>
      </c>
      <c r="Q12" s="22">
        <v>376131</v>
      </c>
      <c r="R12" s="22">
        <v>391129</v>
      </c>
      <c r="S12" s="38">
        <v>407724</v>
      </c>
      <c r="T12" s="25">
        <f t="shared" ref="T12:T14" si="4">100*(POWER(S12/I12,1/(2019-2009))-1)</f>
        <v>1.6546232215878476</v>
      </c>
      <c r="U12" s="25">
        <f t="shared" ref="U12:U14" si="5">100*(POWER(N12/I12,1/(2014-2009))-1)</f>
        <v>1.0296304848391058</v>
      </c>
      <c r="V12" s="25">
        <f t="shared" ref="V12:V14" si="6">100*(POWER(S12/N12,1/(2019-2014))-1)</f>
        <v>2.283482308427276</v>
      </c>
    </row>
    <row r="13" spans="1:22" ht="12.95" customHeight="1" x14ac:dyDescent="0.2">
      <c r="A13" s="19"/>
      <c r="B13" s="20" t="s">
        <v>5</v>
      </c>
      <c r="C13" s="38">
        <v>61694.080213055495</v>
      </c>
      <c r="D13" s="22">
        <v>62517.431880192977</v>
      </c>
      <c r="E13" s="38">
        <v>63357.647376657376</v>
      </c>
      <c r="F13" s="22">
        <v>64635.62</v>
      </c>
      <c r="G13" s="38">
        <v>65123.389506181149</v>
      </c>
      <c r="H13" s="22">
        <v>55162</v>
      </c>
      <c r="I13" s="38">
        <v>58339</v>
      </c>
      <c r="J13" s="22">
        <v>58387</v>
      </c>
      <c r="K13" s="22">
        <v>61267</v>
      </c>
      <c r="L13" s="22">
        <v>62831</v>
      </c>
      <c r="M13" s="22">
        <v>62810</v>
      </c>
      <c r="N13" s="22">
        <v>62436</v>
      </c>
      <c r="O13" s="22">
        <v>60979</v>
      </c>
      <c r="P13" s="23">
        <v>59749</v>
      </c>
      <c r="Q13" s="22">
        <v>58340</v>
      </c>
      <c r="R13" s="22">
        <v>59472</v>
      </c>
      <c r="S13" s="38">
        <v>59290</v>
      </c>
      <c r="T13" s="25">
        <f t="shared" si="4"/>
        <v>0.1618291455111498</v>
      </c>
      <c r="U13" s="25">
        <f t="shared" si="5"/>
        <v>1.3666790043306509</v>
      </c>
      <c r="V13" s="25">
        <f t="shared" si="6"/>
        <v>-1.0286998023684157</v>
      </c>
    </row>
    <row r="14" spans="1:22" ht="12.95" customHeight="1" x14ac:dyDescent="0.2">
      <c r="A14" s="19"/>
      <c r="B14" s="27" t="s">
        <v>7</v>
      </c>
      <c r="C14" s="39">
        <v>1416467.4244143942</v>
      </c>
      <c r="D14" s="29">
        <v>1524023.9358714805</v>
      </c>
      <c r="E14" s="39">
        <v>1562800.8234237747</v>
      </c>
      <c r="F14" s="29">
        <v>1610925.5219273195</v>
      </c>
      <c r="G14" s="39">
        <v>1703058.2839256648</v>
      </c>
      <c r="H14" s="29">
        <v>1769845</v>
      </c>
      <c r="I14" s="39">
        <v>1806483</v>
      </c>
      <c r="J14" s="29">
        <v>1811025</v>
      </c>
      <c r="K14" s="29">
        <v>1830661</v>
      </c>
      <c r="L14" s="29">
        <v>1862419</v>
      </c>
      <c r="M14" s="29">
        <v>1878746</v>
      </c>
      <c r="N14" s="29">
        <v>1894655</v>
      </c>
      <c r="O14" s="29">
        <v>1889310</v>
      </c>
      <c r="P14" s="30">
        <v>1885872</v>
      </c>
      <c r="Q14" s="29">
        <v>1902237</v>
      </c>
      <c r="R14" s="29">
        <v>1918940</v>
      </c>
      <c r="S14" s="39">
        <v>1935435</v>
      </c>
      <c r="T14" s="31">
        <f t="shared" si="4"/>
        <v>0.69188500416992316</v>
      </c>
      <c r="U14" s="31">
        <f t="shared" si="5"/>
        <v>0.95765450007725406</v>
      </c>
      <c r="V14" s="31">
        <f t="shared" si="6"/>
        <v>0.42681514243398944</v>
      </c>
    </row>
    <row r="15" spans="1:22" x14ac:dyDescent="0.2">
      <c r="A15" s="19"/>
      <c r="B15" s="33" t="s">
        <v>15</v>
      </c>
      <c r="C15" s="40">
        <f>100*C12/C14</f>
        <v>19.828753135664602</v>
      </c>
      <c r="D15" s="35">
        <f>100*D12/D14</f>
        <v>19.906579801332498</v>
      </c>
      <c r="E15" s="40">
        <f>100*E12/E14</f>
        <v>19.649665324917269</v>
      </c>
      <c r="F15" s="35">
        <v>20.35728678710494</v>
      </c>
      <c r="G15" s="40">
        <f>100*G12/G14</f>
        <v>20.17601001053184</v>
      </c>
      <c r="H15" s="35">
        <f>100*H12/H14</f>
        <v>19.66545092931867</v>
      </c>
      <c r="I15" s="40">
        <f>100*I12/I14</f>
        <v>19.154068983765693</v>
      </c>
      <c r="J15" s="35">
        <v>18.790629615825292</v>
      </c>
      <c r="K15" s="35">
        <v>19.635366679030142</v>
      </c>
      <c r="L15" s="35">
        <v>19.84800412796476</v>
      </c>
      <c r="M15" s="35">
        <v>19.312190152367588</v>
      </c>
      <c r="N15" s="35">
        <v>19.222444191686613</v>
      </c>
      <c r="O15" s="35">
        <f>O12/O14*100</f>
        <v>18.842434539593818</v>
      </c>
      <c r="P15" s="35">
        <f>P12/P14*100</f>
        <v>18.922546174925976</v>
      </c>
      <c r="Q15" s="35">
        <f>Q12/Q14*100</f>
        <v>19.773088211405835</v>
      </c>
      <c r="R15" s="35">
        <v>20.382714280130802</v>
      </c>
      <c r="S15" s="34">
        <v>21.066271923366063</v>
      </c>
      <c r="T15" s="36"/>
      <c r="U15" s="36"/>
      <c r="V15" s="36"/>
    </row>
    <row r="16" spans="1:22" ht="12.95" customHeight="1" x14ac:dyDescent="0.2">
      <c r="A16" s="13" t="s">
        <v>10</v>
      </c>
      <c r="B16" s="20" t="s">
        <v>3</v>
      </c>
      <c r="C16" s="41">
        <v>750329.02725714957</v>
      </c>
      <c r="D16" s="41">
        <v>790032.30648878391</v>
      </c>
      <c r="E16" s="41">
        <v>805278.8237598039</v>
      </c>
      <c r="F16" s="41">
        <v>811079.51088978769</v>
      </c>
      <c r="G16" s="41">
        <v>814688.28557646612</v>
      </c>
      <c r="H16" s="23">
        <v>806213</v>
      </c>
      <c r="I16" s="23">
        <v>815793</v>
      </c>
      <c r="J16" s="23">
        <v>821427</v>
      </c>
      <c r="K16" s="23">
        <v>824789</v>
      </c>
      <c r="L16" s="23">
        <v>829638</v>
      </c>
      <c r="M16" s="23">
        <v>836041</v>
      </c>
      <c r="N16" s="23">
        <v>838375</v>
      </c>
      <c r="O16" s="17">
        <v>836373</v>
      </c>
      <c r="P16" s="23">
        <v>832938</v>
      </c>
      <c r="Q16" s="22">
        <v>826502</v>
      </c>
      <c r="R16" s="22">
        <v>816571</v>
      </c>
      <c r="S16" s="38">
        <v>810471</v>
      </c>
      <c r="T16" s="18">
        <f>100*(POWER(S16/I16,1/(2019-2009))-1)</f>
        <v>-6.5429447186637901E-2</v>
      </c>
      <c r="U16" s="18">
        <f>100*(POWER(N16/I16,1/(2014-2009))-1)</f>
        <v>0.54759078962527408</v>
      </c>
      <c r="V16" s="18">
        <f>100*(POWER(S16/N16,1/(2019-2014))-1)</f>
        <v>-0.6747122119438731</v>
      </c>
    </row>
    <row r="17" spans="1:22" ht="12.95" customHeight="1" x14ac:dyDescent="0.2">
      <c r="A17" s="19"/>
      <c r="B17" s="20" t="s">
        <v>4</v>
      </c>
      <c r="C17" s="42">
        <v>127106.53518794283</v>
      </c>
      <c r="D17" s="42">
        <v>139330.97559232332</v>
      </c>
      <c r="E17" s="42">
        <v>144579.15984780996</v>
      </c>
      <c r="F17" s="42">
        <v>142706.81962510123</v>
      </c>
      <c r="G17" s="42">
        <v>151857.37969740445</v>
      </c>
      <c r="H17" s="23">
        <v>172367</v>
      </c>
      <c r="I17" s="23">
        <v>173884</v>
      </c>
      <c r="J17" s="23">
        <v>180142</v>
      </c>
      <c r="K17" s="23">
        <v>193585</v>
      </c>
      <c r="L17" s="23">
        <v>192735</v>
      </c>
      <c r="M17" s="23">
        <v>198708</v>
      </c>
      <c r="N17" s="23">
        <v>202778</v>
      </c>
      <c r="O17" s="23">
        <v>205280</v>
      </c>
      <c r="P17" s="23">
        <v>212641</v>
      </c>
      <c r="Q17" s="22">
        <v>225120</v>
      </c>
      <c r="R17" s="22">
        <v>239106</v>
      </c>
      <c r="S17" s="38">
        <v>248009</v>
      </c>
      <c r="T17" s="25">
        <f t="shared" ref="T17:T19" si="7">100*(POWER(S17/I17,1/(2019-2009))-1)</f>
        <v>3.6145587625614262</v>
      </c>
      <c r="U17" s="25">
        <f t="shared" ref="U17:U19" si="8">100*(POWER(N17/I17,1/(2014-2009))-1)</f>
        <v>3.122217333366395</v>
      </c>
      <c r="V17" s="25">
        <f t="shared" ref="V17:V19" si="9">100*(POWER(S17/N17,1/(2019-2014))-1)</f>
        <v>4.1092508014424212</v>
      </c>
    </row>
    <row r="18" spans="1:22" ht="12.95" customHeight="1" x14ac:dyDescent="0.2">
      <c r="A18" s="19"/>
      <c r="B18" s="20" t="s">
        <v>5</v>
      </c>
      <c r="C18" s="42">
        <v>95326.188781345612</v>
      </c>
      <c r="D18" s="42">
        <v>108683.51177310651</v>
      </c>
      <c r="E18" s="42">
        <v>102062.54966508098</v>
      </c>
      <c r="F18" s="42">
        <v>101669.13445235243</v>
      </c>
      <c r="G18" s="42">
        <v>106320.60848802202</v>
      </c>
      <c r="H18" s="23">
        <v>106247</v>
      </c>
      <c r="I18" s="23">
        <v>106124</v>
      </c>
      <c r="J18" s="23">
        <v>108985</v>
      </c>
      <c r="K18" s="23">
        <v>111064</v>
      </c>
      <c r="L18" s="23">
        <v>114616</v>
      </c>
      <c r="M18" s="23">
        <v>117958</v>
      </c>
      <c r="N18" s="23">
        <v>119934</v>
      </c>
      <c r="O18" s="23">
        <v>121625</v>
      </c>
      <c r="P18" s="23">
        <v>119828</v>
      </c>
      <c r="Q18" s="22">
        <v>121794</v>
      </c>
      <c r="R18" s="22">
        <v>123374</v>
      </c>
      <c r="S18" s="38">
        <v>125858</v>
      </c>
      <c r="T18" s="25">
        <f t="shared" si="7"/>
        <v>1.7200866645143975</v>
      </c>
      <c r="U18" s="25">
        <f t="shared" si="8"/>
        <v>2.476843905180881</v>
      </c>
      <c r="V18" s="25">
        <f t="shared" si="9"/>
        <v>0.96891782313379693</v>
      </c>
    </row>
    <row r="19" spans="1:22" ht="12.95" customHeight="1" x14ac:dyDescent="0.2">
      <c r="A19" s="19"/>
      <c r="B19" s="27" t="s">
        <v>7</v>
      </c>
      <c r="C19" s="28">
        <f t="shared" ref="C19:I19" si="10">SUM(C16:C18)</f>
        <v>972761.75122643798</v>
      </c>
      <c r="D19" s="28">
        <f t="shared" si="10"/>
        <v>1038046.7938542138</v>
      </c>
      <c r="E19" s="28">
        <f t="shared" si="10"/>
        <v>1051920.5332726948</v>
      </c>
      <c r="F19" s="28">
        <f t="shared" si="10"/>
        <v>1055455.4649672415</v>
      </c>
      <c r="G19" s="28">
        <f t="shared" si="10"/>
        <v>1072866.2737618927</v>
      </c>
      <c r="H19" s="28">
        <f t="shared" si="10"/>
        <v>1084827</v>
      </c>
      <c r="I19" s="28">
        <f t="shared" si="10"/>
        <v>1095801</v>
      </c>
      <c r="J19" s="28">
        <v>1110554</v>
      </c>
      <c r="K19" s="28">
        <v>1129438</v>
      </c>
      <c r="L19" s="28">
        <v>1136989</v>
      </c>
      <c r="M19" s="28">
        <v>1152707</v>
      </c>
      <c r="N19" s="28">
        <v>1161087</v>
      </c>
      <c r="O19" s="30">
        <v>1163278</v>
      </c>
      <c r="P19" s="30">
        <v>1165407</v>
      </c>
      <c r="Q19" s="29">
        <v>1173416</v>
      </c>
      <c r="R19" s="29">
        <v>1179051</v>
      </c>
      <c r="S19" s="39">
        <v>1184338</v>
      </c>
      <c r="T19" s="31">
        <f t="shared" si="7"/>
        <v>0.78001001102689926</v>
      </c>
      <c r="U19" s="31">
        <f t="shared" si="8"/>
        <v>1.1641446817935552</v>
      </c>
      <c r="V19" s="31">
        <f t="shared" si="9"/>
        <v>0.39733395433492191</v>
      </c>
    </row>
    <row r="20" spans="1:22" x14ac:dyDescent="0.2">
      <c r="A20" s="32"/>
      <c r="B20" s="33" t="s">
        <v>15</v>
      </c>
      <c r="C20" s="34">
        <f t="shared" ref="C20:Q20" si="11">100*C17/C19</f>
        <v>13.066563835151776</v>
      </c>
      <c r="D20" s="35">
        <f t="shared" si="11"/>
        <v>13.422417603641417</v>
      </c>
      <c r="E20" s="35">
        <f t="shared" si="11"/>
        <v>13.744304372308509</v>
      </c>
      <c r="F20" s="35">
        <f t="shared" si="11"/>
        <v>13.520875523585493</v>
      </c>
      <c r="G20" s="35">
        <f t="shared" si="11"/>
        <v>14.154362329326704</v>
      </c>
      <c r="H20" s="35">
        <f t="shared" si="11"/>
        <v>15.888892883381406</v>
      </c>
      <c r="I20" s="35">
        <f t="shared" si="11"/>
        <v>15.86820964755462</v>
      </c>
      <c r="J20" s="35">
        <f t="shared" si="11"/>
        <v>16.220913165861361</v>
      </c>
      <c r="K20" s="35">
        <f t="shared" si="11"/>
        <v>17.13994039513457</v>
      </c>
      <c r="L20" s="35">
        <f t="shared" si="11"/>
        <v>16.951351332334788</v>
      </c>
      <c r="M20" s="35">
        <f t="shared" si="11"/>
        <v>17.238378876852487</v>
      </c>
      <c r="N20" s="35">
        <f t="shared" si="11"/>
        <v>17.464496631174065</v>
      </c>
      <c r="O20" s="35">
        <f t="shared" si="11"/>
        <v>17.646684627406348</v>
      </c>
      <c r="P20" s="35">
        <f t="shared" si="11"/>
        <v>18.246071973138999</v>
      </c>
      <c r="Q20" s="35">
        <f t="shared" si="11"/>
        <v>19.185011965066099</v>
      </c>
      <c r="R20" s="35">
        <v>20.27952989310895</v>
      </c>
      <c r="S20" s="34">
        <v>20.940728069182953</v>
      </c>
      <c r="T20" s="36"/>
      <c r="U20" s="36"/>
      <c r="V20" s="36"/>
    </row>
    <row r="21" spans="1:22" ht="12.95" customHeight="1" x14ac:dyDescent="0.2">
      <c r="A21" s="13" t="s">
        <v>11</v>
      </c>
      <c r="B21" s="20" t="s">
        <v>12</v>
      </c>
      <c r="C21" s="21">
        <f t="shared" ref="C21:H22" si="12">C4+C11+C16</f>
        <v>3613757.4365591868</v>
      </c>
      <c r="D21" s="21">
        <f t="shared" si="12"/>
        <v>3755627.7199816499</v>
      </c>
      <c r="E21" s="21">
        <f t="shared" si="12"/>
        <v>3804215.6777281044</v>
      </c>
      <c r="F21" s="21">
        <f t="shared" si="12"/>
        <v>3818814.3013141477</v>
      </c>
      <c r="G21" s="21">
        <f t="shared" si="12"/>
        <v>3834320.2150686118</v>
      </c>
      <c r="H21" s="21">
        <f t="shared" si="12"/>
        <v>3818891.2872875533</v>
      </c>
      <c r="I21" s="21">
        <v>3820580</v>
      </c>
      <c r="J21" s="21">
        <f>J4+J11+J16</f>
        <v>3815720</v>
      </c>
      <c r="K21" s="21">
        <v>3786489</v>
      </c>
      <c r="L21" s="21">
        <v>3798414</v>
      </c>
      <c r="M21" s="21">
        <v>3818565</v>
      </c>
      <c r="N21" s="21">
        <v>3844250</v>
      </c>
      <c r="O21" s="21">
        <v>3851131</v>
      </c>
      <c r="P21" s="16">
        <v>3848113</v>
      </c>
      <c r="Q21" s="22">
        <v>3840953</v>
      </c>
      <c r="R21" s="22">
        <v>3830059</v>
      </c>
      <c r="S21" s="38">
        <v>3818442</v>
      </c>
      <c r="T21" s="18">
        <f>100*(POWER(S21/I21,1/(2019-2009))-1)</f>
        <v>-5.5974186718099617E-3</v>
      </c>
      <c r="U21" s="18">
        <f>100*(POWER(N21/I21,1/(2014-2009))-1)</f>
        <v>0.12360196153529124</v>
      </c>
      <c r="V21" s="18">
        <f>100*(POWER(S21/N21,1/(2019-2014))-1)</f>
        <v>-0.13463008014807931</v>
      </c>
    </row>
    <row r="22" spans="1:22" ht="12.95" customHeight="1" x14ac:dyDescent="0.2">
      <c r="A22" s="19"/>
      <c r="B22" s="20" t="s">
        <v>4</v>
      </c>
      <c r="C22" s="21">
        <f t="shared" si="12"/>
        <v>739008.76275848935</v>
      </c>
      <c r="D22" s="21">
        <f t="shared" si="12"/>
        <v>742275.35064194584</v>
      </c>
      <c r="E22" s="21">
        <f t="shared" si="12"/>
        <v>755306.93337666546</v>
      </c>
      <c r="F22" s="21">
        <f t="shared" si="12"/>
        <v>783539.84645088064</v>
      </c>
      <c r="G22" s="21">
        <f t="shared" si="12"/>
        <v>816772.084287868</v>
      </c>
      <c r="H22" s="21">
        <f t="shared" si="12"/>
        <v>854308.36592206801</v>
      </c>
      <c r="I22" s="21">
        <v>884802</v>
      </c>
      <c r="J22" s="21">
        <f>J5+J12+J17</f>
        <v>889647</v>
      </c>
      <c r="K22" s="21">
        <v>918250</v>
      </c>
      <c r="L22" s="21">
        <v>931901</v>
      </c>
      <c r="M22" s="21">
        <v>947064</v>
      </c>
      <c r="N22" s="21">
        <v>942629</v>
      </c>
      <c r="O22" s="21">
        <v>940211</v>
      </c>
      <c r="P22" s="22">
        <v>969161</v>
      </c>
      <c r="Q22" s="22">
        <v>1017493</v>
      </c>
      <c r="R22" s="22">
        <v>1070463</v>
      </c>
      <c r="S22" s="38">
        <v>1124745</v>
      </c>
      <c r="T22" s="25">
        <f>100*(POWER(S22/I22,1/(2019-2009))-1)</f>
        <v>2.4284964053405744</v>
      </c>
      <c r="U22" s="25">
        <f>100*(POWER(N22/I22,1/(2014-2009))-1)</f>
        <v>1.2742277469636409</v>
      </c>
      <c r="V22" s="25">
        <f>100*(POWER(S22/N22,1/(2019-2014))-1)</f>
        <v>3.5959207911454127</v>
      </c>
    </row>
    <row r="23" spans="1:22" ht="12.95" customHeight="1" x14ac:dyDescent="0.2">
      <c r="A23" s="19"/>
      <c r="B23" s="20" t="s">
        <v>19</v>
      </c>
      <c r="C23" s="21">
        <f t="shared" ref="C23:H23" si="13">C6</f>
        <v>319610.7006929596</v>
      </c>
      <c r="D23" s="21">
        <f t="shared" si="13"/>
        <v>344061.76154228864</v>
      </c>
      <c r="E23" s="21">
        <f t="shared" si="13"/>
        <v>347477.75642225356</v>
      </c>
      <c r="F23" s="21">
        <f t="shared" si="13"/>
        <v>347485.72314915614</v>
      </c>
      <c r="G23" s="21">
        <f t="shared" si="13"/>
        <v>344941.34974465595</v>
      </c>
      <c r="H23" s="21">
        <f t="shared" si="13"/>
        <v>334899.29048399831</v>
      </c>
      <c r="I23" s="21">
        <v>327005</v>
      </c>
      <c r="J23" s="21">
        <f>J6</f>
        <v>322276</v>
      </c>
      <c r="K23" s="21">
        <v>318292</v>
      </c>
      <c r="L23" s="21">
        <v>313228</v>
      </c>
      <c r="M23" s="21">
        <v>309800</v>
      </c>
      <c r="N23" s="21">
        <v>303392</v>
      </c>
      <c r="O23" s="21">
        <v>300327</v>
      </c>
      <c r="P23" s="22">
        <v>307621</v>
      </c>
      <c r="Q23" s="22">
        <v>309142</v>
      </c>
      <c r="R23" s="22">
        <v>307439</v>
      </c>
      <c r="S23" s="38">
        <v>309184</v>
      </c>
      <c r="T23" s="25">
        <f>100*(POWER(S23/I23,1/(2019-2009))-1)</f>
        <v>-0.55882167388536796</v>
      </c>
      <c r="U23" s="25">
        <f t="shared" ref="U23:U25" si="14">100*(POWER(N23/I23,1/(2014-2009))-1)</f>
        <v>-1.4878162447743648</v>
      </c>
      <c r="V23" s="25">
        <f>100*(POWER(S23/N23,1/(2019-2014))-1)</f>
        <v>0.37893354852756023</v>
      </c>
    </row>
    <row r="24" spans="1:22" ht="12.95" customHeight="1" x14ac:dyDescent="0.2">
      <c r="A24" s="19"/>
      <c r="B24" s="20" t="s">
        <v>5</v>
      </c>
      <c r="C24" s="21">
        <f t="shared" ref="C24:H24" si="15">C7+C13+C18</f>
        <v>362600.09808774013</v>
      </c>
      <c r="D24" s="21">
        <f t="shared" si="15"/>
        <v>377018.60138378013</v>
      </c>
      <c r="E24" s="21">
        <f t="shared" si="15"/>
        <v>366603.05548058788</v>
      </c>
      <c r="F24" s="21">
        <f t="shared" si="15"/>
        <v>366398.13445300283</v>
      </c>
      <c r="G24" s="21">
        <f t="shared" si="15"/>
        <v>367846.99799420318</v>
      </c>
      <c r="H24" s="21">
        <f t="shared" si="15"/>
        <v>355819.90646263515</v>
      </c>
      <c r="I24" s="21">
        <v>353619</v>
      </c>
      <c r="J24" s="21">
        <f>J7+J13+J18</f>
        <v>352006</v>
      </c>
      <c r="K24" s="21">
        <v>353028</v>
      </c>
      <c r="L24" s="21">
        <v>355728</v>
      </c>
      <c r="M24" s="21">
        <v>356625</v>
      </c>
      <c r="N24" s="21">
        <v>358050</v>
      </c>
      <c r="O24" s="21">
        <v>358950</v>
      </c>
      <c r="P24" s="22">
        <v>357911</v>
      </c>
      <c r="Q24" s="22">
        <v>358314</v>
      </c>
      <c r="R24" s="22">
        <v>359261</v>
      </c>
      <c r="S24" s="38">
        <v>358889</v>
      </c>
      <c r="T24" s="25">
        <f t="shared" ref="T24:T25" si="16">100*(POWER(S24/I24,1/(2019-2009))-1)</f>
        <v>0.14804033293633889</v>
      </c>
      <c r="U24" s="25">
        <f t="shared" si="14"/>
        <v>0.2493619731041008</v>
      </c>
      <c r="V24" s="25">
        <f t="shared" ref="V24:V25" si="17">100*(POWER(S24/N24,1/(2019-2014))-1)</f>
        <v>4.6821098156146768E-2</v>
      </c>
    </row>
    <row r="25" spans="1:22" ht="12.95" customHeight="1" x14ac:dyDescent="0.2">
      <c r="A25" s="19"/>
      <c r="B25" s="27" t="s">
        <v>7</v>
      </c>
      <c r="C25" s="28">
        <f>C9+C14+C19</f>
        <v>5034976.9929994103</v>
      </c>
      <c r="D25" s="28">
        <f t="shared" ref="D25:I25" si="18">D9+D14+D19</f>
        <v>5218983.4284308143</v>
      </c>
      <c r="E25" s="28">
        <f t="shared" si="18"/>
        <v>5273603.1846719747</v>
      </c>
      <c r="F25" s="28">
        <f t="shared" si="18"/>
        <v>5316237.8952024812</v>
      </c>
      <c r="G25" s="28">
        <f t="shared" si="18"/>
        <v>5363880.6996907005</v>
      </c>
      <c r="H25" s="28">
        <f t="shared" si="18"/>
        <v>5363918.8501562551</v>
      </c>
      <c r="I25" s="28">
        <f t="shared" si="18"/>
        <v>5386006</v>
      </c>
      <c r="J25" s="28">
        <f>J9+J14+J19</f>
        <v>5379649</v>
      </c>
      <c r="K25" s="28">
        <f>K9+K14+K19</f>
        <v>5375975</v>
      </c>
      <c r="L25" s="28">
        <f>L9+L14+L19</f>
        <v>5399271</v>
      </c>
      <c r="M25" s="28">
        <f>M9+M14+M19</f>
        <v>5432055</v>
      </c>
      <c r="N25" s="28">
        <v>5448321</v>
      </c>
      <c r="O25" s="28">
        <v>5450619</v>
      </c>
      <c r="P25" s="29">
        <v>5482806</v>
      </c>
      <c r="Q25" s="29">
        <v>5525902</v>
      </c>
      <c r="R25" s="29">
        <v>5567222</v>
      </c>
      <c r="S25" s="39">
        <v>5611260</v>
      </c>
      <c r="T25" s="31">
        <f t="shared" si="16"/>
        <v>0.4105523150173207</v>
      </c>
      <c r="U25" s="31">
        <f t="shared" si="14"/>
        <v>0.23033244712062917</v>
      </c>
      <c r="V25" s="31">
        <f t="shared" si="17"/>
        <v>0.59109622853963373</v>
      </c>
    </row>
    <row r="26" spans="1:22" ht="12" thickBot="1" x14ac:dyDescent="0.25">
      <c r="A26" s="43"/>
      <c r="B26" s="44" t="s">
        <v>15</v>
      </c>
      <c r="C26" s="45">
        <f t="shared" ref="C26:J26" si="19">100*C22/C25</f>
        <v>14.677500290190025</v>
      </c>
      <c r="D26" s="45">
        <f t="shared" si="19"/>
        <v>14.222604091791972</v>
      </c>
      <c r="E26" s="45">
        <f t="shared" si="19"/>
        <v>14.322407411539944</v>
      </c>
      <c r="F26" s="45">
        <f t="shared" si="19"/>
        <v>14.738615199255257</v>
      </c>
      <c r="G26" s="45">
        <f t="shared" si="19"/>
        <v>15.227260448483984</v>
      </c>
      <c r="H26" s="45">
        <f t="shared" si="19"/>
        <v>15.926944269434303</v>
      </c>
      <c r="I26" s="45">
        <f>100*I22/I25</f>
        <v>16.427794547573843</v>
      </c>
      <c r="J26" s="45">
        <f t="shared" si="19"/>
        <v>16.537268509525436</v>
      </c>
      <c r="K26" s="45">
        <v>17.080355702941503</v>
      </c>
      <c r="L26" s="45">
        <v>17.259755992984978</v>
      </c>
      <c r="M26" s="45">
        <v>17.434727741158731</v>
      </c>
      <c r="N26" s="45">
        <v>17.301275016651918</v>
      </c>
      <c r="O26" s="46">
        <f>O22/O25*100</f>
        <v>17.249618804763276</v>
      </c>
      <c r="P26" s="46">
        <f>P22/P25*100</f>
        <v>17.676368633141497</v>
      </c>
      <c r="Q26" s="64">
        <f>Q22/Q25*100</f>
        <v>18.413156802274091</v>
      </c>
      <c r="R26" s="64">
        <v>19.227295056718017</v>
      </c>
      <c r="S26" s="46">
        <v>20.043831480112598</v>
      </c>
      <c r="T26" s="47"/>
      <c r="U26" s="47"/>
      <c r="V26" s="47"/>
    </row>
    <row r="27" spans="1:22" ht="12.95" customHeight="1" x14ac:dyDescent="0.2">
      <c r="A27" s="49"/>
      <c r="B27" s="50"/>
      <c r="C27" s="48"/>
      <c r="D27" s="48"/>
      <c r="E27" s="48"/>
      <c r="F27" s="48"/>
      <c r="G27" s="48"/>
      <c r="H27" s="48"/>
      <c r="I27" s="48"/>
      <c r="J27" s="48"/>
      <c r="K27" s="48"/>
      <c r="L27" s="48"/>
      <c r="M27" s="48"/>
      <c r="N27" s="48"/>
      <c r="O27" s="48"/>
      <c r="P27" s="48"/>
      <c r="Q27" s="48"/>
      <c r="R27" s="48"/>
      <c r="S27" s="48"/>
      <c r="T27" s="48"/>
      <c r="U27" s="48"/>
    </row>
    <row r="28" spans="1:22" ht="12.95" customHeight="1" x14ac:dyDescent="0.2">
      <c r="A28" s="74" t="s">
        <v>24</v>
      </c>
      <c r="B28" s="75"/>
      <c r="C28" s="75"/>
      <c r="D28" s="75"/>
      <c r="E28" s="75"/>
      <c r="F28" s="75"/>
      <c r="G28" s="75"/>
      <c r="H28" s="75"/>
      <c r="I28" s="75"/>
      <c r="J28" s="76"/>
      <c r="K28" s="76"/>
      <c r="L28" s="76"/>
      <c r="M28" s="75"/>
      <c r="N28" s="75"/>
      <c r="O28" s="75"/>
      <c r="P28" s="1"/>
      <c r="Q28" s="1"/>
      <c r="R28" s="1"/>
      <c r="S28" s="51"/>
    </row>
    <row r="29" spans="1:22" ht="12.95" customHeight="1" x14ac:dyDescent="0.2">
      <c r="A29" s="77" t="s">
        <v>16</v>
      </c>
      <c r="B29" s="75"/>
      <c r="C29" s="78"/>
      <c r="D29" s="78"/>
      <c r="E29" s="78"/>
      <c r="F29" s="78"/>
      <c r="G29" s="79"/>
      <c r="H29" s="79"/>
      <c r="I29" s="79"/>
      <c r="J29" s="80"/>
      <c r="K29" s="80"/>
      <c r="L29" s="80"/>
      <c r="M29" s="79"/>
      <c r="N29" s="79"/>
      <c r="O29" s="75"/>
      <c r="P29" s="1"/>
      <c r="Q29" s="1"/>
      <c r="R29" s="1"/>
      <c r="S29" s="1"/>
    </row>
    <row r="30" spans="1:22" ht="12.95" customHeight="1" x14ac:dyDescent="0.2">
      <c r="A30" s="81" t="s">
        <v>13</v>
      </c>
      <c r="B30" s="82"/>
      <c r="C30" s="82"/>
      <c r="D30" s="82"/>
      <c r="E30" s="82"/>
      <c r="F30" s="82"/>
      <c r="G30" s="82"/>
      <c r="H30" s="82"/>
      <c r="I30" s="82"/>
      <c r="J30" s="82"/>
      <c r="K30" s="82"/>
      <c r="L30" s="82"/>
      <c r="M30" s="83"/>
      <c r="N30" s="84"/>
      <c r="O30" s="84"/>
      <c r="P30" s="53"/>
      <c r="Q30" s="53"/>
      <c r="R30" s="53"/>
      <c r="S30" s="53"/>
    </row>
    <row r="31" spans="1:22" ht="12.95" customHeight="1" x14ac:dyDescent="0.2">
      <c r="A31" s="85" t="s">
        <v>26</v>
      </c>
      <c r="B31" s="85"/>
      <c r="C31" s="85"/>
      <c r="D31" s="85"/>
      <c r="E31" s="85"/>
      <c r="F31" s="85"/>
      <c r="G31" s="85"/>
      <c r="H31" s="85"/>
      <c r="I31" s="85"/>
      <c r="J31" s="85"/>
      <c r="K31" s="85"/>
      <c r="L31" s="82"/>
      <c r="M31" s="83"/>
      <c r="N31" s="84"/>
      <c r="O31" s="84"/>
      <c r="P31" s="53"/>
      <c r="Q31" s="53"/>
      <c r="R31" s="53"/>
      <c r="S31" s="53"/>
      <c r="T31" s="26"/>
    </row>
    <row r="32" spans="1:22" ht="12.95" customHeight="1" x14ac:dyDescent="0.2">
      <c r="A32" s="81" t="s">
        <v>17</v>
      </c>
      <c r="B32" s="82"/>
      <c r="C32" s="82"/>
      <c r="D32" s="82"/>
      <c r="E32" s="82"/>
      <c r="F32" s="82"/>
      <c r="G32" s="82"/>
      <c r="H32" s="82"/>
      <c r="I32" s="82"/>
      <c r="J32" s="82"/>
      <c r="K32" s="82"/>
      <c r="L32" s="82"/>
      <c r="M32" s="83"/>
      <c r="N32" s="84"/>
      <c r="O32" s="84"/>
      <c r="P32" s="53"/>
      <c r="Q32" s="53"/>
      <c r="R32" s="53"/>
      <c r="S32" s="53"/>
    </row>
    <row r="33" spans="1:19" ht="21.75" customHeight="1" x14ac:dyDescent="0.2">
      <c r="A33" s="73" t="s">
        <v>25</v>
      </c>
      <c r="B33" s="73"/>
      <c r="C33" s="73"/>
      <c r="D33" s="73"/>
      <c r="E33" s="73"/>
      <c r="F33" s="73"/>
      <c r="G33" s="73"/>
      <c r="H33" s="73"/>
      <c r="I33" s="73"/>
      <c r="J33" s="73"/>
      <c r="K33" s="73"/>
      <c r="L33" s="73"/>
      <c r="M33" s="73"/>
      <c r="N33" s="73"/>
      <c r="O33" s="73"/>
      <c r="P33" s="54"/>
      <c r="Q33" s="54"/>
      <c r="R33" s="56"/>
      <c r="S33" s="65"/>
    </row>
    <row r="34" spans="1:19" ht="12.95" customHeight="1" x14ac:dyDescent="0.2">
      <c r="A34" s="81" t="s">
        <v>23</v>
      </c>
      <c r="B34" s="82"/>
      <c r="C34" s="86"/>
      <c r="D34" s="86"/>
      <c r="E34" s="86"/>
      <c r="F34" s="86"/>
      <c r="G34" s="86"/>
      <c r="H34" s="86"/>
      <c r="I34" s="86"/>
      <c r="J34" s="87"/>
      <c r="K34" s="87"/>
      <c r="L34" s="87"/>
      <c r="M34" s="86"/>
      <c r="N34" s="86"/>
      <c r="O34" s="82"/>
    </row>
    <row r="35" spans="1:19" ht="12.95" customHeight="1" x14ac:dyDescent="0.2">
      <c r="A35" s="88" t="s">
        <v>18</v>
      </c>
      <c r="B35" s="82"/>
      <c r="C35" s="82"/>
      <c r="D35" s="82"/>
      <c r="E35" s="82"/>
      <c r="F35" s="82"/>
      <c r="G35" s="82"/>
      <c r="H35" s="82"/>
      <c r="I35" s="82"/>
      <c r="J35" s="82"/>
      <c r="K35" s="82"/>
      <c r="L35" s="82"/>
      <c r="M35" s="83"/>
      <c r="N35" s="84"/>
      <c r="O35" s="84"/>
      <c r="P35" s="53"/>
      <c r="Q35" s="53"/>
      <c r="R35" s="53"/>
      <c r="S35" s="53"/>
    </row>
    <row r="95" spans="1:1" x14ac:dyDescent="0.2">
      <c r="A95" s="55"/>
    </row>
    <row r="132" spans="1:1" x14ac:dyDescent="0.2">
      <c r="A132" s="55"/>
    </row>
  </sheetData>
  <mergeCells count="2">
    <mergeCell ref="A31:K31"/>
    <mergeCell ref="A33:O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SOMMAIRE</vt:lpstr>
      <vt:lpstr>Statut</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Amadou Yaya Ba</dc:creator>
  <cp:lastModifiedBy>ROSOVSKY Maguelonne</cp:lastModifiedBy>
  <dcterms:created xsi:type="dcterms:W3CDTF">2019-11-12T11:24:30Z</dcterms:created>
  <dcterms:modified xsi:type="dcterms:W3CDTF">2021-09-08T08:38:27Z</dcterms:modified>
</cp:coreProperties>
</file>