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13.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14.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15.xml" ContentType="application/vnd.openxmlformats-officedocument.drawing+xml"/>
  <Override PartName="/xl/worksheets/sheet43.xml" ContentType="application/vnd.openxmlformats-officedocument.spreadsheetml.worksheet+xml"/>
  <Override PartName="/xl/drawings/drawing16.xml" ContentType="application/vnd.openxmlformats-officedocument.drawing+xml"/>
  <Override PartName="/xl/worksheets/sheet44.xml" ContentType="application/vnd.openxmlformats-officedocument.spreadsheetml.worksheet+xml"/>
  <Override PartName="/xl/drawings/drawing17.xml" ContentType="application/vnd.openxmlformats-officedocument.drawing+xml"/>
  <Override PartName="/xl/worksheets/sheet45.xml" ContentType="application/vnd.openxmlformats-officedocument.spreadsheetml.worksheet+xml"/>
  <Override PartName="/xl/drawings/drawing18.xml" ContentType="application/vnd.openxmlformats-officedocument.drawing+xml"/>
  <Override PartName="/xl/worksheets/sheet46.xml" ContentType="application/vnd.openxmlformats-officedocument.spreadsheetml.worksheet+xml"/>
  <Override PartName="/xl/drawings/drawing19.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drawings/drawing20.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10365" tabRatio="932" firstSheet="32" activeTab="46"/>
  </bookViews>
  <sheets>
    <sheet name="T1" sheetId="1" r:id="rId1"/>
    <sheet name="G1" sheetId="2" r:id="rId2"/>
    <sheet name="source_G1" sheetId="3" r:id="rId3"/>
    <sheet name="G2" sheetId="4" r:id="rId4"/>
    <sheet name="Source_G2" sheetId="5" r:id="rId5"/>
    <sheet name="T2" sheetId="6" r:id="rId6"/>
    <sheet name="T3" sheetId="7" r:id="rId7"/>
    <sheet name="G3" sheetId="8" r:id="rId8"/>
    <sheet name="source_G3" sheetId="9" r:id="rId9"/>
    <sheet name="T4" sheetId="10" r:id="rId10"/>
    <sheet name="G4" sheetId="11" r:id="rId11"/>
    <sheet name="source_G4" sheetId="12" r:id="rId12"/>
    <sheet name="T5" sheetId="13" r:id="rId13"/>
    <sheet name="T6" sheetId="14" r:id="rId14"/>
    <sheet name="G5" sheetId="15" r:id="rId15"/>
    <sheet name="source_G5" sheetId="16" r:id="rId16"/>
    <sheet name="G6" sheetId="17" r:id="rId17"/>
    <sheet name="source_G6" sheetId="18" r:id="rId18"/>
    <sheet name="G7" sheetId="19" r:id="rId19"/>
    <sheet name="source_G7" sheetId="20" r:id="rId20"/>
    <sheet name="T7" sheetId="21" r:id="rId21"/>
    <sheet name="G8" sheetId="22" r:id="rId22"/>
    <sheet name="source_G8" sheetId="23" r:id="rId23"/>
    <sheet name="G9" sheetId="24" r:id="rId24"/>
    <sheet name="source_G9" sheetId="25" r:id="rId25"/>
    <sheet name="T8" sheetId="26" r:id="rId26"/>
    <sheet name="G10" sheetId="27" r:id="rId27"/>
    <sheet name="source_G10" sheetId="28" r:id="rId28"/>
    <sheet name="T9" sheetId="29" r:id="rId29"/>
    <sheet name="G11" sheetId="30" r:id="rId30"/>
    <sheet name="source_G11" sheetId="31" r:id="rId31"/>
    <sheet name="G12" sheetId="32" r:id="rId32"/>
    <sheet name="source_G12" sheetId="33" r:id="rId33"/>
    <sheet name="T10" sheetId="34" r:id="rId34"/>
    <sheet name="T11" sheetId="35" r:id="rId35"/>
    <sheet name="T12" sheetId="36" r:id="rId36"/>
    <sheet name="T13" sheetId="37" r:id="rId37"/>
    <sheet name="G13" sheetId="38" r:id="rId38"/>
    <sheet name="source_G13" sheetId="39" r:id="rId39"/>
    <sheet name="G14" sheetId="40" r:id="rId40"/>
    <sheet name="source_G14" sheetId="41" r:id="rId41"/>
    <sheet name="G15" sheetId="42" r:id="rId42"/>
    <sheet name="source_G15" sheetId="43" r:id="rId43"/>
    <sheet name="G16" sheetId="44" r:id="rId44"/>
    <sheet name="source_G16" sheetId="45" r:id="rId45"/>
    <sheet name="G17" sheetId="46" r:id="rId46"/>
    <sheet name="source_G17" sheetId="47" r:id="rId47"/>
    <sheet name="T14" sheetId="48" r:id="rId48"/>
    <sheet name="T15" sheetId="49" r:id="rId49"/>
    <sheet name="T16" sheetId="50" r:id="rId50"/>
    <sheet name="T17" sheetId="51" r:id="rId51"/>
    <sheet name="G19" sheetId="52" r:id="rId52"/>
    <sheet name="source_G19" sheetId="53" r:id="rId53"/>
    <sheet name="T18" sheetId="54" r:id="rId54"/>
  </sheets>
  <definedNames>
    <definedName name="_Toc273546569" localSheetId="5">'T2'!$A$1</definedName>
    <definedName name="_Toc280695246" localSheetId="1">'G1'!$A$1</definedName>
    <definedName name="_Toc280695256" localSheetId="29">'G11'!$A$1</definedName>
    <definedName name="_Toc280695257" localSheetId="31">'G12'!$A$1</definedName>
    <definedName name="_Toc280695259" localSheetId="45">'G17'!$A$1</definedName>
    <definedName name="OLE_LINK2" localSheetId="36">'T13'!$A$1</definedName>
    <definedName name="OLE_LINK4" localSheetId="6">'T3'!$A$2</definedName>
    <definedName name="_xlnm.Print_Area" localSheetId="0">'T1'!$A$1:$D$25</definedName>
  </definedNames>
  <calcPr fullCalcOnLoad="1"/>
</workbook>
</file>

<file path=xl/sharedStrings.xml><?xml version="1.0" encoding="utf-8"?>
<sst xmlns="http://schemas.openxmlformats.org/spreadsheetml/2006/main" count="821" uniqueCount="378">
  <si>
    <t>Total</t>
  </si>
  <si>
    <t>Affaires étrangères</t>
  </si>
  <si>
    <t>Économie, finances et industrie</t>
  </si>
  <si>
    <t xml:space="preserve">Éducation </t>
  </si>
  <si>
    <t xml:space="preserve">Intérieur </t>
  </si>
  <si>
    <t>Jeunesse et sports</t>
  </si>
  <si>
    <t xml:space="preserve">Justice </t>
  </si>
  <si>
    <t>Santé</t>
  </si>
  <si>
    <t>Travail et emploi</t>
  </si>
  <si>
    <t>Culture</t>
  </si>
  <si>
    <t>Services du Premier ministre</t>
  </si>
  <si>
    <t>Agriculture</t>
  </si>
  <si>
    <t>Défense</t>
  </si>
  <si>
    <t>Sans arrêt de travail</t>
  </si>
  <si>
    <t>Avec arrêt de  travail</t>
  </si>
  <si>
    <t>Décès</t>
  </si>
  <si>
    <t>Accidents de trajet</t>
  </si>
  <si>
    <t>Champ</t>
  </si>
  <si>
    <t>Nombre moyen de jours d'arrêt par salarié</t>
  </si>
  <si>
    <t>nd</t>
  </si>
  <si>
    <t>Nombre de décès</t>
  </si>
  <si>
    <t>Ensemble</t>
  </si>
  <si>
    <t>Titulaires civils</t>
  </si>
  <si>
    <t>Non titulaires</t>
  </si>
  <si>
    <t>Ouvriers d'État</t>
  </si>
  <si>
    <t>Autres</t>
  </si>
  <si>
    <t>Service et travail</t>
  </si>
  <si>
    <t xml:space="preserve">Trajet </t>
  </si>
  <si>
    <t xml:space="preserve">Ensemble </t>
  </si>
  <si>
    <t>Économie et finances</t>
  </si>
  <si>
    <t>Éducation</t>
  </si>
  <si>
    <t>Administration centrale</t>
  </si>
  <si>
    <t>Enseignement scolaire</t>
  </si>
  <si>
    <t>Enseignement supérieur et recherche</t>
  </si>
  <si>
    <t>Équipement, écologie et aménagement</t>
  </si>
  <si>
    <t>hors Aviation civile</t>
  </si>
  <si>
    <t>Aviation civile</t>
  </si>
  <si>
    <t>Intérieur</t>
  </si>
  <si>
    <t>hors Police nationale</t>
  </si>
  <si>
    <t>Police nationale</t>
  </si>
  <si>
    <t>Justice</t>
  </si>
  <si>
    <t>Ministère</t>
  </si>
  <si>
    <t>Taux de réponse</t>
  </si>
  <si>
    <t>Jeunesse et Sports</t>
  </si>
  <si>
    <t>N/a</t>
  </si>
  <si>
    <t>Affaires sociales et travail</t>
  </si>
  <si>
    <t xml:space="preserve">Agriculture  </t>
  </si>
  <si>
    <t>Défense (civils)</t>
  </si>
  <si>
    <t xml:space="preserve">  Éducation (administration centrale)</t>
  </si>
  <si>
    <t xml:space="preserve">  Éducation (enseignement scolaire) </t>
  </si>
  <si>
    <t xml:space="preserve">  Éducation (enseignement supérieur) </t>
  </si>
  <si>
    <t xml:space="preserve">  Équipement  (hors aviation civile)</t>
  </si>
  <si>
    <t xml:space="preserve">  Équipement (aviation civile)</t>
  </si>
  <si>
    <t xml:space="preserve">  Intérieur (hors la Police nationale)</t>
  </si>
  <si>
    <t xml:space="preserve">  Intérieur (Police nationale)</t>
  </si>
  <si>
    <t>Ratio accidents/effectif FGE</t>
  </si>
  <si>
    <t>De service et du travail</t>
  </si>
  <si>
    <t>De trajet</t>
  </si>
  <si>
    <t>Ensemble des accidents</t>
  </si>
  <si>
    <t>Part des accidents entraînant un arrêt de travail, en %</t>
  </si>
  <si>
    <t>Part des accidents mortels, pour dix mille</t>
  </si>
  <si>
    <t>Accident de la route</t>
  </si>
  <si>
    <t>Agression</t>
  </si>
  <si>
    <t xml:space="preserve">Manutention </t>
  </si>
  <si>
    <t>Chute de personne</t>
  </si>
  <si>
    <t xml:space="preserve">Heurt </t>
  </si>
  <si>
    <t xml:space="preserve">Nombre de jours d’arrêt </t>
  </si>
  <si>
    <t xml:space="preserve">consécutifs aux accidents </t>
  </si>
  <si>
    <t>survenus en 2006</t>
  </si>
  <si>
    <t xml:space="preserve">consécutifs à des accidents </t>
  </si>
  <si>
    <t xml:space="preserve">Nombre total de jours d’arrêt </t>
  </si>
  <si>
    <t>recensés en 2006</t>
  </si>
  <si>
    <t>Accidents de service ou du travail</t>
  </si>
  <si>
    <t>Tous types d’accidents</t>
  </si>
  <si>
    <t>Nombre total de jours d’arrêt recensés en 2006</t>
  </si>
  <si>
    <t>Consécutifs aux accidents survenus en 2006</t>
  </si>
  <si>
    <t>Consécutifs à des accidents survenus avant 2006</t>
  </si>
  <si>
    <t>Indice de fréquence, en %</t>
  </si>
  <si>
    <t xml:space="preserve">FPE </t>
  </si>
  <si>
    <t xml:space="preserve">CNAMTS </t>
  </si>
  <si>
    <t>Services marchands</t>
  </si>
  <si>
    <t>Tous secteurs</t>
  </si>
  <si>
    <t>Nombre d’accidents avec arrêt</t>
  </si>
  <si>
    <t>Nombre de jours d’arrêt</t>
  </si>
  <si>
    <t>Taux de décès pour 100 000 salariés</t>
  </si>
  <si>
    <t>Source numérateur FPE : enquêtes annuelles sur les accidents du travail et les maladies professionnelles, DGAFP, bureau des statistiques, des études et de l’évaluation. Source dénominateur FPE : Fichier général de l'État (FGE), Insee. Traitements DGAFP, bureau des statistiques, des études et de l'évaluation.</t>
  </si>
  <si>
    <t>Source secteur privé : CNAMTS.</t>
  </si>
  <si>
    <t>Champ : salariés du régime général.</t>
  </si>
  <si>
    <t>Part dans la population</t>
  </si>
  <si>
    <t>Part parmi les accidentés</t>
  </si>
  <si>
    <t xml:space="preserve">Taux de fréquence </t>
  </si>
  <si>
    <t>par catégorie</t>
  </si>
  <si>
    <t>Hommes</t>
  </si>
  <si>
    <t>Femmes</t>
  </si>
  <si>
    <t>Total/ensemble</t>
  </si>
  <si>
    <t>&lt;= 20 ans</t>
  </si>
  <si>
    <t>21 à 29 ans</t>
  </si>
  <si>
    <t>30 à 44 ans</t>
  </si>
  <si>
    <t>45 à 54 ans</t>
  </si>
  <si>
    <t>55 ans et plus</t>
  </si>
  <si>
    <t>Titulaires</t>
  </si>
  <si>
    <t>Non-titulaires</t>
  </si>
  <si>
    <t xml:space="preserve">A </t>
  </si>
  <si>
    <t>B</t>
  </si>
  <si>
    <t>C</t>
  </si>
  <si>
    <t>Autre</t>
  </si>
  <si>
    <t>Champ : ensemble des ministères répondants, agents civils.</t>
  </si>
  <si>
    <t>Ouvriers d'Etat</t>
  </si>
  <si>
    <t>Manutention</t>
  </si>
  <si>
    <t>Heurt</t>
  </si>
  <si>
    <t>Diverses</t>
  </si>
  <si>
    <t>Fracture</t>
  </si>
  <si>
    <t>Plaie-piqure</t>
  </si>
  <si>
    <t>Lésion musculaire ou ligamentaire</t>
  </si>
  <si>
    <t>Lumbago</t>
  </si>
  <si>
    <t>Commotion</t>
  </si>
  <si>
    <t>%</t>
  </si>
  <si>
    <t xml:space="preserve">Nombre </t>
  </si>
  <si>
    <t>Contusion, écrasement</t>
  </si>
  <si>
    <t>Membre inférieur</t>
  </si>
  <si>
    <t>Main</t>
  </si>
  <si>
    <t>Membre supérieur</t>
  </si>
  <si>
    <t>Tronc</t>
  </si>
  <si>
    <t>Tête cou</t>
  </si>
  <si>
    <t>Pied</t>
  </si>
  <si>
    <t>Lésions multiples</t>
  </si>
  <si>
    <t>Yeux</t>
  </si>
  <si>
    <t>IPP &lt; 10%</t>
  </si>
  <si>
    <t xml:space="preserve">IPP &gt;10% </t>
  </si>
  <si>
    <t>Nature des lésions</t>
  </si>
  <si>
    <t>Amputation</t>
  </si>
  <si>
    <t>Brûlure</t>
  </si>
  <si>
    <t>Gelure</t>
  </si>
  <si>
    <t>Contusion écrasement</t>
  </si>
  <si>
    <t>Corps étranger</t>
  </si>
  <si>
    <t>Hernie</t>
  </si>
  <si>
    <t>Troubles auditifs</t>
  </si>
  <si>
    <t>Electrisation électrocution</t>
  </si>
  <si>
    <t>Intoxication</t>
  </si>
  <si>
    <t>Asphyxie</t>
  </si>
  <si>
    <t>Siège interne</t>
  </si>
  <si>
    <t>1 à 5 ans</t>
  </si>
  <si>
    <t>&gt; 5 ans</t>
  </si>
  <si>
    <t>Nombre d’accidents</t>
  </si>
  <si>
    <t>Effectif du ministère</t>
  </si>
  <si>
    <t>Source : enquêtes annuelles sur les accidents du travail et les maladies professionnelles, DGAFP, bureau des statistiques, des études et de l’évaluation.</t>
  </si>
  <si>
    <t>Lecture : le ministère des Affaires étrangères a recensé 74 accidents en 2006, pour un total de 18 448 agents, ce qui représente 0,4 % des agents.</t>
  </si>
  <si>
    <t>A</t>
  </si>
  <si>
    <t>Ensemble des ministères</t>
  </si>
  <si>
    <t>Maladies professionnelles</t>
  </si>
  <si>
    <t>Nombre moyen de jours par agent</t>
  </si>
  <si>
    <t>42 Atteintes auditives provoquées par des bruits lésionnels</t>
  </si>
  <si>
    <t>30 Affections consécutives à l'inhalation de poussières d'amiante</t>
  </si>
  <si>
    <t>Autres maladies</t>
  </si>
  <si>
    <t>98 Affections chroniques du rachis lombaire provoquées par la manutention manuelle de charges lourdes</t>
  </si>
  <si>
    <t>66 Affections respiratoires de mécanisme allergique</t>
  </si>
  <si>
    <t>65 Lésions exzématiformes de mécanisme allergique</t>
  </si>
  <si>
    <t>69 Affections provoquées par les vibrations et les chocs transmis par certaines machines-outils, outils et objets</t>
  </si>
  <si>
    <t>97 Affections chroniques du rachis lombaire  provoquées par les vibrations de basses et moyennes fréquences transmises au corps entier</t>
  </si>
  <si>
    <t>06 Affections provoquées par des rayons ionisants</t>
  </si>
  <si>
    <t>30-44 ans</t>
  </si>
  <si>
    <t>45-54 ans</t>
  </si>
  <si>
    <t>55 ans et +</t>
  </si>
  <si>
    <t>≤ 1 an</t>
  </si>
  <si>
    <t>Equipement - hors Aviation civile</t>
  </si>
  <si>
    <t>Equipement - Aviation civile</t>
  </si>
  <si>
    <t>Intérieur - hors Police nationale</t>
  </si>
  <si>
    <t>Intérieur - Police nationale</t>
  </si>
  <si>
    <t>Education - Administration centrale</t>
  </si>
  <si>
    <t>Education - Enseignement scolaire</t>
  </si>
  <si>
    <t>Education - Enseignement supérieur et recherche</t>
  </si>
  <si>
    <t>Équipement - hors Aviation civile</t>
  </si>
  <si>
    <t>Équipement - Aviation civile</t>
  </si>
  <si>
    <t>Divers</t>
  </si>
  <si>
    <t>Éducation - Administration centrale</t>
  </si>
  <si>
    <t>Autres + siège interne</t>
  </si>
  <si>
    <t>&lt;30 ans</t>
  </si>
  <si>
    <t>nr</t>
  </si>
  <si>
    <t>Agriculture (1)</t>
  </si>
  <si>
    <t>Culture (personnels titulaires)</t>
  </si>
  <si>
    <t>Défense (personnels cvils)</t>
  </si>
  <si>
    <t xml:space="preserve">      Administration centrale</t>
  </si>
  <si>
    <t xml:space="preserve">      Enseignement scolaire </t>
  </si>
  <si>
    <t xml:space="preserve">      Enseignement supérieur </t>
  </si>
  <si>
    <t>Équipement, Ecologie et Développement durable</t>
  </si>
  <si>
    <t xml:space="preserve">     Hors aviation civile</t>
  </si>
  <si>
    <t xml:space="preserve">     Aviation civile</t>
  </si>
  <si>
    <t xml:space="preserve">      Hors  Police </t>
  </si>
  <si>
    <t xml:space="preserve">      Police nationale</t>
  </si>
  <si>
    <t>Services du Premier ministre (1)</t>
  </si>
  <si>
    <t>Intérieur-Police nationale</t>
  </si>
  <si>
    <t>Total accidents 2006</t>
  </si>
  <si>
    <t>Total dossiers liquidés en 2006</t>
  </si>
  <si>
    <t>taux de liquidation sur total</t>
  </si>
  <si>
    <t>Intérieur - hors police</t>
  </si>
  <si>
    <t>Education nationale - administration centrale</t>
  </si>
  <si>
    <t>Equipement - hors aviation civile</t>
  </si>
  <si>
    <t>Equipement - aviation civile</t>
  </si>
  <si>
    <t>Nombre total d'accidents</t>
  </si>
  <si>
    <t>Nombre d'accidents de trajet</t>
  </si>
  <si>
    <t>Part des accidents de trajet</t>
  </si>
  <si>
    <t>Education nationale - Administration centrale</t>
  </si>
  <si>
    <t>equipement --Aviation civile</t>
  </si>
  <si>
    <t>Education nationale - Enseignement scolaire</t>
  </si>
  <si>
    <t>Education nationale - Enseignement supérieur et recherche</t>
  </si>
  <si>
    <t>Equipement - -hors Aviation civile</t>
  </si>
  <si>
    <t>Source numérateur : enquêtes annuelles sur les accidents du travail et les maladies professionnelles, DGAFP, bureau des statistiques, des études et de l’évaluation ; source dénominateur : Fichier général des agents de l'État (FGE), Insee.</t>
  </si>
  <si>
    <t>Lecture : en 2006 le risque d’accident était de 0,6 % pour les femmes et de 0,3 % pour les hommes au sein du ministère des Affaires étrangères.</t>
  </si>
  <si>
    <t>Lecture : en 2006 au ministère des Affaires étrangères, le risque d’accident était de 0,1 % pour les agents âgés de moins de 30 ans, de 0,3 % pour les agents âgés de 30 à 44 ans, de 0,5 % pour les agents de plus de 45 ans.</t>
  </si>
  <si>
    <t>Lecture : en 2006 au ministère des Affaires étrangères, le risque d’accident était de 0,6 % pour les agents titulaires.</t>
  </si>
  <si>
    <t>Éducation-Enseignement scolaire</t>
  </si>
  <si>
    <t>Éducation-Enseignement supérieur et recherche</t>
  </si>
  <si>
    <t>Équipement hors Aviation civile</t>
  </si>
  <si>
    <t>Intérieur hors Police nationale</t>
  </si>
  <si>
    <t>Note : dans cinq cas, le décès n’a pu être attribué à un type d’accident.</t>
  </si>
  <si>
    <t>Cas reconnus</t>
  </si>
  <si>
    <t>30bis Cancers broncho-pulmonaires dus à l'inhalation de poussières d'amiante</t>
  </si>
  <si>
    <t>57 Affections péri articulaires provoquées par certains gestes ou postures</t>
  </si>
  <si>
    <t>Nombre total de jours d'arrêt</t>
  </si>
  <si>
    <t>Autre (sans précision)</t>
  </si>
  <si>
    <t>Chute d'objet</t>
  </si>
  <si>
    <t>Contact-exposition</t>
  </si>
  <si>
    <t>Projection</t>
  </si>
  <si>
    <t>Explosion</t>
  </si>
  <si>
    <t>Education (administration centrale)</t>
  </si>
  <si>
    <t>Education (enseignement scolaire)</t>
  </si>
  <si>
    <t xml:space="preserve">Éducation (enseignement supérieur) </t>
  </si>
  <si>
    <t>Equipement  (hors aviation civile)</t>
  </si>
  <si>
    <t>Équipement (aviation civile)</t>
  </si>
  <si>
    <t>Intérieur (hors la Police nationale)</t>
  </si>
  <si>
    <t>Intérieur (Police nationale)</t>
  </si>
  <si>
    <t>cas 2005 retranchés</t>
  </si>
  <si>
    <t xml:space="preserve">cas 2006 ajoutés </t>
  </si>
  <si>
    <t>Total corrigé</t>
  </si>
  <si>
    <t xml:space="preserve">Champ : ensemble des ministères répondants, agents civils. Pour la Police nationale, aucun résultat n’est disponible. </t>
  </si>
  <si>
    <t>Nombre corrigé de jours d'arrêt</t>
  </si>
  <si>
    <t>Nombre moyen corrigé de jours par agent</t>
  </si>
  <si>
    <t>Administration centrale, services déconcentrés (DRAF, DDAF, DDSV) : 68 %, établissements : 51 %.</t>
  </si>
  <si>
    <t>26 rectorats et 89 inspections académiques</t>
  </si>
  <si>
    <t>94 établissements de l’ES</t>
  </si>
  <si>
    <t>Secrétariats généraux pour l’administration de la Police, sauf Marseille.</t>
  </si>
  <si>
    <t>Éducation (administration centrale)</t>
  </si>
  <si>
    <t xml:space="preserve">Éducation (enseignement scolaire) </t>
  </si>
  <si>
    <t>Équipement  (hors aviation civile)</t>
  </si>
  <si>
    <t xml:space="preserve">Services du Premier ministre et IRA </t>
  </si>
  <si>
    <t>Total des ministères</t>
  </si>
  <si>
    <t>Contact-explosion</t>
  </si>
  <si>
    <t>Un an d’ancienneté ou moins</t>
  </si>
  <si>
    <t>2 à 5 ans d’ancienneté</t>
  </si>
  <si>
    <t>Plus de 5 ans d’ancienneté</t>
  </si>
  <si>
    <t xml:space="preserve">Nature </t>
  </si>
  <si>
    <t>Taux de fréquence</t>
  </si>
  <si>
    <t>Source (1) : enquêtes annuelles sur les accidents du travail et les maladies professionnelles, DGAFP, bureau des statistiques, des études et de l’évaluation. Source (2) : Fichier général de l'État (FGE), Insee, traitements DGAFP, bureau des statistiques, des études et de l'évaluation.</t>
  </si>
  <si>
    <t>(1)/(2), en %</t>
  </si>
  <si>
    <t>Fonction publique de l’État (FPE)</t>
  </si>
  <si>
    <t>Fonction publique hospitalière (FPH)</t>
  </si>
  <si>
    <t>Secteur marchand (CNAMTS)</t>
  </si>
  <si>
    <t>Taux de réponse, en %</t>
  </si>
  <si>
    <t>N/a!</t>
  </si>
  <si>
    <t>Effectif de référence</t>
  </si>
  <si>
    <t>Maladies professionnelles reconnues</t>
  </si>
  <si>
    <t>Taux de fréquence, en %</t>
  </si>
  <si>
    <t>Dont services marchands</t>
  </si>
  <si>
    <t>Graphique 4 : Part des accidents de trajet parmi les jours d’arrêt recensés selon la date de survenue de l’accident</t>
  </si>
  <si>
    <t>Graphique 3 : Part des accidents avec arrêt et des accidents mortels parmi les accidents du travail et des accidents de trajet en 2006</t>
  </si>
  <si>
    <t>Graphique 2 : Evolution du taux de réponse à l'enquête entre 2005 et 2006</t>
  </si>
  <si>
    <t>Tableau 1 : Représentativité des résultats de l’enquête 2006</t>
  </si>
  <si>
    <t>Graphique 5 : Distribution des accidents (de service et du travail) selon leur nature dans les ministères en 2006</t>
  </si>
  <si>
    <t>Graphique 6 : Distribution des accidents de service et de travail (hors trajet) dans les ministères selon la nature des lésions en 2006</t>
  </si>
  <si>
    <t>Graphique 7 : Distribution des accidents de service et de travail (hors accidents de trajet) dans les ministères selon le siège des lésions en 2006</t>
  </si>
  <si>
    <t>Graphique 8 : Part des accidents de service, du travail et de trajet ayant entraîné un arrêt de travail dans les ministères selon la nature de l’accident en 2006</t>
  </si>
  <si>
    <t>Graphique 9 : Part des accidents (hors trajet) ayant entraîné une incapacité permanente partielle dans les ministères en 2006</t>
  </si>
  <si>
    <t>Graphique 10 : Distribution des accidents mortels (de service, du travail et de trajet) dans les ministères selon la nature de l’accident en 2006</t>
  </si>
  <si>
    <t>Total général</t>
  </si>
  <si>
    <t xml:space="preserve">Sous total </t>
  </si>
  <si>
    <t xml:space="preserve">Effectif de référence : </t>
  </si>
  <si>
    <t>fichier de paie</t>
  </si>
  <si>
    <t>des agents de l’État 2006</t>
  </si>
  <si>
    <t>en %</t>
  </si>
  <si>
    <t>Précision sur le champ des services répondants</t>
  </si>
  <si>
    <t>Services déconcentrés (préfectures) et administration centrale hors police. Hors hauts fonctionnaires, contractuels et vacataires</t>
  </si>
  <si>
    <t>Source (1) : enquêtes annuelles sur les accidents du travail et les maladies professionnelles, DGAFP, bureau des statistiques, des études et de l'évaluation.</t>
  </si>
  <si>
    <t xml:space="preserve">Source (2) : Fichier général de l’État (FGE), Insee. </t>
  </si>
  <si>
    <t>Tableau 18 : Nombre d’accidents de service, du travail et de trajet survenus en 2006 et nombre de dossiers liquidés dans l’année, par ministère</t>
  </si>
  <si>
    <t>Tableau 17 : Comparaison inter-sectorielle du nombre de cas de maladies professionnelles reconnus en 2006 rapporté au nombre de salariés recensés</t>
  </si>
  <si>
    <t>Tableau 16 : Nombre de jours d’arrêt associés aux cas reconnus de maladie professionnelle en 2006, par type d’affection</t>
  </si>
  <si>
    <t>Tableau 15 : Nombre de cas reconnus de maladie professionnelle en 2006, par type d’affection</t>
  </si>
  <si>
    <t>Tableau 14 : Nombre d’accidents mortels (de service, du travail et de trajet) mortels par ministère et par cause en 2006</t>
  </si>
  <si>
    <t>Tableau 9 : Recensement des accidents de service, du travail et de trajet par ministère en 2006</t>
  </si>
  <si>
    <t>Tableau 8 : Distribution des accidents mortels (de service, du travail et de trajet) dans les ministères par statut en 2006</t>
  </si>
  <si>
    <t>Tableau 5 : Comparaison des accidents (service, travail et trajet) entre la FPE, les services du privé et l’ensemble du secteur privé en 2006</t>
  </si>
  <si>
    <t>Tableau 4 : Nombre de jours d’arrêt consécutifs à un accident recensés dans les ministères en 2006</t>
  </si>
  <si>
    <t>Tableau 3 : Nombre d’accidents du travail et de trajet dans les ministères en 2006</t>
  </si>
  <si>
    <t>Tableau 2 : Taux de réponse à l'enquête et taux de fréquence des accidents en 2005 et 2006</t>
  </si>
  <si>
    <t>Taux de fréquence des accidents, en %</t>
  </si>
  <si>
    <t xml:space="preserve">Défense </t>
  </si>
  <si>
    <t>Équipement (hors aviation civile)</t>
  </si>
  <si>
    <t>Source : enquêtes annuelles sur les accidents du travail et les maladies professionnelles, DGAFP, bureau des statistiques, des études et de l’évaluation. Résultats définitifs.</t>
  </si>
  <si>
    <t>(1)</t>
  </si>
  <si>
    <t>(2)</t>
  </si>
  <si>
    <t>Administration centrale, directions régionales et départementales et directions départementales de la Jeunesse et des sports, services de la Jeunesse et des sports des collectivités d’Outre-mer, centres d’éducation populaire et de sport, écoles et instituts nationaux, musée du sport, centre national pour le développement du sport, et laboratoire national de dépistage du dopage.</t>
  </si>
  <si>
    <t>* Le taux de réponse des services est le rapport entre l’effectif couvert par l’enquête (déclaré par les ministères) et l’effectif de référence (FGE). Il s'agit en réalité du taux de couverture de l'enquête en termes d'effectifs.</t>
  </si>
  <si>
    <t xml:space="preserve">Taux de réponse </t>
  </si>
  <si>
    <t xml:space="preserve">des services*, </t>
  </si>
  <si>
    <t>Graphique 1 : Taux de fréquence des accidents selon le taux de réponse (1) à l’enquête par ministère en 2006</t>
  </si>
  <si>
    <t>(en %)</t>
  </si>
  <si>
    <t>(1) Il s'agit en réalité du taux de couverture de l'enquête en termes d'effectifs.</t>
  </si>
  <si>
    <t>Graphique 11 : Indice de fréquence des accidents de service, du travail et de trajet par ministère en 2006</t>
  </si>
  <si>
    <t>Graphique 12 : Part des accidents de trajet dans l’ensemble des accidents par ministère en 2006</t>
  </si>
  <si>
    <t>Graphique 15 : Distribution des accidents du travail et de trajet par ministère et par nature d'accident en 2006</t>
  </si>
  <si>
    <t>Tableau 6 : Distribution comparée des agents accidentés (travail et trajet) et des effectifs de référence par caractéristiques des agents, et taux de fréquence par catégorie en 2006</t>
  </si>
  <si>
    <t>Tableau 7 : Nombre d'accidents du travail (hors accidents de trajet) selon la nature et le siège des lésions en 2006</t>
  </si>
  <si>
    <t>Tableau 10 : Indices de fréquence des accidents de service, de travail et de trajet par ministère et par sexe en 2006</t>
  </si>
  <si>
    <t>Tableau 11 : Indices de fréquence des accidents de service, du travail et de trajet, par âge, pour chaque ministère en 2006</t>
  </si>
  <si>
    <t>Tableau 12 : Indices de fréquence par ministère et par catégorie hiérarchique en 2006</t>
  </si>
  <si>
    <t>Tableau 13 : Indices de fréquence par ministère et par statut en 2006</t>
  </si>
  <si>
    <t>Source FPE : enquêtes annuelles sur les accidents du travail et les maladies professionnelles, DGAFP, bureau des statistiques, des études et de l’évaluation. Résultats définitifs.</t>
  </si>
  <si>
    <t>Source FPH : bilan social 2006.</t>
  </si>
  <si>
    <t>Source CNAMTS : Statistiques technologiques des maladies professionnelles, 2006.</t>
  </si>
  <si>
    <t>Champ FPE et FPH : agents titulaires et non titulaires (y compris ouvriers d’État pour la FPE).</t>
  </si>
  <si>
    <t>(en % et pour dix mille)</t>
  </si>
  <si>
    <t>Lecture : en 2006, 59,4 % des accidents de service et du travail ont entraîné un arrêt de travail. Dans 4,6 cas sur dix mille, l’accident a entraîné le décès de l’agent.</t>
  </si>
  <si>
    <t>Lecture : les accidents de trajet ont occasionné 21,5 % des jours d’arrêt consécutifs à un accident survenu avant 2006, et 21,1 % des accidents survenus avant 2006.</t>
  </si>
  <si>
    <t>Champ : emplois principaux, tous statuts, tous ministères. Hors bénéficiaires d'emplois aidés et militaires. Métropole, DOM, COM et étranger.</t>
  </si>
  <si>
    <t>Lecture : en 2006, sur les 1 838 216 agents civils des ministères, 31 469 ont dû arrêter de travailler suite à un accident du travail, de service ou de trajet, soit 1,7 %. Avec un total de 835 425 jours d’arrêt en 2006, chaque agent de l’État s’est en moyenne arrêté 0,4 jours.</t>
  </si>
  <si>
    <t>Lecture : les hommes représentent 49,7 % des agents de l’État, mais 54,7 % des agents accidentés. 3,2 % des hommes et 2 % des femmes ont été accidentés en 2006.</t>
  </si>
  <si>
    <t>Champ : ensemble des ministères répondants, agents civils. N = 42 621.</t>
  </si>
  <si>
    <t>Note : la catégorie « autre », qui représente 13,4 % des accidents en 2006, a été exclue du total car elle n’apporte aucune information exploitable.</t>
  </si>
  <si>
    <t>Lecture : en 2006, les chutes représentent 30,3 % des accidents.</t>
  </si>
  <si>
    <t>Source graphique 1</t>
  </si>
  <si>
    <t>Source Graphique 2</t>
  </si>
  <si>
    <t>Source graphique 3</t>
  </si>
  <si>
    <t>Source graphique 4</t>
  </si>
  <si>
    <t>Source graphique 5</t>
  </si>
  <si>
    <t>Note : la catégorie « autre », qui représente 11 % des accidents en 2006, a été exclue du total car elle n’apporte aucune information exploitable.</t>
  </si>
  <si>
    <t>Lecture : les lésions musculaires ou ligamentaires représentent 32,6 % des accidents en 2006.</t>
  </si>
  <si>
    <t>Source graphique 6</t>
  </si>
  <si>
    <t>Champ : ensemble des ministères répondants, agents civils. N = 36 975.</t>
  </si>
  <si>
    <t>Note : la catégorie « autre », qui représente 10,6 %, a été exclue du total car elle n’apporte aucune information exploitable.</t>
  </si>
  <si>
    <t>Lecture : dans 22,8 % des cas, la lésion concerne l’un des membres inférieurs.</t>
  </si>
  <si>
    <t>Source graphique 7</t>
  </si>
  <si>
    <t>Membre</t>
  </si>
  <si>
    <t>supérieur</t>
  </si>
  <si>
    <t>inférieur</t>
  </si>
  <si>
    <t>Siège</t>
  </si>
  <si>
    <t>interne</t>
  </si>
  <si>
    <t>Lésions</t>
  </si>
  <si>
    <t>multiples</t>
  </si>
  <si>
    <t>0)</t>
  </si>
  <si>
    <t>Source : enquêtes annuelles sur les accidents du travail et les maladies professionnelles, DGAFP, bureau des statistiques, des études et de l’évaluation. Résultats définitifs.</t>
  </si>
  <si>
    <t>Note : la catégorie « autre » a été exclue du tableau pour la nature et pour le siège des lésions, car elle n’apporte aucune information exploitable. Les cases grisées correspondent à des erreurs de codage, car elles désignent un siège incompatible avec la nature de lésion ; les valeurs concernées sont présentées pour information mais exclues du calcul des totaux.</t>
  </si>
  <si>
    <t>Lecture : 32,4 % des chutes de personnes entraînent un arrêt de travail.</t>
  </si>
  <si>
    <t>Graphique 8</t>
  </si>
  <si>
    <t>Source graphique 9</t>
  </si>
  <si>
    <t>Graphique 10</t>
  </si>
  <si>
    <t>Lecture : le risque d’accident du travail pour un agent de la Police nationale était de 8,3 % en 2006, contre 0,2 % au sein de l’administration centrale de l’Éducation nationale.</t>
  </si>
  <si>
    <t>Source graphique 11</t>
  </si>
  <si>
    <t>Lecture : les accidents de trajet représentent 53,9 % de l’ensemble des accidents de l’administration centrale du ministère de l’Éducation nationale.</t>
  </si>
  <si>
    <t>Source graphique 12</t>
  </si>
  <si>
    <t>Lecture : en 2006 au ministère des Affaires étrangères, le risque d’accident était de 0,1 % pour les agents de catégorie A.</t>
  </si>
  <si>
    <t>Note : nr = non réponse.</t>
  </si>
  <si>
    <t>Note : N/a = formule de calcul non applicable en raison d’un dénominateur égal à zéro.</t>
  </si>
  <si>
    <t>Graphique 13 : Distribution des accidents de service et de travail (hors accidents de trajet) par ministère selon l’ancienneté dans le poste en 2006</t>
  </si>
  <si>
    <t>Lecture : 34 % des victimes d’accidents recensés par le ministère des Affaires étrangères en 2006 avaient moins d’un an d’ancienneté.</t>
  </si>
  <si>
    <t>Source graphique 13</t>
  </si>
  <si>
    <t>Lecture : 55 % des accidents recensés par le ministère des affaires étrangères en 2006 étaient des chutes.</t>
  </si>
  <si>
    <t>Source graphique 14</t>
  </si>
  <si>
    <t>Graphique 15 : Distribution des accidents de service et de travail (hors trajet) par ministère et par nature de lésion en 2006</t>
  </si>
  <si>
    <t>Lecture : 36 % des accidents recensés par le ministère des Affaires étrangères en 2006 ont occasionné une lésion musculaire ou ligamentaire.</t>
  </si>
  <si>
    <t>Source graphique 15</t>
  </si>
  <si>
    <t>Graphique 16 : Distribution des accidents de service et de travail (hors trajet) par ministère et par siège des lésions en 2006</t>
  </si>
  <si>
    <t>Lecture : 24 % des accidents recensés par le ministère des Affaires étrangères en 2006 concernaient un membre inférieur.</t>
  </si>
  <si>
    <t>Graphique 17 : Part des accidents avec incapacité permanente partielle par ministère et par taux d’incapacité permanente partielle en 2006</t>
  </si>
  <si>
    <t>Lecture : 14,3 % des accidents recensés en 2006 par le ministère du Travail et de l’Emploi ont donné lieu à la reconnaissance d’une incapacité permanente partielle inférieure à 10 %, et 7,1 % à une incapacité permanente partielle supérieure ou égale à 10 %.</t>
  </si>
  <si>
    <t>Source graphique 17</t>
  </si>
  <si>
    <t>Graphique 19 : Part des accidents de service, du travail et de trajet survenus en 2006 dont le dossier a été traité dans l'année par ministère</t>
  </si>
  <si>
    <t>Lecture : 100 % des déclarations d’accidents survenus en 2006 ont été traitées par les commissions de réforme de la Direction générale de l’Aviation civile.</t>
  </si>
  <si>
    <t>Source graphique 19</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</si>
</sst>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quot;Vrai&quot;;&quot;Vrai&quot;;&quot;Faux&quot;"/>
    <numFmt numFmtId="168" formatCode="&quot;Actif&quot;;&quot;Actif&quot;;&quot;Inactif&quot;"/>
  </numFmts>
  <fonts count="58">
    <font>
      <sz val="10"/>
      <name val="Arial"/>
      <family val="0"/>
    </font>
    <font>
      <sz val="11"/>
      <color indexed="8"/>
      <name val="Calibri"/>
      <family val="2"/>
    </font>
    <font>
      <sz val="8"/>
      <name val="Arial"/>
      <family val="0"/>
    </font>
    <font>
      <b/>
      <sz val="10"/>
      <name val="Arial"/>
      <family val="2"/>
    </font>
    <font>
      <u val="single"/>
      <sz val="10"/>
      <color indexed="12"/>
      <name val="Arial"/>
      <family val="0"/>
    </font>
    <font>
      <b/>
      <sz val="8"/>
      <name val="Arial"/>
      <family val="2"/>
    </font>
    <font>
      <b/>
      <sz val="9"/>
      <name val="Arial"/>
      <family val="2"/>
    </font>
    <font>
      <sz val="7.5"/>
      <name val="Arial"/>
      <family val="2"/>
    </font>
    <font>
      <i/>
      <sz val="8"/>
      <name val="Arial"/>
      <family val="2"/>
    </font>
    <font>
      <sz val="9"/>
      <name val="Arial"/>
      <family val="2"/>
    </font>
    <font>
      <sz val="10"/>
      <name val="MS Sans Serif"/>
      <family val="0"/>
    </font>
    <font>
      <i/>
      <sz val="9"/>
      <name val="Arial"/>
      <family val="2"/>
    </font>
    <font>
      <b/>
      <i/>
      <sz val="9"/>
      <name val="Arial"/>
      <family val="2"/>
    </font>
    <font>
      <b/>
      <i/>
      <sz val="8"/>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25"/>
      <color indexed="8"/>
      <name val="Arial"/>
      <family val="0"/>
    </font>
    <font>
      <b/>
      <sz val="8.25"/>
      <color indexed="8"/>
      <name val="Arial"/>
      <family val="0"/>
    </font>
    <font>
      <sz val="8"/>
      <color indexed="8"/>
      <name val="Arial"/>
      <family val="0"/>
    </font>
    <font>
      <sz val="9.25"/>
      <color indexed="8"/>
      <name val="Arial"/>
      <family val="0"/>
    </font>
    <font>
      <sz val="8.5"/>
      <color indexed="8"/>
      <name val="Arial"/>
      <family val="0"/>
    </font>
    <font>
      <sz val="9"/>
      <color indexed="8"/>
      <name val="Arial"/>
      <family val="0"/>
    </font>
    <font>
      <sz val="7.35"/>
      <color indexed="8"/>
      <name val="Arial"/>
      <family val="0"/>
    </font>
    <font>
      <sz val="9.75"/>
      <color indexed="8"/>
      <name val="Arial"/>
      <family val="0"/>
    </font>
    <font>
      <sz val="10.25"/>
      <color indexed="8"/>
      <name val="Arial"/>
      <family val="0"/>
    </font>
    <font>
      <sz val="8.75"/>
      <color indexed="8"/>
      <name val="Arial"/>
      <family val="0"/>
    </font>
    <font>
      <sz val="10"/>
      <color indexed="8"/>
      <name val="Arial"/>
      <family val="0"/>
    </font>
    <font>
      <sz val="12"/>
      <color indexed="8"/>
      <name val="Arial"/>
      <family val="0"/>
    </font>
    <font>
      <sz val="11"/>
      <color indexed="8"/>
      <name val="Arial"/>
      <family val="0"/>
    </font>
    <font>
      <b/>
      <sz val="11"/>
      <color indexed="9"/>
      <name val="Arial"/>
      <family val="0"/>
    </font>
    <font>
      <b/>
      <sz val="11"/>
      <color indexed="8"/>
      <name val="Arial"/>
      <family val="0"/>
    </font>
    <font>
      <b/>
      <sz val="10"/>
      <color indexed="8"/>
      <name val="Arial"/>
      <family val="0"/>
    </font>
    <font>
      <b/>
      <sz val="10"/>
      <color indexed="9"/>
      <name val="Arial"/>
      <family val="0"/>
    </font>
    <font>
      <sz val="10.1"/>
      <color indexed="8"/>
      <name val="Arial"/>
      <family val="0"/>
    </font>
    <font>
      <sz val="2.5"/>
      <color indexed="8"/>
      <name val="Arial"/>
      <family val="0"/>
    </font>
    <font>
      <sz val="2"/>
      <color indexed="8"/>
      <name val="Arial"/>
      <family val="0"/>
    </font>
    <font>
      <sz val="1.8"/>
      <color indexed="8"/>
      <name val="Arial"/>
      <family val="0"/>
    </font>
    <font>
      <sz val="1.5"/>
      <color indexed="8"/>
      <name val="Arial"/>
      <family val="0"/>
    </font>
    <font>
      <sz val="1.35"/>
      <color indexed="8"/>
      <name val="Arial"/>
      <family val="0"/>
    </font>
    <font>
      <b/>
      <sz val="1.5"/>
      <color indexed="8"/>
      <name val="Arial"/>
      <family val="0"/>
    </font>
    <font>
      <b/>
      <sz val="8.25"/>
      <color indexed="9"/>
      <name val="Arial"/>
      <family val="0"/>
    </font>
    <font>
      <sz val="8"/>
      <name val="MS Sans Serif"/>
      <family val="2"/>
    </font>
    <font>
      <u val="single"/>
      <sz val="10"/>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style="medium"/>
      <top/>
      <bottom style="medium"/>
    </border>
    <border>
      <left style="medium"/>
      <right style="medium"/>
      <top/>
      <bottom style="medium"/>
    </border>
    <border>
      <left style="thin"/>
      <right style="thin"/>
      <top style="thin"/>
      <bottom style="thin"/>
    </border>
    <border>
      <left/>
      <right/>
      <top style="medium"/>
      <bottom/>
    </border>
    <border>
      <left/>
      <right/>
      <top/>
      <bottom style="medium"/>
    </border>
    <border>
      <left style="medium"/>
      <right style="medium"/>
      <top style="medium"/>
      <bottom style="medium"/>
    </border>
    <border>
      <left/>
      <right style="medium"/>
      <top style="medium"/>
      <bottom style="medium"/>
    </border>
    <border>
      <left style="medium"/>
      <right style="medium"/>
      <top/>
      <bottom/>
    </border>
    <border>
      <left/>
      <right style="medium"/>
      <top/>
      <bottom/>
    </border>
    <border>
      <left/>
      <right/>
      <top style="medium"/>
      <bottom style="medium"/>
    </border>
    <border>
      <left style="medium"/>
      <right style="dashed"/>
      <top/>
      <bottom style="dashed"/>
    </border>
    <border>
      <left style="dashed"/>
      <right/>
      <top/>
      <bottom style="dashed"/>
    </border>
    <border>
      <left style="medium"/>
      <right style="dashed"/>
      <top style="dashed"/>
      <bottom style="dashed"/>
    </border>
    <border>
      <left style="dashed"/>
      <right/>
      <top style="dashed"/>
      <bottom style="dashed"/>
    </border>
    <border>
      <left style="medium"/>
      <right style="dashed"/>
      <top style="dashed"/>
      <bottom/>
    </border>
    <border>
      <left style="thin"/>
      <right style="thin"/>
      <top/>
      <bottom/>
    </border>
    <border>
      <left style="thin"/>
      <right style="thin"/>
      <top/>
      <bottom style="thin"/>
    </border>
    <border>
      <left style="medium"/>
      <right style="medium"/>
      <top style="medium"/>
      <bottom/>
    </border>
    <border>
      <left/>
      <right style="medium"/>
      <top style="medium"/>
      <bottom/>
    </border>
    <border>
      <left/>
      <right style="double"/>
      <top/>
      <bottom/>
    </border>
    <border>
      <left/>
      <right style="double"/>
      <top/>
      <bottom style="medium"/>
    </border>
    <border>
      <left/>
      <right style="double"/>
      <top style="medium"/>
      <bottom/>
    </border>
    <border>
      <left/>
      <right style="medium"/>
      <top style="medium"/>
      <bottom style="double"/>
    </border>
    <border>
      <left/>
      <right style="medium"/>
      <top/>
      <bottom style="double"/>
    </border>
    <border>
      <left style="medium"/>
      <right/>
      <top/>
      <bottom style="medium"/>
    </border>
    <border>
      <left/>
      <right/>
      <top style="medium"/>
      <bottom style="medium">
        <color indexed="8"/>
      </bottom>
    </border>
    <border>
      <left/>
      <right>
        <color indexed="63"/>
      </right>
      <top style="medium"/>
      <bottom style="medium"/>
    </border>
    <border>
      <left/>
      <right>
        <color indexed="63"/>
      </right>
      <top/>
      <bottom style="medium"/>
    </border>
    <border>
      <left/>
      <right>
        <color indexed="63"/>
      </right>
      <top/>
      <bottom style="double"/>
    </border>
    <border>
      <left>
        <color indexed="63"/>
      </left>
      <right style="medium"/>
      <top/>
      <bottom style="medium"/>
    </border>
    <border>
      <left>
        <color indexed="63"/>
      </left>
      <right style="medium"/>
      <top/>
      <bottom style="double"/>
    </border>
    <border>
      <left/>
      <right>
        <color indexed="63"/>
      </right>
      <top style="medium"/>
      <bottom/>
    </border>
    <border>
      <left>
        <color indexed="63"/>
      </left>
      <right style="medium"/>
      <top/>
      <bottom/>
    </border>
    <border>
      <left>
        <color indexed="63"/>
      </left>
      <right style="medium"/>
      <top style="medium"/>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thin"/>
    </border>
    <border>
      <left style="medium"/>
      <right style="double"/>
      <top style="medium"/>
      <bottom/>
    </border>
    <border>
      <left style="medium"/>
      <right style="double"/>
      <top/>
      <bottom style="medium"/>
    </border>
    <border>
      <left/>
      <right/>
      <top/>
      <bottom style="thin"/>
    </border>
    <border>
      <left style="medium"/>
      <right/>
      <top style="medium"/>
      <bottom style="medium"/>
    </border>
    <border>
      <left>
        <color indexed="63"/>
      </left>
      <right>
        <color indexed="63"/>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7"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0" fontId="0" fillId="21" borderId="3" applyNumberFormat="0" applyFont="0" applyAlignment="0" applyProtection="0"/>
    <xf numFmtId="0" fontId="22" fillId="7" borderId="1" applyNumberFormat="0" applyAlignment="0" applyProtection="0"/>
    <xf numFmtId="44" fontId="0" fillId="0" borderId="0" applyFont="0" applyFill="0" applyBorder="0" applyAlignment="0" applyProtection="0"/>
    <xf numFmtId="0" fontId="20" fillId="3" borderId="0" applyNumberFormat="0" applyBorder="0" applyAlignment="0" applyProtection="0"/>
    <xf numFmtId="0" fontId="4"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xf numFmtId="0" fontId="19" fillId="4" borderId="0" applyNumberFormat="0" applyBorder="0" applyAlignment="0" applyProtection="0"/>
    <xf numFmtId="0" fontId="23" fillId="20" borderId="4"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6" fillId="23" borderId="9" applyNumberFormat="0" applyAlignment="0" applyProtection="0"/>
  </cellStyleXfs>
  <cellXfs count="323">
    <xf numFmtId="0" fontId="0" fillId="0" borderId="0" xfId="0" applyAlignment="1">
      <alignment/>
    </xf>
    <xf numFmtId="0" fontId="2" fillId="24" borderId="10" xfId="0" applyFont="1" applyFill="1" applyBorder="1" applyAlignment="1">
      <alignment horizontal="right"/>
    </xf>
    <xf numFmtId="0" fontId="2" fillId="24" borderId="11" xfId="0" applyFont="1" applyFill="1" applyBorder="1" applyAlignment="1">
      <alignment horizontal="left" wrapText="1"/>
    </xf>
    <xf numFmtId="3" fontId="2" fillId="24" borderId="10" xfId="0" applyNumberFormat="1" applyFont="1" applyFill="1" applyBorder="1" applyAlignment="1">
      <alignment horizontal="left"/>
    </xf>
    <xf numFmtId="0" fontId="2" fillId="24" borderId="10" xfId="0" applyFont="1" applyFill="1" applyBorder="1" applyAlignment="1">
      <alignment horizontal="left"/>
    </xf>
    <xf numFmtId="0" fontId="3" fillId="24" borderId="0" xfId="0" applyFont="1" applyFill="1" applyAlignment="1">
      <alignment/>
    </xf>
    <xf numFmtId="0" fontId="3" fillId="24" borderId="0" xfId="0" applyFont="1" applyFill="1" applyAlignment="1">
      <alignment horizontal="left"/>
    </xf>
    <xf numFmtId="0" fontId="3" fillId="24" borderId="0" xfId="0" applyFont="1" applyFill="1" applyAlignment="1">
      <alignment horizontal="left" wrapText="1"/>
    </xf>
    <xf numFmtId="0" fontId="6" fillId="24" borderId="0" xfId="0" applyFont="1" applyFill="1" applyAlignment="1">
      <alignment/>
    </xf>
    <xf numFmtId="164" fontId="9" fillId="24" borderId="12" xfId="53" applyNumberFormat="1" applyFont="1" applyFill="1" applyBorder="1" applyAlignment="1">
      <alignment vertical="center"/>
      <protection/>
    </xf>
    <xf numFmtId="0" fontId="9" fillId="24" borderId="0" xfId="0" applyFont="1" applyFill="1" applyAlignment="1">
      <alignment/>
    </xf>
    <xf numFmtId="0" fontId="0" fillId="24" borderId="0" xfId="0" applyFill="1" applyAlignment="1">
      <alignment/>
    </xf>
    <xf numFmtId="0" fontId="2" fillId="24" borderId="12" xfId="0" applyFont="1" applyFill="1" applyBorder="1" applyAlignment="1">
      <alignment vertical="center"/>
    </xf>
    <xf numFmtId="0" fontId="2" fillId="24" borderId="0" xfId="0" applyFont="1" applyFill="1" applyAlignment="1">
      <alignment/>
    </xf>
    <xf numFmtId="0" fontId="2" fillId="24" borderId="12" xfId="0" applyFont="1" applyFill="1" applyBorder="1" applyAlignment="1">
      <alignment horizontal="left"/>
    </xf>
    <xf numFmtId="0" fontId="3" fillId="24" borderId="0" xfId="0" applyFont="1" applyFill="1" applyBorder="1" applyAlignment="1">
      <alignment horizontal="left" vertical="center" wrapText="1"/>
    </xf>
    <xf numFmtId="0" fontId="2" fillId="24" borderId="12" xfId="0" applyFont="1" applyFill="1" applyBorder="1" applyAlignment="1">
      <alignment/>
    </xf>
    <xf numFmtId="0" fontId="2" fillId="24" borderId="10" xfId="0" applyFont="1" applyFill="1" applyBorder="1" applyAlignment="1">
      <alignment horizontal="justify"/>
    </xf>
    <xf numFmtId="0" fontId="5" fillId="24" borderId="0" xfId="0" applyFont="1" applyFill="1" applyAlignment="1">
      <alignment horizontal="center"/>
    </xf>
    <xf numFmtId="0" fontId="5" fillId="24" borderId="0" xfId="0" applyFont="1" applyFill="1" applyAlignment="1">
      <alignment/>
    </xf>
    <xf numFmtId="0" fontId="0" fillId="24" borderId="0" xfId="0" applyFill="1" applyAlignment="1">
      <alignment horizontal="left"/>
    </xf>
    <xf numFmtId="0" fontId="0" fillId="24" borderId="0" xfId="0" applyFill="1" applyAlignment="1">
      <alignment/>
    </xf>
    <xf numFmtId="0" fontId="2" fillId="24" borderId="0" xfId="0" applyFont="1" applyFill="1" applyAlignment="1">
      <alignment horizontal="left" wrapText="1"/>
    </xf>
    <xf numFmtId="0" fontId="5" fillId="24" borderId="13" xfId="0" applyFont="1" applyFill="1" applyBorder="1" applyAlignment="1">
      <alignment horizontal="center"/>
    </xf>
    <xf numFmtId="0" fontId="5" fillId="24" borderId="14" xfId="0" applyFont="1" applyFill="1" applyBorder="1" applyAlignment="1">
      <alignment horizontal="center"/>
    </xf>
    <xf numFmtId="0" fontId="2" fillId="24" borderId="0" xfId="0" applyFont="1" applyFill="1" applyAlignment="1">
      <alignment horizontal="left" vertical="center"/>
    </xf>
    <xf numFmtId="3" fontId="2" fillId="24" borderId="0" xfId="0" applyNumberFormat="1" applyFont="1" applyFill="1" applyAlignment="1">
      <alignment horizontal="right"/>
    </xf>
    <xf numFmtId="0" fontId="2" fillId="24" borderId="0" xfId="0" applyFont="1" applyFill="1" applyAlignment="1">
      <alignment horizontal="right"/>
    </xf>
    <xf numFmtId="0" fontId="14" fillId="24" borderId="0" xfId="0" applyFont="1" applyFill="1" applyAlignment="1">
      <alignment horizontal="left" vertical="center" wrapText="1"/>
    </xf>
    <xf numFmtId="0" fontId="8" fillId="24" borderId="0" xfId="0" applyFont="1" applyFill="1" applyAlignment="1">
      <alignment horizontal="left" vertical="center" wrapText="1"/>
    </xf>
    <xf numFmtId="3" fontId="8" fillId="24" borderId="0" xfId="0" applyNumberFormat="1" applyFont="1" applyFill="1" applyAlignment="1">
      <alignment horizontal="right"/>
    </xf>
    <xf numFmtId="0" fontId="2" fillId="24" borderId="14" xfId="0" applyFont="1" applyFill="1" applyBorder="1" applyAlignment="1">
      <alignment horizontal="left" vertical="center"/>
    </xf>
    <xf numFmtId="3" fontId="2" fillId="24" borderId="14" xfId="0" applyNumberFormat="1" applyFont="1" applyFill="1" applyBorder="1" applyAlignment="1">
      <alignment horizontal="right"/>
    </xf>
    <xf numFmtId="0" fontId="2" fillId="24" borderId="14" xfId="0" applyFont="1" applyFill="1" applyBorder="1" applyAlignment="1">
      <alignment horizontal="right"/>
    </xf>
    <xf numFmtId="0" fontId="14" fillId="24" borderId="14" xfId="0" applyFont="1" applyFill="1" applyBorder="1" applyAlignment="1">
      <alignment horizontal="left" vertical="center" wrapText="1"/>
    </xf>
    <xf numFmtId="0" fontId="5" fillId="24" borderId="14" xfId="0" applyFont="1" applyFill="1" applyBorder="1" applyAlignment="1">
      <alignment horizontal="left"/>
    </xf>
    <xf numFmtId="3" fontId="5" fillId="24" borderId="14" xfId="0" applyNumberFormat="1" applyFont="1" applyFill="1" applyBorder="1" applyAlignment="1">
      <alignment horizontal="right"/>
    </xf>
    <xf numFmtId="0" fontId="5" fillId="24" borderId="14" xfId="0" applyFont="1" applyFill="1" applyBorder="1" applyAlignment="1">
      <alignment horizontal="right"/>
    </xf>
    <xf numFmtId="0" fontId="8" fillId="24" borderId="0" xfId="0" applyFont="1" applyFill="1" applyAlignment="1">
      <alignment horizontal="left"/>
    </xf>
    <xf numFmtId="0" fontId="2" fillId="24" borderId="15" xfId="0" applyFont="1" applyFill="1" applyBorder="1" applyAlignment="1">
      <alignment horizontal="left"/>
    </xf>
    <xf numFmtId="0" fontId="2" fillId="24" borderId="16" xfId="0" applyFont="1" applyFill="1" applyBorder="1" applyAlignment="1">
      <alignment horizontal="justify"/>
    </xf>
    <xf numFmtId="0" fontId="2" fillId="24" borderId="11" xfId="0" applyFont="1" applyFill="1" applyBorder="1" applyAlignment="1">
      <alignment horizontal="left"/>
    </xf>
    <xf numFmtId="3" fontId="2" fillId="24" borderId="10" xfId="0" applyNumberFormat="1" applyFont="1" applyFill="1" applyBorder="1" applyAlignment="1">
      <alignment horizontal="right"/>
    </xf>
    <xf numFmtId="0" fontId="2" fillId="24" borderId="17" xfId="0" applyFont="1" applyFill="1" applyBorder="1" applyAlignment="1">
      <alignment horizontal="left"/>
    </xf>
    <xf numFmtId="3" fontId="2" fillId="24" borderId="18" xfId="0" applyNumberFormat="1" applyFont="1" applyFill="1" applyBorder="1" applyAlignment="1">
      <alignment horizontal="right"/>
    </xf>
    <xf numFmtId="0" fontId="2" fillId="24" borderId="18" xfId="0" applyFont="1" applyFill="1" applyBorder="1" applyAlignment="1">
      <alignment horizontal="right"/>
    </xf>
    <xf numFmtId="0" fontId="2" fillId="24" borderId="0" xfId="0" applyFont="1" applyFill="1" applyAlignment="1">
      <alignment horizontal="left"/>
    </xf>
    <xf numFmtId="0" fontId="2" fillId="24" borderId="12" xfId="0" applyFont="1" applyFill="1" applyBorder="1" applyAlignment="1">
      <alignment/>
    </xf>
    <xf numFmtId="1" fontId="5" fillId="24" borderId="12" xfId="0" applyNumberFormat="1" applyFont="1" applyFill="1" applyBorder="1" applyAlignment="1">
      <alignment/>
    </xf>
    <xf numFmtId="0" fontId="5" fillId="24" borderId="12" xfId="0" applyFont="1" applyFill="1" applyBorder="1" applyAlignment="1">
      <alignment/>
    </xf>
    <xf numFmtId="1" fontId="2" fillId="24" borderId="12" xfId="55" applyNumberFormat="1" applyFont="1" applyFill="1" applyBorder="1" applyAlignment="1">
      <alignment/>
    </xf>
    <xf numFmtId="3" fontId="2" fillId="24" borderId="12" xfId="0" applyNumberFormat="1" applyFont="1" applyFill="1" applyBorder="1" applyAlignment="1">
      <alignment/>
    </xf>
    <xf numFmtId="3" fontId="5" fillId="24" borderId="12" xfId="0" applyNumberFormat="1" applyFont="1" applyFill="1" applyBorder="1" applyAlignment="1">
      <alignment/>
    </xf>
    <xf numFmtId="0" fontId="2" fillId="24" borderId="0" xfId="0" applyFont="1" applyFill="1" applyAlignment="1">
      <alignment/>
    </xf>
    <xf numFmtId="0" fontId="5" fillId="24" borderId="19" xfId="0" applyFont="1" applyFill="1" applyBorder="1" applyAlignment="1">
      <alignment horizontal="justify" wrapText="1"/>
    </xf>
    <xf numFmtId="0" fontId="2" fillId="24" borderId="0" xfId="0" applyFont="1" applyFill="1" applyAlignment="1">
      <alignment horizontal="justify" wrapText="1"/>
    </xf>
    <xf numFmtId="3" fontId="2" fillId="24" borderId="0" xfId="0" applyNumberFormat="1" applyFont="1" applyFill="1" applyAlignment="1">
      <alignment horizontal="right" wrapText="1"/>
    </xf>
    <xf numFmtId="164" fontId="2" fillId="24" borderId="0" xfId="0" applyNumberFormat="1" applyFont="1" applyFill="1" applyAlignment="1">
      <alignment horizontal="right" wrapText="1"/>
    </xf>
    <xf numFmtId="0" fontId="8" fillId="24" borderId="0" xfId="0" applyFont="1" applyFill="1" applyAlignment="1">
      <alignment horizontal="justify"/>
    </xf>
    <xf numFmtId="0" fontId="2" fillId="24" borderId="0" xfId="0" applyFont="1" applyFill="1" applyAlignment="1">
      <alignment horizontal="justify"/>
    </xf>
    <xf numFmtId="0" fontId="2" fillId="24" borderId="16" xfId="0" applyFont="1" applyFill="1" applyBorder="1" applyAlignment="1">
      <alignment horizontal="left" wrapText="1"/>
    </xf>
    <xf numFmtId="0" fontId="8" fillId="24" borderId="20" xfId="0" applyFont="1" applyFill="1" applyBorder="1" applyAlignment="1">
      <alignment/>
    </xf>
    <xf numFmtId="0" fontId="8" fillId="24" borderId="21" xfId="0" applyFont="1" applyFill="1" applyBorder="1" applyAlignment="1">
      <alignment/>
    </xf>
    <xf numFmtId="0" fontId="8" fillId="24" borderId="22" xfId="0" applyFont="1" applyFill="1" applyBorder="1" applyAlignment="1">
      <alignment/>
    </xf>
    <xf numFmtId="0" fontId="8" fillId="24" borderId="23" xfId="0" applyFont="1" applyFill="1" applyBorder="1" applyAlignment="1">
      <alignment/>
    </xf>
    <xf numFmtId="0" fontId="8" fillId="24" borderId="24" xfId="0" applyFont="1" applyFill="1" applyBorder="1" applyAlignment="1">
      <alignment/>
    </xf>
    <xf numFmtId="0" fontId="2" fillId="24" borderId="16" xfId="0" applyFont="1" applyFill="1" applyBorder="1" applyAlignment="1">
      <alignment horizontal="justify" wrapText="1"/>
    </xf>
    <xf numFmtId="0" fontId="2" fillId="24" borderId="15" xfId="0" applyFont="1" applyFill="1" applyBorder="1" applyAlignment="1">
      <alignment textRotation="90"/>
    </xf>
    <xf numFmtId="0" fontId="2" fillId="24" borderId="16" xfId="0" applyFont="1" applyFill="1" applyBorder="1" applyAlignment="1">
      <alignment horizontal="justify" textRotation="90"/>
    </xf>
    <xf numFmtId="0" fontId="2" fillId="24" borderId="11" xfId="0" applyFont="1" applyFill="1" applyBorder="1" applyAlignment="1">
      <alignment/>
    </xf>
    <xf numFmtId="0" fontId="8" fillId="24" borderId="0" xfId="0" applyFont="1" applyFill="1" applyAlignment="1">
      <alignment/>
    </xf>
    <xf numFmtId="0" fontId="2" fillId="24" borderId="0" xfId="0" applyFont="1" applyFill="1" applyAlignment="1">
      <alignment/>
    </xf>
    <xf numFmtId="3" fontId="9" fillId="24" borderId="12" xfId="0" applyNumberFormat="1" applyFont="1" applyFill="1" applyBorder="1" applyAlignment="1">
      <alignment vertical="center"/>
    </xf>
    <xf numFmtId="164" fontId="9" fillId="24" borderId="12" xfId="53" applyNumberFormat="1" applyFont="1" applyFill="1" applyBorder="1" applyAlignment="1">
      <alignment horizontal="center" vertical="center" wrapText="1"/>
      <protection/>
    </xf>
    <xf numFmtId="164" fontId="9" fillId="24" borderId="12" xfId="0" applyNumberFormat="1" applyFont="1" applyFill="1" applyBorder="1" applyAlignment="1">
      <alignment/>
    </xf>
    <xf numFmtId="164" fontId="6" fillId="24" borderId="12" xfId="53" applyNumberFormat="1" applyFont="1" applyFill="1" applyBorder="1" applyAlignment="1">
      <alignment vertical="center"/>
      <protection/>
    </xf>
    <xf numFmtId="164" fontId="9" fillId="24" borderId="12" xfId="53" applyNumberFormat="1" applyFont="1" applyFill="1" applyBorder="1" applyAlignment="1" applyProtection="1">
      <alignment horizontal="right" vertical="center"/>
      <protection locked="0"/>
    </xf>
    <xf numFmtId="164" fontId="6" fillId="24" borderId="12" xfId="53" applyNumberFormat="1" applyFont="1" applyFill="1" applyBorder="1" applyAlignment="1" applyProtection="1">
      <alignment horizontal="right" vertical="center"/>
      <protection locked="0"/>
    </xf>
    <xf numFmtId="164" fontId="11" fillId="24" borderId="12" xfId="53" applyNumberFormat="1" applyFont="1" applyFill="1" applyBorder="1" applyAlignment="1" applyProtection="1">
      <alignment horizontal="right" vertical="center"/>
      <protection locked="0"/>
    </xf>
    <xf numFmtId="164" fontId="12" fillId="24" borderId="12" xfId="53" applyNumberFormat="1" applyFont="1" applyFill="1" applyBorder="1" applyAlignment="1" applyProtection="1">
      <alignment horizontal="right" vertical="center"/>
      <protection locked="0"/>
    </xf>
    <xf numFmtId="164" fontId="11" fillId="24" borderId="25" xfId="53" applyNumberFormat="1" applyFont="1" applyFill="1" applyBorder="1" applyAlignment="1" applyProtection="1">
      <alignment horizontal="right" vertical="center"/>
      <protection locked="0"/>
    </xf>
    <xf numFmtId="164" fontId="11" fillId="24" borderId="26" xfId="53" applyNumberFormat="1" applyFont="1" applyFill="1" applyBorder="1" applyAlignment="1" applyProtection="1">
      <alignment horizontal="right" vertical="center"/>
      <protection locked="0"/>
    </xf>
    <xf numFmtId="164" fontId="12" fillId="24" borderId="26" xfId="53" applyNumberFormat="1" applyFont="1" applyFill="1" applyBorder="1" applyAlignment="1" applyProtection="1">
      <alignment horizontal="right" vertical="center"/>
      <protection locked="0"/>
    </xf>
    <xf numFmtId="0" fontId="9" fillId="24" borderId="0" xfId="0" applyFont="1" applyFill="1" applyAlignment="1">
      <alignment/>
    </xf>
    <xf numFmtId="0" fontId="9" fillId="24" borderId="12" xfId="53" applyFont="1" applyFill="1" applyBorder="1" applyAlignment="1">
      <alignment horizontal="center" vertical="center" wrapText="1"/>
      <protection/>
    </xf>
    <xf numFmtId="0" fontId="9" fillId="24" borderId="12" xfId="53" applyFont="1" applyFill="1" applyBorder="1" applyAlignment="1" applyProtection="1">
      <alignment horizontal="right" vertical="center"/>
      <protection locked="0"/>
    </xf>
    <xf numFmtId="165" fontId="9" fillId="24" borderId="12" xfId="53" applyNumberFormat="1" applyFont="1" applyFill="1" applyBorder="1" applyAlignment="1" applyProtection="1">
      <alignment horizontal="right" vertical="center"/>
      <protection locked="0"/>
    </xf>
    <xf numFmtId="3" fontId="9" fillId="24" borderId="12" xfId="0" applyNumberFormat="1" applyFont="1" applyFill="1" applyBorder="1" applyAlignment="1">
      <alignment/>
    </xf>
    <xf numFmtId="0" fontId="2" fillId="24" borderId="16" xfId="0" applyFont="1" applyFill="1" applyBorder="1" applyAlignment="1">
      <alignment horizontal="center"/>
    </xf>
    <xf numFmtId="0" fontId="2" fillId="24" borderId="27" xfId="0" applyFont="1" applyFill="1" applyBorder="1" applyAlignment="1">
      <alignment horizontal="left"/>
    </xf>
    <xf numFmtId="0" fontId="2" fillId="24" borderId="28" xfId="0" applyFont="1" applyFill="1" applyBorder="1" applyAlignment="1">
      <alignment horizontal="right"/>
    </xf>
    <xf numFmtId="0" fontId="2" fillId="24" borderId="19" xfId="0" applyFont="1" applyFill="1" applyBorder="1" applyAlignment="1">
      <alignment horizontal="justify" wrapText="1"/>
    </xf>
    <xf numFmtId="0" fontId="2" fillId="24" borderId="14" xfId="0" applyFont="1" applyFill="1" applyBorder="1" applyAlignment="1">
      <alignment horizontal="right" wrapText="1"/>
    </xf>
    <xf numFmtId="0" fontId="2" fillId="24" borderId="0" xfId="0" applyFont="1" applyFill="1" applyAlignment="1">
      <alignment horizontal="right" wrapText="1"/>
    </xf>
    <xf numFmtId="164" fontId="5" fillId="24" borderId="12" xfId="0" applyNumberFormat="1" applyFont="1" applyFill="1" applyBorder="1" applyAlignment="1">
      <alignment/>
    </xf>
    <xf numFmtId="0" fontId="8" fillId="24" borderId="25" xfId="0" applyFont="1" applyFill="1" applyBorder="1" applyAlignment="1">
      <alignment/>
    </xf>
    <xf numFmtId="3" fontId="8" fillId="24" borderId="25" xfId="0" applyNumberFormat="1" applyFont="1" applyFill="1" applyBorder="1" applyAlignment="1">
      <alignment/>
    </xf>
    <xf numFmtId="164" fontId="8" fillId="24" borderId="25" xfId="0" applyNumberFormat="1" applyFont="1" applyFill="1" applyBorder="1" applyAlignment="1">
      <alignment/>
    </xf>
    <xf numFmtId="0" fontId="2" fillId="24" borderId="25" xfId="0" applyFont="1" applyFill="1" applyBorder="1" applyAlignment="1">
      <alignment/>
    </xf>
    <xf numFmtId="3" fontId="2" fillId="24" borderId="25" xfId="0" applyNumberFormat="1" applyFont="1" applyFill="1" applyBorder="1" applyAlignment="1">
      <alignment/>
    </xf>
    <xf numFmtId="164" fontId="2" fillId="24" borderId="25" xfId="0" applyNumberFormat="1" applyFont="1" applyFill="1" applyBorder="1" applyAlignment="1">
      <alignment/>
    </xf>
    <xf numFmtId="0" fontId="2" fillId="24" borderId="25" xfId="0" applyFont="1" applyFill="1" applyBorder="1" applyAlignment="1">
      <alignment/>
    </xf>
    <xf numFmtId="3" fontId="8" fillId="24" borderId="26" xfId="0" applyNumberFormat="1" applyFont="1" applyFill="1" applyBorder="1" applyAlignment="1">
      <alignment/>
    </xf>
    <xf numFmtId="164" fontId="8" fillId="24" borderId="26" xfId="0" applyNumberFormat="1" applyFont="1" applyFill="1" applyBorder="1" applyAlignment="1">
      <alignment/>
    </xf>
    <xf numFmtId="3" fontId="5" fillId="24" borderId="26" xfId="0" applyNumberFormat="1" applyFont="1" applyFill="1" applyBorder="1" applyAlignment="1">
      <alignment/>
    </xf>
    <xf numFmtId="164" fontId="5" fillId="24" borderId="26" xfId="0" applyNumberFormat="1" applyFont="1" applyFill="1" applyBorder="1" applyAlignment="1">
      <alignment/>
    </xf>
    <xf numFmtId="0" fontId="8" fillId="24" borderId="0" xfId="0" applyFont="1" applyFill="1" applyAlignment="1">
      <alignment horizontal="right"/>
    </xf>
    <xf numFmtId="0" fontId="5" fillId="24" borderId="13" xfId="0" applyFont="1" applyFill="1" applyBorder="1" applyAlignment="1">
      <alignment horizontal="center" wrapText="1"/>
    </xf>
    <xf numFmtId="0" fontId="5" fillId="24" borderId="14" xfId="0" applyFont="1" applyFill="1" applyBorder="1" applyAlignment="1" quotePrefix="1">
      <alignment horizontal="center" wrapText="1"/>
    </xf>
    <xf numFmtId="0" fontId="5" fillId="24" borderId="14" xfId="0" applyFont="1" applyFill="1" applyBorder="1" applyAlignment="1">
      <alignment horizontal="center" wrapText="1"/>
    </xf>
    <xf numFmtId="164" fontId="8" fillId="24" borderId="0" xfId="0" applyNumberFormat="1" applyFont="1" applyFill="1" applyAlignment="1">
      <alignment horizontal="right" wrapText="1"/>
    </xf>
    <xf numFmtId="0" fontId="8" fillId="24" borderId="0" xfId="0" applyFont="1" applyFill="1" applyAlignment="1">
      <alignment horizontal="right" wrapText="1"/>
    </xf>
    <xf numFmtId="0" fontId="2" fillId="24" borderId="14" xfId="0" applyFont="1" applyFill="1" applyBorder="1" applyAlignment="1">
      <alignment horizontal="justify"/>
    </xf>
    <xf numFmtId="0" fontId="5" fillId="24" borderId="14" xfId="0" applyFont="1" applyFill="1" applyBorder="1" applyAlignment="1">
      <alignment horizontal="justify"/>
    </xf>
    <xf numFmtId="0" fontId="6" fillId="24" borderId="12" xfId="0" applyFont="1" applyFill="1" applyBorder="1" applyAlignment="1">
      <alignment vertical="center"/>
    </xf>
    <xf numFmtId="3" fontId="7" fillId="24" borderId="12" xfId="0" applyNumberFormat="1" applyFont="1" applyFill="1" applyBorder="1" applyAlignment="1" applyProtection="1">
      <alignment horizontal="right" vertical="center"/>
      <protection locked="0"/>
    </xf>
    <xf numFmtId="3" fontId="7" fillId="24" borderId="12" xfId="0" applyNumberFormat="1" applyFont="1" applyFill="1" applyBorder="1" applyAlignment="1" applyProtection="1">
      <alignment horizontal="right"/>
      <protection locked="0"/>
    </xf>
    <xf numFmtId="3" fontId="7" fillId="24" borderId="12" xfId="0" applyNumberFormat="1" applyFont="1" applyFill="1" applyBorder="1" applyAlignment="1" applyProtection="1">
      <alignment horizontal="right" vertical="center"/>
      <protection locked="0"/>
    </xf>
    <xf numFmtId="3" fontId="7" fillId="24" borderId="12" xfId="0" applyNumberFormat="1" applyFont="1" applyFill="1" applyBorder="1" applyAlignment="1">
      <alignment horizontal="right" vertical="center"/>
    </xf>
    <xf numFmtId="165" fontId="2" fillId="24" borderId="0" xfId="0" applyNumberFormat="1" applyFont="1" applyFill="1" applyAlignment="1">
      <alignment/>
    </xf>
    <xf numFmtId="0" fontId="5" fillId="24" borderId="0" xfId="0" applyFont="1" applyFill="1" applyAlignment="1">
      <alignment wrapText="1"/>
    </xf>
    <xf numFmtId="0" fontId="8" fillId="24" borderId="0" xfId="0" applyFont="1" applyFill="1" applyAlignment="1">
      <alignment/>
    </xf>
    <xf numFmtId="0" fontId="2" fillId="24" borderId="12" xfId="0" applyFont="1" applyFill="1" applyBorder="1" applyAlignment="1">
      <alignment/>
    </xf>
    <xf numFmtId="164" fontId="2" fillId="24" borderId="12" xfId="53" applyNumberFormat="1" applyFont="1" applyFill="1" applyBorder="1" applyAlignment="1">
      <alignment horizontal="left" vertical="center" wrapText="1"/>
      <protection/>
    </xf>
    <xf numFmtId="3" fontId="2" fillId="24" borderId="12" xfId="0" applyNumberFormat="1" applyFont="1" applyFill="1" applyBorder="1" applyAlignment="1">
      <alignment/>
    </xf>
    <xf numFmtId="166" fontId="2" fillId="24" borderId="12" xfId="55" applyNumberFormat="1" applyFont="1" applyFill="1" applyBorder="1" applyAlignment="1">
      <alignment/>
    </xf>
    <xf numFmtId="166" fontId="2" fillId="24" borderId="12" xfId="0" applyNumberFormat="1" applyFont="1" applyFill="1" applyBorder="1" applyAlignment="1">
      <alignment/>
    </xf>
    <xf numFmtId="3" fontId="5" fillId="24" borderId="0" xfId="0" applyNumberFormat="1" applyFont="1" applyFill="1" applyAlignment="1">
      <alignment/>
    </xf>
    <xf numFmtId="164" fontId="5" fillId="24" borderId="0" xfId="0" applyNumberFormat="1" applyFont="1" applyFill="1" applyAlignment="1">
      <alignment/>
    </xf>
    <xf numFmtId="164" fontId="2" fillId="24" borderId="12" xfId="53" applyNumberFormat="1" applyFont="1" applyFill="1" applyBorder="1" applyAlignment="1">
      <alignment vertical="center" wrapText="1"/>
      <protection/>
    </xf>
    <xf numFmtId="0" fontId="2" fillId="24" borderId="12" xfId="53" applyFont="1" applyFill="1" applyBorder="1" applyAlignment="1">
      <alignment vertical="center" wrapText="1"/>
      <protection/>
    </xf>
    <xf numFmtId="3" fontId="5" fillId="24" borderId="0" xfId="0" applyNumberFormat="1" applyFont="1" applyFill="1" applyBorder="1" applyAlignment="1">
      <alignment horizontal="left" vertical="center" wrapText="1"/>
    </xf>
    <xf numFmtId="166" fontId="2" fillId="24" borderId="0" xfId="55" applyNumberFormat="1" applyFont="1" applyFill="1" applyAlignment="1">
      <alignment/>
    </xf>
    <xf numFmtId="0" fontId="2" fillId="24" borderId="10" xfId="0" applyFont="1" applyFill="1" applyBorder="1" applyAlignment="1">
      <alignment horizontal="center" wrapText="1"/>
    </xf>
    <xf numFmtId="0" fontId="2" fillId="24" borderId="18" xfId="0" applyFont="1" applyFill="1" applyBorder="1" applyAlignment="1">
      <alignment horizontal="right" wrapText="1"/>
    </xf>
    <xf numFmtId="0" fontId="2" fillId="24" borderId="29" xfId="0" applyFont="1" applyFill="1" applyBorder="1" applyAlignment="1">
      <alignment horizontal="right" wrapText="1"/>
    </xf>
    <xf numFmtId="164" fontId="2" fillId="24" borderId="10" xfId="0" applyNumberFormat="1" applyFont="1" applyFill="1" applyBorder="1" applyAlignment="1">
      <alignment horizontal="right" wrapText="1"/>
    </xf>
    <xf numFmtId="164" fontId="2" fillId="24" borderId="30" xfId="0" applyNumberFormat="1" applyFont="1" applyFill="1" applyBorder="1" applyAlignment="1">
      <alignment horizontal="right" wrapText="1"/>
    </xf>
    <xf numFmtId="164" fontId="2" fillId="24" borderId="18" xfId="0" applyNumberFormat="1" applyFont="1" applyFill="1" applyBorder="1" applyAlignment="1">
      <alignment horizontal="right" wrapText="1"/>
    </xf>
    <xf numFmtId="164" fontId="2" fillId="24" borderId="29" xfId="0" applyNumberFormat="1" applyFont="1" applyFill="1" applyBorder="1" applyAlignment="1">
      <alignment horizontal="right" wrapText="1"/>
    </xf>
    <xf numFmtId="0" fontId="2" fillId="24" borderId="28" xfId="0" applyFont="1" applyFill="1" applyBorder="1" applyAlignment="1">
      <alignment horizontal="right" wrapText="1"/>
    </xf>
    <xf numFmtId="0" fontId="2" fillId="24" borderId="31" xfId="0" applyFont="1" applyFill="1" applyBorder="1" applyAlignment="1">
      <alignment horizontal="right" wrapText="1"/>
    </xf>
    <xf numFmtId="0" fontId="2" fillId="24" borderId="11" xfId="0" applyFont="1" applyFill="1" applyBorder="1" applyAlignment="1">
      <alignment horizontal="justify"/>
    </xf>
    <xf numFmtId="3" fontId="2" fillId="24" borderId="10" xfId="0" applyNumberFormat="1" applyFont="1" applyFill="1" applyBorder="1" applyAlignment="1">
      <alignment horizontal="right" wrapText="1"/>
    </xf>
    <xf numFmtId="0" fontId="2" fillId="24" borderId="32" xfId="0" applyFont="1" applyFill="1" applyBorder="1" applyAlignment="1">
      <alignment horizontal="right"/>
    </xf>
    <xf numFmtId="0" fontId="2" fillId="24" borderId="33" xfId="0" applyFont="1" applyFill="1" applyBorder="1" applyAlignment="1">
      <alignment horizontal="right"/>
    </xf>
    <xf numFmtId="0" fontId="2" fillId="24" borderId="12" xfId="0" applyFont="1" applyFill="1" applyBorder="1" applyAlignment="1">
      <alignment horizontal="justify"/>
    </xf>
    <xf numFmtId="3" fontId="2" fillId="24" borderId="12" xfId="0" applyNumberFormat="1" applyFont="1" applyFill="1" applyBorder="1" applyAlignment="1">
      <alignment horizontal="right"/>
    </xf>
    <xf numFmtId="165" fontId="2" fillId="24" borderId="12" xfId="0" applyNumberFormat="1" applyFont="1" applyFill="1" applyBorder="1" applyAlignment="1">
      <alignment horizontal="right"/>
    </xf>
    <xf numFmtId="0" fontId="9" fillId="24" borderId="27" xfId="0" applyFont="1" applyFill="1" applyBorder="1" applyAlignment="1">
      <alignment/>
    </xf>
    <xf numFmtId="0" fontId="2" fillId="24" borderId="28" xfId="0" applyFont="1" applyFill="1" applyBorder="1" applyAlignment="1">
      <alignment horizontal="justify"/>
    </xf>
    <xf numFmtId="0" fontId="9" fillId="24" borderId="17" xfId="0" applyFont="1" applyFill="1" applyBorder="1" applyAlignment="1">
      <alignment/>
    </xf>
    <xf numFmtId="0" fontId="2" fillId="24" borderId="18" xfId="0" applyFont="1" applyFill="1" applyBorder="1" applyAlignment="1">
      <alignment horizontal="justify"/>
    </xf>
    <xf numFmtId="0" fontId="9" fillId="24" borderId="11" xfId="0" applyFont="1" applyFill="1" applyBorder="1" applyAlignment="1">
      <alignment/>
    </xf>
    <xf numFmtId="0" fontId="4" fillId="24" borderId="10" xfId="46" applyFill="1" applyBorder="1" applyAlignment="1" applyProtection="1">
      <alignment horizontal="justify"/>
      <protection/>
    </xf>
    <xf numFmtId="0" fontId="0" fillId="24" borderId="10" xfId="0" applyFill="1" applyBorder="1" applyAlignment="1">
      <alignment/>
    </xf>
    <xf numFmtId="0" fontId="2" fillId="24" borderId="34" xfId="0" applyFont="1" applyFill="1" applyBorder="1" applyAlignment="1">
      <alignment horizontal="justify"/>
    </xf>
    <xf numFmtId="0" fontId="8" fillId="24" borderId="0" xfId="0" applyFont="1" applyFill="1" applyBorder="1" applyAlignment="1">
      <alignment/>
    </xf>
    <xf numFmtId="0" fontId="0" fillId="24" borderId="0" xfId="0" applyFill="1" applyBorder="1" applyAlignment="1">
      <alignment/>
    </xf>
    <xf numFmtId="0" fontId="2" fillId="24" borderId="15" xfId="0" applyFont="1" applyFill="1" applyBorder="1" applyAlignment="1">
      <alignment horizontal="justify"/>
    </xf>
    <xf numFmtId="3" fontId="2" fillId="24" borderId="11" xfId="0" applyNumberFormat="1" applyFont="1" applyFill="1" applyBorder="1" applyAlignment="1">
      <alignment horizontal="right"/>
    </xf>
    <xf numFmtId="0" fontId="5" fillId="24" borderId="35" xfId="0" applyFont="1" applyFill="1" applyBorder="1" applyAlignment="1">
      <alignment horizontal="center" wrapText="1"/>
    </xf>
    <xf numFmtId="0" fontId="5" fillId="24" borderId="0" xfId="0" applyFont="1" applyFill="1" applyAlignment="1">
      <alignment horizontal="center" wrapText="1"/>
    </xf>
    <xf numFmtId="0" fontId="2" fillId="24" borderId="13" xfId="0" applyFont="1" applyFill="1" applyBorder="1" applyAlignment="1">
      <alignment horizontal="left"/>
    </xf>
    <xf numFmtId="164" fontId="2" fillId="24" borderId="13" xfId="0" applyNumberFormat="1" applyFont="1" applyFill="1" applyBorder="1" applyAlignment="1">
      <alignment horizontal="right"/>
    </xf>
    <xf numFmtId="164" fontId="2" fillId="24" borderId="13" xfId="0" applyNumberFormat="1" applyFont="1" applyFill="1" applyBorder="1" applyAlignment="1">
      <alignment horizontal="right" wrapText="1"/>
    </xf>
    <xf numFmtId="0" fontId="2" fillId="24" borderId="13" xfId="0" applyFont="1" applyFill="1" applyBorder="1" applyAlignment="1">
      <alignment horizontal="right"/>
    </xf>
    <xf numFmtId="0" fontId="2" fillId="24" borderId="13" xfId="0" applyFont="1" applyFill="1" applyBorder="1" applyAlignment="1">
      <alignment horizontal="right" wrapText="1"/>
    </xf>
    <xf numFmtId="164" fontId="2" fillId="24" borderId="0" xfId="0" applyNumberFormat="1" applyFont="1" applyFill="1" applyAlignment="1">
      <alignment horizontal="right"/>
    </xf>
    <xf numFmtId="0" fontId="2" fillId="24" borderId="14" xfId="0" applyFont="1" applyFill="1" applyBorder="1" applyAlignment="1">
      <alignment horizontal="left"/>
    </xf>
    <xf numFmtId="164" fontId="2" fillId="24" borderId="14" xfId="0" applyNumberFormat="1" applyFont="1" applyFill="1" applyBorder="1" applyAlignment="1">
      <alignment horizontal="right"/>
    </xf>
    <xf numFmtId="164" fontId="2" fillId="24" borderId="14" xfId="0" applyNumberFormat="1" applyFont="1" applyFill="1" applyBorder="1" applyAlignment="1">
      <alignment horizontal="right" wrapText="1"/>
    </xf>
    <xf numFmtId="0" fontId="5" fillId="24" borderId="14" xfId="0" applyFont="1" applyFill="1" applyBorder="1" applyAlignment="1">
      <alignment horizontal="right" wrapText="1"/>
    </xf>
    <xf numFmtId="164" fontId="5" fillId="24" borderId="19" xfId="0" applyNumberFormat="1" applyFont="1" applyFill="1" applyBorder="1" applyAlignment="1">
      <alignment/>
    </xf>
    <xf numFmtId="3" fontId="2" fillId="24" borderId="25" xfId="0" applyNumberFormat="1" applyFont="1" applyFill="1" applyBorder="1" applyAlignment="1">
      <alignment/>
    </xf>
    <xf numFmtId="164" fontId="0" fillId="24" borderId="0" xfId="0" applyNumberFormat="1" applyFill="1" applyAlignment="1">
      <alignment/>
    </xf>
    <xf numFmtId="0" fontId="8" fillId="24" borderId="12" xfId="0" applyFont="1" applyFill="1" applyBorder="1" applyAlignment="1">
      <alignment horizontal="left" vertical="center" indent="1"/>
    </xf>
    <xf numFmtId="165" fontId="2" fillId="24" borderId="12" xfId="0" applyNumberFormat="1" applyFont="1" applyFill="1" applyBorder="1" applyAlignment="1">
      <alignment/>
    </xf>
    <xf numFmtId="3" fontId="2" fillId="24" borderId="12" xfId="0" applyNumberFormat="1" applyFont="1" applyFill="1" applyBorder="1" applyAlignment="1">
      <alignment vertical="center"/>
    </xf>
    <xf numFmtId="0" fontId="2" fillId="24" borderId="12" xfId="0" applyFont="1" applyFill="1" applyBorder="1" applyAlignment="1">
      <alignment vertical="center"/>
    </xf>
    <xf numFmtId="164" fontId="2" fillId="24" borderId="12" xfId="53" applyNumberFormat="1" applyFont="1" applyFill="1" applyBorder="1" applyAlignment="1">
      <alignment vertical="center"/>
      <protection/>
    </xf>
    <xf numFmtId="164" fontId="2" fillId="24" borderId="12" xfId="53" applyNumberFormat="1" applyFont="1" applyFill="1" applyBorder="1" applyAlignment="1">
      <alignment horizontal="center" vertical="center" wrapText="1"/>
      <protection/>
    </xf>
    <xf numFmtId="164" fontId="2" fillId="24" borderId="12" xfId="53" applyNumberFormat="1" applyFont="1" applyFill="1" applyBorder="1" applyAlignment="1" applyProtection="1">
      <alignment horizontal="right" vertical="center"/>
      <protection locked="0"/>
    </xf>
    <xf numFmtId="164" fontId="8" fillId="24" borderId="12" xfId="53" applyNumberFormat="1" applyFont="1" applyFill="1" applyBorder="1" applyAlignment="1">
      <alignment horizontal="left" vertical="center" indent="1"/>
      <protection/>
    </xf>
    <xf numFmtId="164" fontId="8" fillId="24" borderId="12" xfId="53" applyNumberFormat="1" applyFont="1" applyFill="1" applyBorder="1" applyAlignment="1" applyProtection="1">
      <alignment horizontal="right" vertical="center"/>
      <protection locked="0"/>
    </xf>
    <xf numFmtId="164" fontId="8" fillId="24" borderId="25" xfId="53" applyNumberFormat="1" applyFont="1" applyFill="1" applyBorder="1" applyAlignment="1">
      <alignment horizontal="left" vertical="center" indent="1"/>
      <protection/>
    </xf>
    <xf numFmtId="164" fontId="8" fillId="24" borderId="25" xfId="53" applyNumberFormat="1" applyFont="1" applyFill="1" applyBorder="1" applyAlignment="1" applyProtection="1">
      <alignment horizontal="right" vertical="center"/>
      <protection locked="0"/>
    </xf>
    <xf numFmtId="164" fontId="8" fillId="24" borderId="26" xfId="53" applyNumberFormat="1" applyFont="1" applyFill="1" applyBorder="1" applyAlignment="1">
      <alignment horizontal="left" vertical="center" indent="1"/>
      <protection/>
    </xf>
    <xf numFmtId="164" fontId="8" fillId="24" borderId="26" xfId="53" applyNumberFormat="1" applyFont="1" applyFill="1" applyBorder="1" applyAlignment="1" applyProtection="1">
      <alignment horizontal="right" vertical="center"/>
      <protection locked="0"/>
    </xf>
    <xf numFmtId="164" fontId="13" fillId="24" borderId="26" xfId="53" applyNumberFormat="1" applyFont="1" applyFill="1" applyBorder="1" applyAlignment="1" applyProtection="1">
      <alignment horizontal="right" vertical="center"/>
      <protection locked="0"/>
    </xf>
    <xf numFmtId="164" fontId="5" fillId="24" borderId="12" xfId="53" applyNumberFormat="1" applyFont="1" applyFill="1" applyBorder="1" applyAlignment="1" applyProtection="1">
      <alignment horizontal="right" vertical="center"/>
      <protection locked="0"/>
    </xf>
    <xf numFmtId="0" fontId="2" fillId="24" borderId="12" xfId="53" applyFont="1" applyFill="1" applyBorder="1" applyAlignment="1">
      <alignment vertical="center"/>
      <protection/>
    </xf>
    <xf numFmtId="0" fontId="2" fillId="24" borderId="12" xfId="53" applyFont="1" applyFill="1" applyBorder="1" applyAlignment="1">
      <alignment horizontal="center" vertical="center" wrapText="1"/>
      <protection/>
    </xf>
    <xf numFmtId="0" fontId="2" fillId="24" borderId="12" xfId="53" applyFont="1" applyFill="1" applyBorder="1" applyAlignment="1" applyProtection="1">
      <alignment horizontal="right" vertical="center"/>
      <protection locked="0"/>
    </xf>
    <xf numFmtId="165" fontId="2" fillId="24" borderId="12" xfId="53" applyNumberFormat="1" applyFont="1" applyFill="1" applyBorder="1" applyAlignment="1" applyProtection="1">
      <alignment horizontal="right" vertical="center"/>
      <protection locked="0"/>
    </xf>
    <xf numFmtId="0" fontId="8" fillId="24" borderId="12" xfId="53" applyFont="1" applyFill="1" applyBorder="1" applyAlignment="1">
      <alignment horizontal="left" vertical="center" indent="1"/>
      <protection/>
    </xf>
    <xf numFmtId="3" fontId="2" fillId="24" borderId="12" xfId="0" applyNumberFormat="1" applyFont="1" applyFill="1" applyBorder="1" applyAlignment="1">
      <alignment horizontal="left"/>
    </xf>
    <xf numFmtId="0" fontId="2" fillId="24" borderId="12" xfId="0" applyFont="1" applyFill="1" applyBorder="1" applyAlignment="1">
      <alignment horizontal="center"/>
    </xf>
    <xf numFmtId="0" fontId="2" fillId="24" borderId="12" xfId="54" applyFont="1" applyFill="1" applyBorder="1" applyAlignment="1">
      <alignment vertical="center"/>
      <protection/>
    </xf>
    <xf numFmtId="0" fontId="8" fillId="24" borderId="12" xfId="54" applyFont="1" applyFill="1" applyBorder="1" applyAlignment="1">
      <alignment vertical="center"/>
      <protection/>
    </xf>
    <xf numFmtId="3" fontId="2" fillId="24" borderId="12" xfId="54" applyNumberFormat="1" applyFont="1" applyFill="1" applyBorder="1" applyAlignment="1">
      <alignment vertical="center"/>
      <protection/>
    </xf>
    <xf numFmtId="0" fontId="2" fillId="24" borderId="25" xfId="54" applyFont="1" applyFill="1" applyBorder="1" applyAlignment="1">
      <alignment vertical="center"/>
      <protection/>
    </xf>
    <xf numFmtId="0" fontId="8" fillId="24" borderId="26" xfId="54" applyFont="1" applyFill="1" applyBorder="1" applyAlignment="1">
      <alignment vertical="center"/>
      <protection/>
    </xf>
    <xf numFmtId="3" fontId="2" fillId="24" borderId="26" xfId="0" applyNumberFormat="1" applyFont="1" applyFill="1" applyBorder="1" applyAlignment="1">
      <alignment/>
    </xf>
    <xf numFmtId="0" fontId="2" fillId="24" borderId="0" xfId="0" applyFont="1" applyFill="1" applyAlignment="1">
      <alignment horizontal="left"/>
    </xf>
    <xf numFmtId="165" fontId="2" fillId="24" borderId="12" xfId="0" applyNumberFormat="1" applyFont="1" applyFill="1" applyBorder="1" applyAlignment="1" applyProtection="1">
      <alignment horizontal="right" vertical="center"/>
      <protection locked="0"/>
    </xf>
    <xf numFmtId="165" fontId="2" fillId="24" borderId="12" xfId="0" applyNumberFormat="1" applyFont="1" applyFill="1" applyBorder="1" applyAlignment="1" applyProtection="1">
      <alignment horizontal="right" vertical="center"/>
      <protection locked="0"/>
    </xf>
    <xf numFmtId="165" fontId="2" fillId="24" borderId="12" xfId="0" applyNumberFormat="1" applyFont="1" applyFill="1" applyBorder="1" applyAlignment="1">
      <alignment horizontal="right" vertical="center"/>
    </xf>
    <xf numFmtId="0" fontId="0" fillId="24" borderId="0" xfId="0" applyFont="1" applyFill="1" applyAlignment="1">
      <alignment/>
    </xf>
    <xf numFmtId="0" fontId="5" fillId="24" borderId="12" xfId="0" applyFont="1" applyFill="1" applyBorder="1" applyAlignment="1">
      <alignment/>
    </xf>
    <xf numFmtId="165" fontId="2" fillId="24" borderId="12" xfId="0" applyNumberFormat="1" applyFont="1" applyFill="1" applyBorder="1" applyAlignment="1">
      <alignment/>
    </xf>
    <xf numFmtId="0" fontId="2" fillId="24" borderId="12" xfId="0" applyFont="1" applyFill="1" applyBorder="1" applyAlignment="1">
      <alignment/>
    </xf>
    <xf numFmtId="0" fontId="8" fillId="24" borderId="0" xfId="0" applyFont="1" applyFill="1" applyBorder="1" applyAlignment="1">
      <alignment horizontal="left"/>
    </xf>
    <xf numFmtId="0" fontId="2" fillId="24" borderId="36" xfId="0" applyFont="1" applyFill="1" applyBorder="1" applyAlignment="1">
      <alignment horizontal="center" wrapText="1"/>
    </xf>
    <xf numFmtId="3" fontId="2" fillId="24" borderId="37" xfId="0" applyNumberFormat="1" applyFont="1" applyFill="1" applyBorder="1" applyAlignment="1">
      <alignment horizontal="right" wrapText="1"/>
    </xf>
    <xf numFmtId="0" fontId="2" fillId="24" borderId="38" xfId="0" applyFont="1" applyFill="1" applyBorder="1" applyAlignment="1">
      <alignment horizontal="right" wrapText="1"/>
    </xf>
    <xf numFmtId="164" fontId="2" fillId="24" borderId="37" xfId="0" applyNumberFormat="1" applyFont="1" applyFill="1" applyBorder="1" applyAlignment="1">
      <alignment horizontal="right" wrapText="1"/>
    </xf>
    <xf numFmtId="0" fontId="2" fillId="24" borderId="39" xfId="0" applyFont="1" applyFill="1" applyBorder="1" applyAlignment="1">
      <alignment horizontal="justify" wrapText="1"/>
    </xf>
    <xf numFmtId="0" fontId="2" fillId="24" borderId="40" xfId="0" applyFont="1" applyFill="1" applyBorder="1" applyAlignment="1">
      <alignment horizontal="justify" wrapText="1"/>
    </xf>
    <xf numFmtId="0" fontId="2" fillId="24" borderId="12" xfId="0" applyFont="1" applyFill="1" applyBorder="1" applyAlignment="1">
      <alignment/>
    </xf>
    <xf numFmtId="166" fontId="2" fillId="24" borderId="12" xfId="55" applyNumberFormat="1" applyFont="1" applyFill="1" applyBorder="1" applyAlignment="1">
      <alignment/>
    </xf>
    <xf numFmtId="3" fontId="2" fillId="24" borderId="12" xfId="0" applyNumberFormat="1" applyFont="1" applyFill="1" applyBorder="1" applyAlignment="1">
      <alignment vertical="center"/>
    </xf>
    <xf numFmtId="164" fontId="2" fillId="24" borderId="12" xfId="0" applyNumberFormat="1" applyFont="1" applyFill="1" applyBorder="1" applyAlignment="1">
      <alignment horizontal="right"/>
    </xf>
    <xf numFmtId="0" fontId="2" fillId="24" borderId="41" xfId="0" applyFont="1" applyFill="1" applyBorder="1" applyAlignment="1">
      <alignment horizontal="center" wrapText="1"/>
    </xf>
    <xf numFmtId="0" fontId="2" fillId="24" borderId="37" xfId="0" applyFont="1" applyFill="1" applyBorder="1" applyAlignment="1">
      <alignment horizontal="center" wrapText="1"/>
    </xf>
    <xf numFmtId="0" fontId="2" fillId="24" borderId="0" xfId="0" applyFont="1" applyFill="1" applyBorder="1" applyAlignment="1">
      <alignment horizontal="right" wrapText="1"/>
    </xf>
    <xf numFmtId="164" fontId="2" fillId="24" borderId="0" xfId="0" applyNumberFormat="1" applyFont="1" applyFill="1" applyBorder="1" applyAlignment="1">
      <alignment horizontal="right" wrapText="1"/>
    </xf>
    <xf numFmtId="0" fontId="2" fillId="24" borderId="37" xfId="0" applyFont="1" applyFill="1" applyBorder="1" applyAlignment="1">
      <alignment horizontal="right" wrapText="1"/>
    </xf>
    <xf numFmtId="0" fontId="2" fillId="24" borderId="41" xfId="0" applyFont="1" applyFill="1" applyBorder="1" applyAlignment="1">
      <alignment horizontal="right" wrapText="1"/>
    </xf>
    <xf numFmtId="0" fontId="0" fillId="24" borderId="0" xfId="0" applyFill="1" applyBorder="1" applyAlignment="1">
      <alignment horizontal="left"/>
    </xf>
    <xf numFmtId="0" fontId="2" fillId="24" borderId="42" xfId="0" applyFont="1" applyFill="1" applyBorder="1" applyAlignment="1">
      <alignment horizontal="justify" wrapText="1"/>
    </xf>
    <xf numFmtId="0" fontId="2" fillId="24" borderId="43" xfId="0" applyFont="1" applyFill="1" applyBorder="1" applyAlignment="1">
      <alignment horizontal="justify" wrapText="1"/>
    </xf>
    <xf numFmtId="0" fontId="3" fillId="24" borderId="0" xfId="0" applyFont="1" applyFill="1" applyAlignment="1">
      <alignment/>
    </xf>
    <xf numFmtId="3" fontId="56" fillId="24" borderId="12" xfId="0" applyNumberFormat="1" applyFont="1" applyFill="1" applyBorder="1" applyAlignment="1">
      <alignment/>
    </xf>
    <xf numFmtId="0" fontId="5" fillId="0" borderId="0" xfId="0" applyFont="1" applyAlignment="1">
      <alignment horizontal="left" wrapText="1"/>
    </xf>
    <xf numFmtId="0" fontId="5" fillId="0" borderId="44" xfId="0" applyFont="1" applyBorder="1" applyAlignment="1">
      <alignment horizontal="justify" wrapText="1"/>
    </xf>
    <xf numFmtId="0" fontId="5" fillId="0" borderId="45" xfId="0" applyFont="1" applyBorder="1" applyAlignment="1">
      <alignment horizontal="justify" wrapText="1"/>
    </xf>
    <xf numFmtId="0" fontId="8" fillId="20" borderId="0" xfId="0" applyFont="1" applyFill="1" applyAlignment="1">
      <alignment horizontal="right"/>
    </xf>
    <xf numFmtId="0" fontId="2" fillId="0" borderId="0" xfId="0" applyFont="1" applyAlignment="1">
      <alignment horizontal="right"/>
    </xf>
    <xf numFmtId="0" fontId="5" fillId="0" borderId="0" xfId="0" applyFont="1" applyAlignment="1">
      <alignment horizontal="right"/>
    </xf>
    <xf numFmtId="3" fontId="5" fillId="0" borderId="0" xfId="0" applyNumberFormat="1" applyFont="1" applyAlignment="1">
      <alignment horizontal="right"/>
    </xf>
    <xf numFmtId="3" fontId="2" fillId="0" borderId="0" xfId="0" applyNumberFormat="1" applyFont="1" applyAlignment="1">
      <alignment horizontal="right"/>
    </xf>
    <xf numFmtId="0" fontId="5" fillId="0" borderId="45" xfId="0" applyFont="1" applyBorder="1" applyAlignment="1">
      <alignment horizontal="left" wrapText="1"/>
    </xf>
    <xf numFmtId="0" fontId="2" fillId="0" borderId="45" xfId="0" applyFont="1" applyBorder="1" applyAlignment="1">
      <alignment horizontal="right"/>
    </xf>
    <xf numFmtId="3" fontId="5" fillId="0" borderId="45" xfId="0" applyNumberFormat="1" applyFont="1" applyBorder="1" applyAlignment="1">
      <alignment horizontal="right"/>
    </xf>
    <xf numFmtId="0" fontId="5" fillId="0" borderId="45" xfId="0" applyFont="1" applyBorder="1" applyAlignment="1">
      <alignment horizontal="right"/>
    </xf>
    <xf numFmtId="0" fontId="2" fillId="24" borderId="12" xfId="0" applyFont="1" applyFill="1" applyBorder="1" applyAlignment="1">
      <alignment horizontal="center"/>
    </xf>
    <xf numFmtId="0" fontId="6" fillId="24" borderId="46" xfId="0" applyFont="1" applyFill="1" applyBorder="1" applyAlignment="1">
      <alignment vertical="center"/>
    </xf>
    <xf numFmtId="3" fontId="7" fillId="24" borderId="46" xfId="0" applyNumberFormat="1" applyFont="1" applyFill="1" applyBorder="1" applyAlignment="1" applyProtection="1">
      <alignment horizontal="right" vertical="center"/>
      <protection locked="0"/>
    </xf>
    <xf numFmtId="0" fontId="2" fillId="0" borderId="0" xfId="0" applyFont="1" applyAlignment="1">
      <alignment horizontal="justify"/>
    </xf>
    <xf numFmtId="164" fontId="13" fillId="24" borderId="36" xfId="0" applyNumberFormat="1" applyFont="1" applyFill="1" applyBorder="1" applyAlignment="1">
      <alignment horizontal="right" wrapText="1"/>
    </xf>
    <xf numFmtId="0" fontId="5" fillId="24" borderId="12" xfId="0" applyFont="1" applyFill="1" applyBorder="1" applyAlignment="1">
      <alignment horizontal="left"/>
    </xf>
    <xf numFmtId="0" fontId="2" fillId="24" borderId="12" xfId="0" applyFont="1" applyFill="1" applyBorder="1" applyAlignment="1">
      <alignment horizontal="left"/>
    </xf>
    <xf numFmtId="0" fontId="2" fillId="24" borderId="12" xfId="0" applyFont="1" applyFill="1" applyBorder="1" applyAlignment="1">
      <alignment horizontal="right"/>
    </xf>
    <xf numFmtId="0" fontId="8" fillId="24" borderId="12" xfId="0" applyFont="1" applyFill="1" applyBorder="1" applyAlignment="1">
      <alignment horizontal="left"/>
    </xf>
    <xf numFmtId="0" fontId="8" fillId="24" borderId="12" xfId="0" applyFont="1" applyFill="1" applyBorder="1" applyAlignment="1">
      <alignment horizontal="right"/>
    </xf>
    <xf numFmtId="0" fontId="2" fillId="0" borderId="0" xfId="0" applyFont="1" applyBorder="1" applyAlignment="1">
      <alignment horizontal="justify"/>
    </xf>
    <xf numFmtId="0" fontId="8" fillId="24" borderId="47" xfId="0" applyFont="1" applyFill="1" applyBorder="1" applyAlignment="1">
      <alignment/>
    </xf>
    <xf numFmtId="0" fontId="2" fillId="24" borderId="48" xfId="0" applyFont="1" applyFill="1" applyBorder="1" applyAlignment="1">
      <alignment/>
    </xf>
    <xf numFmtId="164" fontId="2" fillId="24" borderId="18" xfId="0" applyNumberFormat="1" applyFont="1" applyFill="1" applyBorder="1" applyAlignment="1">
      <alignment horizontal="right"/>
    </xf>
    <xf numFmtId="164" fontId="2" fillId="24" borderId="10" xfId="0" applyNumberFormat="1" applyFont="1" applyFill="1" applyBorder="1" applyAlignment="1">
      <alignment horizontal="right"/>
    </xf>
    <xf numFmtId="0" fontId="5" fillId="0" borderId="49" xfId="0" applyFont="1" applyBorder="1" applyAlignment="1">
      <alignment horizontal="justify"/>
    </xf>
    <xf numFmtId="0" fontId="2" fillId="0" borderId="45" xfId="0" applyFont="1" applyBorder="1" applyAlignment="1">
      <alignment horizontal="justify"/>
    </xf>
    <xf numFmtId="0" fontId="5" fillId="0" borderId="45" xfId="0" applyFont="1" applyBorder="1" applyAlignment="1">
      <alignment horizontal="justify"/>
    </xf>
    <xf numFmtId="0" fontId="8" fillId="24" borderId="50" xfId="0" applyFont="1" applyFill="1" applyBorder="1" applyAlignment="1">
      <alignment horizontal="justify" wrapText="1"/>
    </xf>
    <xf numFmtId="3" fontId="8" fillId="24" borderId="50" xfId="0" applyNumberFormat="1" applyFont="1" applyFill="1" applyBorder="1" applyAlignment="1">
      <alignment horizontal="right" wrapText="1"/>
    </xf>
    <xf numFmtId="164" fontId="8" fillId="24" borderId="50" xfId="0" applyNumberFormat="1" applyFont="1" applyFill="1" applyBorder="1" applyAlignment="1">
      <alignment horizontal="right" wrapText="1"/>
    </xf>
    <xf numFmtId="0" fontId="3" fillId="24" borderId="0" xfId="0" applyFont="1" applyFill="1" applyAlignment="1">
      <alignment wrapText="1"/>
    </xf>
    <xf numFmtId="0" fontId="3" fillId="24" borderId="0" xfId="0" applyFont="1" applyFill="1" applyBorder="1" applyAlignment="1">
      <alignment horizontal="left" vertical="center" wrapText="1"/>
    </xf>
    <xf numFmtId="0" fontId="0" fillId="24" borderId="0" xfId="0" applyFill="1" applyAlignment="1">
      <alignment wrapText="1"/>
    </xf>
    <xf numFmtId="0" fontId="5" fillId="0" borderId="44" xfId="0" applyFont="1" applyBorder="1" applyAlignment="1">
      <alignment horizontal="justify" wrapText="1"/>
    </xf>
    <xf numFmtId="0" fontId="5" fillId="0" borderId="45" xfId="0" applyFont="1" applyBorder="1" applyAlignment="1">
      <alignment horizontal="justify" wrapText="1"/>
    </xf>
    <xf numFmtId="0" fontId="8" fillId="0" borderId="44" xfId="0" applyFont="1" applyBorder="1" applyAlignment="1">
      <alignment horizontal="justify" wrapText="1"/>
    </xf>
    <xf numFmtId="2" fontId="0" fillId="0" borderId="0" xfId="0" applyNumberFormat="1" applyAlignment="1">
      <alignment wrapText="1"/>
    </xf>
    <xf numFmtId="0" fontId="0" fillId="0" borderId="0" xfId="0" applyAlignment="1">
      <alignment horizontal="left" wrapText="1"/>
    </xf>
    <xf numFmtId="0" fontId="2" fillId="24" borderId="43" xfId="0" applyFont="1" applyFill="1" applyBorder="1" applyAlignment="1">
      <alignment horizontal="center" wrapText="1"/>
    </xf>
    <xf numFmtId="0" fontId="2" fillId="24" borderId="39" xfId="0" applyFont="1" applyFill="1" applyBorder="1" applyAlignment="1">
      <alignment horizontal="center" wrapText="1"/>
    </xf>
    <xf numFmtId="0" fontId="2" fillId="24" borderId="51" xfId="0" applyFont="1" applyFill="1" applyBorder="1" applyAlignment="1">
      <alignment horizontal="center" wrapText="1"/>
    </xf>
    <xf numFmtId="0" fontId="2" fillId="24" borderId="52" xfId="0" applyFont="1" applyFill="1" applyBorder="1" applyAlignment="1">
      <alignment horizontal="center" wrapText="1"/>
    </xf>
    <xf numFmtId="0" fontId="8" fillId="24" borderId="0" xfId="0" applyFont="1" applyFill="1" applyAlignment="1">
      <alignment horizontal="left"/>
    </xf>
    <xf numFmtId="0" fontId="2" fillId="24" borderId="0" xfId="0" applyFont="1" applyFill="1" applyAlignment="1">
      <alignment horizontal="left" wrapText="1"/>
    </xf>
    <xf numFmtId="0" fontId="3" fillId="24" borderId="53" xfId="0" applyFont="1" applyFill="1" applyBorder="1" applyAlignment="1">
      <alignment horizontal="left" wrapText="1"/>
    </xf>
    <xf numFmtId="0" fontId="5" fillId="24" borderId="13" xfId="0" applyFont="1" applyFill="1" applyBorder="1" applyAlignment="1">
      <alignment horizontal="center"/>
    </xf>
    <xf numFmtId="0" fontId="5" fillId="24" borderId="0" xfId="0" applyFont="1" applyFill="1" applyBorder="1" applyAlignment="1">
      <alignment horizontal="center"/>
    </xf>
    <xf numFmtId="0" fontId="5" fillId="24" borderId="14" xfId="0" applyFont="1" applyFill="1" applyBorder="1" applyAlignment="1">
      <alignment horizontal="center"/>
    </xf>
    <xf numFmtId="0" fontId="13" fillId="24" borderId="13" xfId="0" applyFont="1" applyFill="1" applyBorder="1" applyAlignment="1">
      <alignment horizontal="left" wrapText="1"/>
    </xf>
    <xf numFmtId="0" fontId="13" fillId="24" borderId="0" xfId="0" applyFont="1" applyFill="1" applyBorder="1" applyAlignment="1">
      <alignment horizontal="left" wrapText="1"/>
    </xf>
    <xf numFmtId="0" fontId="13" fillId="24" borderId="14" xfId="0" applyFont="1" applyFill="1" applyBorder="1" applyAlignment="1">
      <alignment horizontal="left" wrapText="1"/>
    </xf>
    <xf numFmtId="0" fontId="8" fillId="24" borderId="13" xfId="0" applyFont="1" applyFill="1" applyBorder="1" applyAlignment="1">
      <alignment horizontal="left"/>
    </xf>
    <xf numFmtId="0" fontId="3" fillId="24" borderId="0" xfId="0" applyFont="1" applyFill="1" applyAlignment="1">
      <alignment horizontal="left" wrapText="1"/>
    </xf>
    <xf numFmtId="0" fontId="2" fillId="24" borderId="0" xfId="0" applyFont="1" applyFill="1" applyBorder="1" applyAlignment="1">
      <alignment horizontal="left"/>
    </xf>
    <xf numFmtId="0" fontId="8" fillId="24" borderId="0" xfId="0" applyFont="1" applyFill="1" applyBorder="1" applyAlignment="1">
      <alignment horizontal="left"/>
    </xf>
    <xf numFmtId="0" fontId="8" fillId="24" borderId="0" xfId="0" applyFont="1" applyFill="1" applyBorder="1" applyAlignment="1">
      <alignment wrapText="1"/>
    </xf>
    <xf numFmtId="0" fontId="5" fillId="24" borderId="35" xfId="0" applyFont="1" applyFill="1" applyBorder="1" applyAlignment="1">
      <alignment horizontal="center" wrapText="1"/>
    </xf>
    <xf numFmtId="0" fontId="5" fillId="24" borderId="13" xfId="0" applyFont="1" applyFill="1" applyBorder="1" applyAlignment="1">
      <alignment horizontal="center" wrapText="1"/>
    </xf>
    <xf numFmtId="0" fontId="8" fillId="24" borderId="44" xfId="0" applyFont="1" applyFill="1" applyBorder="1" applyAlignment="1">
      <alignment wrapText="1"/>
    </xf>
    <xf numFmtId="0" fontId="2" fillId="0" borderId="0" xfId="0" applyFont="1" applyAlignment="1">
      <alignment horizontal="justify" wrapText="1"/>
    </xf>
    <xf numFmtId="0" fontId="0" fillId="0" borderId="0" xfId="0" applyAlignment="1">
      <alignment wrapText="1"/>
    </xf>
    <xf numFmtId="0" fontId="8" fillId="24" borderId="0" xfId="0" applyFont="1" applyFill="1" applyAlignment="1">
      <alignment wrapText="1"/>
    </xf>
    <xf numFmtId="0" fontId="8" fillId="24" borderId="13" xfId="0" applyFont="1" applyFill="1" applyBorder="1" applyAlignment="1">
      <alignment horizontal="left" wrapText="1"/>
    </xf>
    <xf numFmtId="0" fontId="8" fillId="24" borderId="0" xfId="0" applyFont="1" applyFill="1" applyAlignment="1">
      <alignment horizontal="left" wrapText="1"/>
    </xf>
    <xf numFmtId="0" fontId="2" fillId="24" borderId="43" xfId="0" applyFont="1" applyFill="1" applyBorder="1" applyAlignment="1">
      <alignment horizontal="justify"/>
    </xf>
    <xf numFmtId="0" fontId="2" fillId="24" borderId="39" xfId="0" applyFont="1" applyFill="1" applyBorder="1" applyAlignment="1">
      <alignment horizontal="justify"/>
    </xf>
    <xf numFmtId="0" fontId="2" fillId="24" borderId="27" xfId="0" applyFont="1" applyFill="1" applyBorder="1" applyAlignment="1">
      <alignment horizontal="center" wrapText="1"/>
    </xf>
    <xf numFmtId="0" fontId="2" fillId="24" borderId="11" xfId="0" applyFont="1" applyFill="1" applyBorder="1" applyAlignment="1">
      <alignment horizontal="center" wrapText="1"/>
    </xf>
    <xf numFmtId="0" fontId="2" fillId="24" borderId="54" xfId="0" applyFont="1" applyFill="1" applyBorder="1" applyAlignment="1">
      <alignment horizontal="center" wrapText="1"/>
    </xf>
    <xf numFmtId="0" fontId="2" fillId="24" borderId="36" xfId="0" applyFont="1" applyFill="1" applyBorder="1" applyAlignment="1">
      <alignment horizontal="center" wrapText="1"/>
    </xf>
    <xf numFmtId="2" fontId="2" fillId="0" borderId="0" xfId="0" applyNumberFormat="1" applyFont="1" applyAlignment="1">
      <alignment horizontal="justify" wrapText="1"/>
    </xf>
    <xf numFmtId="0" fontId="0" fillId="0" borderId="44" xfId="0" applyBorder="1" applyAlignment="1">
      <alignment wrapText="1"/>
    </xf>
    <xf numFmtId="0" fontId="5" fillId="0" borderId="44" xfId="0" applyFont="1" applyBorder="1" applyAlignment="1">
      <alignment horizontal="left" wrapText="1"/>
    </xf>
    <xf numFmtId="0" fontId="5" fillId="0" borderId="45" xfId="0" applyFont="1" applyBorder="1" applyAlignment="1">
      <alignment horizontal="left" wrapText="1"/>
    </xf>
    <xf numFmtId="0" fontId="8" fillId="24" borderId="44" xfId="0" applyFont="1" applyFill="1" applyBorder="1" applyAlignment="1">
      <alignment horizontal="justify" wrapText="1"/>
    </xf>
    <xf numFmtId="0" fontId="2" fillId="24" borderId="0" xfId="0" applyFont="1" applyFill="1" applyAlignment="1">
      <alignment wrapText="1"/>
    </xf>
    <xf numFmtId="0" fontId="3" fillId="24" borderId="0" xfId="0" applyFont="1" applyFill="1" applyAlignment="1">
      <alignment horizontal="justify" wrapText="1"/>
    </xf>
    <xf numFmtId="0" fontId="0" fillId="24" borderId="0" xfId="0" applyFill="1" applyAlignment="1">
      <alignment horizontal="left" wrapText="1"/>
    </xf>
    <xf numFmtId="0" fontId="2" fillId="0" borderId="0" xfId="0" applyFont="1" applyBorder="1" applyAlignment="1">
      <alignment horizontal="justify" wrapText="1"/>
    </xf>
    <xf numFmtId="0" fontId="0" fillId="24" borderId="0" xfId="0" applyFill="1" applyBorder="1" applyAlignment="1">
      <alignment horizontal="left" wrapText="1"/>
    </xf>
    <xf numFmtId="0" fontId="0" fillId="24" borderId="0" xfId="0" applyFill="1" applyBorder="1" applyAlignment="1">
      <alignment wrapText="1"/>
    </xf>
    <xf numFmtId="0" fontId="3" fillId="0" borderId="0" xfId="0" applyFont="1" applyAlignment="1">
      <alignment horizontal="justify" wrapText="1"/>
    </xf>
    <xf numFmtId="0" fontId="8" fillId="24" borderId="55" xfId="0" applyFont="1" applyFill="1" applyBorder="1" applyAlignment="1">
      <alignment horizontal="justify" wrapText="1"/>
    </xf>
    <xf numFmtId="0" fontId="0" fillId="0" borderId="55" xfId="0" applyBorder="1" applyAlignment="1">
      <alignment wrapText="1"/>
    </xf>
    <xf numFmtId="0" fontId="8" fillId="24" borderId="0" xfId="0" applyFont="1" applyFill="1" applyAlignment="1">
      <alignment horizontal="justify" wrapText="1"/>
    </xf>
    <xf numFmtId="0" fontId="2" fillId="24" borderId="0" xfId="0" applyFont="1" applyFill="1" applyAlignment="1">
      <alignment horizontal="justify"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Feuil1" xfId="53"/>
    <cellStyle name="Normal_Travail"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17">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patternType="none">
          <bgColor indexed="6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425"/>
          <c:w val="0.9335"/>
          <c:h val="0.89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Aff. Étrangères</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25" b="0" i="0" u="none" baseline="0">
                        <a:solidFill>
                          <a:srgbClr val="000000"/>
                        </a:solidFill>
                        <a:latin typeface="Arial"/>
                        <a:ea typeface="Arial"/>
                        <a:cs typeface="Arial"/>
                      </a:rPr>
                      <a:t>Agriculture</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Culture</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Défense</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Education-AC</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Education-sco</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Education-sup</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Equipement-hors DGAC</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Equipement-DGAC</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Intérieur-hors Police</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825" b="0" i="0" u="none" baseline="0">
                        <a:solidFill>
                          <a:srgbClr val="000000"/>
                        </a:solidFill>
                        <a:latin typeface="Arial"/>
                        <a:ea typeface="Arial"/>
                        <a:cs typeface="Arial"/>
                      </a:rPr>
                      <a:t>Intérieur-Police</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Jeunesse-Sports</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Justice</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Santé</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SPM</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Travail-Emploi</a:t>
                    </a:r>
                  </a:p>
                </c:rich>
              </c:tx>
              <c:numFmt formatCode="General" sourceLinked="1"/>
              <c:showLegendKey val="0"/>
              <c:showVal val="0"/>
              <c:showBubbleSize val="0"/>
              <c:showCatName val="1"/>
              <c:showSerName val="0"/>
              <c:showPercent val="0"/>
            </c:dLbl>
            <c:dLbl>
              <c:idx val="16"/>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Percent val="0"/>
          </c:dLbls>
          <c:xVal>
            <c:numRef>
              <c:f>(source_G1!$B$3:$B$6,source_G1!$B$8:$B$19)</c:f>
              <c:numCache>
                <c:ptCount val="16"/>
                <c:pt idx="0">
                  <c:v>0.5732328707718994</c:v>
                </c:pt>
                <c:pt idx="1">
                  <c:v>1</c:v>
                </c:pt>
                <c:pt idx="2">
                  <c:v>0.9291960507757405</c:v>
                </c:pt>
                <c:pt idx="3">
                  <c:v>0.911817782199292</c:v>
                </c:pt>
                <c:pt idx="4">
                  <c:v>1</c:v>
                </c:pt>
                <c:pt idx="5">
                  <c:v>1</c:v>
                </c:pt>
                <c:pt idx="6">
                  <c:v>0.5580572161988719</c:v>
                </c:pt>
                <c:pt idx="7">
                  <c:v>1.016955496879015</c:v>
                </c:pt>
                <c:pt idx="8">
                  <c:v>0.918557567423027</c:v>
                </c:pt>
                <c:pt idx="9">
                  <c:v>0.8472941235889795</c:v>
                </c:pt>
                <c:pt idx="10">
                  <c:v>0.8882278437681854</c:v>
                </c:pt>
                <c:pt idx="11">
                  <c:v>0.9646482742147379</c:v>
                </c:pt>
                <c:pt idx="12">
                  <c:v>0.9716090023513604</c:v>
                </c:pt>
                <c:pt idx="13">
                  <c:v>0.96959213401311</c:v>
                </c:pt>
                <c:pt idx="14">
                  <c:v>0.4688368860055607</c:v>
                </c:pt>
                <c:pt idx="15">
                  <c:v>0.9240892452501307</c:v>
                </c:pt>
              </c:numCache>
            </c:numRef>
          </c:xVal>
          <c:yVal>
            <c:numRef>
              <c:f>(source_G1!$C$3:$C$6,source_G1!$C$8:$C$19)</c:f>
              <c:numCache>
                <c:ptCount val="16"/>
                <c:pt idx="0">
                  <c:v>0.004011274934952298</c:v>
                </c:pt>
                <c:pt idx="1">
                  <c:v>2.6110655257296917</c:v>
                </c:pt>
                <c:pt idx="2">
                  <c:v>3.349788434414669</c:v>
                </c:pt>
                <c:pt idx="3">
                  <c:v>2.9683270480993915</c:v>
                </c:pt>
                <c:pt idx="4">
                  <c:v>0</c:v>
                </c:pt>
                <c:pt idx="5">
                  <c:v>2.2786494083468627</c:v>
                </c:pt>
                <c:pt idx="6">
                  <c:v>1.0889316715641573</c:v>
                </c:pt>
                <c:pt idx="7">
                  <c:v>4.403775531882607</c:v>
                </c:pt>
                <c:pt idx="8">
                  <c:v>0.9168003667201466</c:v>
                </c:pt>
                <c:pt idx="9">
                  <c:v>2.457132755877674</c:v>
                </c:pt>
                <c:pt idx="10">
                  <c:v>8.260705850135214</c:v>
                </c:pt>
                <c:pt idx="11">
                  <c:v>2.2333691627851424</c:v>
                </c:pt>
                <c:pt idx="12">
                  <c:v>4.550890157877058</c:v>
                </c:pt>
                <c:pt idx="13">
                  <c:v>2.1789269240106823</c:v>
                </c:pt>
                <c:pt idx="14">
                  <c:v>0.6950880444856349</c:v>
                </c:pt>
                <c:pt idx="15">
                  <c:v>2.0132473418162804</c:v>
                </c:pt>
              </c:numCache>
            </c:numRef>
          </c:yVal>
          <c:smooth val="0"/>
        </c:ser>
        <c:axId val="53490951"/>
        <c:axId val="11656512"/>
      </c:scatterChart>
      <c:valAx>
        <c:axId val="53490951"/>
        <c:scaling>
          <c:orientation val="minMax"/>
          <c:max val="1.5"/>
          <c:min val="0"/>
        </c:scaling>
        <c:axPos val="b"/>
        <c:title>
          <c:tx>
            <c:rich>
              <a:bodyPr vert="horz" rot="0" anchor="ctr"/>
              <a:lstStyle/>
              <a:p>
                <a:pPr algn="ctr">
                  <a:defRPr/>
                </a:pPr>
                <a:r>
                  <a:rPr lang="en-US" cap="none" sz="825" b="1" i="0" u="none" baseline="0">
                    <a:solidFill>
                      <a:srgbClr val="000000"/>
                    </a:solidFill>
                    <a:latin typeface="Arial"/>
                    <a:ea typeface="Arial"/>
                    <a:cs typeface="Arial"/>
                  </a:rPr>
                  <a:t>Taux de réponse à l'enquête</a:t>
                </a:r>
              </a:p>
            </c:rich>
          </c:tx>
          <c:layout>
            <c:manualLayout>
              <c:xMode val="factor"/>
              <c:yMode val="factor"/>
              <c:x val="-0.0042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656512"/>
        <c:crosses val="autoZero"/>
        <c:crossBetween val="midCat"/>
        <c:dispUnits/>
      </c:valAx>
      <c:valAx>
        <c:axId val="11656512"/>
        <c:scaling>
          <c:orientation val="minMax"/>
        </c:scaling>
        <c:axPos val="l"/>
        <c:title>
          <c:tx>
            <c:rich>
              <a:bodyPr vert="horz" rot="-5400000" anchor="ctr"/>
              <a:lstStyle/>
              <a:p>
                <a:pPr algn="ctr">
                  <a:defRPr/>
                </a:pPr>
                <a:r>
                  <a:rPr lang="en-US" cap="none" sz="825" b="1" i="0" u="none" baseline="0">
                    <a:solidFill>
                      <a:srgbClr val="000000"/>
                    </a:solidFill>
                    <a:latin typeface="Arial"/>
                    <a:ea typeface="Arial"/>
                    <a:cs typeface="Arial"/>
                  </a:rPr>
                  <a:t>Taux de fréquence des accidents</a:t>
                </a:r>
              </a:p>
            </c:rich>
          </c:tx>
          <c:layout>
            <c:manualLayout>
              <c:xMode val="factor"/>
              <c:yMode val="factor"/>
              <c:x val="-0.001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9095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425"/>
          <c:y val="0.0995"/>
          <c:w val="0.52175"/>
          <c:h val="0.82775"/>
        </c:manualLayout>
      </c:layout>
      <c:pieChart>
        <c:varyColors val="1"/>
        <c:ser>
          <c:idx val="0"/>
          <c:order val="0"/>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pattFill prst="pct20">
                <a:fgClr>
                  <a:srgbClr val="333333"/>
                </a:fgClr>
                <a:bgClr>
                  <a:srgbClr val="FFFFFF"/>
                </a:bgClr>
              </a:pattFill>
              <a:ln w="12700">
                <a:solidFill>
                  <a:srgbClr val="000000"/>
                </a:solidFill>
              </a:ln>
            </c:spPr>
          </c:dPt>
          <c:dPt>
            <c:idx val="2"/>
            <c:spPr>
              <a:pattFill prst="ltVert">
                <a:fgClr>
                  <a:srgbClr val="333333"/>
                </a:fgClr>
                <a:bgClr>
                  <a:srgbClr val="FFFFFF"/>
                </a:bgClr>
              </a:pattFill>
              <a:ln w="12700">
                <a:solidFill>
                  <a:srgbClr val="000000"/>
                </a:solidFill>
              </a:ln>
            </c:spPr>
          </c:dPt>
          <c:dPt>
            <c:idx val="3"/>
            <c:spPr>
              <a:solidFill>
                <a:srgbClr val="969696"/>
              </a:solidFill>
              <a:ln w="12700">
                <a:solidFill>
                  <a:srgbClr val="000000"/>
                </a:solidFill>
              </a:ln>
            </c:spPr>
          </c:dPt>
          <c:dPt>
            <c:idx val="4"/>
            <c:spPr>
              <a:pattFill prst="ltDnDiag">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Accident de la route : 65%</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Agression : 13%</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Manutention : 10%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Chute de personne : 7%</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Heurt : 7%</a:t>
                    </a:r>
                  </a:p>
                </c:rich>
              </c:tx>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1"/>
            <c:showSerName val="0"/>
            <c:showLeaderLines val="0"/>
            <c:showPercent val="0"/>
          </c:dLbls>
          <c:val>
            <c:numRef>
              <c:f>source_G10!$B$2:$B$6</c:f>
              <c:numCache>
                <c:ptCount val="5"/>
                <c:pt idx="0">
                  <c:v>64.5</c:v>
                </c:pt>
                <c:pt idx="1">
                  <c:v>12.9</c:v>
                </c:pt>
                <c:pt idx="2">
                  <c:v>9.7</c:v>
                </c:pt>
                <c:pt idx="3">
                  <c:v>6.5</c:v>
                </c:pt>
                <c:pt idx="4">
                  <c:v>6.5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2"/>
          <c:w val="0.97125"/>
          <c:h val="0.979"/>
        </c:manualLayout>
      </c:layout>
      <c:barChart>
        <c:barDir val="bar"/>
        <c:grouping val="clustered"/>
        <c:varyColors val="0"/>
        <c:ser>
          <c:idx val="0"/>
          <c:order val="0"/>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source_G11!$A$3:$A$22</c:f>
              <c:strCache>
                <c:ptCount val="20"/>
                <c:pt idx="0">
                  <c:v>Affaires étrangères</c:v>
                </c:pt>
                <c:pt idx="1">
                  <c:v>Services du Premier ministre</c:v>
                </c:pt>
                <c:pt idx="2">
                  <c:v>Équipement - Aviation civile</c:v>
                </c:pt>
                <c:pt idx="3">
                  <c:v>Education - Enseignement supérieur et recherche</c:v>
                </c:pt>
                <c:pt idx="4">
                  <c:v>Économie et finances</c:v>
                </c:pt>
                <c:pt idx="5">
                  <c:v>Éducation</c:v>
                </c:pt>
                <c:pt idx="6">
                  <c:v>Travail et emploi</c:v>
                </c:pt>
                <c:pt idx="7">
                  <c:v>Jeunesse et sports</c:v>
                </c:pt>
                <c:pt idx="8">
                  <c:v>Santé</c:v>
                </c:pt>
                <c:pt idx="9">
                  <c:v>Education - Enseignement scolaire</c:v>
                </c:pt>
                <c:pt idx="10">
                  <c:v>Education - Administration centrale</c:v>
                </c:pt>
                <c:pt idx="11">
                  <c:v>Intérieur - hors Police nationale</c:v>
                </c:pt>
                <c:pt idx="12">
                  <c:v>Agriculture</c:v>
                </c:pt>
                <c:pt idx="13">
                  <c:v>Défense</c:v>
                </c:pt>
                <c:pt idx="14">
                  <c:v>Culture</c:v>
                </c:pt>
                <c:pt idx="15">
                  <c:v>Équipement, écologie et aménagement</c:v>
                </c:pt>
                <c:pt idx="16">
                  <c:v>Équipement - hors Aviation civile</c:v>
                </c:pt>
                <c:pt idx="17">
                  <c:v>Justice</c:v>
                </c:pt>
                <c:pt idx="18">
                  <c:v>Intérieur</c:v>
                </c:pt>
                <c:pt idx="19">
                  <c:v>Intérieur - Police nationale</c:v>
                </c:pt>
              </c:strCache>
            </c:strRef>
          </c:cat>
          <c:val>
            <c:numRef>
              <c:f>source_G11!$B$3:$B$22</c:f>
              <c:numCache>
                <c:ptCount val="20"/>
                <c:pt idx="0">
                  <c:v>0.4</c:v>
                </c:pt>
                <c:pt idx="1">
                  <c:v>0.7</c:v>
                </c:pt>
                <c:pt idx="2">
                  <c:v>0.9</c:v>
                </c:pt>
                <c:pt idx="3">
                  <c:v>1.1</c:v>
                </c:pt>
                <c:pt idx="4">
                  <c:v>1.2</c:v>
                </c:pt>
                <c:pt idx="5">
                  <c:v>2</c:v>
                </c:pt>
                <c:pt idx="6">
                  <c:v>2</c:v>
                </c:pt>
                <c:pt idx="7">
                  <c:v>2.2</c:v>
                </c:pt>
                <c:pt idx="8">
                  <c:v>2.2</c:v>
                </c:pt>
                <c:pt idx="9">
                  <c:v>2.3</c:v>
                </c:pt>
                <c:pt idx="10">
                  <c:v>2.4</c:v>
                </c:pt>
                <c:pt idx="11">
                  <c:v>2.5</c:v>
                </c:pt>
                <c:pt idx="12">
                  <c:v>2.6</c:v>
                </c:pt>
                <c:pt idx="13">
                  <c:v>3</c:v>
                </c:pt>
                <c:pt idx="14">
                  <c:v>3.3</c:v>
                </c:pt>
                <c:pt idx="15">
                  <c:v>4</c:v>
                </c:pt>
                <c:pt idx="16">
                  <c:v>4.4</c:v>
                </c:pt>
                <c:pt idx="17">
                  <c:v>4.6</c:v>
                </c:pt>
                <c:pt idx="18">
                  <c:v>7</c:v>
                </c:pt>
                <c:pt idx="19">
                  <c:v>8.3</c:v>
                </c:pt>
              </c:numCache>
            </c:numRef>
          </c:val>
        </c:ser>
        <c:axId val="42154563"/>
        <c:axId val="43846748"/>
      </c:barChart>
      <c:catAx>
        <c:axId val="421545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3846748"/>
        <c:crosses val="autoZero"/>
        <c:auto val="1"/>
        <c:lblOffset val="100"/>
        <c:tickLblSkip val="1"/>
        <c:noMultiLvlLbl val="0"/>
      </c:catAx>
      <c:valAx>
        <c:axId val="4384674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15456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375"/>
          <c:w val="0.963"/>
          <c:h val="0.97525"/>
        </c:manualLayout>
      </c:layout>
      <c:barChart>
        <c:barDir val="bar"/>
        <c:grouping val="clustered"/>
        <c:varyColors val="0"/>
        <c:ser>
          <c:idx val="0"/>
          <c:order val="0"/>
          <c:tx>
            <c:v>Part des accidents de trajet</c:v>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Lit>
              <c:ptCount val="16"/>
              <c:pt idx="0">
                <c:v>  Intérieur (Police nationale)</c:v>
              </c:pt>
              <c:pt idx="1">
                <c:v>  Équipement  (hors aviation civile)</c:v>
              </c:pt>
              <c:pt idx="2">
                <c:v>Jeunesse et Sports</c:v>
              </c:pt>
              <c:pt idx="3">
                <c:v>Justice </c:v>
              </c:pt>
              <c:pt idx="4">
                <c:v>  Éducation (enseignement scolaire) </c:v>
              </c:pt>
              <c:pt idx="5">
                <c:v>Défense (civils)</c:v>
              </c:pt>
              <c:pt idx="6">
                <c:v>Agriculture  </c:v>
              </c:pt>
              <c:pt idx="7">
                <c:v>  Éducation (enseignement supérieur) </c:v>
              </c:pt>
              <c:pt idx="8">
                <c:v>  Équipement (aviation civile)</c:v>
              </c:pt>
              <c:pt idx="9">
                <c:v>  Intérieur (hors la Police nationale)</c:v>
              </c:pt>
              <c:pt idx="10">
                <c:v>Affaires sociales et travail</c:v>
              </c:pt>
              <c:pt idx="11">
                <c:v>Culture</c:v>
              </c:pt>
              <c:pt idx="12">
                <c:v>Économie, finances et industrie</c:v>
              </c:pt>
              <c:pt idx="13">
                <c:v>Affaires étrangères</c:v>
              </c:pt>
              <c:pt idx="14">
                <c:v>Services du Premier ministre</c:v>
              </c:pt>
              <c:pt idx="15">
                <c:v>  Éducation (administration centrale)</c:v>
              </c:pt>
            </c:strLit>
          </c:cat>
          <c:val>
            <c:numLit>
              <c:ptCount val="16"/>
              <c:pt idx="0">
                <c:v>6.4395822973644945</c:v>
              </c:pt>
              <c:pt idx="1">
                <c:v>8.821502412129565</c:v>
              </c:pt>
              <c:pt idx="2">
                <c:v>14.973262032085561</c:v>
              </c:pt>
              <c:pt idx="3">
                <c:v>15.766164747564215</c:v>
              </c:pt>
              <c:pt idx="4">
                <c:v>16.046014641022143</c:v>
              </c:pt>
              <c:pt idx="5">
                <c:v>16.095089633671083</c:v>
              </c:pt>
              <c:pt idx="6">
                <c:v>16.610549943883278</c:v>
              </c:pt>
              <c:pt idx="7">
                <c:v>21.21588089330025</c:v>
              </c:pt>
              <c:pt idx="8">
                <c:v>29.166666666666668</c:v>
              </c:pt>
              <c:pt idx="9">
                <c:v>36.07399794450154</c:v>
              </c:pt>
              <c:pt idx="10">
                <c:v>36.610169491525426</c:v>
              </c:pt>
              <c:pt idx="11">
                <c:v>38.10526315789474</c:v>
              </c:pt>
              <c:pt idx="12">
                <c:v>38.96336014298481</c:v>
              </c:pt>
              <c:pt idx="13">
                <c:v>44.5945945945946</c:v>
              </c:pt>
              <c:pt idx="14">
                <c:v>50</c:v>
              </c:pt>
              <c:pt idx="15">
                <c:v>53.94736842105263</c:v>
              </c:pt>
            </c:numLit>
          </c:val>
        </c:ser>
        <c:axId val="59076413"/>
        <c:axId val="61925670"/>
      </c:barChart>
      <c:catAx>
        <c:axId val="59076413"/>
        <c:scaling>
          <c:orientation val="minMax"/>
        </c:scaling>
        <c:axPos val="l"/>
        <c:delete val="0"/>
        <c:numFmt formatCode="General" sourceLinked="1"/>
        <c:majorTickMark val="out"/>
        <c:minorTickMark val="none"/>
        <c:tickLblPos val="nextTo"/>
        <c:spPr>
          <a:ln w="3175">
            <a:solidFill>
              <a:srgbClr val="000000"/>
            </a:solidFill>
          </a:ln>
        </c:spPr>
        <c:crossAx val="61925670"/>
        <c:crosses val="autoZero"/>
        <c:auto val="1"/>
        <c:lblOffset val="100"/>
        <c:tickLblSkip val="1"/>
        <c:noMultiLvlLbl val="0"/>
      </c:catAx>
      <c:valAx>
        <c:axId val="619256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7641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75"/>
          <c:w val="0.9895"/>
          <c:h val="0.893"/>
        </c:manualLayout>
      </c:layout>
      <c:barChart>
        <c:barDir val="col"/>
        <c:grouping val="percentStacked"/>
        <c:varyColors val="0"/>
        <c:ser>
          <c:idx val="0"/>
          <c:order val="0"/>
          <c:tx>
            <c:v>≤ 1 an</c:v>
          </c:tx>
          <c:spPr>
            <a:solidFill>
              <a:srgbClr val="333333"/>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33CCCC"/>
              </a:solidFill>
              <a:ln w="3175">
                <a:noFill/>
              </a:ln>
            </c:spPr>
            <c:txPr>
              <a:bodyPr vert="horz" rot="0" anchor="ctr"/>
              <a:lstStyle/>
              <a:p>
                <a:pPr algn="ctr">
                  <a:defRPr lang="en-US" cap="none" sz="11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6"/>
              <c:pt idx="0">
                <c:v>Culture</c:v>
              </c:pt>
              <c:pt idx="1">
                <c:v>Education - Administration centrale</c:v>
              </c:pt>
              <c:pt idx="2">
                <c:v>Equipement - Aviation civile</c:v>
              </c:pt>
              <c:pt idx="3">
                <c:v>Travail et emploi</c:v>
              </c:pt>
              <c:pt idx="4">
                <c:v>Santé</c:v>
              </c:pt>
              <c:pt idx="5">
                <c:v>Services du Premier ministre</c:v>
              </c:pt>
              <c:pt idx="6">
                <c:v>Défense</c:v>
              </c:pt>
              <c:pt idx="7">
                <c:v>Agriculture</c:v>
              </c:pt>
              <c:pt idx="8">
                <c:v>Jeunesse et sports</c:v>
              </c:pt>
              <c:pt idx="9">
                <c:v>Education - Enseignement scolaire</c:v>
              </c:pt>
              <c:pt idx="10">
                <c:v>Intérieur - hors Police nationale</c:v>
              </c:pt>
              <c:pt idx="11">
                <c:v>Économie et finances</c:v>
              </c:pt>
              <c:pt idx="12">
                <c:v>Intérieur - Police nationale</c:v>
              </c:pt>
              <c:pt idx="13">
                <c:v>Equipement - hors Aviation civile</c:v>
              </c:pt>
              <c:pt idx="14">
                <c:v>Justice</c:v>
              </c:pt>
              <c:pt idx="15">
                <c:v>Affaires étrangères</c:v>
              </c:pt>
            </c:strLit>
          </c:cat>
          <c:val>
            <c:numLit>
              <c:ptCount val="16"/>
              <c:pt idx="0">
                <c:v>2.1739130434782608</c:v>
              </c:pt>
              <c:pt idx="1">
                <c:v>2.857142857142857</c:v>
              </c:pt>
              <c:pt idx="2">
                <c:v>5.882352941176471</c:v>
              </c:pt>
              <c:pt idx="3">
                <c:v>6.382978723404255</c:v>
              </c:pt>
              <c:pt idx="4">
                <c:v>7.103825136612022</c:v>
              </c:pt>
              <c:pt idx="5">
                <c:v>7.407407407407407</c:v>
              </c:pt>
              <c:pt idx="6">
                <c:v>10.7756618671621</c:v>
              </c:pt>
              <c:pt idx="7">
                <c:v>11.305518169582772</c:v>
              </c:pt>
              <c:pt idx="8">
                <c:v>11.949685534591195</c:v>
              </c:pt>
              <c:pt idx="9">
                <c:v>13.531463840064404</c:v>
              </c:pt>
              <c:pt idx="10">
                <c:v>16.39871382636656</c:v>
              </c:pt>
              <c:pt idx="11">
                <c:v>19.08284023668639</c:v>
              </c:pt>
              <c:pt idx="12">
                <c:v>24.58383273405247</c:v>
              </c:pt>
              <c:pt idx="13">
                <c:v>27.730441518202944</c:v>
              </c:pt>
              <c:pt idx="14">
                <c:v>29.26397735314933</c:v>
              </c:pt>
              <c:pt idx="15">
                <c:v>34.146341463414636</c:v>
              </c:pt>
            </c:numLit>
          </c:val>
        </c:ser>
        <c:ser>
          <c:idx val="1"/>
          <c:order val="1"/>
          <c:tx>
            <c:v>1 à 5 ans</c:v>
          </c:tx>
          <c:spPr>
            <a:solidFill>
              <a:srgbClr val="96969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6"/>
              <c:pt idx="0">
                <c:v>Culture</c:v>
              </c:pt>
              <c:pt idx="1">
                <c:v>Education - Administration centrale</c:v>
              </c:pt>
              <c:pt idx="2">
                <c:v>Equipement - Aviation civile</c:v>
              </c:pt>
              <c:pt idx="3">
                <c:v>Travail et emploi</c:v>
              </c:pt>
              <c:pt idx="4">
                <c:v>Santé</c:v>
              </c:pt>
              <c:pt idx="5">
                <c:v>Services du Premier ministre</c:v>
              </c:pt>
              <c:pt idx="6">
                <c:v>Défense</c:v>
              </c:pt>
              <c:pt idx="7">
                <c:v>Agriculture</c:v>
              </c:pt>
              <c:pt idx="8">
                <c:v>Jeunesse et sports</c:v>
              </c:pt>
              <c:pt idx="9">
                <c:v>Education - Enseignement scolaire</c:v>
              </c:pt>
              <c:pt idx="10">
                <c:v>Intérieur - hors Police nationale</c:v>
              </c:pt>
              <c:pt idx="11">
                <c:v>Économie et finances</c:v>
              </c:pt>
              <c:pt idx="12">
                <c:v>Intérieur - Police nationale</c:v>
              </c:pt>
              <c:pt idx="13">
                <c:v>Equipement - hors Aviation civile</c:v>
              </c:pt>
              <c:pt idx="14">
                <c:v>Justice</c:v>
              </c:pt>
              <c:pt idx="15">
                <c:v>Affaires étrangères</c:v>
              </c:pt>
            </c:strLit>
          </c:cat>
          <c:val>
            <c:numLit>
              <c:ptCount val="16"/>
              <c:pt idx="0">
                <c:v>22.82608695652174</c:v>
              </c:pt>
              <c:pt idx="1">
                <c:v>8.571428571428571</c:v>
              </c:pt>
              <c:pt idx="2">
                <c:v>25.88235294117647</c:v>
              </c:pt>
              <c:pt idx="3">
                <c:v>36.87943262411348</c:v>
              </c:pt>
              <c:pt idx="4">
                <c:v>32.78688524590164</c:v>
              </c:pt>
              <c:pt idx="5">
                <c:v>37.03703703703704</c:v>
              </c:pt>
              <c:pt idx="6">
                <c:v>32.0947515095216</c:v>
              </c:pt>
              <c:pt idx="7">
                <c:v>34.85868102288021</c:v>
              </c:pt>
              <c:pt idx="8">
                <c:v>30.81761006289308</c:v>
              </c:pt>
              <c:pt idx="9">
                <c:v>31.39004427747216</c:v>
              </c:pt>
              <c:pt idx="10">
                <c:v>28.938906752411576</c:v>
              </c:pt>
              <c:pt idx="11">
                <c:v>39.64497041420118</c:v>
              </c:pt>
              <c:pt idx="12">
                <c:v>45.46544147023572</c:v>
              </c:pt>
              <c:pt idx="13">
                <c:v>27.059127291505295</c:v>
              </c:pt>
              <c:pt idx="14">
                <c:v>42.92285916489738</c:v>
              </c:pt>
              <c:pt idx="15">
                <c:v>48.78048780487805</c:v>
              </c:pt>
            </c:numLit>
          </c:val>
        </c:ser>
        <c:ser>
          <c:idx val="2"/>
          <c:order val="2"/>
          <c:tx>
            <c:v>&gt; 5 ans</c:v>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6"/>
              <c:pt idx="0">
                <c:v>Culture</c:v>
              </c:pt>
              <c:pt idx="1">
                <c:v>Education - Administration centrale</c:v>
              </c:pt>
              <c:pt idx="2">
                <c:v>Equipement - Aviation civile</c:v>
              </c:pt>
              <c:pt idx="3">
                <c:v>Travail et emploi</c:v>
              </c:pt>
              <c:pt idx="4">
                <c:v>Santé</c:v>
              </c:pt>
              <c:pt idx="5">
                <c:v>Services du Premier ministre</c:v>
              </c:pt>
              <c:pt idx="6">
                <c:v>Défense</c:v>
              </c:pt>
              <c:pt idx="7">
                <c:v>Agriculture</c:v>
              </c:pt>
              <c:pt idx="8">
                <c:v>Jeunesse et sports</c:v>
              </c:pt>
              <c:pt idx="9">
                <c:v>Education - Enseignement scolaire</c:v>
              </c:pt>
              <c:pt idx="10">
                <c:v>Intérieur - hors Police nationale</c:v>
              </c:pt>
              <c:pt idx="11">
                <c:v>Économie et finances</c:v>
              </c:pt>
              <c:pt idx="12">
                <c:v>Intérieur - Police nationale</c:v>
              </c:pt>
              <c:pt idx="13">
                <c:v>Equipement - hors Aviation civile</c:v>
              </c:pt>
              <c:pt idx="14">
                <c:v>Justice</c:v>
              </c:pt>
              <c:pt idx="15">
                <c:v>Affaires étrangères</c:v>
              </c:pt>
            </c:strLit>
          </c:cat>
          <c:val>
            <c:numLit>
              <c:ptCount val="16"/>
              <c:pt idx="0">
                <c:v>75</c:v>
              </c:pt>
              <c:pt idx="1">
                <c:v>88.57142857142857</c:v>
              </c:pt>
              <c:pt idx="2">
                <c:v>68.23529411764706</c:v>
              </c:pt>
              <c:pt idx="3">
                <c:v>56.737588652482266</c:v>
              </c:pt>
              <c:pt idx="4">
                <c:v>60.10928961748634</c:v>
              </c:pt>
              <c:pt idx="5">
                <c:v>55.55555555555556</c:v>
              </c:pt>
              <c:pt idx="6">
                <c:v>57.1295866233163</c:v>
              </c:pt>
              <c:pt idx="7">
                <c:v>53.83580080753701</c:v>
              </c:pt>
              <c:pt idx="8">
                <c:v>57.23270440251572</c:v>
              </c:pt>
              <c:pt idx="9">
                <c:v>55.07849188246344</c:v>
              </c:pt>
              <c:pt idx="10">
                <c:v>54.662379421221864</c:v>
              </c:pt>
              <c:pt idx="11">
                <c:v>41.27218934911242</c:v>
              </c:pt>
              <c:pt idx="12">
                <c:v>29.95072579571181</c:v>
              </c:pt>
              <c:pt idx="13">
                <c:v>45.210431190291764</c:v>
              </c:pt>
              <c:pt idx="14">
                <c:v>27.81316348195329</c:v>
              </c:pt>
              <c:pt idx="15">
                <c:v>17.073170731707318</c:v>
              </c:pt>
            </c:numLit>
          </c:val>
        </c:ser>
        <c:overlap val="100"/>
        <c:axId val="20460119"/>
        <c:axId val="49923344"/>
      </c:barChart>
      <c:catAx>
        <c:axId val="204601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9923344"/>
        <c:crosses val="autoZero"/>
        <c:auto val="1"/>
        <c:lblOffset val="100"/>
        <c:tickLblSkip val="2"/>
        <c:noMultiLvlLbl val="0"/>
      </c:catAx>
      <c:valAx>
        <c:axId val="499233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460119"/>
        <c:crossesAt val="1"/>
        <c:crossBetween val="between"/>
        <c:dispUnits/>
      </c:valAx>
      <c:spPr>
        <a:noFill/>
        <a:ln w="12700">
          <a:solidFill>
            <a:srgbClr val="808080"/>
          </a:solidFill>
        </a:ln>
      </c:spPr>
    </c:plotArea>
    <c:legend>
      <c:legendPos val="b"/>
      <c:layout>
        <c:manualLayout>
          <c:xMode val="edge"/>
          <c:yMode val="edge"/>
          <c:x val="0.48075"/>
          <c:y val="0.94625"/>
          <c:w val="0.49425"/>
          <c:h val="0.04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675"/>
          <c:w val="0.989"/>
          <c:h val="0.979"/>
        </c:manualLayout>
      </c:layout>
      <c:barChart>
        <c:barDir val="bar"/>
        <c:grouping val="percentStacked"/>
        <c:varyColors val="0"/>
        <c:ser>
          <c:idx val="0"/>
          <c:order val="0"/>
          <c:tx>
            <c:v>Chute de personne</c:v>
          </c:tx>
          <c:spPr>
            <a:pattFill prst="narHorz">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6"/>
              <c:pt idx="0">
                <c:v>Travail et emploi</c:v>
              </c:pt>
              <c:pt idx="1">
                <c:v>Services du Premier ministre</c:v>
              </c:pt>
              <c:pt idx="2">
                <c:v>Santé</c:v>
              </c:pt>
              <c:pt idx="3">
                <c:v>Justice</c:v>
              </c:pt>
              <c:pt idx="4">
                <c:v>Jeunesse et sports</c:v>
              </c:pt>
              <c:pt idx="5">
                <c:v>Intérieur - Police nationale</c:v>
              </c:pt>
              <c:pt idx="6">
                <c:v>Intérieur - hors Police nationale</c:v>
              </c:pt>
              <c:pt idx="7">
                <c:v>Équipement - hors Aviation civile</c:v>
              </c:pt>
              <c:pt idx="8">
                <c:v>Équipement - Aviation civile</c:v>
              </c:pt>
              <c:pt idx="9">
                <c:v>Education - Enseignement supérieur et recherche</c:v>
              </c:pt>
              <c:pt idx="10">
                <c:v>Education - Enseignement scolaire</c:v>
              </c:pt>
              <c:pt idx="11">
                <c:v>Education - Administration centrale</c:v>
              </c:pt>
              <c:pt idx="12">
                <c:v>Défense</c:v>
              </c:pt>
              <c:pt idx="13">
                <c:v>Culture</c:v>
              </c:pt>
              <c:pt idx="14">
                <c:v>Agriculture</c:v>
              </c:pt>
              <c:pt idx="15">
                <c:v>Affaires étrangères</c:v>
              </c:pt>
            </c:strLit>
          </c:cat>
          <c:val>
            <c:numLit>
              <c:ptCount val="16"/>
              <c:pt idx="0">
                <c:v>60.29411764705882</c:v>
              </c:pt>
              <c:pt idx="1">
                <c:v>41.388518024032045</c:v>
              </c:pt>
              <c:pt idx="2">
                <c:v>57.04387990762124</c:v>
              </c:pt>
              <c:pt idx="3">
                <c:v>30.94420600858369</c:v>
              </c:pt>
              <c:pt idx="4">
                <c:v>68.65671641791045</c:v>
              </c:pt>
              <c:pt idx="5">
                <c:v>40.018499374285874</c:v>
              </c:pt>
              <c:pt idx="6">
                <c:v>38.82783882783883</c:v>
              </c:pt>
              <c:pt idx="7">
                <c:v>28.535225544855553</c:v>
              </c:pt>
              <c:pt idx="8">
                <c:v>36.75213675213676</c:v>
              </c:pt>
              <c:pt idx="9">
                <c:v>56.87103594080338</c:v>
              </c:pt>
              <c:pt idx="10">
                <c:v>16.94836767770317</c:v>
              </c:pt>
              <c:pt idx="11">
                <c:v>40.909090909090914</c:v>
              </c:pt>
              <c:pt idx="12">
                <c:v>37.719298245614034</c:v>
              </c:pt>
              <c:pt idx="13">
                <c:v>55.45722713864307</c:v>
              </c:pt>
              <c:pt idx="14">
                <c:v>35</c:v>
              </c:pt>
              <c:pt idx="15">
                <c:v>54.629629629629626</c:v>
              </c:pt>
            </c:numLit>
          </c:val>
        </c:ser>
        <c:ser>
          <c:idx val="1"/>
          <c:order val="1"/>
          <c:tx>
            <c:v>Manutention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6"/>
              <c:pt idx="0">
                <c:v>Travail et emploi</c:v>
              </c:pt>
              <c:pt idx="1">
                <c:v>Services du Premier ministre</c:v>
              </c:pt>
              <c:pt idx="2">
                <c:v>Santé</c:v>
              </c:pt>
              <c:pt idx="3">
                <c:v>Justice</c:v>
              </c:pt>
              <c:pt idx="4">
                <c:v>Jeunesse et sports</c:v>
              </c:pt>
              <c:pt idx="5">
                <c:v>Intérieur - Police nationale</c:v>
              </c:pt>
              <c:pt idx="6">
                <c:v>Intérieur - hors Police nationale</c:v>
              </c:pt>
              <c:pt idx="7">
                <c:v>Équipement - hors Aviation civile</c:v>
              </c:pt>
              <c:pt idx="8">
                <c:v>Équipement - Aviation civile</c:v>
              </c:pt>
              <c:pt idx="9">
                <c:v>Education - Enseignement supérieur et recherche</c:v>
              </c:pt>
              <c:pt idx="10">
                <c:v>Education - Enseignement scolaire</c:v>
              </c:pt>
              <c:pt idx="11">
                <c:v>Education - Administration centrale</c:v>
              </c:pt>
              <c:pt idx="12">
                <c:v>Défense</c:v>
              </c:pt>
              <c:pt idx="13">
                <c:v>Culture</c:v>
              </c:pt>
              <c:pt idx="14">
                <c:v>Agriculture</c:v>
              </c:pt>
              <c:pt idx="15">
                <c:v>Affaires étrangères</c:v>
              </c:pt>
            </c:strLit>
          </c:cat>
          <c:val>
            <c:numLit>
              <c:ptCount val="16"/>
              <c:pt idx="0">
                <c:v>10.294117647058822</c:v>
              </c:pt>
              <c:pt idx="1">
                <c:v>17.75700934579439</c:v>
              </c:pt>
              <c:pt idx="2">
                <c:v>11.085450346420323</c:v>
              </c:pt>
              <c:pt idx="3">
                <c:v>33.30472103004291</c:v>
              </c:pt>
              <c:pt idx="4">
                <c:v>4.477611940298507</c:v>
              </c:pt>
              <c:pt idx="5">
                <c:v>19.402579030415147</c:v>
              </c:pt>
              <c:pt idx="6">
                <c:v>21.0989010989011</c:v>
              </c:pt>
              <c:pt idx="7">
                <c:v>30.283831728332487</c:v>
              </c:pt>
              <c:pt idx="8">
                <c:v>24.786324786324787</c:v>
              </c:pt>
              <c:pt idx="9">
                <c:v>11.839323467230443</c:v>
              </c:pt>
              <c:pt idx="10">
                <c:v>4.514934012502894</c:v>
              </c:pt>
              <c:pt idx="11">
                <c:v>22.15909090909091</c:v>
              </c:pt>
              <c:pt idx="12">
                <c:v>6.807017543859649</c:v>
              </c:pt>
              <c:pt idx="13">
                <c:v>7.079646017699115</c:v>
              </c:pt>
              <c:pt idx="14">
                <c:v>10</c:v>
              </c:pt>
              <c:pt idx="15">
                <c:v>9.722222222222223</c:v>
              </c:pt>
            </c:numLit>
          </c:val>
        </c:ser>
        <c:ser>
          <c:idx val="2"/>
          <c:order val="2"/>
          <c:tx>
            <c:v>Accident de la route</c:v>
          </c:tx>
          <c:spPr>
            <a:pattFill prst="dkUpDiag">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6"/>
              <c:pt idx="0">
                <c:v>Travail et emploi</c:v>
              </c:pt>
              <c:pt idx="1">
                <c:v>Services du Premier ministre</c:v>
              </c:pt>
              <c:pt idx="2">
                <c:v>Santé</c:v>
              </c:pt>
              <c:pt idx="3">
                <c:v>Justice</c:v>
              </c:pt>
              <c:pt idx="4">
                <c:v>Jeunesse et sports</c:v>
              </c:pt>
              <c:pt idx="5">
                <c:v>Intérieur - Police nationale</c:v>
              </c:pt>
              <c:pt idx="6">
                <c:v>Intérieur - hors Police nationale</c:v>
              </c:pt>
              <c:pt idx="7">
                <c:v>Équipement - hors Aviation civile</c:v>
              </c:pt>
              <c:pt idx="8">
                <c:v>Équipement - Aviation civile</c:v>
              </c:pt>
              <c:pt idx="9">
                <c:v>Education - Enseignement supérieur et recherche</c:v>
              </c:pt>
              <c:pt idx="10">
                <c:v>Education - Enseignement scolaire</c:v>
              </c:pt>
              <c:pt idx="11">
                <c:v>Education - Administration centrale</c:v>
              </c:pt>
              <c:pt idx="12">
                <c:v>Défense</c:v>
              </c:pt>
              <c:pt idx="13">
                <c:v>Culture</c:v>
              </c:pt>
              <c:pt idx="14">
                <c:v>Agriculture</c:v>
              </c:pt>
              <c:pt idx="15">
                <c:v>Affaires étrangères</c:v>
              </c:pt>
            </c:strLit>
          </c:cat>
          <c:val>
            <c:numLit>
              <c:ptCount val="16"/>
              <c:pt idx="0">
                <c:v>17.647058823529413</c:v>
              </c:pt>
              <c:pt idx="1">
                <c:v>12.950600801068092</c:v>
              </c:pt>
              <c:pt idx="2">
                <c:v>7.621247113163972</c:v>
              </c:pt>
              <c:pt idx="3">
                <c:v>7.124463519313305</c:v>
              </c:pt>
              <c:pt idx="4">
                <c:v>5.970149253731343</c:v>
              </c:pt>
              <c:pt idx="5">
                <c:v>12.906034060612656</c:v>
              </c:pt>
              <c:pt idx="6">
                <c:v>10.54945054945055</c:v>
              </c:pt>
              <c:pt idx="7">
                <c:v>9.807399898631527</c:v>
              </c:pt>
              <c:pt idx="8">
                <c:v>15.384615384615385</c:v>
              </c:pt>
              <c:pt idx="9">
                <c:v>13.847780126849896</c:v>
              </c:pt>
              <c:pt idx="10">
                <c:v>13.023848112989118</c:v>
              </c:pt>
              <c:pt idx="11">
                <c:v>13.636363636363635</c:v>
              </c:pt>
              <c:pt idx="12">
                <c:v>10.070175438596491</c:v>
              </c:pt>
              <c:pt idx="13">
                <c:v>18.87905604719764</c:v>
              </c:pt>
              <c:pt idx="14">
                <c:v>30</c:v>
              </c:pt>
              <c:pt idx="15">
                <c:v>18.51851851851852</c:v>
              </c:pt>
            </c:numLit>
          </c:val>
        </c:ser>
        <c:ser>
          <c:idx val="3"/>
          <c:order val="3"/>
          <c:tx>
            <c:v>Agression</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ltVert">
                <a:fgClr>
                  <a:srgbClr val="C0C0C0"/>
                </a:fgClr>
                <a:bgClr>
                  <a:srgbClr val="FFFFFF"/>
                </a:bgClr>
              </a:pattFill>
              <a:ln w="12700">
                <a:solidFill>
                  <a:srgbClr val="000000"/>
                </a:solidFill>
              </a:ln>
            </c:spPr>
          </c:dPt>
          <c:dLbls>
            <c:dLbl>
              <c:idx val="10"/>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6"/>
              <c:pt idx="0">
                <c:v>Travail et emploi</c:v>
              </c:pt>
              <c:pt idx="1">
                <c:v>Services du Premier ministre</c:v>
              </c:pt>
              <c:pt idx="2">
                <c:v>Santé</c:v>
              </c:pt>
              <c:pt idx="3">
                <c:v>Justice</c:v>
              </c:pt>
              <c:pt idx="4">
                <c:v>Jeunesse et sports</c:v>
              </c:pt>
              <c:pt idx="5">
                <c:v>Intérieur - Police nationale</c:v>
              </c:pt>
              <c:pt idx="6">
                <c:v>Intérieur - hors Police nationale</c:v>
              </c:pt>
              <c:pt idx="7">
                <c:v>Équipement - hors Aviation civile</c:v>
              </c:pt>
              <c:pt idx="8">
                <c:v>Équipement - Aviation civile</c:v>
              </c:pt>
              <c:pt idx="9">
                <c:v>Education - Enseignement supérieur et recherche</c:v>
              </c:pt>
              <c:pt idx="10">
                <c:v>Education - Enseignement scolaire</c:v>
              </c:pt>
              <c:pt idx="11">
                <c:v>Education - Administration centrale</c:v>
              </c:pt>
              <c:pt idx="12">
                <c:v>Défense</c:v>
              </c:pt>
              <c:pt idx="13">
                <c:v>Culture</c:v>
              </c:pt>
              <c:pt idx="14">
                <c:v>Agriculture</c:v>
              </c:pt>
              <c:pt idx="15">
                <c:v>Affaires étrangères</c:v>
              </c:pt>
            </c:strLit>
          </c:cat>
          <c:val>
            <c:numLit>
              <c:ptCount val="16"/>
              <c:pt idx="0">
                <c:v>0</c:v>
              </c:pt>
              <c:pt idx="1">
                <c:v>1.8691588785046727</c:v>
              </c:pt>
              <c:pt idx="2">
                <c:v>3.4642032332563506</c:v>
              </c:pt>
              <c:pt idx="3">
                <c:v>0.6866952789699571</c:v>
              </c:pt>
              <c:pt idx="4">
                <c:v>2.9850746268656714</c:v>
              </c:pt>
              <c:pt idx="5">
                <c:v>2.965340878176179</c:v>
              </c:pt>
              <c:pt idx="6">
                <c:v>1.2454212454212454</c:v>
              </c:pt>
              <c:pt idx="7">
                <c:v>0.5575266092245312</c:v>
              </c:pt>
              <c:pt idx="8">
                <c:v>0.8547008547008548</c:v>
              </c:pt>
              <c:pt idx="9">
                <c:v>1.3742071881606766</c:v>
              </c:pt>
              <c:pt idx="10">
                <c:v>42.94975688816856</c:v>
              </c:pt>
              <c:pt idx="11">
                <c:v>0.5681818181818182</c:v>
              </c:pt>
              <c:pt idx="12">
                <c:v>26.17543859649123</c:v>
              </c:pt>
              <c:pt idx="13">
                <c:v>1.7699115044247788</c:v>
              </c:pt>
              <c:pt idx="14">
                <c:v>2.5</c:v>
              </c:pt>
              <c:pt idx="15">
                <c:v>4.166666666666666</c:v>
              </c:pt>
            </c:numLit>
          </c:val>
        </c:ser>
        <c:ser>
          <c:idx val="4"/>
          <c:order val="4"/>
          <c:tx>
            <c:v>Heurt</c:v>
          </c:tx>
          <c:spPr>
            <a:pattFill prst="dkVert">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6"/>
              <c:pt idx="0">
                <c:v>Travail et emploi</c:v>
              </c:pt>
              <c:pt idx="1">
                <c:v>Services du Premier ministre</c:v>
              </c:pt>
              <c:pt idx="2">
                <c:v>Santé</c:v>
              </c:pt>
              <c:pt idx="3">
                <c:v>Justice</c:v>
              </c:pt>
              <c:pt idx="4">
                <c:v>Jeunesse et sports</c:v>
              </c:pt>
              <c:pt idx="5">
                <c:v>Intérieur - Police nationale</c:v>
              </c:pt>
              <c:pt idx="6">
                <c:v>Intérieur - hors Police nationale</c:v>
              </c:pt>
              <c:pt idx="7">
                <c:v>Équipement - hors Aviation civile</c:v>
              </c:pt>
              <c:pt idx="8">
                <c:v>Équipement - Aviation civile</c:v>
              </c:pt>
              <c:pt idx="9">
                <c:v>Education - Enseignement supérieur et recherche</c:v>
              </c:pt>
              <c:pt idx="10">
                <c:v>Education - Enseignement scolaire</c:v>
              </c:pt>
              <c:pt idx="11">
                <c:v>Education - Administration centrale</c:v>
              </c:pt>
              <c:pt idx="12">
                <c:v>Défense</c:v>
              </c:pt>
              <c:pt idx="13">
                <c:v>Culture</c:v>
              </c:pt>
              <c:pt idx="14">
                <c:v>Agriculture</c:v>
              </c:pt>
              <c:pt idx="15">
                <c:v>Affaires étrangères</c:v>
              </c:pt>
            </c:strLit>
          </c:cat>
          <c:val>
            <c:numLit>
              <c:ptCount val="16"/>
              <c:pt idx="0">
                <c:v>8.823529411764707</c:v>
              </c:pt>
              <c:pt idx="1">
                <c:v>11.481975967957277</c:v>
              </c:pt>
              <c:pt idx="2">
                <c:v>9.930715935334874</c:v>
              </c:pt>
              <c:pt idx="3">
                <c:v>13.261802575107296</c:v>
              </c:pt>
              <c:pt idx="4">
                <c:v>10.44776119402985</c:v>
              </c:pt>
              <c:pt idx="5">
                <c:v>12.688394363131836</c:v>
              </c:pt>
              <c:pt idx="6">
                <c:v>12.454212454212454</c:v>
              </c:pt>
              <c:pt idx="7">
                <c:v>14.115560060821084</c:v>
              </c:pt>
              <c:pt idx="8">
                <c:v>11.11111111111111</c:v>
              </c:pt>
              <c:pt idx="9">
                <c:v>9.830866807610994</c:v>
              </c:pt>
              <c:pt idx="10">
                <c:v>10.604306552442695</c:v>
              </c:pt>
              <c:pt idx="11">
                <c:v>15.340909090909092</c:v>
              </c:pt>
              <c:pt idx="12">
                <c:v>9.719298245614034</c:v>
              </c:pt>
              <c:pt idx="13">
                <c:v>8.849557522123893</c:v>
              </c:pt>
              <c:pt idx="14">
                <c:v>2.5</c:v>
              </c:pt>
              <c:pt idx="15">
                <c:v>7.4074074074074066</c:v>
              </c:pt>
            </c:numLit>
          </c:val>
        </c:ser>
        <c:ser>
          <c:idx val="5"/>
          <c:order val="5"/>
          <c:tx>
            <c:v>Diverses</c:v>
          </c:tx>
          <c:spPr>
            <a:pattFill prst="pct2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6"/>
              <c:pt idx="0">
                <c:v>Travail et emploi</c:v>
              </c:pt>
              <c:pt idx="1">
                <c:v>Services du Premier ministre</c:v>
              </c:pt>
              <c:pt idx="2">
                <c:v>Santé</c:v>
              </c:pt>
              <c:pt idx="3">
                <c:v>Justice</c:v>
              </c:pt>
              <c:pt idx="4">
                <c:v>Jeunesse et sports</c:v>
              </c:pt>
              <c:pt idx="5">
                <c:v>Intérieur - Police nationale</c:v>
              </c:pt>
              <c:pt idx="6">
                <c:v>Intérieur - hors Police nationale</c:v>
              </c:pt>
              <c:pt idx="7">
                <c:v>Équipement - hors Aviation civile</c:v>
              </c:pt>
              <c:pt idx="8">
                <c:v>Équipement - Aviation civile</c:v>
              </c:pt>
              <c:pt idx="9">
                <c:v>Education - Enseignement supérieur et recherche</c:v>
              </c:pt>
              <c:pt idx="10">
                <c:v>Education - Enseignement scolaire</c:v>
              </c:pt>
              <c:pt idx="11">
                <c:v>Education - Administration centrale</c:v>
              </c:pt>
              <c:pt idx="12">
                <c:v>Défense</c:v>
              </c:pt>
              <c:pt idx="13">
                <c:v>Culture</c:v>
              </c:pt>
              <c:pt idx="14">
                <c:v>Agriculture</c:v>
              </c:pt>
              <c:pt idx="15">
                <c:v>Affaires étrangères</c:v>
              </c:pt>
            </c:strLit>
          </c:cat>
          <c:val>
            <c:numLit>
              <c:ptCount val="16"/>
              <c:pt idx="0">
                <c:v>2.941176470588235</c:v>
              </c:pt>
              <c:pt idx="1">
                <c:v>14.552736982643525</c:v>
              </c:pt>
              <c:pt idx="2">
                <c:v>10.854503464203233</c:v>
              </c:pt>
              <c:pt idx="3">
                <c:v>14.678111587982833</c:v>
              </c:pt>
              <c:pt idx="4">
                <c:v>7.462686567164178</c:v>
              </c:pt>
              <c:pt idx="5">
                <c:v>12.019152293378312</c:v>
              </c:pt>
              <c:pt idx="6">
                <c:v>15.824175824175823</c:v>
              </c:pt>
              <c:pt idx="7">
                <c:v>16.70045615813482</c:v>
              </c:pt>
              <c:pt idx="8">
                <c:v>11.11111111111111</c:v>
              </c:pt>
              <c:pt idx="9">
                <c:v>6.236786469344609</c:v>
              </c:pt>
              <c:pt idx="10">
                <c:v>11.958786756193565</c:v>
              </c:pt>
              <c:pt idx="11">
                <c:v>7.386363636363637</c:v>
              </c:pt>
              <c:pt idx="12">
                <c:v>9.508771929824562</c:v>
              </c:pt>
              <c:pt idx="13">
                <c:v>7.964601769911504</c:v>
              </c:pt>
              <c:pt idx="14">
                <c:v>20</c:v>
              </c:pt>
              <c:pt idx="15">
                <c:v>5.555555555555555</c:v>
              </c:pt>
            </c:numLit>
          </c:val>
        </c:ser>
        <c:overlap val="100"/>
        <c:axId val="46656913"/>
        <c:axId val="17259034"/>
      </c:barChart>
      <c:catAx>
        <c:axId val="46656913"/>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crossAx val="17259034"/>
        <c:crosses val="autoZero"/>
        <c:auto val="1"/>
        <c:lblOffset val="100"/>
        <c:tickLblSkip val="1"/>
        <c:noMultiLvlLbl val="0"/>
      </c:catAx>
      <c:valAx>
        <c:axId val="172590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6656913"/>
        <c:crossesAt val="1"/>
        <c:crossBetween val="between"/>
        <c:dispUnits/>
      </c:valAx>
      <c:spPr>
        <a:noFill/>
        <a:ln w="12700">
          <a:solidFill>
            <a:srgbClr val="808080"/>
          </a:solidFill>
        </a:ln>
      </c:spPr>
    </c:plotArea>
    <c:legend>
      <c:legendPos val="r"/>
      <c:layout>
        <c:manualLayout>
          <c:xMode val="edge"/>
          <c:yMode val="edge"/>
          <c:x val="0"/>
          <c:y val="0.67575"/>
          <c:w val="0.17175"/>
          <c:h val="0.2705"/>
        </c:manualLayout>
      </c:layout>
      <c:overlay val="0"/>
      <c:spPr>
        <a:no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65"/>
          <c:w val="0.98825"/>
          <c:h val="0.98275"/>
        </c:manualLayout>
      </c:layout>
      <c:barChart>
        <c:barDir val="bar"/>
        <c:grouping val="percentStacked"/>
        <c:varyColors val="0"/>
        <c:ser>
          <c:idx val="0"/>
          <c:order val="0"/>
          <c:tx>
            <c:v>Lésion musculaire ou ligamentaire</c:v>
          </c:tx>
          <c:spPr>
            <a:pattFill prst="narHorz">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--Aviation civile</c:v>
              </c:pt>
              <c:pt idx="8">
                <c:v>Equipement - -hors Aviation civile</c:v>
              </c:pt>
              <c:pt idx="9">
                <c:v>Education nationale - Enseignement supérieur et recherche</c:v>
              </c:pt>
              <c:pt idx="10">
                <c:v>Education nationale - Enseignement scolaire</c:v>
              </c:pt>
              <c:pt idx="11">
                <c:v>Education nationale - Administration centrale</c:v>
              </c:pt>
              <c:pt idx="12">
                <c:v>Économie et finances</c:v>
              </c:pt>
              <c:pt idx="13">
                <c:v>Défense</c:v>
              </c:pt>
              <c:pt idx="14">
                <c:v>Culture</c:v>
              </c:pt>
              <c:pt idx="15">
                <c:v>Agriculture</c:v>
              </c:pt>
              <c:pt idx="16">
                <c:v>Affaires étrangères</c:v>
              </c:pt>
            </c:strLit>
          </c:cat>
          <c:val>
            <c:numLit>
              <c:ptCount val="17"/>
              <c:pt idx="0">
                <c:v>39.69465648854962</c:v>
              </c:pt>
              <c:pt idx="1">
                <c:v>48.275862068965516</c:v>
              </c:pt>
              <c:pt idx="2">
                <c:v>32.93413173652694</c:v>
              </c:pt>
              <c:pt idx="3">
                <c:v>24.599765716516984</c:v>
              </c:pt>
              <c:pt idx="4">
                <c:v>37.333333333333336</c:v>
              </c:pt>
              <c:pt idx="5">
                <c:v>38.07809159446382</c:v>
              </c:pt>
              <c:pt idx="6">
                <c:v>38.4742951907131</c:v>
              </c:pt>
              <c:pt idx="7">
                <c:v>29.62962962962963</c:v>
              </c:pt>
              <c:pt idx="8">
                <c:v>26.237876467585505</c:v>
              </c:pt>
              <c:pt idx="9">
                <c:v>28.694900605012965</c:v>
              </c:pt>
              <c:pt idx="10">
                <c:v>33.02812726434359</c:v>
              </c:pt>
              <c:pt idx="11">
                <c:v>22.580645161290324</c:v>
              </c:pt>
              <c:pt idx="12">
                <c:v>36.5684575389948</c:v>
              </c:pt>
              <c:pt idx="13">
                <c:v>24.228395061728396</c:v>
              </c:pt>
              <c:pt idx="14">
                <c:v>38.16254416961131</c:v>
              </c:pt>
              <c:pt idx="15">
                <c:v>33.68740515933232</c:v>
              </c:pt>
              <c:pt idx="16">
                <c:v>35.8974358974359</c:v>
              </c:pt>
            </c:numLit>
          </c:val>
        </c:ser>
        <c:ser>
          <c:idx val="1"/>
          <c:order val="1"/>
          <c:tx>
            <c:v>Contusion écrasement</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--Aviation civile</c:v>
              </c:pt>
              <c:pt idx="8">
                <c:v>Equipement - -hors Aviation civile</c:v>
              </c:pt>
              <c:pt idx="9">
                <c:v>Education nationale - Enseignement supérieur et recherche</c:v>
              </c:pt>
              <c:pt idx="10">
                <c:v>Education nationale - Enseignement scolaire</c:v>
              </c:pt>
              <c:pt idx="11">
                <c:v>Education nationale - Administration centrale</c:v>
              </c:pt>
              <c:pt idx="12">
                <c:v>Économie et finances</c:v>
              </c:pt>
              <c:pt idx="13">
                <c:v>Défense</c:v>
              </c:pt>
              <c:pt idx="14">
                <c:v>Culture</c:v>
              </c:pt>
              <c:pt idx="15">
                <c:v>Agriculture</c:v>
              </c:pt>
              <c:pt idx="16">
                <c:v>Affaires étrangères</c:v>
              </c:pt>
            </c:strLit>
          </c:cat>
          <c:val>
            <c:numLit>
              <c:ptCount val="17"/>
              <c:pt idx="0">
                <c:v>29.770992366412212</c:v>
              </c:pt>
              <c:pt idx="1">
                <c:v>24.137931034482758</c:v>
              </c:pt>
              <c:pt idx="2">
                <c:v>34.131736526946106</c:v>
              </c:pt>
              <c:pt idx="3">
                <c:v>40.023428348301444</c:v>
              </c:pt>
              <c:pt idx="4">
                <c:v>23.333333333333332</c:v>
              </c:pt>
              <c:pt idx="5">
                <c:v>33.63339709688309</c:v>
              </c:pt>
              <c:pt idx="6">
                <c:v>32.50414593698176</c:v>
              </c:pt>
              <c:pt idx="7">
                <c:v>23.45679012345679</c:v>
              </c:pt>
              <c:pt idx="8">
                <c:v>4.670750382848392</c:v>
              </c:pt>
              <c:pt idx="9">
                <c:v>26.534140017286084</c:v>
              </c:pt>
              <c:pt idx="10">
                <c:v>29.280021078980305</c:v>
              </c:pt>
              <c:pt idx="11">
                <c:v>48.38709677419355</c:v>
              </c:pt>
              <c:pt idx="12">
                <c:v>32.66897746967071</c:v>
              </c:pt>
              <c:pt idx="13">
                <c:v>15.843621399176955</c:v>
              </c:pt>
              <c:pt idx="14">
                <c:v>27.915194346289752</c:v>
              </c:pt>
              <c:pt idx="15">
                <c:v>27.16236722306525</c:v>
              </c:pt>
              <c:pt idx="16">
                <c:v>20.512820512820515</c:v>
              </c:pt>
            </c:numLit>
          </c:val>
        </c:ser>
        <c:ser>
          <c:idx val="2"/>
          <c:order val="2"/>
          <c:tx>
            <c:v>Plaie-piqure</c:v>
          </c:tx>
          <c:spPr>
            <a:pattFill prst="dkUpDiag">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--Aviation civile</c:v>
              </c:pt>
              <c:pt idx="8">
                <c:v>Equipement - -hors Aviation civile</c:v>
              </c:pt>
              <c:pt idx="9">
                <c:v>Education nationale - Enseignement supérieur et recherche</c:v>
              </c:pt>
              <c:pt idx="10">
                <c:v>Education nationale - Enseignement scolaire</c:v>
              </c:pt>
              <c:pt idx="11">
                <c:v>Education nationale - Administration centrale</c:v>
              </c:pt>
              <c:pt idx="12">
                <c:v>Économie et finances</c:v>
              </c:pt>
              <c:pt idx="13">
                <c:v>Défense</c:v>
              </c:pt>
              <c:pt idx="14">
                <c:v>Culture</c:v>
              </c:pt>
              <c:pt idx="15">
                <c:v>Agriculture</c:v>
              </c:pt>
              <c:pt idx="16">
                <c:v>Affaires étrangères</c:v>
              </c:pt>
            </c:strLit>
          </c:cat>
          <c:val>
            <c:numLit>
              <c:ptCount val="17"/>
              <c:pt idx="0">
                <c:v>10.687022900763358</c:v>
              </c:pt>
              <c:pt idx="1">
                <c:v>10.344827586206897</c:v>
              </c:pt>
              <c:pt idx="2">
                <c:v>13.77245508982036</c:v>
              </c:pt>
              <c:pt idx="3">
                <c:v>14.759859429910192</c:v>
              </c:pt>
              <c:pt idx="4">
                <c:v>16</c:v>
              </c:pt>
              <c:pt idx="5">
                <c:v>11.747496342972882</c:v>
              </c:pt>
              <c:pt idx="6">
                <c:v>6.135986733001658</c:v>
              </c:pt>
              <c:pt idx="7">
                <c:v>17.28395061728395</c:v>
              </c:pt>
              <c:pt idx="8">
                <c:v>17.738642164369576</c:v>
              </c:pt>
              <c:pt idx="9">
                <c:v>19.014693171996544</c:v>
              </c:pt>
              <c:pt idx="10">
                <c:v>15.302022264672946</c:v>
              </c:pt>
              <c:pt idx="11">
                <c:v>3.225806451612903</c:v>
              </c:pt>
              <c:pt idx="12">
                <c:v>12.305025996533795</c:v>
              </c:pt>
              <c:pt idx="13">
                <c:v>24.279835390946502</c:v>
              </c:pt>
              <c:pt idx="14">
                <c:v>11.66077738515901</c:v>
              </c:pt>
              <c:pt idx="15">
                <c:v>21.396054628224583</c:v>
              </c:pt>
              <c:pt idx="16">
                <c:v>17.94871794871795</c:v>
              </c:pt>
            </c:numLit>
          </c:val>
        </c:ser>
        <c:ser>
          <c:idx val="3"/>
          <c:order val="3"/>
          <c:tx>
            <c:v>Fracture</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ltVert">
                <a:fgClr>
                  <a:srgbClr val="C0C0C0"/>
                </a:fgClr>
                <a:bgClr>
                  <a:srgbClr val="FFFFFF"/>
                </a:bgClr>
              </a:pattFill>
              <a:ln w="12700">
                <a:solidFill>
                  <a:srgbClr val="000000"/>
                </a:solidFill>
              </a:ln>
            </c:spPr>
          </c:dPt>
          <c:dLbls>
            <c:dLbl>
              <c:idx val="10"/>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--Aviation civile</c:v>
              </c:pt>
              <c:pt idx="8">
                <c:v>Equipement - -hors Aviation civile</c:v>
              </c:pt>
              <c:pt idx="9">
                <c:v>Education nationale - Enseignement supérieur et recherche</c:v>
              </c:pt>
              <c:pt idx="10">
                <c:v>Education nationale - Enseignement scolaire</c:v>
              </c:pt>
              <c:pt idx="11">
                <c:v>Education nationale - Administration centrale</c:v>
              </c:pt>
              <c:pt idx="12">
                <c:v>Économie et finances</c:v>
              </c:pt>
              <c:pt idx="13">
                <c:v>Défense</c:v>
              </c:pt>
              <c:pt idx="14">
                <c:v>Culture</c:v>
              </c:pt>
              <c:pt idx="15">
                <c:v>Agriculture</c:v>
              </c:pt>
              <c:pt idx="16">
                <c:v>Affaires étrangères</c:v>
              </c:pt>
            </c:strLit>
          </c:cat>
          <c:val>
            <c:numLit>
              <c:ptCount val="17"/>
              <c:pt idx="0">
                <c:v>4.580152671755725</c:v>
              </c:pt>
              <c:pt idx="1">
                <c:v>3.4482758620689653</c:v>
              </c:pt>
              <c:pt idx="2">
                <c:v>7.7844311377245505</c:v>
              </c:pt>
              <c:pt idx="3">
                <c:v>4.763764154627099</c:v>
              </c:pt>
              <c:pt idx="4">
                <c:v>12</c:v>
              </c:pt>
              <c:pt idx="5">
                <c:v>6.7401822887363565</c:v>
              </c:pt>
              <c:pt idx="6">
                <c:v>7.462686567164179</c:v>
              </c:pt>
              <c:pt idx="7">
                <c:v>2.4691358024691357</c:v>
              </c:pt>
              <c:pt idx="8">
                <c:v>5.538540071465033</c:v>
              </c:pt>
              <c:pt idx="9">
                <c:v>7.433016421780467</c:v>
              </c:pt>
              <c:pt idx="10">
                <c:v>7.054871220604703</c:v>
              </c:pt>
              <c:pt idx="11">
                <c:v>12.903225806451612</c:v>
              </c:pt>
              <c:pt idx="12">
                <c:v>9.098786828422877</c:v>
              </c:pt>
              <c:pt idx="13">
                <c:v>5.915637860082304</c:v>
              </c:pt>
              <c:pt idx="14">
                <c:v>6.713780918727915</c:v>
              </c:pt>
              <c:pt idx="15">
                <c:v>5.159332321699544</c:v>
              </c:pt>
              <c:pt idx="16">
                <c:v>12.820512820512821</c:v>
              </c:pt>
            </c:numLit>
          </c:val>
        </c:ser>
        <c:ser>
          <c:idx val="4"/>
          <c:order val="4"/>
          <c:tx>
            <c:v>Lumbago</c:v>
          </c:tx>
          <c:spPr>
            <a:pattFill prst="dkVert">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--Aviation civile</c:v>
              </c:pt>
              <c:pt idx="8">
                <c:v>Equipement - -hors Aviation civile</c:v>
              </c:pt>
              <c:pt idx="9">
                <c:v>Education nationale - Enseignement supérieur et recherche</c:v>
              </c:pt>
              <c:pt idx="10">
                <c:v>Education nationale - Enseignement scolaire</c:v>
              </c:pt>
              <c:pt idx="11">
                <c:v>Education nationale - Administration centrale</c:v>
              </c:pt>
              <c:pt idx="12">
                <c:v>Économie et finances</c:v>
              </c:pt>
              <c:pt idx="13">
                <c:v>Défense</c:v>
              </c:pt>
              <c:pt idx="14">
                <c:v>Culture</c:v>
              </c:pt>
              <c:pt idx="15">
                <c:v>Agriculture</c:v>
              </c:pt>
              <c:pt idx="16">
                <c:v>Affaires étrangères</c:v>
              </c:pt>
            </c:strLit>
          </c:cat>
          <c:val>
            <c:numLit>
              <c:ptCount val="17"/>
              <c:pt idx="0">
                <c:v>4.580152671755725</c:v>
              </c:pt>
              <c:pt idx="1">
                <c:v>6.896551724137931</c:v>
              </c:pt>
              <c:pt idx="2">
                <c:v>5.9880239520958085</c:v>
              </c:pt>
              <c:pt idx="3">
                <c:v>3.6704412338930106</c:v>
              </c:pt>
              <c:pt idx="4">
                <c:v>6.666666666666667</c:v>
              </c:pt>
              <c:pt idx="5">
                <c:v>1.901654101496568</c:v>
              </c:pt>
              <c:pt idx="6">
                <c:v>5.472636815920398</c:v>
              </c:pt>
              <c:pt idx="7">
                <c:v>9.876543209876543</c:v>
              </c:pt>
              <c:pt idx="8">
                <c:v>11.53649821337417</c:v>
              </c:pt>
              <c:pt idx="9">
                <c:v>8.038029386343993</c:v>
              </c:pt>
              <c:pt idx="10">
                <c:v>6.284171003227719</c:v>
              </c:pt>
              <c:pt idx="11">
                <c:v>3.225806451612903</c:v>
              </c:pt>
              <c:pt idx="12">
                <c:v>3.8128249566724435</c:v>
              </c:pt>
              <c:pt idx="13">
                <c:v>14.300411522633745</c:v>
              </c:pt>
              <c:pt idx="14">
                <c:v>5.6537102473498235</c:v>
              </c:pt>
              <c:pt idx="15">
                <c:v>5.007587253414264</c:v>
              </c:pt>
              <c:pt idx="16">
                <c:v>7.6923076923076925</c:v>
              </c:pt>
            </c:numLit>
          </c:val>
        </c:ser>
        <c:ser>
          <c:idx val="5"/>
          <c:order val="5"/>
          <c:tx>
            <c:v>Commotion</c:v>
          </c:tx>
          <c:spPr>
            <a:pattFill prst="pct2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--Aviation civile</c:v>
              </c:pt>
              <c:pt idx="8">
                <c:v>Equipement - -hors Aviation civile</c:v>
              </c:pt>
              <c:pt idx="9">
                <c:v>Education nationale - Enseignement supérieur et recherche</c:v>
              </c:pt>
              <c:pt idx="10">
                <c:v>Education nationale - Enseignement scolaire</c:v>
              </c:pt>
              <c:pt idx="11">
                <c:v>Education nationale - Administration centrale</c:v>
              </c:pt>
              <c:pt idx="12">
                <c:v>Économie et finances</c:v>
              </c:pt>
              <c:pt idx="13">
                <c:v>Défense</c:v>
              </c:pt>
              <c:pt idx="14">
                <c:v>Culture</c:v>
              </c:pt>
              <c:pt idx="15">
                <c:v>Agriculture</c:v>
              </c:pt>
              <c:pt idx="16">
                <c:v>Affaires étrangères</c:v>
              </c:pt>
            </c:strLit>
          </c:cat>
          <c:val>
            <c:numLit>
              <c:ptCount val="17"/>
              <c:pt idx="0">
                <c:v>6.870229007633588</c:v>
              </c:pt>
              <c:pt idx="1">
                <c:v>0</c:v>
              </c:pt>
              <c:pt idx="2">
                <c:v>0.5988023952095808</c:v>
              </c:pt>
              <c:pt idx="3">
                <c:v>5.349472862163218</c:v>
              </c:pt>
              <c:pt idx="4">
                <c:v>2</c:v>
              </c:pt>
              <c:pt idx="5">
                <c:v>3.263193428603578</c:v>
              </c:pt>
              <c:pt idx="6">
                <c:v>4.1459369817578775</c:v>
              </c:pt>
              <c:pt idx="7">
                <c:v>6.172839506172839</c:v>
              </c:pt>
              <c:pt idx="8">
                <c:v>25.319040326697294</c:v>
              </c:pt>
              <c:pt idx="9">
                <c:v>3.4572169403630078</c:v>
              </c:pt>
              <c:pt idx="10">
                <c:v>2.3647981028917724</c:v>
              </c:pt>
              <c:pt idx="11">
                <c:v>0</c:v>
              </c:pt>
              <c:pt idx="12">
                <c:v>2.512998266897747</c:v>
              </c:pt>
              <c:pt idx="13">
                <c:v>7.921810699588478</c:v>
              </c:pt>
              <c:pt idx="14">
                <c:v>4.946996466431095</c:v>
              </c:pt>
              <c:pt idx="15">
                <c:v>2.8831562974203337</c:v>
              </c:pt>
              <c:pt idx="16">
                <c:v>0</c:v>
              </c:pt>
            </c:numLit>
          </c:val>
        </c:ser>
        <c:ser>
          <c:idx val="6"/>
          <c:order val="6"/>
          <c:tx>
            <c:v>Divers</c:v>
          </c:tx>
          <c:spPr>
            <a:pattFill prst="wdDnDiag">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--Aviation civile</c:v>
              </c:pt>
              <c:pt idx="8">
                <c:v>Equipement - -hors Aviation civile</c:v>
              </c:pt>
              <c:pt idx="9">
                <c:v>Education nationale - Enseignement supérieur et recherche</c:v>
              </c:pt>
              <c:pt idx="10">
                <c:v>Education nationale - Enseignement scolaire</c:v>
              </c:pt>
              <c:pt idx="11">
                <c:v>Education nationale - Administration centrale</c:v>
              </c:pt>
              <c:pt idx="12">
                <c:v>Économie et finances</c:v>
              </c:pt>
              <c:pt idx="13">
                <c:v>Défense</c:v>
              </c:pt>
              <c:pt idx="14">
                <c:v>Culture</c:v>
              </c:pt>
              <c:pt idx="15">
                <c:v>Agriculture</c:v>
              </c:pt>
              <c:pt idx="16">
                <c:v>Affaires étrangères</c:v>
              </c:pt>
            </c:strLit>
          </c:cat>
          <c:val>
            <c:numLit>
              <c:ptCount val="17"/>
              <c:pt idx="0">
                <c:v>3.816793893129771</c:v>
              </c:pt>
              <c:pt idx="1">
                <c:v>6.896551724137931</c:v>
              </c:pt>
              <c:pt idx="2">
                <c:v>4.790419161676646</c:v>
              </c:pt>
              <c:pt idx="3">
                <c:v>6.833268254588051</c:v>
              </c:pt>
              <c:pt idx="4">
                <c:v>2.6666666666666665</c:v>
              </c:pt>
              <c:pt idx="5">
                <c:v>4.635985146843704</c:v>
              </c:pt>
              <c:pt idx="6">
                <c:v>5.804311774461028</c:v>
              </c:pt>
              <c:pt idx="7">
                <c:v>11.11111111111111</c:v>
              </c:pt>
              <c:pt idx="8">
                <c:v>8.95865237366003</c:v>
              </c:pt>
              <c:pt idx="9">
                <c:v>6.828003457216941</c:v>
              </c:pt>
              <c:pt idx="10">
                <c:v>6.685989065278967</c:v>
              </c:pt>
              <c:pt idx="11">
                <c:v>9.67741935483871</c:v>
              </c:pt>
              <c:pt idx="12">
                <c:v>3.032928942807626</c:v>
              </c:pt>
              <c:pt idx="13">
                <c:v>7.510288065843621</c:v>
              </c:pt>
              <c:pt idx="14">
                <c:v>4.946996466431095</c:v>
              </c:pt>
              <c:pt idx="15">
                <c:v>4.704097116843703</c:v>
              </c:pt>
              <c:pt idx="16">
                <c:v>5.128205128205129</c:v>
              </c:pt>
            </c:numLit>
          </c:val>
        </c:ser>
        <c:overlap val="100"/>
        <c:axId val="21113579"/>
        <c:axId val="55804484"/>
      </c:barChart>
      <c:catAx>
        <c:axId val="21113579"/>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crossAx val="55804484"/>
        <c:crosses val="autoZero"/>
        <c:auto val="1"/>
        <c:lblOffset val="100"/>
        <c:tickLblSkip val="1"/>
        <c:noMultiLvlLbl val="0"/>
      </c:catAx>
      <c:valAx>
        <c:axId val="558044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13579"/>
        <c:crossesAt val="1"/>
        <c:crossBetween val="between"/>
        <c:dispUnits/>
      </c:valAx>
      <c:spPr>
        <a:noFill/>
        <a:ln w="12700">
          <a:solidFill>
            <a:srgbClr val="808080"/>
          </a:solidFill>
        </a:ln>
      </c:spPr>
    </c:plotArea>
    <c:legend>
      <c:legendPos val="r"/>
      <c:layout>
        <c:manualLayout>
          <c:xMode val="edge"/>
          <c:yMode val="edge"/>
          <c:x val="0"/>
          <c:y val="0.7295"/>
          <c:w val="0.334"/>
          <c:h val="0.270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2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Lit>
              <c:ptCount val="8"/>
              <c:pt idx="0">
                <c:v>Commotion</c:v>
              </c:pt>
              <c:pt idx="1">
                <c:v>Lumbago</c:v>
              </c:pt>
              <c:pt idx="2">
                <c:v>Diverses</c:v>
              </c:pt>
              <c:pt idx="3">
                <c:v>Fracture</c:v>
              </c:pt>
              <c:pt idx="4">
                <c:v>Autres</c:v>
              </c:pt>
              <c:pt idx="5">
                <c:v>Plaie-piqure</c:v>
              </c:pt>
              <c:pt idx="6">
                <c:v>Contusion écrase-
ment</c:v>
              </c:pt>
              <c:pt idx="7">
                <c:v>Lésion musculaire ou ligamentaire</c:v>
              </c:pt>
            </c:strLit>
          </c:cat>
          <c:val>
            <c:numLit>
              <c:ptCount val="8"/>
              <c:pt idx="0">
                <c:v>5</c:v>
              </c:pt>
              <c:pt idx="1">
                <c:v>5.3</c:v>
              </c:pt>
              <c:pt idx="2">
                <c:v>5.6</c:v>
              </c:pt>
              <c:pt idx="3">
                <c:v>6</c:v>
              </c:pt>
              <c:pt idx="4">
                <c:v>10.6</c:v>
              </c:pt>
              <c:pt idx="5">
                <c:v>13.5</c:v>
              </c:pt>
              <c:pt idx="6">
                <c:v>24.8</c:v>
              </c:pt>
              <c:pt idx="7">
                <c:v>29.2</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pieChart>
        <c:varyColors val="1"/>
        <c:ser>
          <c:idx val="0"/>
          <c:order val="0"/>
          <c:tx>
            <c:v>Tous ministères</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Lit>
              <c:ptCount val="9"/>
              <c:pt idx="0">
                <c:v>Membre inférieur</c:v>
              </c:pt>
              <c:pt idx="1">
                <c:v>Main</c:v>
              </c:pt>
              <c:pt idx="2">
                <c:v>Membre supérieur</c:v>
              </c:pt>
              <c:pt idx="3">
                <c:v>Tronc</c:v>
              </c:pt>
              <c:pt idx="4">
                <c:v>Tête cou</c:v>
              </c:pt>
              <c:pt idx="5">
                <c:v>Pied</c:v>
              </c:pt>
              <c:pt idx="6">
                <c:v>Lésions multiples</c:v>
              </c:pt>
              <c:pt idx="7">
                <c:v>Autres + siège interne</c:v>
              </c:pt>
              <c:pt idx="8">
                <c:v>Yeux</c:v>
              </c:pt>
            </c:strLit>
          </c:cat>
          <c:val>
            <c:numLit>
              <c:ptCount val="9"/>
              <c:pt idx="0">
                <c:v>22.8</c:v>
              </c:pt>
              <c:pt idx="1">
                <c:v>18.4</c:v>
              </c:pt>
              <c:pt idx="2">
                <c:v>13.548995430477987</c:v>
              </c:pt>
              <c:pt idx="3">
                <c:v>11.5</c:v>
              </c:pt>
              <c:pt idx="4">
                <c:v>10.625951983752811</c:v>
              </c:pt>
              <c:pt idx="5">
                <c:v>8.9</c:v>
              </c:pt>
              <c:pt idx="6">
                <c:v>5.5</c:v>
              </c:pt>
              <c:pt idx="7">
                <c:v>4.9</c:v>
              </c:pt>
              <c:pt idx="8">
                <c:v>3.8973912623002347</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675"/>
          <c:w val="0.989"/>
          <c:h val="0.92675"/>
        </c:manualLayout>
      </c:layout>
      <c:barChart>
        <c:barDir val="bar"/>
        <c:grouping val="percentStacked"/>
        <c:varyColors val="0"/>
        <c:ser>
          <c:idx val="0"/>
          <c:order val="0"/>
          <c:tx>
            <c:v>Membre inférieur</c:v>
          </c:tx>
          <c:spPr>
            <a:pattFill prst="narHorz">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14.893617021276595</c:v>
              </c:pt>
              <c:pt idx="1">
                <c:v>20.689655172413794</c:v>
              </c:pt>
              <c:pt idx="2">
                <c:v>22.950819672131146</c:v>
              </c:pt>
              <c:pt idx="3">
                <c:v>12.920168067226891</c:v>
              </c:pt>
              <c:pt idx="4">
                <c:v>27.044025157232703</c:v>
              </c:pt>
              <c:pt idx="5">
                <c:v>20.488262910798124</c:v>
              </c:pt>
              <c:pt idx="6">
                <c:v>22.025723472668812</c:v>
              </c:pt>
              <c:pt idx="7">
                <c:v>25.63667232597623</c:v>
              </c:pt>
              <c:pt idx="8">
                <c:v>15.294117647058824</c:v>
              </c:pt>
              <c:pt idx="9">
                <c:v>20.147420147420146</c:v>
              </c:pt>
              <c:pt idx="10">
                <c:v>25.8343337334934</c:v>
              </c:pt>
              <c:pt idx="11">
                <c:v>40</c:v>
              </c:pt>
              <c:pt idx="12">
                <c:v>23.35285505124451</c:v>
              </c:pt>
              <c:pt idx="13">
                <c:v>20.993961913608917</c:v>
              </c:pt>
              <c:pt idx="14">
                <c:v>20.408163265306122</c:v>
              </c:pt>
              <c:pt idx="15">
                <c:v>18.438761776581426</c:v>
              </c:pt>
              <c:pt idx="16">
                <c:v>24.390243902439025</c:v>
              </c:pt>
            </c:numLit>
          </c:val>
        </c:ser>
        <c:ser>
          <c:idx val="1"/>
          <c:order val="1"/>
          <c:tx>
            <c:v>Main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10.638297872340425</c:v>
              </c:pt>
              <c:pt idx="1">
                <c:v>13.793103448275861</c:v>
              </c:pt>
              <c:pt idx="2">
                <c:v>12.021857923497267</c:v>
              </c:pt>
              <c:pt idx="3">
                <c:v>21.288515406162464</c:v>
              </c:pt>
              <c:pt idx="4">
                <c:v>11.320754716981131</c:v>
              </c:pt>
              <c:pt idx="5">
                <c:v>16.629107981220656</c:v>
              </c:pt>
              <c:pt idx="6">
                <c:v>15.755627009646302</c:v>
              </c:pt>
              <c:pt idx="7">
                <c:v>17.390249818093622</c:v>
              </c:pt>
              <c:pt idx="8">
                <c:v>15.294117647058824</c:v>
              </c:pt>
              <c:pt idx="9">
                <c:v>22.768222768222767</c:v>
              </c:pt>
              <c:pt idx="10">
                <c:v>18.703481392557023</c:v>
              </c:pt>
              <c:pt idx="11">
                <c:v>5.714285714285714</c:v>
              </c:pt>
              <c:pt idx="12">
                <c:v>14.202049780380673</c:v>
              </c:pt>
              <c:pt idx="13">
                <c:v>25.220622387366465</c:v>
              </c:pt>
              <c:pt idx="14">
                <c:v>17.346938775510203</c:v>
              </c:pt>
              <c:pt idx="15">
                <c:v>20.053835800807537</c:v>
              </c:pt>
              <c:pt idx="16">
                <c:v>12.195121951219512</c:v>
              </c:pt>
            </c:numLit>
          </c:val>
        </c:ser>
        <c:ser>
          <c:idx val="2"/>
          <c:order val="2"/>
          <c:tx>
            <c:v>Membre supérieur</c:v>
          </c:tx>
          <c:spPr>
            <a:pattFill prst="dkUpDiag">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14.893617021276595</c:v>
              </c:pt>
              <c:pt idx="1">
                <c:v>13.793103448275861</c:v>
              </c:pt>
              <c:pt idx="2">
                <c:v>12.021857923497267</c:v>
              </c:pt>
              <c:pt idx="3">
                <c:v>15.161064425770308</c:v>
              </c:pt>
              <c:pt idx="4">
                <c:v>11.949685534591195</c:v>
              </c:pt>
              <c:pt idx="5">
                <c:v>13.821596244131456</c:v>
              </c:pt>
              <c:pt idx="6">
                <c:v>12.057877813504824</c:v>
              </c:pt>
              <c:pt idx="7">
                <c:v>12.927479990298327</c:v>
              </c:pt>
              <c:pt idx="8">
                <c:v>9.411764705882353</c:v>
              </c:pt>
              <c:pt idx="9">
                <c:v>11.793611793611793</c:v>
              </c:pt>
              <c:pt idx="10">
                <c:v>13.865546218487395</c:v>
              </c:pt>
              <c:pt idx="11">
                <c:v>8.571428571428571</c:v>
              </c:pt>
              <c:pt idx="12">
                <c:v>10.468521229868228</c:v>
              </c:pt>
              <c:pt idx="13">
                <c:v>12.726428239665584</c:v>
              </c:pt>
              <c:pt idx="14">
                <c:v>12.92517006802721</c:v>
              </c:pt>
              <c:pt idx="15">
                <c:v>13.189771197846568</c:v>
              </c:pt>
              <c:pt idx="16">
                <c:v>17.073170731707318</c:v>
              </c:pt>
            </c:numLit>
          </c:val>
        </c:ser>
        <c:ser>
          <c:idx val="3"/>
          <c:order val="3"/>
          <c:tx>
            <c:v>Tête cou</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ltVert">
                <a:fgClr>
                  <a:srgbClr val="C0C0C0"/>
                </a:fgClr>
                <a:bgClr>
                  <a:srgbClr val="FFFFFF"/>
                </a:bgClr>
              </a:pattFill>
              <a:ln w="12700">
                <a:solidFill>
                  <a:srgbClr val="000000"/>
                </a:solidFill>
              </a:ln>
            </c:spPr>
          </c:dPt>
          <c:dLbls>
            <c:dLbl>
              <c:idx val="10"/>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12.76595744680851</c:v>
              </c:pt>
              <c:pt idx="1">
                <c:v>3.4482758620689653</c:v>
              </c:pt>
              <c:pt idx="2">
                <c:v>18.579234972677597</c:v>
              </c:pt>
              <c:pt idx="3">
                <c:v>15.546218487394958</c:v>
              </c:pt>
              <c:pt idx="4">
                <c:v>8.176100628930818</c:v>
              </c:pt>
              <c:pt idx="5">
                <c:v>11.84037558685446</c:v>
              </c:pt>
              <c:pt idx="6">
                <c:v>8.360128617363344</c:v>
              </c:pt>
              <c:pt idx="7">
                <c:v>10.890128547174388</c:v>
              </c:pt>
              <c:pt idx="8">
                <c:v>8.235294117647058</c:v>
              </c:pt>
              <c:pt idx="9">
                <c:v>7.452907452907453</c:v>
              </c:pt>
              <c:pt idx="10">
                <c:v>9.315726290516206</c:v>
              </c:pt>
              <c:pt idx="11">
                <c:v>14.285714285714286</c:v>
              </c:pt>
              <c:pt idx="12">
                <c:v>12.079062957540264</c:v>
              </c:pt>
              <c:pt idx="13">
                <c:v>9.753831862517417</c:v>
              </c:pt>
              <c:pt idx="14">
                <c:v>8.503401360544217</c:v>
              </c:pt>
              <c:pt idx="15">
                <c:v>8.882907133243608</c:v>
              </c:pt>
              <c:pt idx="16">
                <c:v>4.878048780487805</c:v>
              </c:pt>
            </c:numLit>
          </c:val>
        </c:ser>
        <c:ser>
          <c:idx val="4"/>
          <c:order val="4"/>
          <c:tx>
            <c:v>Tronc</c:v>
          </c:tx>
          <c:spPr>
            <a:pattFill prst="dkVert">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15.602836879432624</c:v>
              </c:pt>
              <c:pt idx="1">
                <c:v>13.793103448275861</c:v>
              </c:pt>
              <c:pt idx="2">
                <c:v>11.475409836065573</c:v>
              </c:pt>
              <c:pt idx="3">
                <c:v>12.429971988795518</c:v>
              </c:pt>
              <c:pt idx="4">
                <c:v>15.09433962264151</c:v>
              </c:pt>
              <c:pt idx="5">
                <c:v>6.535211267605634</c:v>
              </c:pt>
              <c:pt idx="6">
                <c:v>12.218649517684888</c:v>
              </c:pt>
              <c:pt idx="7">
                <c:v>14.11593499878729</c:v>
              </c:pt>
              <c:pt idx="8">
                <c:v>24.705882352941178</c:v>
              </c:pt>
              <c:pt idx="9">
                <c:v>12.94021294021294</c:v>
              </c:pt>
              <c:pt idx="10">
                <c:v>12.629051620648259</c:v>
              </c:pt>
              <c:pt idx="11">
                <c:v>11.428571428571429</c:v>
              </c:pt>
              <c:pt idx="12">
                <c:v>11.346998535871156</c:v>
              </c:pt>
              <c:pt idx="13">
                <c:v>17.92847189967487</c:v>
              </c:pt>
              <c:pt idx="14">
                <c:v>16.3265306122449</c:v>
              </c:pt>
              <c:pt idx="15">
                <c:v>11.574697173620457</c:v>
              </c:pt>
              <c:pt idx="16">
                <c:v>19.51219512195122</c:v>
              </c:pt>
            </c:numLit>
          </c:val>
        </c:ser>
        <c:ser>
          <c:idx val="5"/>
          <c:order val="5"/>
          <c:tx>
            <c:v>Pied</c:v>
          </c:tx>
          <c:spPr>
            <a:pattFill prst="pct2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18.43971631205674</c:v>
              </c:pt>
              <c:pt idx="1">
                <c:v>24.137931034482758</c:v>
              </c:pt>
              <c:pt idx="2">
                <c:v>9.289617486338798</c:v>
              </c:pt>
              <c:pt idx="3">
                <c:v>9.943977591036415</c:v>
              </c:pt>
              <c:pt idx="4">
                <c:v>12.578616352201259</c:v>
              </c:pt>
              <c:pt idx="5">
                <c:v>8.732394366197184</c:v>
              </c:pt>
              <c:pt idx="6">
                <c:v>16.559485530546624</c:v>
              </c:pt>
              <c:pt idx="7">
                <c:v>4.050448702401164</c:v>
              </c:pt>
              <c:pt idx="8">
                <c:v>16.470588235294116</c:v>
              </c:pt>
              <c:pt idx="9">
                <c:v>13.75921375921376</c:v>
              </c:pt>
              <c:pt idx="10">
                <c:v>9.327731092436975</c:v>
              </c:pt>
              <c:pt idx="11">
                <c:v>8.571428571428571</c:v>
              </c:pt>
              <c:pt idx="12">
                <c:v>12.88433382137628</c:v>
              </c:pt>
              <c:pt idx="13">
                <c:v>4.412447747329308</c:v>
              </c:pt>
              <c:pt idx="14">
                <c:v>8.16326530612245</c:v>
              </c:pt>
              <c:pt idx="15">
                <c:v>9.690444145356663</c:v>
              </c:pt>
              <c:pt idx="16">
                <c:v>9.75609756097561</c:v>
              </c:pt>
            </c:numLit>
          </c:val>
        </c:ser>
        <c:ser>
          <c:idx val="6"/>
          <c:order val="6"/>
          <c:tx>
            <c:v>Lésions multiples</c:v>
          </c:tx>
          <c:spPr>
            <a:pattFill prst="wdDnDiag">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7.092198581560283</c:v>
              </c:pt>
              <c:pt idx="1">
                <c:v>0</c:v>
              </c:pt>
              <c:pt idx="2">
                <c:v>7.6502732240437155</c:v>
              </c:pt>
              <c:pt idx="3">
                <c:v>3.5014005602240896</c:v>
              </c:pt>
              <c:pt idx="4">
                <c:v>4.40251572327044</c:v>
              </c:pt>
              <c:pt idx="5">
                <c:v>11.586854460093896</c:v>
              </c:pt>
              <c:pt idx="6">
                <c:v>6.591639871382637</c:v>
              </c:pt>
              <c:pt idx="7">
                <c:v>0</c:v>
              </c:pt>
              <c:pt idx="8">
                <c:v>4.705882352941177</c:v>
              </c:pt>
              <c:pt idx="9">
                <c:v>3.9312039312039313</c:v>
              </c:pt>
              <c:pt idx="10">
                <c:v>3.6854741896758703</c:v>
              </c:pt>
              <c:pt idx="11">
                <c:v>0</c:v>
              </c:pt>
              <c:pt idx="12">
                <c:v>7.393850658857979</c:v>
              </c:pt>
              <c:pt idx="13">
                <c:v>2.0901068276823036</c:v>
              </c:pt>
              <c:pt idx="14">
                <c:v>7.142857142857143</c:v>
              </c:pt>
              <c:pt idx="15">
                <c:v>5.114401076716016</c:v>
              </c:pt>
              <c:pt idx="16">
                <c:v>12.195121951219512</c:v>
              </c:pt>
            </c:numLit>
          </c:val>
        </c:ser>
        <c:ser>
          <c:idx val="7"/>
          <c:order val="7"/>
          <c:tx>
            <c:v>Yeux</c:v>
          </c:tx>
          <c:spPr>
            <a:pattFill prst="smGrid">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0.7092198581560284</c:v>
              </c:pt>
              <c:pt idx="1">
                <c:v>10.344827586206897</c:v>
              </c:pt>
              <c:pt idx="2">
                <c:v>0.546448087431694</c:v>
              </c:pt>
              <c:pt idx="3">
                <c:v>1.7857142857142858</c:v>
              </c:pt>
              <c:pt idx="4">
                <c:v>2.5157232704402515</c:v>
              </c:pt>
              <c:pt idx="5">
                <c:v>1.8309859154929577</c:v>
              </c:pt>
              <c:pt idx="6">
                <c:v>3.536977491961415</c:v>
              </c:pt>
              <c:pt idx="7">
                <c:v>8.731506184816881</c:v>
              </c:pt>
              <c:pt idx="8">
                <c:v>3.5294117647058822</c:v>
              </c:pt>
              <c:pt idx="9">
                <c:v>4.832104832104832</c:v>
              </c:pt>
              <c:pt idx="10">
                <c:v>4.081632653061225</c:v>
              </c:pt>
              <c:pt idx="11">
                <c:v>5.714285714285714</c:v>
              </c:pt>
              <c:pt idx="12">
                <c:v>2.1961932650073206</c:v>
              </c:pt>
              <c:pt idx="13">
                <c:v>6.316767301439851</c:v>
              </c:pt>
              <c:pt idx="14">
                <c:v>4.761904761904762</c:v>
              </c:pt>
              <c:pt idx="15">
                <c:v>6.864064602960969</c:v>
              </c:pt>
              <c:pt idx="16">
                <c:v>0</c:v>
              </c:pt>
            </c:numLit>
          </c:val>
        </c:ser>
        <c:ser>
          <c:idx val="8"/>
          <c:order val="8"/>
          <c:tx>
            <c:v>Autres + siège interne</c:v>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7"/>
              <c:pt idx="0">
                <c:v>Travail et emploi</c:v>
              </c:pt>
              <c:pt idx="1">
                <c:v>Services du Premier ministre</c:v>
              </c:pt>
              <c:pt idx="2">
                <c:v>Santé</c:v>
              </c:pt>
              <c:pt idx="3">
                <c:v>Justice</c:v>
              </c:pt>
              <c:pt idx="4">
                <c:v>Jeunesse et sports</c:v>
              </c:pt>
              <c:pt idx="5">
                <c:v>Intérieur - Police nationale</c:v>
              </c:pt>
              <c:pt idx="6">
                <c:v>Intérieur - hors Police nationale</c:v>
              </c:pt>
              <c:pt idx="7">
                <c:v>Equipement - hors Aviation civile</c:v>
              </c:pt>
              <c:pt idx="8">
                <c:v>Equipement - Aviation civile</c:v>
              </c:pt>
              <c:pt idx="9">
                <c:v>Education - Enseignement supérieur et recherche</c:v>
              </c:pt>
              <c:pt idx="10">
                <c:v>Education - Enseignement scolaire</c:v>
              </c:pt>
              <c:pt idx="11">
                <c:v>Education - Administration centrale</c:v>
              </c:pt>
              <c:pt idx="12">
                <c:v>Économie et finances</c:v>
              </c:pt>
              <c:pt idx="13">
                <c:v>Défense</c:v>
              </c:pt>
              <c:pt idx="14">
                <c:v>Culture</c:v>
              </c:pt>
              <c:pt idx="15">
                <c:v>Agriculture</c:v>
              </c:pt>
              <c:pt idx="16">
                <c:v>Affaires étrangères</c:v>
              </c:pt>
            </c:strLit>
          </c:cat>
          <c:val>
            <c:numLit>
              <c:ptCount val="17"/>
              <c:pt idx="0">
                <c:v>4.964539007092198</c:v>
              </c:pt>
              <c:pt idx="1">
                <c:v>0</c:v>
              </c:pt>
              <c:pt idx="2">
                <c:v>5.46448087431694</c:v>
              </c:pt>
              <c:pt idx="3">
                <c:v>7.42296918767507</c:v>
              </c:pt>
              <c:pt idx="4">
                <c:v>6.918238993710692</c:v>
              </c:pt>
              <c:pt idx="5">
                <c:v>8.535211267605634</c:v>
              </c:pt>
              <c:pt idx="6">
                <c:v>2.8938906752411575</c:v>
              </c:pt>
              <c:pt idx="7">
                <c:v>6.257579432452098</c:v>
              </c:pt>
              <c:pt idx="8">
                <c:v>2.3529411764705883</c:v>
              </c:pt>
              <c:pt idx="9">
                <c:v>2.375102375102375</c:v>
              </c:pt>
              <c:pt idx="10">
                <c:v>2.5570228091236493</c:v>
              </c:pt>
              <c:pt idx="11">
                <c:v>5.714285714285714</c:v>
              </c:pt>
              <c:pt idx="12">
                <c:v>6.076134699853587</c:v>
              </c:pt>
              <c:pt idx="13">
                <c:v>0.557361820715281</c:v>
              </c:pt>
              <c:pt idx="14">
                <c:v>4.421768707482993</c:v>
              </c:pt>
              <c:pt idx="15">
                <c:v>6.191117092866756</c:v>
              </c:pt>
              <c:pt idx="16">
                <c:v>0</c:v>
              </c:pt>
            </c:numLit>
          </c:val>
        </c:ser>
        <c:overlap val="100"/>
        <c:axId val="32478309"/>
        <c:axId val="23869326"/>
      </c:barChart>
      <c:catAx>
        <c:axId val="3247830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69326"/>
        <c:crosses val="autoZero"/>
        <c:auto val="1"/>
        <c:lblOffset val="100"/>
        <c:tickLblSkip val="1"/>
        <c:noMultiLvlLbl val="0"/>
      </c:catAx>
      <c:valAx>
        <c:axId val="238693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478309"/>
        <c:crossesAt val="1"/>
        <c:crossBetween val="between"/>
        <c:dispUnits/>
      </c:valAx>
      <c:spPr>
        <a:noFill/>
        <a:ln w="12700">
          <a:solidFill>
            <a:srgbClr val="808080"/>
          </a:solidFill>
        </a:ln>
      </c:spPr>
    </c:plotArea>
    <c:legend>
      <c:legendPos val="r"/>
      <c:layout>
        <c:manualLayout>
          <c:xMode val="edge"/>
          <c:yMode val="edge"/>
          <c:x val="0"/>
          <c:y val="0.6455"/>
          <c:w val="0.1695"/>
          <c:h val="0.354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v>Tête cou</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4.878048780487805</c:v>
              </c:pt>
              <c:pt idx="1">
                <c:v>8.882907133243608</c:v>
              </c:pt>
              <c:pt idx="2">
                <c:v>8.503401360544217</c:v>
              </c:pt>
              <c:pt idx="3">
                <c:v>9.753831862517417</c:v>
              </c:pt>
              <c:pt idx="4">
                <c:v>12.079062957540264</c:v>
              </c:pt>
              <c:pt idx="5">
                <c:v>9.1984818039741</c:v>
              </c:pt>
              <c:pt idx="6">
                <c:v>10.836501901140684</c:v>
              </c:pt>
              <c:pt idx="7">
                <c:v>11.64833215046132</c:v>
              </c:pt>
              <c:pt idx="8">
                <c:v>8.176100628930818</c:v>
              </c:pt>
              <c:pt idx="9">
                <c:v>15.546218487394958</c:v>
              </c:pt>
              <c:pt idx="10">
                <c:v>18.579234972677597</c:v>
              </c:pt>
              <c:pt idx="11">
                <c:v>3.4482758620689653</c:v>
              </c:pt>
              <c:pt idx="12">
                <c:v>12.76595744680851</c:v>
              </c:pt>
              <c:pt idx="13">
                <c:v>10.625951983752811</c:v>
              </c:pt>
            </c:numLit>
          </c:val>
        </c:ser>
        <c:ser>
          <c:idx val="1"/>
          <c:order val="1"/>
          <c:tx>
            <c:v>Yeux</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0</c:v>
              </c:pt>
              <c:pt idx="1">
                <c:v>6.864064602960969</c:v>
              </c:pt>
              <c:pt idx="2">
                <c:v>4.761904761904762</c:v>
              </c:pt>
              <c:pt idx="3">
                <c:v>6.316767301439851</c:v>
              </c:pt>
              <c:pt idx="4">
                <c:v>2.1961932650073206</c:v>
              </c:pt>
              <c:pt idx="5">
                <c:v>4.1359678499665105</c:v>
              </c:pt>
              <c:pt idx="6">
                <c:v>8.626425855513308</c:v>
              </c:pt>
              <c:pt idx="7">
                <c:v>1.925124201561391</c:v>
              </c:pt>
              <c:pt idx="8">
                <c:v>2.5157232704402515</c:v>
              </c:pt>
              <c:pt idx="9">
                <c:v>1.7857142857142858</c:v>
              </c:pt>
              <c:pt idx="10">
                <c:v>0.546448087431694</c:v>
              </c:pt>
              <c:pt idx="11">
                <c:v>10.344827586206897</c:v>
              </c:pt>
              <c:pt idx="12">
                <c:v>0.7092198581560284</c:v>
              </c:pt>
              <c:pt idx="13">
                <c:v>3.8973912623002347</c:v>
              </c:pt>
            </c:numLit>
          </c:val>
        </c:ser>
        <c:ser>
          <c:idx val="2"/>
          <c:order val="2"/>
          <c:tx>
            <c:v>Membre supérieur</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17.073170731707318</c:v>
              </c:pt>
              <c:pt idx="1">
                <c:v>13.189771197846568</c:v>
              </c:pt>
              <c:pt idx="2">
                <c:v>12.92517006802721</c:v>
              </c:pt>
              <c:pt idx="3">
                <c:v>12.726428239665584</c:v>
              </c:pt>
              <c:pt idx="4">
                <c:v>10.468521229868228</c:v>
              </c:pt>
              <c:pt idx="5">
                <c:v>13.713998660415271</c:v>
              </c:pt>
              <c:pt idx="6">
                <c:v>12.856463878326997</c:v>
              </c:pt>
              <c:pt idx="7">
                <c:v>13.724272533711853</c:v>
              </c:pt>
              <c:pt idx="8">
                <c:v>11.949685534591195</c:v>
              </c:pt>
              <c:pt idx="9">
                <c:v>15.161064425770308</c:v>
              </c:pt>
              <c:pt idx="10">
                <c:v>12.021857923497267</c:v>
              </c:pt>
              <c:pt idx="11">
                <c:v>13.793103448275861</c:v>
              </c:pt>
              <c:pt idx="12">
                <c:v>14.893617021276595</c:v>
              </c:pt>
              <c:pt idx="13">
                <c:v>13.548995430477987</c:v>
              </c:pt>
            </c:numLit>
          </c:val>
        </c:ser>
        <c:ser>
          <c:idx val="3"/>
          <c:order val="3"/>
          <c:tx>
            <c:v>Main</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12.195121951219512</c:v>
              </c:pt>
              <c:pt idx="1">
                <c:v>20.053835800807537</c:v>
              </c:pt>
              <c:pt idx="2">
                <c:v>17.346938775510203</c:v>
              </c:pt>
              <c:pt idx="3">
                <c:v>25.220622387366465</c:v>
              </c:pt>
              <c:pt idx="4">
                <c:v>14.202049780380673</c:v>
              </c:pt>
              <c:pt idx="5">
                <c:v>18.955123911587407</c:v>
              </c:pt>
              <c:pt idx="6">
                <c:v>17.34790874524715</c:v>
              </c:pt>
              <c:pt idx="7">
                <c:v>16.580908445706175</c:v>
              </c:pt>
              <c:pt idx="8">
                <c:v>11.320754716981131</c:v>
              </c:pt>
              <c:pt idx="9">
                <c:v>21.288515406162464</c:v>
              </c:pt>
              <c:pt idx="10">
                <c:v>12.021857923497267</c:v>
              </c:pt>
              <c:pt idx="11">
                <c:v>13.793103448275861</c:v>
              </c:pt>
              <c:pt idx="12">
                <c:v>10.638297872340425</c:v>
              </c:pt>
              <c:pt idx="13">
                <c:v>18.38446846062716</c:v>
              </c:pt>
            </c:numLit>
          </c:val>
        </c:ser>
        <c:ser>
          <c:idx val="4"/>
          <c:order val="4"/>
          <c:tx>
            <c:v>Membre inférieur</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24.390243902439025</c:v>
              </c:pt>
              <c:pt idx="1">
                <c:v>18.438761776581426</c:v>
              </c:pt>
              <c:pt idx="2">
                <c:v>20.408163265306122</c:v>
              </c:pt>
              <c:pt idx="3">
                <c:v>20.993961913608917</c:v>
              </c:pt>
              <c:pt idx="4">
                <c:v>23.35285505124451</c:v>
              </c:pt>
              <c:pt idx="5">
                <c:v>25.474436258093323</c:v>
              </c:pt>
              <c:pt idx="6">
                <c:v>25.427756653992397</c:v>
              </c:pt>
              <c:pt idx="7">
                <c:v>20.573101490418736</c:v>
              </c:pt>
              <c:pt idx="8">
                <c:v>27.044025157232703</c:v>
              </c:pt>
              <c:pt idx="9">
                <c:v>12.920168067226891</c:v>
              </c:pt>
              <c:pt idx="10">
                <c:v>22.950819672131146</c:v>
              </c:pt>
              <c:pt idx="11">
                <c:v>20.689655172413794</c:v>
              </c:pt>
              <c:pt idx="12">
                <c:v>14.893617021276595</c:v>
              </c:pt>
              <c:pt idx="13">
                <c:v>22.755736079882013</c:v>
              </c:pt>
            </c:numLit>
          </c:val>
        </c:ser>
        <c:ser>
          <c:idx val="5"/>
          <c:order val="5"/>
          <c:tx>
            <c:v>Pied</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9.75609756097561</c:v>
              </c:pt>
              <c:pt idx="1">
                <c:v>9.690444145356663</c:v>
              </c:pt>
              <c:pt idx="2">
                <c:v>8.16326530612245</c:v>
              </c:pt>
              <c:pt idx="3">
                <c:v>4.412447747329308</c:v>
              </c:pt>
              <c:pt idx="4">
                <c:v>12.88433382137628</c:v>
              </c:pt>
              <c:pt idx="5">
                <c:v>9.62826523777629</c:v>
              </c:pt>
              <c:pt idx="6">
                <c:v>4.301330798479087</c:v>
              </c:pt>
              <c:pt idx="7">
                <c:v>9.16430092264017</c:v>
              </c:pt>
              <c:pt idx="8">
                <c:v>12.578616352201259</c:v>
              </c:pt>
              <c:pt idx="9">
                <c:v>9.943977591036415</c:v>
              </c:pt>
              <c:pt idx="10">
                <c:v>9.289617486338798</c:v>
              </c:pt>
              <c:pt idx="11">
                <c:v>24.137931034482758</c:v>
              </c:pt>
              <c:pt idx="12">
                <c:v>18.43971631205674</c:v>
              </c:pt>
              <c:pt idx="13">
                <c:v>8.858586591233287</c:v>
              </c:pt>
            </c:numLit>
          </c:val>
        </c:ser>
        <c:ser>
          <c:idx val="6"/>
          <c:order val="6"/>
          <c:tx>
            <c:v>Tronc</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19.51219512195122</c:v>
              </c:pt>
              <c:pt idx="1">
                <c:v>11.574697173620457</c:v>
              </c:pt>
              <c:pt idx="2">
                <c:v>16.3265306122449</c:v>
              </c:pt>
              <c:pt idx="3">
                <c:v>17.92847189967487</c:v>
              </c:pt>
              <c:pt idx="4">
                <c:v>11.346998535871156</c:v>
              </c:pt>
              <c:pt idx="5">
                <c:v>12.64791248046439</c:v>
              </c:pt>
              <c:pt idx="6">
                <c:v>14.329847908745247</c:v>
              </c:pt>
              <c:pt idx="7">
                <c:v>6.8488289567068845</c:v>
              </c:pt>
              <c:pt idx="8">
                <c:v>15.09433962264151</c:v>
              </c:pt>
              <c:pt idx="9">
                <c:v>12.429971988795518</c:v>
              </c:pt>
              <c:pt idx="10">
                <c:v>11.475409836065573</c:v>
              </c:pt>
              <c:pt idx="11">
                <c:v>13.793103448275861</c:v>
              </c:pt>
              <c:pt idx="12">
                <c:v>15.602836879432624</c:v>
              </c:pt>
              <c:pt idx="13">
                <c:v>11.484248446604289</c:v>
              </c:pt>
            </c:numLit>
          </c:val>
        </c:ser>
        <c:ser>
          <c:idx val="7"/>
          <c:order val="7"/>
          <c:tx>
            <c:v>Autres + siège interne</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0</c:v>
              </c:pt>
              <c:pt idx="1">
                <c:v>6.191117092866756</c:v>
              </c:pt>
              <c:pt idx="2">
                <c:v>4.421768707482993</c:v>
              </c:pt>
              <c:pt idx="3">
                <c:v>0.557361820715281</c:v>
              </c:pt>
              <c:pt idx="4">
                <c:v>6.076134699853587</c:v>
              </c:pt>
              <c:pt idx="5">
                <c:v>2.5507925876311677</c:v>
              </c:pt>
              <c:pt idx="6">
                <c:v>6.178707224334601</c:v>
              </c:pt>
              <c:pt idx="7">
                <c:v>8.223917672107877</c:v>
              </c:pt>
              <c:pt idx="8">
                <c:v>6.918238993710692</c:v>
              </c:pt>
              <c:pt idx="9">
                <c:v>7.42296918767507</c:v>
              </c:pt>
              <c:pt idx="10">
                <c:v>5.46448087431694</c:v>
              </c:pt>
              <c:pt idx="11">
                <c:v>0</c:v>
              </c:pt>
              <c:pt idx="12">
                <c:v>4.964539007092198</c:v>
              </c:pt>
              <c:pt idx="13">
                <c:v>4.927347017722009</c:v>
              </c:pt>
            </c:numLit>
          </c:val>
        </c:ser>
        <c:ser>
          <c:idx val="8"/>
          <c:order val="8"/>
          <c:tx>
            <c:v>Lésions multiples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12.195121951219512</c:v>
              </c:pt>
              <c:pt idx="1">
                <c:v>5.114401076716016</c:v>
              </c:pt>
              <c:pt idx="2">
                <c:v>7.142857142857143</c:v>
              </c:pt>
              <c:pt idx="3">
                <c:v>2.0901068276823036</c:v>
              </c:pt>
              <c:pt idx="4">
                <c:v>7.393850658857979</c:v>
              </c:pt>
              <c:pt idx="5">
                <c:v>3.6950212100915385</c:v>
              </c:pt>
              <c:pt idx="6">
                <c:v>0.09505703422053231</c:v>
              </c:pt>
              <c:pt idx="7">
                <c:v>11.311213626685593</c:v>
              </c:pt>
              <c:pt idx="8">
                <c:v>4.40251572327044</c:v>
              </c:pt>
              <c:pt idx="9">
                <c:v>3.5014005602240896</c:v>
              </c:pt>
              <c:pt idx="10">
                <c:v>7.6502732240437155</c:v>
              </c:pt>
              <c:pt idx="11">
                <c:v>0</c:v>
              </c:pt>
              <c:pt idx="12">
                <c:v>7.092198581560283</c:v>
              </c:pt>
              <c:pt idx="13">
                <c:v>5.517274727400208</c:v>
              </c:pt>
            </c:numLit>
          </c:val>
        </c:ser>
        <c:overlap val="100"/>
        <c:axId val="13497343"/>
        <c:axId val="54367224"/>
      </c:barChart>
      <c:catAx>
        <c:axId val="1349734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Ministère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4367224"/>
        <c:crosses val="autoZero"/>
        <c:auto val="1"/>
        <c:lblOffset val="100"/>
        <c:tickLblSkip val="1"/>
        <c:noMultiLvlLbl val="0"/>
      </c:catAx>
      <c:valAx>
        <c:axId val="54367224"/>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Pourcentage cumulé</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349734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875"/>
          <c:w val="0.971"/>
          <c:h val="0.958"/>
        </c:manualLayout>
      </c:layout>
      <c:barChart>
        <c:barDir val="col"/>
        <c:grouping val="clustered"/>
        <c:varyColors val="0"/>
        <c:ser>
          <c:idx val="0"/>
          <c:order val="0"/>
          <c:tx>
            <c:strRef>
              <c:f>Source_G2!$B$2</c:f>
              <c:strCache>
                <c:ptCount val="1"/>
                <c:pt idx="0">
                  <c:v>2005</c:v>
                </c:pt>
              </c:strCache>
            </c:strRef>
          </c:tx>
          <c:spPr>
            <a:solidFill>
              <a:srgbClr val="96969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(Source_G2!$A$3:$A$7,Source_G2!$A$9:$A$18)</c:f>
              <c:strCache>
                <c:ptCount val="15"/>
                <c:pt idx="0">
                  <c:v>Affaires étrangères</c:v>
                </c:pt>
                <c:pt idx="1">
                  <c:v>Affaires sociales et travail</c:v>
                </c:pt>
                <c:pt idx="2">
                  <c:v>Agriculture  </c:v>
                </c:pt>
                <c:pt idx="3">
                  <c:v>Culture (personnels titulaires)</c:v>
                </c:pt>
                <c:pt idx="4">
                  <c:v>Défense (personnels cvils)</c:v>
                </c:pt>
                <c:pt idx="5">
                  <c:v>Éducation (administration centrale)</c:v>
                </c:pt>
                <c:pt idx="6">
                  <c:v>Éducation (enseignement scolaire) </c:v>
                </c:pt>
                <c:pt idx="7">
                  <c:v>Éducation (enseignement supérieur) </c:v>
                </c:pt>
                <c:pt idx="8">
                  <c:v>Équipement  (hors aviation civile)</c:v>
                </c:pt>
                <c:pt idx="9">
                  <c:v>Équipement (aviation civile)</c:v>
                </c:pt>
                <c:pt idx="10">
                  <c:v>Intérieur (hors la Police nationale)</c:v>
                </c:pt>
                <c:pt idx="11">
                  <c:v>Intérieur (Police nationale)</c:v>
                </c:pt>
                <c:pt idx="12">
                  <c:v>Jeunesse et Sports</c:v>
                </c:pt>
                <c:pt idx="13">
                  <c:v>Justice </c:v>
                </c:pt>
                <c:pt idx="14">
                  <c:v>Services du Premier ministre et IRA </c:v>
                </c:pt>
              </c:strCache>
            </c:strRef>
          </c:cat>
          <c:val>
            <c:numRef>
              <c:f>(Source_G2!$B$3:$B$7,Source_G2!$B$9:$B$18)</c:f>
              <c:numCache>
                <c:ptCount val="15"/>
                <c:pt idx="0">
                  <c:v>53.6</c:v>
                </c:pt>
                <c:pt idx="1">
                  <c:v>89</c:v>
                </c:pt>
                <c:pt idx="2">
                  <c:v>75.2</c:v>
                </c:pt>
                <c:pt idx="3">
                  <c:v>82.8</c:v>
                </c:pt>
                <c:pt idx="4">
                  <c:v>89.4</c:v>
                </c:pt>
                <c:pt idx="5">
                  <c:v>91.4</c:v>
                </c:pt>
                <c:pt idx="6">
                  <c:v>89.1</c:v>
                </c:pt>
                <c:pt idx="7">
                  <c:v>92.3</c:v>
                </c:pt>
                <c:pt idx="8">
                  <c:v>98.67507327916904</c:v>
                </c:pt>
                <c:pt idx="9">
                  <c:v>92.6</c:v>
                </c:pt>
                <c:pt idx="10">
                  <c:v>75.9</c:v>
                </c:pt>
                <c:pt idx="11">
                  <c:v>100</c:v>
                </c:pt>
                <c:pt idx="12">
                  <c:v>100</c:v>
                </c:pt>
                <c:pt idx="13">
                  <c:v>93.9</c:v>
                </c:pt>
                <c:pt idx="14">
                  <c:v>100</c:v>
                </c:pt>
              </c:numCache>
            </c:numRef>
          </c:val>
        </c:ser>
        <c:ser>
          <c:idx val="1"/>
          <c:order val="1"/>
          <c:tx>
            <c:strRef>
              <c:f>Source_G2!$C$2</c:f>
              <c:strCache>
                <c:ptCount val="1"/>
                <c:pt idx="0">
                  <c:v>2006</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(Source_G2!$A$3:$A$7,Source_G2!$A$9:$A$18)</c:f>
              <c:strCache>
                <c:ptCount val="15"/>
                <c:pt idx="0">
                  <c:v>Affaires étrangères</c:v>
                </c:pt>
                <c:pt idx="1">
                  <c:v>Affaires sociales et travail</c:v>
                </c:pt>
                <c:pt idx="2">
                  <c:v>Agriculture  </c:v>
                </c:pt>
                <c:pt idx="3">
                  <c:v>Culture (personnels titulaires)</c:v>
                </c:pt>
                <c:pt idx="4">
                  <c:v>Défense (personnels cvils)</c:v>
                </c:pt>
                <c:pt idx="5">
                  <c:v>Éducation (administration centrale)</c:v>
                </c:pt>
                <c:pt idx="6">
                  <c:v>Éducation (enseignement scolaire) </c:v>
                </c:pt>
                <c:pt idx="7">
                  <c:v>Éducation (enseignement supérieur) </c:v>
                </c:pt>
                <c:pt idx="8">
                  <c:v>Équipement  (hors aviation civile)</c:v>
                </c:pt>
                <c:pt idx="9">
                  <c:v>Équipement (aviation civile)</c:v>
                </c:pt>
                <c:pt idx="10">
                  <c:v>Intérieur (hors la Police nationale)</c:v>
                </c:pt>
                <c:pt idx="11">
                  <c:v>Intérieur (Police nationale)</c:v>
                </c:pt>
                <c:pt idx="12">
                  <c:v>Jeunesse et Sports</c:v>
                </c:pt>
                <c:pt idx="13">
                  <c:v>Justice </c:v>
                </c:pt>
                <c:pt idx="14">
                  <c:v>Services du Premier ministre et IRA </c:v>
                </c:pt>
              </c:strCache>
            </c:strRef>
          </c:cat>
          <c:val>
            <c:numRef>
              <c:f>(Source_G2!$C$3:$C$7,Source_G2!$C$9:$C$18)</c:f>
              <c:numCache>
                <c:ptCount val="15"/>
                <c:pt idx="0">
                  <c:v>57.3</c:v>
                </c:pt>
                <c:pt idx="1">
                  <c:v>95.1</c:v>
                </c:pt>
                <c:pt idx="2">
                  <c:v>100</c:v>
                </c:pt>
                <c:pt idx="3">
                  <c:v>92.9</c:v>
                </c:pt>
                <c:pt idx="4">
                  <c:v>91.2</c:v>
                </c:pt>
                <c:pt idx="5">
                  <c:v>100</c:v>
                </c:pt>
                <c:pt idx="6">
                  <c:v>93.2</c:v>
                </c:pt>
                <c:pt idx="7">
                  <c:v>55.8</c:v>
                </c:pt>
                <c:pt idx="8">
                  <c:v>100</c:v>
                </c:pt>
                <c:pt idx="9">
                  <c:v>91.9</c:v>
                </c:pt>
                <c:pt idx="10">
                  <c:v>84.7</c:v>
                </c:pt>
                <c:pt idx="11">
                  <c:v>88.8</c:v>
                </c:pt>
                <c:pt idx="12">
                  <c:v>96.5</c:v>
                </c:pt>
                <c:pt idx="13">
                  <c:v>97.2</c:v>
                </c:pt>
                <c:pt idx="14">
                  <c:v>46.9</c:v>
                </c:pt>
              </c:numCache>
            </c:numRef>
          </c:val>
        </c:ser>
        <c:axId val="37799745"/>
        <c:axId val="4653386"/>
      </c:barChart>
      <c:catAx>
        <c:axId val="3779974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4653386"/>
        <c:crosses val="autoZero"/>
        <c:auto val="1"/>
        <c:lblOffset val="100"/>
        <c:tickLblSkip val="1"/>
        <c:noMultiLvlLbl val="0"/>
      </c:catAx>
      <c:valAx>
        <c:axId val="4653386"/>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99745"/>
        <c:crossesAt val="1"/>
        <c:crossBetween val="between"/>
        <c:dispUnits/>
      </c:valAx>
      <c:spPr>
        <a:noFill/>
        <a:ln w="12700">
          <a:solidFill>
            <a:srgbClr val="808080"/>
          </a:solidFill>
        </a:ln>
      </c:spPr>
    </c:plotArea>
    <c:legend>
      <c:legendPos val="r"/>
      <c:layout>
        <c:manualLayout>
          <c:xMode val="edge"/>
          <c:yMode val="edge"/>
          <c:x val="0.927"/>
          <c:y val="0.9105"/>
          <c:w val="0.05575"/>
          <c:h val="0.085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v>Membre inférieur</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24.390243902439025</c:v>
              </c:pt>
              <c:pt idx="1">
                <c:v>18.438761776581426</c:v>
              </c:pt>
              <c:pt idx="2">
                <c:v>20.408163265306122</c:v>
              </c:pt>
              <c:pt idx="3">
                <c:v>20.993961913608917</c:v>
              </c:pt>
              <c:pt idx="4">
                <c:v>23.35285505124451</c:v>
              </c:pt>
              <c:pt idx="5">
                <c:v>25.474436258093323</c:v>
              </c:pt>
              <c:pt idx="6">
                <c:v>25.427756653992397</c:v>
              </c:pt>
              <c:pt idx="7">
                <c:v>20.573101490418736</c:v>
              </c:pt>
              <c:pt idx="8">
                <c:v>27.044025157232703</c:v>
              </c:pt>
              <c:pt idx="9">
                <c:v>12.920168067226891</c:v>
              </c:pt>
              <c:pt idx="10">
                <c:v>22.950819672131146</c:v>
              </c:pt>
              <c:pt idx="11">
                <c:v>20.689655172413794</c:v>
              </c:pt>
              <c:pt idx="12">
                <c:v>14.893617021276595</c:v>
              </c:pt>
              <c:pt idx="13">
                <c:v>22.755736079882013</c:v>
              </c:pt>
            </c:numLit>
          </c:val>
        </c:ser>
        <c:ser>
          <c:idx val="1"/>
          <c:order val="1"/>
          <c:tx>
            <c:v>Main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12.195121951219512</c:v>
              </c:pt>
              <c:pt idx="1">
                <c:v>20.053835800807537</c:v>
              </c:pt>
              <c:pt idx="2">
                <c:v>17.346938775510203</c:v>
              </c:pt>
              <c:pt idx="3">
                <c:v>25.220622387366465</c:v>
              </c:pt>
              <c:pt idx="4">
                <c:v>14.202049780380673</c:v>
              </c:pt>
              <c:pt idx="5">
                <c:v>18.955123911587407</c:v>
              </c:pt>
              <c:pt idx="6">
                <c:v>17.34790874524715</c:v>
              </c:pt>
              <c:pt idx="7">
                <c:v>16.580908445706175</c:v>
              </c:pt>
              <c:pt idx="8">
                <c:v>11.320754716981131</c:v>
              </c:pt>
              <c:pt idx="9">
                <c:v>21.288515406162464</c:v>
              </c:pt>
              <c:pt idx="10">
                <c:v>12.021857923497267</c:v>
              </c:pt>
              <c:pt idx="11">
                <c:v>13.793103448275861</c:v>
              </c:pt>
              <c:pt idx="12">
                <c:v>10.638297872340425</c:v>
              </c:pt>
              <c:pt idx="13">
                <c:v>18.38446846062716</c:v>
              </c:pt>
            </c:numLit>
          </c:val>
        </c:ser>
        <c:ser>
          <c:idx val="2"/>
          <c:order val="2"/>
          <c:tx>
            <c:v>Membre supérieur</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17.073170731707318</c:v>
              </c:pt>
              <c:pt idx="1">
                <c:v>13.189771197846568</c:v>
              </c:pt>
              <c:pt idx="2">
                <c:v>12.92517006802721</c:v>
              </c:pt>
              <c:pt idx="3">
                <c:v>12.726428239665584</c:v>
              </c:pt>
              <c:pt idx="4">
                <c:v>10.468521229868228</c:v>
              </c:pt>
              <c:pt idx="5">
                <c:v>13.713998660415271</c:v>
              </c:pt>
              <c:pt idx="6">
                <c:v>12.856463878326997</c:v>
              </c:pt>
              <c:pt idx="7">
                <c:v>13.724272533711853</c:v>
              </c:pt>
              <c:pt idx="8">
                <c:v>11.949685534591195</c:v>
              </c:pt>
              <c:pt idx="9">
                <c:v>15.161064425770308</c:v>
              </c:pt>
              <c:pt idx="10">
                <c:v>12.021857923497267</c:v>
              </c:pt>
              <c:pt idx="11">
                <c:v>13.793103448275861</c:v>
              </c:pt>
              <c:pt idx="12">
                <c:v>14.893617021276595</c:v>
              </c:pt>
              <c:pt idx="13">
                <c:v>13.548995430477987</c:v>
              </c:pt>
            </c:numLit>
          </c:val>
        </c:ser>
        <c:ser>
          <c:idx val="3"/>
          <c:order val="3"/>
          <c:tx>
            <c:v>Tronc</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19.51219512195122</c:v>
              </c:pt>
              <c:pt idx="1">
                <c:v>11.574697173620457</c:v>
              </c:pt>
              <c:pt idx="2">
                <c:v>16.3265306122449</c:v>
              </c:pt>
              <c:pt idx="3">
                <c:v>17.92847189967487</c:v>
              </c:pt>
              <c:pt idx="4">
                <c:v>11.346998535871156</c:v>
              </c:pt>
              <c:pt idx="5">
                <c:v>12.64791248046439</c:v>
              </c:pt>
              <c:pt idx="6">
                <c:v>14.329847908745247</c:v>
              </c:pt>
              <c:pt idx="7">
                <c:v>6.8488289567068845</c:v>
              </c:pt>
              <c:pt idx="8">
                <c:v>15.09433962264151</c:v>
              </c:pt>
              <c:pt idx="9">
                <c:v>12.429971988795518</c:v>
              </c:pt>
              <c:pt idx="10">
                <c:v>11.475409836065573</c:v>
              </c:pt>
              <c:pt idx="11">
                <c:v>13.793103448275861</c:v>
              </c:pt>
              <c:pt idx="12">
                <c:v>15.602836879432624</c:v>
              </c:pt>
              <c:pt idx="13">
                <c:v>11.484248446604289</c:v>
              </c:pt>
            </c:numLit>
          </c:val>
        </c:ser>
        <c:ser>
          <c:idx val="4"/>
          <c:order val="4"/>
          <c:tx>
            <c:v>Tête cou</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4.878048780487805</c:v>
              </c:pt>
              <c:pt idx="1">
                <c:v>8.882907133243608</c:v>
              </c:pt>
              <c:pt idx="2">
                <c:v>8.503401360544217</c:v>
              </c:pt>
              <c:pt idx="3">
                <c:v>9.753831862517417</c:v>
              </c:pt>
              <c:pt idx="4">
                <c:v>12.079062957540264</c:v>
              </c:pt>
              <c:pt idx="5">
                <c:v>9.1984818039741</c:v>
              </c:pt>
              <c:pt idx="6">
                <c:v>10.836501901140684</c:v>
              </c:pt>
              <c:pt idx="7">
                <c:v>11.64833215046132</c:v>
              </c:pt>
              <c:pt idx="8">
                <c:v>8.176100628930818</c:v>
              </c:pt>
              <c:pt idx="9">
                <c:v>15.546218487394958</c:v>
              </c:pt>
              <c:pt idx="10">
                <c:v>18.579234972677597</c:v>
              </c:pt>
              <c:pt idx="11">
                <c:v>3.4482758620689653</c:v>
              </c:pt>
              <c:pt idx="12">
                <c:v>12.76595744680851</c:v>
              </c:pt>
              <c:pt idx="13">
                <c:v>10.625951983752811</c:v>
              </c:pt>
            </c:numLit>
          </c:val>
        </c:ser>
        <c:ser>
          <c:idx val="5"/>
          <c:order val="5"/>
          <c:tx>
            <c:v>Pied</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9.75609756097561</c:v>
              </c:pt>
              <c:pt idx="1">
                <c:v>9.690444145356663</c:v>
              </c:pt>
              <c:pt idx="2">
                <c:v>8.16326530612245</c:v>
              </c:pt>
              <c:pt idx="3">
                <c:v>4.412447747329308</c:v>
              </c:pt>
              <c:pt idx="4">
                <c:v>12.88433382137628</c:v>
              </c:pt>
              <c:pt idx="5">
                <c:v>9.62826523777629</c:v>
              </c:pt>
              <c:pt idx="6">
                <c:v>4.301330798479087</c:v>
              </c:pt>
              <c:pt idx="7">
                <c:v>9.16430092264017</c:v>
              </c:pt>
              <c:pt idx="8">
                <c:v>12.578616352201259</c:v>
              </c:pt>
              <c:pt idx="9">
                <c:v>9.943977591036415</c:v>
              </c:pt>
              <c:pt idx="10">
                <c:v>9.289617486338798</c:v>
              </c:pt>
              <c:pt idx="11">
                <c:v>24.137931034482758</c:v>
              </c:pt>
              <c:pt idx="12">
                <c:v>18.43971631205674</c:v>
              </c:pt>
              <c:pt idx="13">
                <c:v>8.858586591233287</c:v>
              </c:pt>
            </c:numLit>
          </c:val>
        </c:ser>
        <c:ser>
          <c:idx val="6"/>
          <c:order val="6"/>
          <c:tx>
            <c:v>Lésions multiples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12.195121951219512</c:v>
              </c:pt>
              <c:pt idx="1">
                <c:v>5.114401076716016</c:v>
              </c:pt>
              <c:pt idx="2">
                <c:v>7.142857142857143</c:v>
              </c:pt>
              <c:pt idx="3">
                <c:v>2.0901068276823036</c:v>
              </c:pt>
              <c:pt idx="4">
                <c:v>7.393850658857979</c:v>
              </c:pt>
              <c:pt idx="5">
                <c:v>3.6950212100915385</c:v>
              </c:pt>
              <c:pt idx="6">
                <c:v>0.09505703422053231</c:v>
              </c:pt>
              <c:pt idx="7">
                <c:v>11.311213626685593</c:v>
              </c:pt>
              <c:pt idx="8">
                <c:v>4.40251572327044</c:v>
              </c:pt>
              <c:pt idx="9">
                <c:v>3.5014005602240896</c:v>
              </c:pt>
              <c:pt idx="10">
                <c:v>7.6502732240437155</c:v>
              </c:pt>
              <c:pt idx="11">
                <c:v>0</c:v>
              </c:pt>
              <c:pt idx="12">
                <c:v>7.092198581560283</c:v>
              </c:pt>
              <c:pt idx="13">
                <c:v>5.517274727400208</c:v>
              </c:pt>
            </c:numLit>
          </c:val>
        </c:ser>
        <c:ser>
          <c:idx val="7"/>
          <c:order val="7"/>
          <c:tx>
            <c:v>Autres + siège interne</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0</c:v>
              </c:pt>
              <c:pt idx="1">
                <c:v>6.191117092866756</c:v>
              </c:pt>
              <c:pt idx="2">
                <c:v>4.421768707482993</c:v>
              </c:pt>
              <c:pt idx="3">
                <c:v>0.557361820715281</c:v>
              </c:pt>
              <c:pt idx="4">
                <c:v>6.076134699853587</c:v>
              </c:pt>
              <c:pt idx="5">
                <c:v>2.5507925876311677</c:v>
              </c:pt>
              <c:pt idx="6">
                <c:v>6.178707224334601</c:v>
              </c:pt>
              <c:pt idx="7">
                <c:v>8.223917672107877</c:v>
              </c:pt>
              <c:pt idx="8">
                <c:v>6.918238993710692</c:v>
              </c:pt>
              <c:pt idx="9">
                <c:v>7.42296918767507</c:v>
              </c:pt>
              <c:pt idx="10">
                <c:v>5.46448087431694</c:v>
              </c:pt>
              <c:pt idx="11">
                <c:v>0</c:v>
              </c:pt>
              <c:pt idx="12">
                <c:v>4.964539007092198</c:v>
              </c:pt>
              <c:pt idx="13">
                <c:v>4.927347017722009</c:v>
              </c:pt>
            </c:numLit>
          </c:val>
        </c:ser>
        <c:ser>
          <c:idx val="8"/>
          <c:order val="8"/>
          <c:tx>
            <c:v>Yeux</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Affaires étrangères</c:v>
              </c:pt>
              <c:pt idx="1">
                <c:v>Agriculture</c:v>
              </c:pt>
              <c:pt idx="2">
                <c:v>Culture</c:v>
              </c:pt>
              <c:pt idx="3">
                <c:v>Défense</c:v>
              </c:pt>
              <c:pt idx="4">
                <c:v>Économie et finances</c:v>
              </c:pt>
              <c:pt idx="5">
                <c:v>Éducation</c:v>
              </c:pt>
              <c:pt idx="6">
                <c:v>Équipement, écologie et aménagement</c:v>
              </c:pt>
              <c:pt idx="7">
                <c:v>Intérieur</c:v>
              </c:pt>
              <c:pt idx="8">
                <c:v>Jeunesse et sports</c:v>
              </c:pt>
              <c:pt idx="9">
                <c:v>Justice</c:v>
              </c:pt>
              <c:pt idx="10">
                <c:v>Santé</c:v>
              </c:pt>
              <c:pt idx="11">
                <c:v>Services du Premier ministre</c:v>
              </c:pt>
              <c:pt idx="12">
                <c:v>Travail et emploi</c:v>
              </c:pt>
              <c:pt idx="13">
                <c:v>Ensemble des ministères</c:v>
              </c:pt>
            </c:strLit>
          </c:cat>
          <c:val>
            <c:numLit>
              <c:ptCount val="14"/>
              <c:pt idx="0">
                <c:v>0</c:v>
              </c:pt>
              <c:pt idx="1">
                <c:v>6.864064602960969</c:v>
              </c:pt>
              <c:pt idx="2">
                <c:v>4.761904761904762</c:v>
              </c:pt>
              <c:pt idx="3">
                <c:v>6.316767301439851</c:v>
              </c:pt>
              <c:pt idx="4">
                <c:v>2.1961932650073206</c:v>
              </c:pt>
              <c:pt idx="5">
                <c:v>4.1359678499665105</c:v>
              </c:pt>
              <c:pt idx="6">
                <c:v>8.626425855513308</c:v>
              </c:pt>
              <c:pt idx="7">
                <c:v>1.925124201561391</c:v>
              </c:pt>
              <c:pt idx="8">
                <c:v>2.5157232704402515</c:v>
              </c:pt>
              <c:pt idx="9">
                <c:v>1.7857142857142858</c:v>
              </c:pt>
              <c:pt idx="10">
                <c:v>0.546448087431694</c:v>
              </c:pt>
              <c:pt idx="11">
                <c:v>10.344827586206897</c:v>
              </c:pt>
              <c:pt idx="12">
                <c:v>0.7092198581560284</c:v>
              </c:pt>
              <c:pt idx="13">
                <c:v>3.8973912623002347</c:v>
              </c:pt>
            </c:numLit>
          </c:val>
        </c:ser>
        <c:overlap val="100"/>
        <c:axId val="19542969"/>
        <c:axId val="41668994"/>
      </c:barChart>
      <c:catAx>
        <c:axId val="1954296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Ministère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1668994"/>
        <c:crosses val="autoZero"/>
        <c:auto val="1"/>
        <c:lblOffset val="100"/>
        <c:tickLblSkip val="1"/>
        <c:noMultiLvlLbl val="0"/>
      </c:catAx>
      <c:valAx>
        <c:axId val="41668994"/>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Pourcentage cumulé</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95429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75"/>
          <c:w val="0.98675"/>
          <c:h val="0.909"/>
        </c:manualLayout>
      </c:layout>
      <c:barChart>
        <c:barDir val="bar"/>
        <c:grouping val="stacked"/>
        <c:varyColors val="0"/>
        <c:ser>
          <c:idx val="0"/>
          <c:order val="0"/>
          <c:tx>
            <c:v>IPP &lt; 10%</c:v>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1"/>
              <c:pt idx="0">
                <c:v>Equipement - Aviation civile</c:v>
              </c:pt>
              <c:pt idx="1">
                <c:v>Ensemble des ministères</c:v>
              </c:pt>
              <c:pt idx="2">
                <c:v>Défense</c:v>
              </c:pt>
              <c:pt idx="3">
                <c:v>Éducation - Administration centrale</c:v>
              </c:pt>
              <c:pt idx="4">
                <c:v>Justice</c:v>
              </c:pt>
              <c:pt idx="5">
                <c:v>Culture</c:v>
              </c:pt>
              <c:pt idx="6">
                <c:v>Santé</c:v>
              </c:pt>
              <c:pt idx="7">
                <c:v>Jeunesse et sports</c:v>
              </c:pt>
              <c:pt idx="8">
                <c:v>Intérieur - hors Police nationale</c:v>
              </c:pt>
              <c:pt idx="9">
                <c:v>Économie et finances</c:v>
              </c:pt>
              <c:pt idx="10">
                <c:v>Travail et emploi</c:v>
              </c:pt>
            </c:strLit>
          </c:cat>
          <c:val>
            <c:numLit>
              <c:ptCount val="11"/>
              <c:pt idx="0">
                <c:v>2.5</c:v>
              </c:pt>
              <c:pt idx="1">
                <c:v>2.7286865545030397</c:v>
              </c:pt>
              <c:pt idx="2">
                <c:v>4.5036764705882355</c:v>
              </c:pt>
              <c:pt idx="3">
                <c:v>7.6923076923076925</c:v>
              </c:pt>
              <c:pt idx="4">
                <c:v>7.230559345156889</c:v>
              </c:pt>
              <c:pt idx="5">
                <c:v>9.052631578947368</c:v>
              </c:pt>
              <c:pt idx="6">
                <c:v>12.903225806451612</c:v>
              </c:pt>
              <c:pt idx="7">
                <c:v>6.666666666666667</c:v>
              </c:pt>
              <c:pt idx="8">
                <c:v>8.333333333333334</c:v>
              </c:pt>
              <c:pt idx="9">
                <c:v>12.32876712328767</c:v>
              </c:pt>
              <c:pt idx="10">
                <c:v>14.285714285714286</c:v>
              </c:pt>
            </c:numLit>
          </c:val>
        </c:ser>
        <c:ser>
          <c:idx val="1"/>
          <c:order val="1"/>
          <c:tx>
            <c:v>IPP &gt;10% </c:v>
          </c:tx>
          <c:spPr>
            <a:solidFill>
              <a:srgbClr val="80808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25"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
              <c:delete val="1"/>
            </c:dLbl>
            <c:dLbl>
              <c:idx val="4"/>
              <c:txPr>
                <a:bodyPr vert="horz" rot="0" anchor="ctr"/>
                <a:lstStyle/>
                <a:p>
                  <a:pPr algn="ctr">
                    <a:defRPr lang="en-US" cap="none" sz="825" b="1" i="0" u="none" baseline="0">
                      <a:solidFill>
                        <a:srgbClr val="FFFFFF"/>
                      </a:solidFill>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25"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6"/>
              <c:delete val="1"/>
            </c:dLbl>
            <c:dLbl>
              <c:idx val="7"/>
              <c:layout>
                <c:manualLayout>
                  <c:x val="0"/>
                  <c:y val="0"/>
                </c:manualLayout>
              </c:layout>
              <c:txPr>
                <a:bodyPr vert="horz" rot="0" anchor="ctr"/>
                <a:lstStyle/>
                <a:p>
                  <a:pPr algn="ctr">
                    <a:defRPr lang="en-US" cap="none" sz="825" b="1" i="0" u="none" baseline="0">
                      <a:solidFill>
                        <a:srgbClr val="FFFFFF"/>
                      </a:solidFill>
                      <a:latin typeface="Arial"/>
                      <a:ea typeface="Arial"/>
                      <a:cs typeface="Arial"/>
                    </a:defRPr>
                  </a:pPr>
                </a:p>
              </c:txPr>
              <c:numFmt formatCode="0.0" sourceLinked="0"/>
              <c:showLegendKey val="0"/>
              <c:showVal val="1"/>
              <c:showBubbleSize val="0"/>
              <c:showCatName val="0"/>
              <c:showSerName val="0"/>
              <c:showPercent val="0"/>
            </c:dLbl>
            <c:dLbl>
              <c:idx val="8"/>
              <c:txPr>
                <a:bodyPr vert="horz" rot="0" anchor="ctr"/>
                <a:lstStyle/>
                <a:p>
                  <a:pPr algn="ctr">
                    <a:defRPr lang="en-US" cap="none" sz="825" b="1" i="0" u="none" baseline="0">
                      <a:solidFill>
                        <a:srgbClr val="FFFFFF"/>
                      </a:solidFill>
                      <a:latin typeface="Arial"/>
                      <a:ea typeface="Arial"/>
                      <a:cs typeface="Arial"/>
                    </a:defRPr>
                  </a:pPr>
                </a:p>
              </c:txPr>
              <c:numFmt formatCode="0.0" sourceLinked="0"/>
              <c:showLegendKey val="0"/>
              <c:showVal val="1"/>
              <c:showBubbleSize val="0"/>
              <c:showCatName val="0"/>
              <c:showSerName val="0"/>
              <c:showPercent val="0"/>
            </c:dLbl>
            <c:dLbl>
              <c:idx val="9"/>
              <c:txPr>
                <a:bodyPr vert="horz" rot="0" anchor="ctr"/>
                <a:lstStyle/>
                <a:p>
                  <a:pPr algn="ctr">
                    <a:defRPr lang="en-US" cap="none" sz="825" b="1" i="0" u="none" baseline="0">
                      <a:solidFill>
                        <a:srgbClr val="FFFFFF"/>
                      </a:solidFill>
                      <a:latin typeface="Arial"/>
                      <a:ea typeface="Arial"/>
                      <a:cs typeface="Arial"/>
                    </a:defRPr>
                  </a:pPr>
                </a:p>
              </c:txPr>
              <c:numFmt formatCode="0.0" sourceLinked="0"/>
              <c:showLegendKey val="0"/>
              <c:showVal val="1"/>
              <c:showBubbleSize val="0"/>
              <c:showCatName val="0"/>
              <c:showSerName val="0"/>
              <c:showPercent val="0"/>
            </c:dLbl>
            <c:dLbl>
              <c:idx val="10"/>
              <c:txPr>
                <a:bodyPr vert="horz" rot="0" anchor="ctr"/>
                <a:lstStyle/>
                <a:p>
                  <a:pPr algn="ctr">
                    <a:defRPr lang="en-US" cap="none" sz="825" b="1" i="0" u="none" baseline="0">
                      <a:solidFill>
                        <a:srgbClr val="FFFFFF"/>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1"/>
              <c:pt idx="0">
                <c:v>Equipement - Aviation civile</c:v>
              </c:pt>
              <c:pt idx="1">
                <c:v>Ensemble des ministères</c:v>
              </c:pt>
              <c:pt idx="2">
                <c:v>Défense</c:v>
              </c:pt>
              <c:pt idx="3">
                <c:v>Éducation - Administration centrale</c:v>
              </c:pt>
              <c:pt idx="4">
                <c:v>Justice</c:v>
              </c:pt>
              <c:pt idx="5">
                <c:v>Culture</c:v>
              </c:pt>
              <c:pt idx="6">
                <c:v>Santé</c:v>
              </c:pt>
              <c:pt idx="7">
                <c:v>Jeunesse et sports</c:v>
              </c:pt>
              <c:pt idx="8">
                <c:v>Intérieur - hors Police nationale</c:v>
              </c:pt>
              <c:pt idx="9">
                <c:v>Économie et finances</c:v>
              </c:pt>
              <c:pt idx="10">
                <c:v>Travail et emploi</c:v>
              </c:pt>
            </c:strLit>
          </c:cat>
          <c:val>
            <c:numLit>
              <c:ptCount val="11"/>
              <c:pt idx="0">
                <c:v>0</c:v>
              </c:pt>
              <c:pt idx="1">
                <c:v>0.5</c:v>
              </c:pt>
              <c:pt idx="2">
                <c:v>0.36764705882352944</c:v>
              </c:pt>
              <c:pt idx="3">
                <c:v>0</c:v>
              </c:pt>
              <c:pt idx="4">
                <c:v>1.9099590723055935</c:v>
              </c:pt>
              <c:pt idx="5">
                <c:v>0.8</c:v>
              </c:pt>
              <c:pt idx="6">
                <c:v>0</c:v>
              </c:pt>
              <c:pt idx="7">
                <c:v>6.666666666666667</c:v>
              </c:pt>
              <c:pt idx="8">
                <c:v>7.407407407407407</c:v>
              </c:pt>
              <c:pt idx="9">
                <c:v>4.109589041095891</c:v>
              </c:pt>
              <c:pt idx="10">
                <c:v>7.142857142857143</c:v>
              </c:pt>
            </c:numLit>
          </c:val>
        </c:ser>
        <c:overlap val="100"/>
        <c:axId val="39476627"/>
        <c:axId val="19745324"/>
      </c:barChart>
      <c:catAx>
        <c:axId val="394766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45324"/>
        <c:crosses val="autoZero"/>
        <c:auto val="1"/>
        <c:lblOffset val="100"/>
        <c:tickLblSkip val="1"/>
        <c:noMultiLvlLbl val="0"/>
      </c:catAx>
      <c:valAx>
        <c:axId val="197453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9476627"/>
        <c:crossesAt val="1"/>
        <c:crossBetween val="between"/>
        <c:dispUnits/>
      </c:valAx>
      <c:spPr>
        <a:noFill/>
        <a:ln w="12700">
          <a:solidFill>
            <a:srgbClr val="808080"/>
          </a:solidFill>
        </a:ln>
      </c:spPr>
    </c:plotArea>
    <c:legend>
      <c:legendPos val="r"/>
      <c:layout>
        <c:manualLayout>
          <c:xMode val="edge"/>
          <c:yMode val="edge"/>
          <c:x val="0.72425"/>
          <c:y val="0.78125"/>
          <c:w val="0.2615"/>
          <c:h val="0.089"/>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285"/>
          <c:w val="0.95725"/>
          <c:h val="0.94075"/>
        </c:manualLayout>
      </c:layout>
      <c:barChart>
        <c:barDir val="bar"/>
        <c:grouping val="clustered"/>
        <c:varyColors val="0"/>
        <c:ser>
          <c:idx val="0"/>
          <c:order val="0"/>
          <c:tx>
            <c:v>taux de liquidation sur total</c:v>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Lit>
              <c:ptCount val="14"/>
              <c:pt idx="0">
                <c:v>Affaires étrangères</c:v>
              </c:pt>
              <c:pt idx="1">
                <c:v>Économie, finances et industrie</c:v>
              </c:pt>
              <c:pt idx="2">
                <c:v>Agriculture</c:v>
              </c:pt>
              <c:pt idx="3">
                <c:v>Travail et emploi</c:v>
              </c:pt>
              <c:pt idx="4">
                <c:v>Jeunesse et sports</c:v>
              </c:pt>
              <c:pt idx="5">
                <c:v>Santé</c:v>
              </c:pt>
              <c:pt idx="6">
                <c:v>Intérieur - hors police</c:v>
              </c:pt>
              <c:pt idx="7">
                <c:v>Justice </c:v>
              </c:pt>
              <c:pt idx="8">
                <c:v>Services du Premier ministre</c:v>
              </c:pt>
              <c:pt idx="9">
                <c:v>Education nationale - administration centrale</c:v>
              </c:pt>
              <c:pt idx="10">
                <c:v>Défense</c:v>
              </c:pt>
              <c:pt idx="11">
                <c:v>Equipement - hors aviation civile</c:v>
              </c:pt>
              <c:pt idx="12">
                <c:v>Culture</c:v>
              </c:pt>
              <c:pt idx="13">
                <c:v>Equipement - aviation civile</c:v>
              </c:pt>
            </c:strLit>
          </c:cat>
          <c:val>
            <c:numLit>
              <c:ptCount val="14"/>
              <c:pt idx="0">
                <c:v>0</c:v>
              </c:pt>
              <c:pt idx="1">
                <c:v>3.261840929401251</c:v>
              </c:pt>
              <c:pt idx="2">
                <c:v>5.599104143337066</c:v>
              </c:pt>
              <c:pt idx="3">
                <c:v>6.0606060606060606</c:v>
              </c:pt>
              <c:pt idx="4">
                <c:v>8.02139037433155</c:v>
              </c:pt>
              <c:pt idx="5">
                <c:v>8.635097493036211</c:v>
              </c:pt>
              <c:pt idx="6">
                <c:v>11.099691675231243</c:v>
              </c:pt>
              <c:pt idx="7">
                <c:v>21.64157071154414</c:v>
              </c:pt>
              <c:pt idx="8">
                <c:v>21.666666666666668</c:v>
              </c:pt>
              <c:pt idx="9">
                <c:v>34.21052631578947</c:v>
              </c:pt>
              <c:pt idx="10">
                <c:v>42.40062353858145</c:v>
              </c:pt>
              <c:pt idx="11">
                <c:v>99.40271077417873</c:v>
              </c:pt>
              <c:pt idx="12">
                <c:v>100</c:v>
              </c:pt>
              <c:pt idx="13">
                <c:v>100</c:v>
              </c:pt>
            </c:numLit>
          </c:val>
        </c:ser>
        <c:axId val="43490189"/>
        <c:axId val="55867382"/>
      </c:barChart>
      <c:catAx>
        <c:axId val="43490189"/>
        <c:scaling>
          <c:orientation val="minMax"/>
        </c:scaling>
        <c:axPos val="l"/>
        <c:delete val="0"/>
        <c:numFmt formatCode="General" sourceLinked="1"/>
        <c:majorTickMark val="out"/>
        <c:minorTickMark val="none"/>
        <c:tickLblPos val="nextTo"/>
        <c:spPr>
          <a:ln w="3175">
            <a:solidFill>
              <a:srgbClr val="000000"/>
            </a:solidFill>
          </a:ln>
        </c:spPr>
        <c:crossAx val="55867382"/>
        <c:crosses val="autoZero"/>
        <c:auto val="1"/>
        <c:lblOffset val="100"/>
        <c:tickLblSkip val="1"/>
        <c:noMultiLvlLbl val="0"/>
      </c:catAx>
      <c:valAx>
        <c:axId val="55867382"/>
        <c:scaling>
          <c:orientation val="minMax"/>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49018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235"/>
          <c:w val="0.886"/>
          <c:h val="0.8075"/>
        </c:manualLayout>
      </c:layout>
      <c:barChart>
        <c:barDir val="bar"/>
        <c:grouping val="clustered"/>
        <c:varyColors val="0"/>
        <c:ser>
          <c:idx val="0"/>
          <c:order val="0"/>
          <c:tx>
            <c:strRef>
              <c:f>source_G3!$B$2</c:f>
              <c:strCache>
                <c:ptCount val="1"/>
                <c:pt idx="0">
                  <c:v>Part des accidents entraînant un arrêt de travail, en %</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source_G3!$A$3:$A$5</c:f>
              <c:strCache>
                <c:ptCount val="3"/>
                <c:pt idx="0">
                  <c:v>Ensemble des accidents</c:v>
                </c:pt>
                <c:pt idx="1">
                  <c:v>De trajet</c:v>
                </c:pt>
                <c:pt idx="2">
                  <c:v>De service et du travail</c:v>
                </c:pt>
              </c:strCache>
            </c:strRef>
          </c:cat>
          <c:val>
            <c:numRef>
              <c:f>source_G3!$B$3:$B$5</c:f>
              <c:numCache>
                <c:ptCount val="3"/>
                <c:pt idx="0">
                  <c:v>60.827316544395195</c:v>
                </c:pt>
                <c:pt idx="1">
                  <c:v>68.73894364417488</c:v>
                </c:pt>
                <c:pt idx="2">
                  <c:v>59.39607287356847</c:v>
                </c:pt>
              </c:numCache>
            </c:numRef>
          </c:val>
        </c:ser>
        <c:ser>
          <c:idx val="1"/>
          <c:order val="1"/>
          <c:tx>
            <c:strRef>
              <c:f>source_G3!$C$2</c:f>
              <c:strCache>
                <c:ptCount val="1"/>
                <c:pt idx="0">
                  <c:v>Part des accidents mortels, pour dix mille</c:v>
                </c:pt>
              </c:strCache>
            </c:strRef>
          </c:tx>
          <c:spPr>
            <a:solidFill>
              <a:srgbClr val="80808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source_G3!$A$3:$A$5</c:f>
              <c:strCache>
                <c:ptCount val="3"/>
                <c:pt idx="0">
                  <c:v>Ensemble des accidents</c:v>
                </c:pt>
                <c:pt idx="1">
                  <c:v>De trajet</c:v>
                </c:pt>
                <c:pt idx="2">
                  <c:v>De service et du travail</c:v>
                </c:pt>
              </c:strCache>
            </c:strRef>
          </c:cat>
          <c:val>
            <c:numRef>
              <c:f>source_G3!$C$3:$C$5</c:f>
              <c:numCache>
                <c:ptCount val="3"/>
                <c:pt idx="0">
                  <c:v>8.710632779078995</c:v>
                </c:pt>
                <c:pt idx="1">
                  <c:v>31.589588071771544</c:v>
                </c:pt>
                <c:pt idx="2">
                  <c:v>4.571742062312844</c:v>
                </c:pt>
              </c:numCache>
            </c:numRef>
          </c:val>
        </c:ser>
        <c:axId val="41880475"/>
        <c:axId val="41379956"/>
      </c:barChart>
      <c:catAx>
        <c:axId val="418804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379956"/>
        <c:crosses val="autoZero"/>
        <c:auto val="1"/>
        <c:lblOffset val="100"/>
        <c:tickLblSkip val="1"/>
        <c:noMultiLvlLbl val="0"/>
      </c:catAx>
      <c:valAx>
        <c:axId val="41379956"/>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880475"/>
        <c:crossesAt val="1"/>
        <c:crossBetween val="between"/>
        <c:dispUnits/>
      </c:valAx>
      <c:spPr>
        <a:noFill/>
        <a:ln w="3175">
          <a:solidFill>
            <a:srgbClr val="000000"/>
          </a:solidFill>
        </a:ln>
      </c:spPr>
    </c:plotArea>
    <c:legend>
      <c:legendPos val="b"/>
      <c:layout>
        <c:manualLayout>
          <c:xMode val="edge"/>
          <c:yMode val="edge"/>
          <c:x val="0.068"/>
          <c:y val="0.85175"/>
          <c:w val="0.69275"/>
          <c:h val="0.124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6475"/>
          <c:w val="0.96525"/>
          <c:h val="0.93275"/>
        </c:manualLayout>
      </c:layout>
      <c:barChart>
        <c:barDir val="bar"/>
        <c:grouping val="clustered"/>
        <c:varyColors val="0"/>
        <c:ser>
          <c:idx val="0"/>
          <c:order val="0"/>
          <c:tx>
            <c:strRef>
              <c:f>source_G4!$A$4</c:f>
              <c:strCache>
                <c:ptCount val="1"/>
                <c:pt idx="0">
                  <c:v>Accidents de trajet</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source_G4!$B$2:$D$2</c:f>
              <c:strCache>
                <c:ptCount val="3"/>
                <c:pt idx="0">
                  <c:v>Nombre total de jours d’arrêt recensés en 2006</c:v>
                </c:pt>
                <c:pt idx="1">
                  <c:v>Consécutifs aux accidents survenus en 2006</c:v>
                </c:pt>
                <c:pt idx="2">
                  <c:v>Consécutifs à des accidents survenus avant 2006</c:v>
                </c:pt>
              </c:strCache>
            </c:strRef>
          </c:cat>
          <c:val>
            <c:numRef>
              <c:f>source_G4!$B$4:$D$4</c:f>
              <c:numCache>
                <c:ptCount val="3"/>
                <c:pt idx="0">
                  <c:v>21.164556962025316</c:v>
                </c:pt>
                <c:pt idx="1">
                  <c:v>21.133300122364684</c:v>
                </c:pt>
                <c:pt idx="2">
                  <c:v>21.525647461282464</c:v>
                </c:pt>
              </c:numCache>
            </c:numRef>
          </c:val>
        </c:ser>
        <c:axId val="36875285"/>
        <c:axId val="63442110"/>
      </c:barChart>
      <c:catAx>
        <c:axId val="36875285"/>
        <c:scaling>
          <c:orientation val="minMax"/>
        </c:scaling>
        <c:axPos val="l"/>
        <c:delete val="0"/>
        <c:numFmt formatCode="General" sourceLinked="1"/>
        <c:majorTickMark val="out"/>
        <c:minorTickMark val="none"/>
        <c:tickLblPos val="nextTo"/>
        <c:spPr>
          <a:ln w="3175">
            <a:solidFill>
              <a:srgbClr val="000000"/>
            </a:solidFill>
          </a:ln>
        </c:spPr>
        <c:crossAx val="63442110"/>
        <c:crosses val="autoZero"/>
        <c:auto val="1"/>
        <c:lblOffset val="100"/>
        <c:tickLblSkip val="1"/>
        <c:noMultiLvlLbl val="0"/>
      </c:catAx>
      <c:valAx>
        <c:axId val="63442110"/>
        <c:scaling>
          <c:orientation val="minMax"/>
          <c:max val="25"/>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875285"/>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25"/>
          <c:y val="0.156"/>
          <c:w val="0.497"/>
          <c:h val="0.6925"/>
        </c:manualLayout>
      </c:layout>
      <c:pieChart>
        <c:varyColors val="1"/>
        <c:ser>
          <c:idx val="0"/>
          <c:order val="0"/>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969696"/>
              </a:solidFill>
              <a:ln w="12700">
                <a:solidFill>
                  <a:srgbClr val="000000"/>
                </a:solidFill>
              </a:ln>
            </c:spPr>
          </c:dPt>
          <c:dPt>
            <c:idx val="2"/>
            <c:spPr>
              <a:pattFill prst="ltHorz">
                <a:fgClr>
                  <a:srgbClr val="000000"/>
                </a:fgClr>
                <a:bgClr>
                  <a:srgbClr val="FFFFFF"/>
                </a:bgClr>
              </a:pattFill>
              <a:ln w="12700">
                <a:solidFill>
                  <a:srgbClr val="000000"/>
                </a:solidFill>
              </a:ln>
            </c:spPr>
          </c:dPt>
          <c:dPt>
            <c:idx val="3"/>
            <c:spPr>
              <a:pattFill prst="pct10">
                <a:fgClr>
                  <a:srgbClr val="000000"/>
                </a:fgClr>
                <a:bgClr>
                  <a:srgbClr val="FFFFFF"/>
                </a:bgClr>
              </a:patt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ltUpDiag">
                <a:fgClr>
                  <a:srgbClr val="333333"/>
                </a:fgClr>
                <a:bgClr>
                  <a:srgbClr val="FFFFFF"/>
                </a:bgClr>
              </a:pattFill>
              <a:ln w="12700">
                <a:solidFill>
                  <a:srgbClr val="000000"/>
                </a:solidFill>
              </a:ln>
            </c:spPr>
          </c:dPt>
          <c:dPt>
            <c:idx val="6"/>
            <c:spPr>
              <a:solidFill>
                <a:srgbClr val="969696"/>
              </a:solidFill>
              <a:ln w="12700">
                <a:solidFill>
                  <a:srgbClr val="000000"/>
                </a:solidFill>
              </a:ln>
            </c:spPr>
          </c:dPt>
          <c:dPt>
            <c:idx val="7"/>
            <c:spPr>
              <a:pattFill prst="pct50">
                <a:fgClr>
                  <a:srgbClr val="000000"/>
                </a:fgClr>
                <a:bgClr>
                  <a:srgbClr val="FFFFFF"/>
                </a:bgClr>
              </a:pattFill>
              <a:ln w="12700">
                <a:solidFill>
                  <a:srgbClr val="000000"/>
                </a:solidFill>
              </a:ln>
            </c:spPr>
          </c:dPt>
          <c:dPt>
            <c:idx val="8"/>
            <c:spPr>
              <a:pattFill prst="lgGrid">
                <a:fgClr>
                  <a:srgbClr val="333333"/>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Chute de personne : 35,0%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Manutention : 16,4%</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Accident de la route : 12,5%</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975" b="0" i="0" u="none" baseline="0">
                        <a:solidFill>
                          <a:srgbClr val="000000"/>
                        </a:solidFill>
                        <a:latin typeface="Arial"/>
                        <a:ea typeface="Arial"/>
                        <a:cs typeface="Arial"/>
                      </a:rPr>
                      <a:t>Agression : 12,2%</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975" b="0" i="0" u="none" baseline="0">
                        <a:solidFill>
                          <a:srgbClr val="000000"/>
                        </a:solidFill>
                        <a:latin typeface="Arial"/>
                        <a:ea typeface="Arial"/>
                        <a:cs typeface="Arial"/>
                      </a:rPr>
                      <a:t>Heurt : 11,8%</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Chute d'objet : 4,5%</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Contact-exposition : 3,9%</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Projection : 3,3%</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Explosion : 0,3%</a:t>
                    </a:r>
                  </a:p>
                </c:rich>
              </c:tx>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0"/>
            <c:showPercent val="0"/>
          </c:dLbls>
          <c:cat>
            <c:strRef>
              <c:f>source_G5!$A$2:$A$10</c:f>
              <c:strCache>
                <c:ptCount val="9"/>
                <c:pt idx="0">
                  <c:v>Chute de personne</c:v>
                </c:pt>
                <c:pt idx="1">
                  <c:v>Manutention</c:v>
                </c:pt>
                <c:pt idx="2">
                  <c:v>Accident de la route</c:v>
                </c:pt>
                <c:pt idx="3">
                  <c:v>Agression</c:v>
                </c:pt>
                <c:pt idx="4">
                  <c:v>Heurt</c:v>
                </c:pt>
                <c:pt idx="5">
                  <c:v>Chute d'objet</c:v>
                </c:pt>
                <c:pt idx="6">
                  <c:v>Contact-exposition</c:v>
                </c:pt>
                <c:pt idx="7">
                  <c:v>Projection</c:v>
                </c:pt>
                <c:pt idx="8">
                  <c:v>Explosion</c:v>
                </c:pt>
              </c:strCache>
            </c:strRef>
          </c:cat>
          <c:val>
            <c:numRef>
              <c:f>source_G5!$B$2:$B$10</c:f>
              <c:numCache>
                <c:ptCount val="9"/>
                <c:pt idx="0">
                  <c:v>0.350132563759649</c:v>
                </c:pt>
                <c:pt idx="1">
                  <c:v>0.16442598718941367</c:v>
                </c:pt>
                <c:pt idx="2">
                  <c:v>0.12460993407005937</c:v>
                </c:pt>
                <c:pt idx="3">
                  <c:v>0.12233406067431547</c:v>
                </c:pt>
                <c:pt idx="4">
                  <c:v>0.11834541657868188</c:v>
                </c:pt>
                <c:pt idx="5">
                  <c:v>0.04479012693273269</c:v>
                </c:pt>
                <c:pt idx="6">
                  <c:v>0.03922948781117289</c:v>
                </c:pt>
                <c:pt idx="7">
                  <c:v>0.032777269421177355</c:v>
                </c:pt>
                <c:pt idx="8">
                  <c:v>0.0033551535627976818</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5"/>
          <c:y val="0.10375"/>
          <c:w val="0.483"/>
          <c:h val="0.72925"/>
        </c:manualLayout>
      </c:layout>
      <c:pieChart>
        <c:varyColors val="1"/>
        <c:ser>
          <c:idx val="0"/>
          <c:order val="0"/>
          <c:tx>
            <c:strRef>
              <c:f>source_G6!$C$2</c:f>
              <c:strCache>
                <c:ptCount val="1"/>
                <c:pt idx="0">
                  <c:v>en %</c:v>
                </c:pt>
              </c:strCache>
            </c:strRef>
          </c:tx>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969696"/>
              </a:solidFill>
              <a:ln w="12700">
                <a:solidFill>
                  <a:srgbClr val="000000"/>
                </a:solidFill>
              </a:ln>
            </c:spPr>
          </c:dPt>
          <c:dPt>
            <c:idx val="2"/>
            <c:spPr>
              <a:pattFill prst="ltHorz">
                <a:fgClr>
                  <a:srgbClr val="000000"/>
                </a:fgClr>
                <a:bgClr>
                  <a:srgbClr val="FFFFFF"/>
                </a:bgClr>
              </a:pattFill>
              <a:ln w="12700">
                <a:solidFill>
                  <a:srgbClr val="000000"/>
                </a:solidFill>
              </a:ln>
            </c:spPr>
          </c:dPt>
          <c:dPt>
            <c:idx val="3"/>
            <c:spPr>
              <a:pattFill prst="pct10">
                <a:fgClr>
                  <a:srgbClr val="000000"/>
                </a:fgClr>
                <a:bgClr>
                  <a:srgbClr val="FFFFFF"/>
                </a:bgClr>
              </a:patt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ltUpDiag">
                <a:fgClr>
                  <a:srgbClr val="333333"/>
                </a:fgClr>
                <a:bgClr>
                  <a:srgbClr val="FFFFFF"/>
                </a:bgClr>
              </a:pattFill>
              <a:ln w="12700">
                <a:solidFill>
                  <a:srgbClr val="000000"/>
                </a:solidFill>
              </a:ln>
            </c:spPr>
          </c:dPt>
          <c:dPt>
            <c:idx val="6"/>
            <c:spPr>
              <a:solidFill>
                <a:srgbClr val="969696"/>
              </a:solidFill>
              <a:ln w="12700">
                <a:solidFill>
                  <a:srgbClr val="000000"/>
                </a:solidFill>
              </a:ln>
            </c:spPr>
          </c:dPt>
          <c:dLbls>
            <c:dLbl>
              <c:idx val="0"/>
              <c:layout>
                <c:manualLayout>
                  <c:x val="0"/>
                  <c:y val="0"/>
                </c:manualLayout>
              </c:layout>
              <c:tx>
                <c:rich>
                  <a:bodyPr vert="horz" rot="0" anchor="ctr"/>
                  <a:lstStyle/>
                  <a:p>
                    <a:pPr algn="ctr">
                      <a:defRPr/>
                    </a:pPr>
                    <a:r>
                      <a:rPr lang="en-US" cap="none" sz="1025" b="0" i="0" u="none" baseline="0">
                        <a:solidFill>
                          <a:srgbClr val="000000"/>
                        </a:solidFill>
                        <a:latin typeface="Arial"/>
                        <a:ea typeface="Arial"/>
                        <a:cs typeface="Arial"/>
                      </a:rPr>
                      <a:t>Lésion musculaire ou ligamentaire: 32,6%</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25" b="0" i="0" u="none" baseline="0">
                        <a:solidFill>
                          <a:srgbClr val="000000"/>
                        </a:solidFill>
                        <a:latin typeface="Arial"/>
                        <a:ea typeface="Arial"/>
                        <a:cs typeface="Arial"/>
                      </a:rPr>
                      <a:t>Contusion, écrasement : 27,8%</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25" b="0" i="0" u="none" baseline="0">
                        <a:solidFill>
                          <a:srgbClr val="000000"/>
                        </a:solidFill>
                        <a:latin typeface="Arial"/>
                        <a:ea typeface="Arial"/>
                        <a:cs typeface="Arial"/>
                      </a:rPr>
                      <a:t>Plaie-piqûre : 15,1%</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025" b="0" i="0" u="none" baseline="0">
                        <a:solidFill>
                          <a:srgbClr val="000000"/>
                        </a:solidFill>
                        <a:latin typeface="Arial"/>
                        <a:ea typeface="Arial"/>
                        <a:cs typeface="Arial"/>
                      </a:rPr>
                      <a:t>Fracture : 6,7%</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025" b="0" i="0" u="none" baseline="0">
                        <a:solidFill>
                          <a:srgbClr val="000000"/>
                        </a:solidFill>
                        <a:latin typeface="Arial"/>
                        <a:ea typeface="Arial"/>
                        <a:cs typeface="Arial"/>
                      </a:rPr>
                      <a:t>Diverses : 6,3%</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025" b="0" i="0" u="none" baseline="0">
                        <a:solidFill>
                          <a:srgbClr val="000000"/>
                        </a:solidFill>
                        <a:latin typeface="Arial"/>
                        <a:ea typeface="Arial"/>
                        <a:cs typeface="Arial"/>
                      </a:rPr>
                      <a:t>Lumbago : 6,0%</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25" b="0" i="0" u="none" baseline="0">
                        <a:solidFill>
                          <a:srgbClr val="000000"/>
                        </a:solidFill>
                        <a:latin typeface="Arial"/>
                        <a:ea typeface="Arial"/>
                        <a:cs typeface="Arial"/>
                      </a:rPr>
                      <a:t>Commotion : 5,6%</a:t>
                    </a:r>
                  </a:p>
                </c:rich>
              </c:tx>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0"/>
            <c:showPercent val="0"/>
          </c:dLbls>
          <c:cat>
            <c:strRef>
              <c:f>source_G6!$A$3:$A$9</c:f>
              <c:strCache>
                <c:ptCount val="7"/>
                <c:pt idx="0">
                  <c:v>Lésion musculaire ou ligamentaire</c:v>
                </c:pt>
                <c:pt idx="1">
                  <c:v>Contusion, écrasement</c:v>
                </c:pt>
                <c:pt idx="2">
                  <c:v>Plaie-piqure</c:v>
                </c:pt>
                <c:pt idx="3">
                  <c:v>Fracture</c:v>
                </c:pt>
                <c:pt idx="4">
                  <c:v>Diverses</c:v>
                </c:pt>
                <c:pt idx="5">
                  <c:v>Lumbago</c:v>
                </c:pt>
                <c:pt idx="6">
                  <c:v>Commotion</c:v>
                </c:pt>
              </c:strCache>
            </c:strRef>
          </c:cat>
          <c:val>
            <c:numRef>
              <c:f>source_G6!$C$3:$C$9</c:f>
              <c:numCache>
                <c:ptCount val="7"/>
                <c:pt idx="0">
                  <c:v>0.3263015551048005</c:v>
                </c:pt>
                <c:pt idx="1">
                  <c:v>0.27770114942528734</c:v>
                </c:pt>
                <c:pt idx="2">
                  <c:v>0.15066937119675455</c:v>
                </c:pt>
                <c:pt idx="3">
                  <c:v>0.06658553076402975</c:v>
                </c:pt>
                <c:pt idx="4">
                  <c:v>0.06290736984448952</c:v>
                </c:pt>
                <c:pt idx="5">
                  <c:v>0.059661933739012844</c:v>
                </c:pt>
                <c:pt idx="6">
                  <c:v>0.056173089925625426</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25"/>
          <c:y val="0.1665"/>
          <c:w val="0.4085"/>
          <c:h val="0.711"/>
        </c:manualLayout>
      </c:layout>
      <c:pieChart>
        <c:varyColors val="1"/>
        <c:ser>
          <c:idx val="0"/>
          <c:order val="0"/>
          <c:tx>
            <c:strRef>
              <c:f>source_G7!$C$2</c:f>
              <c:strCache>
                <c:ptCount val="1"/>
                <c:pt idx="0">
                  <c:v>%</c:v>
                </c:pt>
              </c:strCache>
            </c:strRef>
          </c:tx>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969696"/>
              </a:solidFill>
              <a:ln w="12700">
                <a:solidFill>
                  <a:srgbClr val="000000"/>
                </a:solidFill>
              </a:ln>
            </c:spPr>
          </c:dPt>
          <c:dPt>
            <c:idx val="2"/>
            <c:spPr>
              <a:pattFill prst="ltHorz">
                <a:fgClr>
                  <a:srgbClr val="000000"/>
                </a:fgClr>
                <a:bgClr>
                  <a:srgbClr val="FFFFFF"/>
                </a:bgClr>
              </a:pattFill>
              <a:ln w="12700">
                <a:solidFill>
                  <a:srgbClr val="000000"/>
                </a:solidFill>
              </a:ln>
            </c:spPr>
          </c:dPt>
          <c:dPt>
            <c:idx val="3"/>
            <c:spPr>
              <a:pattFill prst="pct10">
                <a:fgClr>
                  <a:srgbClr val="000000"/>
                </a:fgClr>
                <a:bgClr>
                  <a:srgbClr val="FFFFFF"/>
                </a:bgClr>
              </a:pattFill>
              <a:ln w="12700">
                <a:solidFill>
                  <a:srgbClr val="000000"/>
                </a:solidFill>
              </a:ln>
            </c:spPr>
          </c:dPt>
          <c:dPt>
            <c:idx val="4"/>
            <c:spPr>
              <a:pattFill prst="smCheck">
                <a:fgClr>
                  <a:srgbClr val="000000"/>
                </a:fgClr>
                <a:bgClr>
                  <a:srgbClr val="FFFFFF"/>
                </a:bgClr>
              </a:pattFill>
              <a:ln w="12700">
                <a:solidFill>
                  <a:srgbClr val="000000"/>
                </a:solidFill>
              </a:ln>
            </c:spPr>
          </c:dPt>
          <c:dPt>
            <c:idx val="5"/>
            <c:spPr>
              <a:pattFill prst="ltUpDiag">
                <a:fgClr>
                  <a:srgbClr val="333333"/>
                </a:fgClr>
                <a:bgClr>
                  <a:srgbClr val="FFFFFF"/>
                </a:bgClr>
              </a:pattFill>
              <a:ln w="12700">
                <a:solidFill>
                  <a:srgbClr val="000000"/>
                </a:solidFill>
              </a:ln>
            </c:spPr>
          </c:dPt>
          <c:dPt>
            <c:idx val="6"/>
            <c:spPr>
              <a:solidFill>
                <a:srgbClr val="969696"/>
              </a:solidFill>
              <a:ln w="12700">
                <a:solidFill>
                  <a:srgbClr val="000000"/>
                </a:solidFill>
              </a:ln>
            </c:spPr>
          </c:dPt>
          <c:dPt>
            <c:idx val="7"/>
            <c:spPr>
              <a:pattFill prst="pct50">
                <a:fgClr>
                  <a:srgbClr val="000000"/>
                </a:fgClr>
                <a:bgClr>
                  <a:srgbClr val="FFFFFF"/>
                </a:bgClr>
              </a:pattFill>
              <a:ln w="12700">
                <a:solidFill>
                  <a:srgbClr val="000000"/>
                </a:solidFill>
              </a:ln>
            </c:spPr>
          </c:dPt>
          <c:dPt>
            <c:idx val="8"/>
            <c:spPr>
              <a:pattFill prst="lgGrid">
                <a:fgClr>
                  <a:srgbClr val="333333"/>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Membre inférieur : 22,8%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Main : 18,4%</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Membre supérieur: 13,5%</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975" b="0" i="0" u="none" baseline="0">
                        <a:solidFill>
                          <a:srgbClr val="000000"/>
                        </a:solidFill>
                        <a:latin typeface="Arial"/>
                        <a:ea typeface="Arial"/>
                        <a:cs typeface="Arial"/>
                      </a:rPr>
                      <a:t>Tronc : 11,5%</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975" b="0" i="0" u="none" baseline="0">
                        <a:solidFill>
                          <a:srgbClr val="000000"/>
                        </a:solidFill>
                        <a:latin typeface="Arial"/>
                        <a:ea typeface="Arial"/>
                        <a:cs typeface="Arial"/>
                      </a:rPr>
                      <a:t>Tête cou : 10,6%</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975" b="0" i="0" u="none" baseline="0">
                        <a:solidFill>
                          <a:srgbClr val="000000"/>
                        </a:solidFill>
                        <a:latin typeface="Arial"/>
                        <a:ea typeface="Arial"/>
                        <a:cs typeface="Arial"/>
                      </a:rPr>
                      <a:t>Pied : 8,9%</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Lésions multiples : 5,5%</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Siège interne : 4,9%</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75" b="0" i="0" u="none" baseline="0">
                        <a:solidFill>
                          <a:srgbClr val="000000"/>
                        </a:solidFill>
                        <a:latin typeface="Arial"/>
                        <a:ea typeface="Arial"/>
                        <a:cs typeface="Arial"/>
                      </a:rPr>
                      <a:t>Yeux : 3,9%</a:t>
                    </a:r>
                  </a:p>
                </c:rich>
              </c:tx>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975" b="0" i="0" u="none" baseline="0">
                    <a:solidFill>
                      <a:srgbClr val="000000"/>
                    </a:solidFill>
                    <a:latin typeface="Arial"/>
                    <a:ea typeface="Arial"/>
                    <a:cs typeface="Arial"/>
                  </a:defRPr>
                </a:pPr>
              </a:p>
            </c:txPr>
            <c:showLegendKey val="0"/>
            <c:showVal val="1"/>
            <c:showBubbleSize val="0"/>
            <c:showCatName val="1"/>
            <c:showSerName val="0"/>
            <c:showLeaderLines val="0"/>
            <c:showPercent val="0"/>
          </c:dLbls>
          <c:cat>
            <c:strRef>
              <c:f>source_G7!$A$3:$A$11</c:f>
              <c:strCache>
                <c:ptCount val="9"/>
                <c:pt idx="0">
                  <c:v>Membre inférieur</c:v>
                </c:pt>
                <c:pt idx="1">
                  <c:v>Main</c:v>
                </c:pt>
                <c:pt idx="2">
                  <c:v>Membre supérieur</c:v>
                </c:pt>
                <c:pt idx="3">
                  <c:v>Tronc</c:v>
                </c:pt>
                <c:pt idx="4">
                  <c:v>Tête cou</c:v>
                </c:pt>
                <c:pt idx="5">
                  <c:v>Pied</c:v>
                </c:pt>
                <c:pt idx="6">
                  <c:v>Lésions multiples</c:v>
                </c:pt>
                <c:pt idx="7">
                  <c:v>Siège interne</c:v>
                </c:pt>
                <c:pt idx="8">
                  <c:v>Yeux</c:v>
                </c:pt>
              </c:strCache>
            </c:strRef>
          </c:cat>
          <c:val>
            <c:numRef>
              <c:f>source_G7!$C$3:$C$11</c:f>
              <c:numCache>
                <c:ptCount val="9"/>
                <c:pt idx="0">
                  <c:v>0.22755736079882014</c:v>
                </c:pt>
                <c:pt idx="1">
                  <c:v>0.1838446846062716</c:v>
                </c:pt>
                <c:pt idx="2">
                  <c:v>0.13548995430477986</c:v>
                </c:pt>
                <c:pt idx="3">
                  <c:v>0.1148424844660429</c:v>
                </c:pt>
                <c:pt idx="4">
                  <c:v>0.10625951983752811</c:v>
                </c:pt>
                <c:pt idx="5">
                  <c:v>0.08858586591233288</c:v>
                </c:pt>
                <c:pt idx="6">
                  <c:v>0.05517274727400208</c:v>
                </c:pt>
                <c:pt idx="7">
                  <c:v>0.049273470177220086</c:v>
                </c:pt>
                <c:pt idx="8">
                  <c:v>0.038973912623002344</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24"/>
          <c:w val="0.9665"/>
          <c:h val="0.95175"/>
        </c:manualLayout>
      </c:layout>
      <c:barChart>
        <c:barDir val="bar"/>
        <c:grouping val="clustered"/>
        <c:varyColors val="0"/>
        <c:ser>
          <c:idx val="0"/>
          <c:order val="0"/>
          <c:tx>
            <c:strRef>
              <c:f>source_G8!$B$2</c:f>
              <c:strCache>
                <c:ptCount val="1"/>
                <c:pt idx="0">
                  <c:v>en %</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source_G8!$A$3:$A$11</c:f>
              <c:strCache>
                <c:ptCount val="9"/>
                <c:pt idx="0">
                  <c:v>Explosion</c:v>
                </c:pt>
                <c:pt idx="1">
                  <c:v>Heurt</c:v>
                </c:pt>
                <c:pt idx="2">
                  <c:v>Projection</c:v>
                </c:pt>
                <c:pt idx="3">
                  <c:v>Manutention</c:v>
                </c:pt>
                <c:pt idx="4">
                  <c:v>Contact-explosion</c:v>
                </c:pt>
                <c:pt idx="5">
                  <c:v>Agression</c:v>
                </c:pt>
                <c:pt idx="6">
                  <c:v>Chute d'objet</c:v>
                </c:pt>
                <c:pt idx="7">
                  <c:v>Accident de la route</c:v>
                </c:pt>
                <c:pt idx="8">
                  <c:v>Chute de personne</c:v>
                </c:pt>
              </c:strCache>
            </c:strRef>
          </c:cat>
          <c:val>
            <c:numRef>
              <c:f>source_G8!$B$3:$B$11</c:f>
              <c:numCache>
                <c:ptCount val="9"/>
                <c:pt idx="0">
                  <c:v>67.6</c:v>
                </c:pt>
                <c:pt idx="1">
                  <c:v>63.6</c:v>
                </c:pt>
                <c:pt idx="2">
                  <c:v>63.4</c:v>
                </c:pt>
                <c:pt idx="3">
                  <c:v>60.1</c:v>
                </c:pt>
                <c:pt idx="4">
                  <c:v>57.3</c:v>
                </c:pt>
                <c:pt idx="5">
                  <c:v>52.6</c:v>
                </c:pt>
                <c:pt idx="6">
                  <c:v>47.5</c:v>
                </c:pt>
                <c:pt idx="7">
                  <c:v>37.7</c:v>
                </c:pt>
                <c:pt idx="8">
                  <c:v>32.4</c:v>
                </c:pt>
              </c:numCache>
            </c:numRef>
          </c:val>
        </c:ser>
        <c:axId val="34108079"/>
        <c:axId val="38537256"/>
      </c:barChart>
      <c:catAx>
        <c:axId val="341080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37256"/>
        <c:crosses val="autoZero"/>
        <c:auto val="1"/>
        <c:lblOffset val="100"/>
        <c:tickLblSkip val="1"/>
        <c:noMultiLvlLbl val="0"/>
      </c:catAx>
      <c:valAx>
        <c:axId val="385372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10807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5"/>
          <c:y val="0.04725"/>
          <c:w val="0.8775"/>
          <c:h val="0.90425"/>
        </c:manualLayout>
      </c:layout>
      <c:barChart>
        <c:barDir val="bar"/>
        <c:grouping val="stacked"/>
        <c:varyColors val="0"/>
        <c:ser>
          <c:idx val="0"/>
          <c:order val="0"/>
          <c:tx>
            <c:v>IPP &lt; 10%</c:v>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Ensemble </c:v>
              </c:pt>
              <c:pt idx="1">
                <c:v>Ouvriers d'Etat</c:v>
              </c:pt>
              <c:pt idx="2">
                <c:v>Titulaires civils</c:v>
              </c:pt>
              <c:pt idx="3">
                <c:v>Non-titulaires</c:v>
              </c:pt>
            </c:strLit>
          </c:cat>
          <c:val>
            <c:numLit>
              <c:ptCount val="4"/>
              <c:pt idx="0">
                <c:v>2.7286865545030397</c:v>
              </c:pt>
              <c:pt idx="1">
                <c:v>1.9329896907216495</c:v>
              </c:pt>
              <c:pt idx="2">
                <c:v>2.902979373567609</c:v>
              </c:pt>
              <c:pt idx="3">
                <c:v>4.81283422459893</c:v>
              </c:pt>
            </c:numLit>
          </c:val>
        </c:ser>
        <c:ser>
          <c:idx val="1"/>
          <c:order val="1"/>
          <c:tx>
            <c:v>IPP &gt;10% </c:v>
          </c:tx>
          <c:spPr>
            <a:solidFill>
              <a:srgbClr val="969696"/>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Ensemble </c:v>
              </c:pt>
              <c:pt idx="1">
                <c:v>Ouvriers d'Etat</c:v>
              </c:pt>
              <c:pt idx="2">
                <c:v>Titulaires civils</c:v>
              </c:pt>
              <c:pt idx="3">
                <c:v>Non-titulaires</c:v>
              </c:pt>
            </c:strLit>
          </c:cat>
          <c:val>
            <c:numLit>
              <c:ptCount val="4"/>
              <c:pt idx="0">
                <c:v>0.39587162448748764</c:v>
              </c:pt>
              <c:pt idx="1">
                <c:v>0.32216494845360827</c:v>
              </c:pt>
              <c:pt idx="2">
                <c:v>0.42016806722689076</c:v>
              </c:pt>
              <c:pt idx="3">
                <c:v>0.5347593582887701</c:v>
              </c:pt>
            </c:numLit>
          </c:val>
        </c:ser>
        <c:overlap val="100"/>
        <c:axId val="11290985"/>
        <c:axId val="34510002"/>
      </c:barChart>
      <c:catAx>
        <c:axId val="112909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10002"/>
        <c:crosses val="autoZero"/>
        <c:auto val="1"/>
        <c:lblOffset val="100"/>
        <c:tickLblSkip val="1"/>
        <c:noMultiLvlLbl val="0"/>
      </c:catAx>
      <c:valAx>
        <c:axId val="34510002"/>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90985"/>
        <c:crossesAt val="1"/>
        <c:crossBetween val="between"/>
        <c:dispUnits/>
      </c:valAx>
      <c:spPr>
        <a:noFill/>
        <a:ln w="12700">
          <a:solidFill>
            <a:srgbClr val="808080"/>
          </a:solidFill>
        </a:ln>
      </c:spPr>
    </c:plotArea>
    <c:legend>
      <c:legendPos val="r"/>
      <c:layout>
        <c:manualLayout>
          <c:xMode val="edge"/>
          <c:yMode val="edge"/>
          <c:x val="0.723"/>
          <c:y val="0.5735"/>
          <c:w val="0.194"/>
          <c:h val="0.189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5</xdr:col>
      <xdr:colOff>238125</xdr:colOff>
      <xdr:row>26</xdr:row>
      <xdr:rowOff>0</xdr:rowOff>
    </xdr:to>
    <xdr:graphicFrame>
      <xdr:nvGraphicFramePr>
        <xdr:cNvPr id="1" name="Chart 4"/>
        <xdr:cNvGraphicFramePr/>
      </xdr:nvGraphicFramePr>
      <xdr:xfrm>
        <a:off x="0" y="533400"/>
        <a:ext cx="6153150" cy="38671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152400</xdr:rowOff>
    </xdr:from>
    <xdr:to>
      <xdr:col>6</xdr:col>
      <xdr:colOff>514350</xdr:colOff>
      <xdr:row>21</xdr:row>
      <xdr:rowOff>152400</xdr:rowOff>
    </xdr:to>
    <xdr:graphicFrame>
      <xdr:nvGraphicFramePr>
        <xdr:cNvPr id="1" name="Chart 1"/>
        <xdr:cNvGraphicFramePr/>
      </xdr:nvGraphicFramePr>
      <xdr:xfrm>
        <a:off x="0" y="771525"/>
        <a:ext cx="5086350" cy="3238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2438400</xdr:colOff>
      <xdr:row>30</xdr:row>
      <xdr:rowOff>123825</xdr:rowOff>
    </xdr:to>
    <xdr:graphicFrame>
      <xdr:nvGraphicFramePr>
        <xdr:cNvPr id="1" name="Chart 1"/>
        <xdr:cNvGraphicFramePr/>
      </xdr:nvGraphicFramePr>
      <xdr:xfrm>
        <a:off x="9525" y="323850"/>
        <a:ext cx="6934200" cy="4657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xdr:col>
      <xdr:colOff>1476375</xdr:colOff>
      <xdr:row>26</xdr:row>
      <xdr:rowOff>123825</xdr:rowOff>
    </xdr:to>
    <xdr:graphicFrame>
      <xdr:nvGraphicFramePr>
        <xdr:cNvPr id="1" name="Chart 1"/>
        <xdr:cNvGraphicFramePr/>
      </xdr:nvGraphicFramePr>
      <xdr:xfrm>
        <a:off x="0" y="514350"/>
        <a:ext cx="5219700" cy="4000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12</xdr:col>
      <xdr:colOff>95250</xdr:colOff>
      <xdr:row>37</xdr:row>
      <xdr:rowOff>95250</xdr:rowOff>
    </xdr:to>
    <xdr:graphicFrame>
      <xdr:nvGraphicFramePr>
        <xdr:cNvPr id="1" name="Chart 1"/>
        <xdr:cNvGraphicFramePr/>
      </xdr:nvGraphicFramePr>
      <xdr:xfrm>
        <a:off x="0" y="333375"/>
        <a:ext cx="9239250" cy="5753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152400</xdr:rowOff>
    </xdr:from>
    <xdr:to>
      <xdr:col>12</xdr:col>
      <xdr:colOff>95250</xdr:colOff>
      <xdr:row>37</xdr:row>
      <xdr:rowOff>76200</xdr:rowOff>
    </xdr:to>
    <xdr:graphicFrame>
      <xdr:nvGraphicFramePr>
        <xdr:cNvPr id="1" name="Chart 1"/>
        <xdr:cNvGraphicFramePr/>
      </xdr:nvGraphicFramePr>
      <xdr:xfrm>
        <a:off x="0" y="314325"/>
        <a:ext cx="9239250" cy="57531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12</xdr:col>
      <xdr:colOff>95250</xdr:colOff>
      <xdr:row>37</xdr:row>
      <xdr:rowOff>95250</xdr:rowOff>
    </xdr:to>
    <xdr:graphicFrame>
      <xdr:nvGraphicFramePr>
        <xdr:cNvPr id="1" name="Chart 2"/>
        <xdr:cNvGraphicFramePr/>
      </xdr:nvGraphicFramePr>
      <xdr:xfrm>
        <a:off x="0" y="333375"/>
        <a:ext cx="9239250" cy="57531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6</xdr:col>
      <xdr:colOff>190500</xdr:colOff>
      <xdr:row>6</xdr:row>
      <xdr:rowOff>0</xdr:rowOff>
    </xdr:to>
    <xdr:graphicFrame>
      <xdr:nvGraphicFramePr>
        <xdr:cNvPr id="1" name="Chart 1"/>
        <xdr:cNvGraphicFramePr/>
      </xdr:nvGraphicFramePr>
      <xdr:xfrm>
        <a:off x="4143375" y="1238250"/>
        <a:ext cx="3238500" cy="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733425</xdr:colOff>
      <xdr:row>1</xdr:row>
      <xdr:rowOff>0</xdr:rowOff>
    </xdr:from>
    <xdr:to>
      <xdr:col>10</xdr:col>
      <xdr:colOff>0</xdr:colOff>
      <xdr:row>1</xdr:row>
      <xdr:rowOff>0</xdr:rowOff>
    </xdr:to>
    <xdr:graphicFrame>
      <xdr:nvGraphicFramePr>
        <xdr:cNvPr id="1" name="Chart 3"/>
        <xdr:cNvGraphicFramePr/>
      </xdr:nvGraphicFramePr>
      <xdr:xfrm>
        <a:off x="10001250" y="161925"/>
        <a:ext cx="7905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19050</xdr:rowOff>
    </xdr:from>
    <xdr:to>
      <xdr:col>7</xdr:col>
      <xdr:colOff>733425</xdr:colOff>
      <xdr:row>37</xdr:row>
      <xdr:rowOff>104775</xdr:rowOff>
    </xdr:to>
    <xdr:graphicFrame>
      <xdr:nvGraphicFramePr>
        <xdr:cNvPr id="2" name="Chart 4"/>
        <xdr:cNvGraphicFramePr/>
      </xdr:nvGraphicFramePr>
      <xdr:xfrm>
        <a:off x="0" y="342900"/>
        <a:ext cx="9239250" cy="57531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4</xdr:row>
      <xdr:rowOff>0</xdr:rowOff>
    </xdr:from>
    <xdr:to>
      <xdr:col>10</xdr:col>
      <xdr:colOff>200025</xdr:colOff>
      <xdr:row>4</xdr:row>
      <xdr:rowOff>0</xdr:rowOff>
    </xdr:to>
    <xdr:graphicFrame>
      <xdr:nvGraphicFramePr>
        <xdr:cNvPr id="1" name="Chart 1"/>
        <xdr:cNvGraphicFramePr/>
      </xdr:nvGraphicFramePr>
      <xdr:xfrm>
        <a:off x="8458200" y="790575"/>
        <a:ext cx="1457325" cy="0"/>
      </xdr:xfrm>
      <a:graphic>
        <a:graphicData uri="http://schemas.openxmlformats.org/drawingml/2006/chart">
          <c:chart xmlns:c="http://schemas.openxmlformats.org/drawingml/2006/chart" r:id="rId1"/>
        </a:graphicData>
      </a:graphic>
    </xdr:graphicFrame>
    <xdr:clientData/>
  </xdr:twoCellAnchor>
  <xdr:twoCellAnchor>
    <xdr:from>
      <xdr:col>8</xdr:col>
      <xdr:colOff>219075</xdr:colOff>
      <xdr:row>4</xdr:row>
      <xdr:rowOff>0</xdr:rowOff>
    </xdr:from>
    <xdr:to>
      <xdr:col>10</xdr:col>
      <xdr:colOff>219075</xdr:colOff>
      <xdr:row>4</xdr:row>
      <xdr:rowOff>0</xdr:rowOff>
    </xdr:to>
    <xdr:graphicFrame>
      <xdr:nvGraphicFramePr>
        <xdr:cNvPr id="2" name="Chart 2"/>
        <xdr:cNvGraphicFramePr/>
      </xdr:nvGraphicFramePr>
      <xdr:xfrm>
        <a:off x="8410575" y="790575"/>
        <a:ext cx="1524000" cy="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8</xdr:col>
      <xdr:colOff>0</xdr:colOff>
      <xdr:row>25</xdr:row>
      <xdr:rowOff>123825</xdr:rowOff>
    </xdr:to>
    <xdr:graphicFrame>
      <xdr:nvGraphicFramePr>
        <xdr:cNvPr id="1" name="Chart 1"/>
        <xdr:cNvGraphicFramePr/>
      </xdr:nvGraphicFramePr>
      <xdr:xfrm>
        <a:off x="0" y="495300"/>
        <a:ext cx="7477125"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657225</xdr:colOff>
      <xdr:row>30</xdr:row>
      <xdr:rowOff>19050</xdr:rowOff>
    </xdr:to>
    <xdr:graphicFrame>
      <xdr:nvGraphicFramePr>
        <xdr:cNvPr id="1" name="Chart 1"/>
        <xdr:cNvGraphicFramePr/>
      </xdr:nvGraphicFramePr>
      <xdr:xfrm>
        <a:off x="0" y="323850"/>
        <a:ext cx="8296275" cy="45529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323850</xdr:colOff>
      <xdr:row>22</xdr:row>
      <xdr:rowOff>152400</xdr:rowOff>
    </xdr:to>
    <xdr:graphicFrame>
      <xdr:nvGraphicFramePr>
        <xdr:cNvPr id="1" name="Chart 1"/>
        <xdr:cNvGraphicFramePr/>
      </xdr:nvGraphicFramePr>
      <xdr:xfrm>
        <a:off x="0" y="323850"/>
        <a:ext cx="4648200" cy="3390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57150</xdr:colOff>
      <xdr:row>20</xdr:row>
      <xdr:rowOff>0</xdr:rowOff>
    </xdr:to>
    <xdr:graphicFrame>
      <xdr:nvGraphicFramePr>
        <xdr:cNvPr id="1" name="Chart 1"/>
        <xdr:cNvGraphicFramePr/>
      </xdr:nvGraphicFramePr>
      <xdr:xfrm>
        <a:off x="0" y="704850"/>
        <a:ext cx="3867150" cy="2914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6</xdr:col>
      <xdr:colOff>742950</xdr:colOff>
      <xdr:row>12</xdr:row>
      <xdr:rowOff>104775</xdr:rowOff>
    </xdr:to>
    <xdr:graphicFrame>
      <xdr:nvGraphicFramePr>
        <xdr:cNvPr id="1" name="Chart 1"/>
        <xdr:cNvGraphicFramePr/>
      </xdr:nvGraphicFramePr>
      <xdr:xfrm>
        <a:off x="0" y="581025"/>
        <a:ext cx="5314950" cy="1714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76200</xdr:colOff>
      <xdr:row>25</xdr:row>
      <xdr:rowOff>142875</xdr:rowOff>
    </xdr:to>
    <xdr:graphicFrame>
      <xdr:nvGraphicFramePr>
        <xdr:cNvPr id="1" name="Chart 1"/>
        <xdr:cNvGraphicFramePr/>
      </xdr:nvGraphicFramePr>
      <xdr:xfrm>
        <a:off x="0" y="323850"/>
        <a:ext cx="5353050"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704850</xdr:colOff>
      <xdr:row>27</xdr:row>
      <xdr:rowOff>152400</xdr:rowOff>
    </xdr:to>
    <xdr:graphicFrame>
      <xdr:nvGraphicFramePr>
        <xdr:cNvPr id="1" name="Chart 2"/>
        <xdr:cNvGraphicFramePr/>
      </xdr:nvGraphicFramePr>
      <xdr:xfrm>
        <a:off x="0" y="495300"/>
        <a:ext cx="6038850" cy="402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714375</xdr:colOff>
      <xdr:row>23</xdr:row>
      <xdr:rowOff>114300</xdr:rowOff>
    </xdr:to>
    <xdr:graphicFrame>
      <xdr:nvGraphicFramePr>
        <xdr:cNvPr id="1" name="Chart 1026"/>
        <xdr:cNvGraphicFramePr/>
      </xdr:nvGraphicFramePr>
      <xdr:xfrm>
        <a:off x="0" y="638175"/>
        <a:ext cx="6048375" cy="3514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704850</xdr:colOff>
      <xdr:row>26</xdr:row>
      <xdr:rowOff>152400</xdr:rowOff>
    </xdr:to>
    <xdr:graphicFrame>
      <xdr:nvGraphicFramePr>
        <xdr:cNvPr id="1" name="Chart 2"/>
        <xdr:cNvGraphicFramePr/>
      </xdr:nvGraphicFramePr>
      <xdr:xfrm>
        <a:off x="0" y="619125"/>
        <a:ext cx="5695950" cy="4019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5</xdr:col>
      <xdr:colOff>57150</xdr:colOff>
      <xdr:row>15</xdr:row>
      <xdr:rowOff>0</xdr:rowOff>
    </xdr:to>
    <xdr:graphicFrame>
      <xdr:nvGraphicFramePr>
        <xdr:cNvPr id="1" name="Chart 1025"/>
        <xdr:cNvGraphicFramePr/>
      </xdr:nvGraphicFramePr>
      <xdr:xfrm>
        <a:off x="0" y="533400"/>
        <a:ext cx="3867150" cy="2095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5"/>
  <sheetViews>
    <sheetView zoomScaleSheetLayoutView="100" zoomScalePageLayoutView="0" workbookViewId="0" topLeftCell="A1">
      <selection activeCell="C29" sqref="C29"/>
    </sheetView>
  </sheetViews>
  <sheetFormatPr defaultColWidth="11.421875" defaultRowHeight="12.75"/>
  <cols>
    <col min="1" max="1" width="26.7109375" style="21" bestFit="1" customWidth="1"/>
    <col min="2" max="2" width="20.421875" style="11" bestFit="1" customWidth="1"/>
    <col min="3" max="3" width="14.7109375" style="11" bestFit="1" customWidth="1"/>
    <col min="4" max="4" width="72.140625" style="20" customWidth="1"/>
    <col min="5" max="16384" width="11.421875" style="11" customWidth="1"/>
  </cols>
  <sheetData>
    <row r="1" spans="1:3" ht="24.75" customHeight="1" thickBot="1">
      <c r="A1" s="281" t="s">
        <v>266</v>
      </c>
      <c r="B1" s="281"/>
      <c r="C1" s="281"/>
    </row>
    <row r="2" spans="1:4" ht="27" customHeight="1">
      <c r="A2" s="282" t="s">
        <v>41</v>
      </c>
      <c r="B2" s="23" t="s">
        <v>275</v>
      </c>
      <c r="C2" s="23" t="s">
        <v>302</v>
      </c>
      <c r="D2" s="285" t="s">
        <v>279</v>
      </c>
    </row>
    <row r="3" spans="1:4" ht="12.75">
      <c r="A3" s="283"/>
      <c r="B3" s="18" t="s">
        <v>276</v>
      </c>
      <c r="C3" s="18" t="s">
        <v>303</v>
      </c>
      <c r="D3" s="286"/>
    </row>
    <row r="4" spans="1:4" ht="13.5" thickBot="1">
      <c r="A4" s="284"/>
      <c r="B4" s="24" t="s">
        <v>277</v>
      </c>
      <c r="C4" s="24" t="s">
        <v>278</v>
      </c>
      <c r="D4" s="287"/>
    </row>
    <row r="5" spans="1:4" ht="12.75">
      <c r="A5" s="25" t="s">
        <v>1</v>
      </c>
      <c r="B5" s="26">
        <v>18448</v>
      </c>
      <c r="C5" s="27">
        <v>57.3</v>
      </c>
      <c r="D5" s="28"/>
    </row>
    <row r="6" spans="1:4" ht="12.75" customHeight="1">
      <c r="A6" s="25" t="s">
        <v>46</v>
      </c>
      <c r="B6" s="26">
        <v>34124</v>
      </c>
      <c r="C6" s="27">
        <v>100</v>
      </c>
      <c r="D6" s="29" t="s">
        <v>237</v>
      </c>
    </row>
    <row r="7" spans="1:4" ht="12.75">
      <c r="A7" s="25" t="s">
        <v>9</v>
      </c>
      <c r="B7" s="26">
        <v>14180</v>
      </c>
      <c r="C7" s="27">
        <v>92.9</v>
      </c>
      <c r="D7" s="28"/>
    </row>
    <row r="8" spans="1:4" ht="12.75">
      <c r="A8" s="25" t="s">
        <v>12</v>
      </c>
      <c r="B8" s="26">
        <v>86446</v>
      </c>
      <c r="C8" s="27">
        <v>91.2</v>
      </c>
      <c r="D8" s="28"/>
    </row>
    <row r="9" spans="1:4" ht="12.75">
      <c r="A9" s="25" t="s">
        <v>2</v>
      </c>
      <c r="B9" s="26">
        <v>186566</v>
      </c>
      <c r="C9" s="27" t="s">
        <v>44</v>
      </c>
      <c r="D9" s="28"/>
    </row>
    <row r="10" spans="1:4" ht="12.75">
      <c r="A10" s="25" t="s">
        <v>224</v>
      </c>
      <c r="B10" s="26">
        <v>3215</v>
      </c>
      <c r="C10" s="27">
        <v>100</v>
      </c>
      <c r="D10" s="28"/>
    </row>
    <row r="11" spans="1:4" ht="12.75">
      <c r="A11" s="25" t="s">
        <v>225</v>
      </c>
      <c r="B11" s="26">
        <v>965177</v>
      </c>
      <c r="C11" s="27">
        <v>93.2</v>
      </c>
      <c r="D11" s="29" t="s">
        <v>238</v>
      </c>
    </row>
    <row r="12" spans="1:4" ht="12.75">
      <c r="A12" s="25" t="s">
        <v>226</v>
      </c>
      <c r="B12" s="30">
        <v>148035</v>
      </c>
      <c r="C12" s="27">
        <v>55.8</v>
      </c>
      <c r="D12" s="29" t="s">
        <v>239</v>
      </c>
    </row>
    <row r="13" spans="1:4" ht="12.75">
      <c r="A13" s="25" t="s">
        <v>227</v>
      </c>
      <c r="B13" s="30">
        <v>98847</v>
      </c>
      <c r="C13" s="27">
        <v>100</v>
      </c>
      <c r="D13" s="28"/>
    </row>
    <row r="14" spans="1:4" ht="12.75">
      <c r="A14" s="25" t="s">
        <v>228</v>
      </c>
      <c r="B14" s="30">
        <v>13089</v>
      </c>
      <c r="C14" s="27">
        <v>91.9</v>
      </c>
      <c r="D14" s="28"/>
    </row>
    <row r="15" spans="1:4" ht="22.5">
      <c r="A15" s="25" t="s">
        <v>229</v>
      </c>
      <c r="B15" s="30">
        <v>39599</v>
      </c>
      <c r="C15" s="27">
        <v>84.7</v>
      </c>
      <c r="D15" s="29" t="s">
        <v>280</v>
      </c>
    </row>
    <row r="16" spans="1:4" ht="12.75">
      <c r="A16" s="25" t="s">
        <v>230</v>
      </c>
      <c r="B16" s="30">
        <v>146065</v>
      </c>
      <c r="C16" s="27">
        <v>88.8</v>
      </c>
      <c r="D16" s="29" t="s">
        <v>240</v>
      </c>
    </row>
    <row r="17" spans="1:4" ht="47.25" customHeight="1">
      <c r="A17" s="25" t="s">
        <v>43</v>
      </c>
      <c r="B17" s="26">
        <v>8373</v>
      </c>
      <c r="C17" s="27">
        <v>96.5</v>
      </c>
      <c r="D17" s="29" t="s">
        <v>300</v>
      </c>
    </row>
    <row r="18" spans="1:4" ht="12.75">
      <c r="A18" s="25" t="s">
        <v>6</v>
      </c>
      <c r="B18" s="26">
        <v>74425</v>
      </c>
      <c r="C18" s="27">
        <v>97.2</v>
      </c>
      <c r="D18" s="28"/>
    </row>
    <row r="19" spans="1:4" ht="12.75">
      <c r="A19" s="25" t="s">
        <v>7</v>
      </c>
      <c r="B19" s="26">
        <v>16476</v>
      </c>
      <c r="C19" s="27">
        <v>97</v>
      </c>
      <c r="D19" s="28"/>
    </row>
    <row r="20" spans="1:4" ht="12.75">
      <c r="A20" s="25" t="s">
        <v>10</v>
      </c>
      <c r="B20" s="26">
        <v>8632</v>
      </c>
      <c r="C20" s="27">
        <v>46.9</v>
      </c>
      <c r="D20" s="28"/>
    </row>
    <row r="21" spans="1:4" ht="13.5" thickBot="1">
      <c r="A21" s="31" t="s">
        <v>8</v>
      </c>
      <c r="B21" s="32">
        <v>11474</v>
      </c>
      <c r="C21" s="33">
        <v>92.4</v>
      </c>
      <c r="D21" s="34"/>
    </row>
    <row r="22" spans="1:4" ht="13.5" thickBot="1">
      <c r="A22" s="35" t="s">
        <v>21</v>
      </c>
      <c r="B22" s="36">
        <f>SUM(B5:B21)</f>
        <v>1873171</v>
      </c>
      <c r="C22" s="37">
        <v>80.7</v>
      </c>
      <c r="D22" s="34"/>
    </row>
    <row r="23" spans="1:4" ht="12.75">
      <c r="A23" s="288" t="s">
        <v>281</v>
      </c>
      <c r="B23" s="288"/>
      <c r="C23" s="288"/>
      <c r="D23" s="288"/>
    </row>
    <row r="24" spans="1:4" ht="12.75">
      <c r="A24" s="279" t="s">
        <v>282</v>
      </c>
      <c r="B24" s="279"/>
      <c r="C24" s="279"/>
      <c r="D24" s="279"/>
    </row>
    <row r="25" spans="1:4" ht="24" customHeight="1">
      <c r="A25" s="280" t="s">
        <v>301</v>
      </c>
      <c r="B25" s="280"/>
      <c r="C25" s="280"/>
      <c r="D25" s="280"/>
    </row>
  </sheetData>
  <sheetProtection/>
  <mergeCells count="6">
    <mergeCell ref="A24:D24"/>
    <mergeCell ref="A25:D25"/>
    <mergeCell ref="A1:C1"/>
    <mergeCell ref="A2:A4"/>
    <mergeCell ref="D2:D4"/>
    <mergeCell ref="A23:D23"/>
  </mergeCells>
  <printOptions/>
  <pageMargins left="0.75" right="0.75" top="1" bottom="1" header="0.4921259845" footer="0.4921259845"/>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F40"/>
  <sheetViews>
    <sheetView zoomScalePageLayoutView="0" workbookViewId="0" topLeftCell="A1">
      <selection activeCell="D33" sqref="D33"/>
    </sheetView>
  </sheetViews>
  <sheetFormatPr defaultColWidth="11.421875" defaultRowHeight="12.75"/>
  <cols>
    <col min="1" max="1" width="25.421875" style="11" customWidth="1"/>
    <col min="2" max="2" width="19.421875" style="11" bestFit="1" customWidth="1"/>
    <col min="3" max="3" width="20.7109375" style="11" bestFit="1" customWidth="1"/>
    <col min="4" max="4" width="20.57421875" style="11" bestFit="1" customWidth="1"/>
    <col min="5" max="16384" width="11.421875" style="11" customWidth="1"/>
  </cols>
  <sheetData>
    <row r="1" spans="1:5" ht="13.5" thickBot="1">
      <c r="A1" s="289" t="s">
        <v>291</v>
      </c>
      <c r="B1" s="289"/>
      <c r="C1" s="289"/>
      <c r="D1" s="289"/>
      <c r="E1" s="289"/>
    </row>
    <row r="2" spans="1:4" ht="12.75" customHeight="1">
      <c r="A2" s="149"/>
      <c r="B2" s="150" t="s">
        <v>66</v>
      </c>
      <c r="C2" s="150" t="s">
        <v>66</v>
      </c>
      <c r="D2" s="150" t="s">
        <v>70</v>
      </c>
    </row>
    <row r="3" spans="1:4" ht="12.75" customHeight="1">
      <c r="A3" s="151"/>
      <c r="B3" s="152" t="s">
        <v>67</v>
      </c>
      <c r="C3" s="152" t="s">
        <v>69</v>
      </c>
      <c r="D3" s="152" t="s">
        <v>71</v>
      </c>
    </row>
    <row r="4" spans="1:4" ht="12.75" customHeight="1" thickBot="1">
      <c r="A4" s="153"/>
      <c r="B4" s="17" t="s">
        <v>68</v>
      </c>
      <c r="C4" s="154"/>
      <c r="D4" s="155"/>
    </row>
    <row r="5" spans="1:4" ht="12.75" customHeight="1" thickBot="1">
      <c r="A5" s="142" t="s">
        <v>72</v>
      </c>
      <c r="B5" s="42">
        <v>489193</v>
      </c>
      <c r="C5" s="42">
        <v>168836</v>
      </c>
      <c r="D5" s="42">
        <v>658029</v>
      </c>
    </row>
    <row r="6" spans="1:4" ht="12.75" customHeight="1" thickBot="1">
      <c r="A6" s="142" t="s">
        <v>16</v>
      </c>
      <c r="B6" s="42">
        <v>131085</v>
      </c>
      <c r="C6" s="42">
        <v>46312</v>
      </c>
      <c r="D6" s="42">
        <v>176814</v>
      </c>
    </row>
    <row r="7" spans="1:4" ht="12.75" customHeight="1" thickBot="1">
      <c r="A7" s="142" t="s">
        <v>73</v>
      </c>
      <c r="B7" s="42">
        <v>620277</v>
      </c>
      <c r="C7" s="42">
        <v>215148</v>
      </c>
      <c r="D7" s="42">
        <v>835425</v>
      </c>
    </row>
    <row r="8" s="121" customFormat="1" ht="12.75" customHeight="1">
      <c r="A8" s="121" t="s">
        <v>297</v>
      </c>
    </row>
    <row r="9" ht="12.75" customHeight="1"/>
    <row r="10" ht="12.75" customHeight="1"/>
    <row r="11" ht="12.75" customHeight="1"/>
    <row r="12" ht="12.75" customHeight="1"/>
    <row r="13" ht="13.5" customHeight="1"/>
    <row r="40" spans="2:6" ht="12.75">
      <c r="B40" s="289"/>
      <c r="C40" s="289"/>
      <c r="D40" s="289"/>
      <c r="E40" s="289"/>
      <c r="F40" s="289"/>
    </row>
  </sheetData>
  <sheetProtection/>
  <mergeCells count="2">
    <mergeCell ref="A1:E1"/>
    <mergeCell ref="B40:F40"/>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G17"/>
  <sheetViews>
    <sheetView zoomScalePageLayoutView="0" workbookViewId="0" topLeftCell="A1">
      <selection activeCell="I30" sqref="I30"/>
    </sheetView>
  </sheetViews>
  <sheetFormatPr defaultColWidth="11.421875" defaultRowHeight="12.75"/>
  <cols>
    <col min="1" max="16384" width="11.421875" style="11" customWidth="1"/>
  </cols>
  <sheetData>
    <row r="1" spans="1:5" ht="32.25" customHeight="1">
      <c r="A1" s="289" t="s">
        <v>263</v>
      </c>
      <c r="B1" s="289"/>
      <c r="C1" s="289"/>
      <c r="D1" s="289"/>
      <c r="E1" s="289"/>
    </row>
    <row r="2" ht="12.75" customHeight="1">
      <c r="A2" s="53" t="s">
        <v>305</v>
      </c>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spans="1:7" s="121" customFormat="1" ht="11.25">
      <c r="A14" s="298" t="s">
        <v>297</v>
      </c>
      <c r="B14" s="298"/>
      <c r="C14" s="298"/>
      <c r="D14" s="298"/>
      <c r="E14" s="298"/>
      <c r="F14" s="298"/>
      <c r="G14" s="298"/>
    </row>
    <row r="15" spans="1:7" s="121" customFormat="1" ht="11.25">
      <c r="A15" s="298"/>
      <c r="B15" s="298"/>
      <c r="C15" s="298"/>
      <c r="D15" s="298"/>
      <c r="E15" s="298"/>
      <c r="F15" s="298"/>
      <c r="G15" s="298"/>
    </row>
    <row r="16" spans="1:7" ht="12.75">
      <c r="A16" s="296" t="s">
        <v>106</v>
      </c>
      <c r="B16" s="297"/>
      <c r="C16" s="297"/>
      <c r="D16" s="297"/>
      <c r="E16" s="297"/>
      <c r="F16" s="297"/>
      <c r="G16" s="297"/>
    </row>
    <row r="17" spans="1:7" ht="23.25" customHeight="1">
      <c r="A17" s="296" t="s">
        <v>322</v>
      </c>
      <c r="B17" s="297"/>
      <c r="C17" s="297"/>
      <c r="D17" s="297"/>
      <c r="E17" s="297"/>
      <c r="F17" s="297"/>
      <c r="G17" s="297"/>
    </row>
  </sheetData>
  <sheetProtection/>
  <mergeCells count="4">
    <mergeCell ref="A1:E1"/>
    <mergeCell ref="A16:G16"/>
    <mergeCell ref="A17:G17"/>
    <mergeCell ref="A14:G15"/>
  </mergeCells>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C15" sqref="C15"/>
    </sheetView>
  </sheetViews>
  <sheetFormatPr defaultColWidth="11.421875" defaultRowHeight="12.75"/>
  <cols>
    <col min="1" max="1" width="24.8515625" style="11" bestFit="1" customWidth="1"/>
    <col min="2" max="2" width="34.00390625" style="11" bestFit="1" customWidth="1"/>
    <col min="3" max="3" width="33.00390625" style="11" bestFit="1" customWidth="1"/>
    <col min="4" max="4" width="36.421875" style="11" bestFit="1" customWidth="1"/>
    <col min="5" max="16384" width="11.421875" style="11" customWidth="1"/>
  </cols>
  <sheetData>
    <row r="1" ht="12.75">
      <c r="A1" s="11" t="s">
        <v>332</v>
      </c>
    </row>
    <row r="2" spans="1:4" ht="12.75">
      <c r="A2" s="197"/>
      <c r="B2" s="122" t="s">
        <v>74</v>
      </c>
      <c r="C2" s="122" t="s">
        <v>75</v>
      </c>
      <c r="D2" s="122" t="s">
        <v>76</v>
      </c>
    </row>
    <row r="3" spans="1:4" ht="12.75">
      <c r="A3" s="146" t="s">
        <v>72</v>
      </c>
      <c r="B3" s="147">
        <f>'T4'!D5/'T4'!D$7*100</f>
        <v>78.76577789747734</v>
      </c>
      <c r="C3" s="148">
        <f>'T4'!B5/'T4'!B$7*100</f>
        <v>78.86686109592972</v>
      </c>
      <c r="D3" s="148">
        <f>'T4'!C5/'T4'!C$7*100</f>
        <v>78.47435253871753</v>
      </c>
    </row>
    <row r="4" spans="1:4" ht="12.75">
      <c r="A4" s="146" t="s">
        <v>16</v>
      </c>
      <c r="B4" s="148">
        <f>'T4'!D6/'T4'!D$7*100</f>
        <v>21.164556962025316</v>
      </c>
      <c r="C4" s="148">
        <f>'T4'!B6/'T4'!B$7*100</f>
        <v>21.133300122364684</v>
      </c>
      <c r="D4" s="148">
        <f>'T4'!C6/'T4'!C$7*100</f>
        <v>21.525647461282464</v>
      </c>
    </row>
    <row r="5" spans="1:4" ht="12.75">
      <c r="A5" s="146" t="s">
        <v>73</v>
      </c>
      <c r="B5" s="147">
        <f>'T4'!D7/'T4'!D$7*100</f>
        <v>100</v>
      </c>
      <c r="C5" s="147">
        <f>'T4'!B7/'T4'!B$7*100</f>
        <v>100</v>
      </c>
      <c r="D5" s="147">
        <f>'T4'!C7/'T4'!C$7*100</f>
        <v>100</v>
      </c>
    </row>
    <row r="6" spans="1:4" ht="12.75">
      <c r="A6" s="53"/>
      <c r="B6" s="53"/>
      <c r="C6" s="53"/>
      <c r="D6" s="53"/>
    </row>
    <row r="7" spans="1:4" ht="12.75">
      <c r="A7" s="53"/>
      <c r="B7" s="53"/>
      <c r="C7" s="53"/>
      <c r="D7" s="53"/>
    </row>
    <row r="8" spans="1:4" ht="12.75">
      <c r="A8" s="53"/>
      <c r="B8" s="53"/>
      <c r="C8" s="53"/>
      <c r="D8" s="53"/>
    </row>
    <row r="9" spans="1:4" ht="12.75">
      <c r="A9" s="53"/>
      <c r="B9" s="53"/>
      <c r="C9" s="53"/>
      <c r="D9" s="53"/>
    </row>
    <row r="10" spans="1:4" ht="12.75">
      <c r="A10" s="53"/>
      <c r="B10" s="53"/>
      <c r="C10" s="53"/>
      <c r="D10" s="53"/>
    </row>
    <row r="11" spans="1:4" ht="12.75">
      <c r="A11" s="53"/>
      <c r="B11" s="53"/>
      <c r="C11" s="53"/>
      <c r="D11" s="53"/>
    </row>
    <row r="12" spans="1:4" ht="12.75">
      <c r="A12" s="53"/>
      <c r="B12" s="53"/>
      <c r="C12" s="53"/>
      <c r="D12" s="53"/>
    </row>
    <row r="13" spans="1:4" ht="12.75">
      <c r="A13" s="53"/>
      <c r="B13" s="53"/>
      <c r="C13" s="53"/>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D15"/>
  <sheetViews>
    <sheetView zoomScalePageLayoutView="0" workbookViewId="0" topLeftCell="A1">
      <selection activeCell="G15" sqref="G15"/>
    </sheetView>
  </sheetViews>
  <sheetFormatPr defaultColWidth="11.421875" defaultRowHeight="12.75"/>
  <cols>
    <col min="1" max="1" width="11.421875" style="11" customWidth="1"/>
    <col min="2" max="2" width="15.57421875" style="11" customWidth="1"/>
    <col min="3" max="4" width="30.421875" style="11" customWidth="1"/>
    <col min="5" max="5" width="11.421875" style="158" customWidth="1"/>
    <col min="6" max="16384" width="11.421875" style="11" customWidth="1"/>
  </cols>
  <sheetData>
    <row r="1" spans="1:4" ht="31.5" customHeight="1" thickBot="1">
      <c r="A1" s="289" t="s">
        <v>290</v>
      </c>
      <c r="B1" s="289"/>
      <c r="C1" s="289"/>
      <c r="D1" s="289"/>
    </row>
    <row r="2" spans="1:4" ht="13.5" thickBot="1">
      <c r="A2" s="301"/>
      <c r="B2" s="303" t="s">
        <v>78</v>
      </c>
      <c r="C2" s="305" t="s">
        <v>79</v>
      </c>
      <c r="D2" s="306"/>
    </row>
    <row r="3" spans="1:4" ht="13.5" thickBot="1">
      <c r="A3" s="302"/>
      <c r="B3" s="304"/>
      <c r="C3" s="133" t="s">
        <v>80</v>
      </c>
      <c r="D3" s="213" t="s">
        <v>81</v>
      </c>
    </row>
    <row r="4" spans="1:4" ht="13.5" thickBot="1">
      <c r="A4" s="217" t="s">
        <v>17</v>
      </c>
      <c r="B4" s="143">
        <v>1873171</v>
      </c>
      <c r="C4" s="143">
        <v>3707066</v>
      </c>
      <c r="D4" s="214">
        <v>17786989</v>
      </c>
    </row>
    <row r="5" spans="1:4" ht="34.5" thickBot="1">
      <c r="A5" s="217" t="s">
        <v>82</v>
      </c>
      <c r="B5" s="42">
        <v>31469</v>
      </c>
      <c r="C5" s="42">
        <v>50455</v>
      </c>
      <c r="D5" s="214">
        <v>783794</v>
      </c>
    </row>
    <row r="6" spans="1:4" ht="23.25" thickBot="1">
      <c r="A6" s="217" t="s">
        <v>83</v>
      </c>
      <c r="B6" s="44">
        <v>835425</v>
      </c>
      <c r="C6" s="42">
        <v>2305332</v>
      </c>
      <c r="D6" s="214">
        <v>40035981</v>
      </c>
    </row>
    <row r="7" spans="1:4" ht="23.25" thickBot="1">
      <c r="A7" s="218" t="s">
        <v>20</v>
      </c>
      <c r="B7" s="144">
        <v>45</v>
      </c>
      <c r="C7" s="145">
        <v>71</v>
      </c>
      <c r="D7" s="215">
        <v>921</v>
      </c>
    </row>
    <row r="8" spans="1:4" ht="35.25" thickBot="1" thickTop="1">
      <c r="A8" s="217" t="s">
        <v>77</v>
      </c>
      <c r="B8" s="136">
        <f>B5/B4*100</f>
        <v>1.6799854364604194</v>
      </c>
      <c r="C8" s="136">
        <f>C5/C4*100</f>
        <v>1.3610494121226868</v>
      </c>
      <c r="D8" s="216">
        <f>D5/D4*100</f>
        <v>4.406558074556632</v>
      </c>
    </row>
    <row r="9" spans="1:4" ht="34.5" thickBot="1">
      <c r="A9" s="217" t="s">
        <v>18</v>
      </c>
      <c r="B9" s="136">
        <f>B6/B4</f>
        <v>0.44599505330800016</v>
      </c>
      <c r="C9" s="136">
        <f>C6/C4</f>
        <v>0.6218750893563805</v>
      </c>
      <c r="D9" s="216">
        <f>D6/D4</f>
        <v>2.25085769154071</v>
      </c>
    </row>
    <row r="10" spans="1:4" ht="34.5" thickBot="1">
      <c r="A10" s="217" t="s">
        <v>84</v>
      </c>
      <c r="B10" s="136">
        <f>B7/B4*100000</f>
        <v>2.4023434059143556</v>
      </c>
      <c r="C10" s="136">
        <f>C7/C4*100000</f>
        <v>1.9152612874979837</v>
      </c>
      <c r="D10" s="216">
        <f>D7/D4*100000</f>
        <v>5.177942146363277</v>
      </c>
    </row>
    <row r="11" spans="1:4" ht="38.25" customHeight="1">
      <c r="A11" s="299" t="s">
        <v>85</v>
      </c>
      <c r="B11" s="299"/>
      <c r="C11" s="299"/>
      <c r="D11" s="299"/>
    </row>
    <row r="12" spans="1:4" ht="29.25" customHeight="1">
      <c r="A12" s="280" t="s">
        <v>323</v>
      </c>
      <c r="B12" s="280"/>
      <c r="C12" s="280"/>
      <c r="D12" s="280"/>
    </row>
    <row r="13" spans="1:4" ht="12.75">
      <c r="A13" s="300" t="s">
        <v>86</v>
      </c>
      <c r="B13" s="300"/>
      <c r="C13" s="300"/>
      <c r="D13" s="300"/>
    </row>
    <row r="14" spans="1:4" ht="12.75">
      <c r="A14" s="280" t="s">
        <v>87</v>
      </c>
      <c r="B14" s="280"/>
      <c r="C14" s="280"/>
      <c r="D14" s="280"/>
    </row>
    <row r="15" spans="1:4" ht="40.5" customHeight="1">
      <c r="A15" s="280" t="s">
        <v>324</v>
      </c>
      <c r="B15" s="280"/>
      <c r="C15" s="280"/>
      <c r="D15" s="280"/>
    </row>
  </sheetData>
  <sheetProtection/>
  <mergeCells count="9">
    <mergeCell ref="A2:A3"/>
    <mergeCell ref="B2:B3"/>
    <mergeCell ref="C2:D2"/>
    <mergeCell ref="A1:D1"/>
    <mergeCell ref="A15:D15"/>
    <mergeCell ref="A11:D11"/>
    <mergeCell ref="A12:D12"/>
    <mergeCell ref="A13:D13"/>
    <mergeCell ref="A14:D14"/>
  </mergeCell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Q30"/>
  <sheetViews>
    <sheetView zoomScalePageLayoutView="0" workbookViewId="0" topLeftCell="A1">
      <selection activeCell="I24" sqref="I24"/>
    </sheetView>
  </sheetViews>
  <sheetFormatPr defaultColWidth="11.421875" defaultRowHeight="12.75"/>
  <cols>
    <col min="1" max="16384" width="11.421875" style="11" customWidth="1"/>
  </cols>
  <sheetData>
    <row r="1" spans="1:251" s="20" customFormat="1" ht="49.5" customHeight="1">
      <c r="A1" s="289" t="s">
        <v>310</v>
      </c>
      <c r="B1" s="289"/>
      <c r="C1" s="289"/>
      <c r="D1" s="289"/>
      <c r="E1" s="289"/>
      <c r="F1" s="274"/>
      <c r="G1" s="6"/>
      <c r="H1" s="6"/>
      <c r="I1" s="6"/>
      <c r="J1" s="6"/>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c r="DV1" s="289"/>
      <c r="DW1" s="289"/>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89"/>
      <c r="FZ1" s="289"/>
      <c r="GA1" s="289"/>
      <c r="GB1" s="289"/>
      <c r="GC1" s="289"/>
      <c r="GD1" s="289"/>
      <c r="GE1" s="289"/>
      <c r="GF1" s="289"/>
      <c r="GG1" s="289"/>
      <c r="GH1" s="289"/>
      <c r="GI1" s="289"/>
      <c r="GJ1" s="289"/>
      <c r="GK1" s="289"/>
      <c r="GL1" s="289"/>
      <c r="GM1" s="289"/>
      <c r="GN1" s="289"/>
      <c r="GO1" s="289"/>
      <c r="GP1" s="289"/>
      <c r="GQ1" s="289"/>
      <c r="GR1" s="289"/>
      <c r="GS1" s="289"/>
      <c r="GT1" s="289"/>
      <c r="GU1" s="289"/>
      <c r="GV1" s="289"/>
      <c r="GW1" s="289"/>
      <c r="GX1" s="289"/>
      <c r="GY1" s="289"/>
      <c r="GZ1" s="289"/>
      <c r="HA1" s="289"/>
      <c r="HB1" s="289"/>
      <c r="HC1" s="289"/>
      <c r="HD1" s="289"/>
      <c r="HE1" s="289"/>
      <c r="HF1" s="289"/>
      <c r="HG1" s="289"/>
      <c r="HH1" s="289"/>
      <c r="HI1" s="289"/>
      <c r="HJ1" s="289"/>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89"/>
      <c r="IK1" s="289"/>
      <c r="IL1" s="289"/>
      <c r="IM1" s="289"/>
      <c r="IN1" s="289"/>
      <c r="IO1" s="289"/>
      <c r="IP1" s="289"/>
      <c r="IQ1" s="7"/>
    </row>
    <row r="2" spans="1:5" ht="13.5" thickBot="1">
      <c r="A2" s="53" t="s">
        <v>305</v>
      </c>
      <c r="E2" s="158"/>
    </row>
    <row r="3" spans="1:5" ht="22.5">
      <c r="A3" s="275"/>
      <c r="B3" s="303" t="s">
        <v>88</v>
      </c>
      <c r="C3" s="277" t="s">
        <v>89</v>
      </c>
      <c r="D3" s="223" t="s">
        <v>90</v>
      </c>
      <c r="E3" s="158"/>
    </row>
    <row r="4" spans="1:5" ht="13.5" thickBot="1">
      <c r="A4" s="276"/>
      <c r="B4" s="304"/>
      <c r="C4" s="278"/>
      <c r="D4" s="224" t="s">
        <v>91</v>
      </c>
      <c r="E4" s="158"/>
    </row>
    <row r="5" spans="1:5" ht="12.75">
      <c r="A5" s="230" t="s">
        <v>92</v>
      </c>
      <c r="B5" s="134">
        <v>49.7</v>
      </c>
      <c r="C5" s="135">
        <v>54.7</v>
      </c>
      <c r="D5" s="225">
        <v>3.2</v>
      </c>
      <c r="E5" s="158"/>
    </row>
    <row r="6" spans="1:5" ht="12.75">
      <c r="A6" s="230" t="s">
        <v>93</v>
      </c>
      <c r="B6" s="134">
        <v>50.3</v>
      </c>
      <c r="C6" s="135">
        <v>45.3</v>
      </c>
      <c r="D6" s="226">
        <v>2</v>
      </c>
      <c r="E6" s="158"/>
    </row>
    <row r="7" spans="1:5" ht="13.5" thickBot="1">
      <c r="A7" s="217" t="s">
        <v>94</v>
      </c>
      <c r="B7" s="136">
        <v>100</v>
      </c>
      <c r="C7" s="137">
        <v>100</v>
      </c>
      <c r="D7" s="227">
        <v>2.5</v>
      </c>
      <c r="E7" s="158"/>
    </row>
    <row r="8" spans="1:5" ht="12.75">
      <c r="A8" s="230" t="s">
        <v>95</v>
      </c>
      <c r="B8" s="134">
        <v>0.3</v>
      </c>
      <c r="C8" s="135">
        <v>1.2</v>
      </c>
      <c r="D8" s="225">
        <v>9.9</v>
      </c>
      <c r="E8" s="158"/>
    </row>
    <row r="9" spans="1:5" ht="12.75">
      <c r="A9" s="230" t="s">
        <v>96</v>
      </c>
      <c r="B9" s="134">
        <v>12.5</v>
      </c>
      <c r="C9" s="135">
        <v>15.9</v>
      </c>
      <c r="D9" s="225">
        <v>3.2</v>
      </c>
      <c r="E9" s="158"/>
    </row>
    <row r="10" spans="1:5" ht="12.75">
      <c r="A10" s="230" t="s">
        <v>97</v>
      </c>
      <c r="B10" s="134">
        <v>40.2</v>
      </c>
      <c r="C10" s="135">
        <v>42.2</v>
      </c>
      <c r="D10" s="225">
        <v>2.6</v>
      </c>
      <c r="E10" s="158"/>
    </row>
    <row r="11" spans="1:5" ht="12.75">
      <c r="A11" s="230" t="s">
        <v>98</v>
      </c>
      <c r="B11" s="134">
        <v>30.6</v>
      </c>
      <c r="C11" s="135">
        <v>28.5</v>
      </c>
      <c r="D11" s="225">
        <v>2.3</v>
      </c>
      <c r="E11" s="158"/>
    </row>
    <row r="12" spans="1:5" ht="12.75">
      <c r="A12" s="230" t="s">
        <v>99</v>
      </c>
      <c r="B12" s="134">
        <v>16.3</v>
      </c>
      <c r="C12" s="135">
        <v>12.3</v>
      </c>
      <c r="D12" s="225">
        <v>1.9</v>
      </c>
      <c r="E12" s="158"/>
    </row>
    <row r="13" spans="1:5" ht="13.5" thickBot="1">
      <c r="A13" s="217" t="s">
        <v>94</v>
      </c>
      <c r="B13" s="136">
        <v>100</v>
      </c>
      <c r="C13" s="137">
        <v>100</v>
      </c>
      <c r="D13" s="227">
        <v>2.5</v>
      </c>
      <c r="E13" s="158"/>
    </row>
    <row r="14" spans="1:5" ht="12.75">
      <c r="A14" s="230" t="s">
        <v>100</v>
      </c>
      <c r="B14" s="134">
        <v>90.2</v>
      </c>
      <c r="C14" s="135">
        <v>89.2</v>
      </c>
      <c r="D14" s="225">
        <v>2.6</v>
      </c>
      <c r="E14" s="158"/>
    </row>
    <row r="15" spans="1:5" ht="12.75">
      <c r="A15" s="230" t="s">
        <v>101</v>
      </c>
      <c r="B15" s="134">
        <v>7.2</v>
      </c>
      <c r="C15" s="139">
        <v>5</v>
      </c>
      <c r="D15" s="225">
        <v>2.1</v>
      </c>
      <c r="E15" s="158"/>
    </row>
    <row r="16" spans="1:5" ht="12.75">
      <c r="A16" s="230" t="s">
        <v>24</v>
      </c>
      <c r="B16" s="134">
        <v>2.6</v>
      </c>
      <c r="C16" s="135">
        <v>5.8</v>
      </c>
      <c r="D16" s="225">
        <v>7.1</v>
      </c>
      <c r="E16" s="158"/>
    </row>
    <row r="17" spans="1:5" ht="13.5" thickBot="1">
      <c r="A17" s="217" t="s">
        <v>94</v>
      </c>
      <c r="B17" s="136">
        <v>100</v>
      </c>
      <c r="C17" s="137">
        <v>100</v>
      </c>
      <c r="D17" s="227">
        <v>2.6</v>
      </c>
      <c r="E17" s="158"/>
    </row>
    <row r="18" spans="1:5" ht="12.75">
      <c r="A18" s="230" t="s">
        <v>102</v>
      </c>
      <c r="B18" s="134">
        <v>54.9</v>
      </c>
      <c r="C18" s="135">
        <v>4.8</v>
      </c>
      <c r="D18" s="225">
        <v>0.1</v>
      </c>
      <c r="E18" s="158"/>
    </row>
    <row r="19" spans="1:5" ht="12.75">
      <c r="A19" s="230" t="s">
        <v>103</v>
      </c>
      <c r="B19" s="134">
        <v>18.7</v>
      </c>
      <c r="C19" s="135">
        <v>10.5</v>
      </c>
      <c r="D19" s="225">
        <v>0.6</v>
      </c>
      <c r="E19" s="158"/>
    </row>
    <row r="20" spans="1:5" ht="12.75">
      <c r="A20" s="230" t="s">
        <v>104</v>
      </c>
      <c r="B20" s="134">
        <v>24.8</v>
      </c>
      <c r="C20" s="135">
        <v>83.5</v>
      </c>
      <c r="D20" s="225">
        <v>3.5</v>
      </c>
      <c r="E20" s="158"/>
    </row>
    <row r="21" spans="1:5" ht="12.75">
      <c r="A21" s="230" t="s">
        <v>105</v>
      </c>
      <c r="B21" s="134">
        <v>1.6</v>
      </c>
      <c r="C21" s="135">
        <v>1.2</v>
      </c>
      <c r="D21" s="225">
        <v>0.8</v>
      </c>
      <c r="E21" s="158"/>
    </row>
    <row r="22" spans="1:5" ht="13.5" thickBot="1">
      <c r="A22" s="230" t="s">
        <v>94</v>
      </c>
      <c r="B22" s="138">
        <v>100</v>
      </c>
      <c r="C22" s="139">
        <v>100</v>
      </c>
      <c r="D22" s="226">
        <v>1</v>
      </c>
      <c r="E22" s="158"/>
    </row>
    <row r="23" spans="1:5" ht="33.75">
      <c r="A23" s="231" t="s">
        <v>247</v>
      </c>
      <c r="B23" s="140">
        <v>2.8</v>
      </c>
      <c r="C23" s="141">
        <v>18.7</v>
      </c>
      <c r="D23" s="228">
        <v>2.1</v>
      </c>
      <c r="E23" s="158"/>
    </row>
    <row r="24" spans="1:5" s="20" customFormat="1" ht="22.5">
      <c r="A24" s="230" t="s">
        <v>248</v>
      </c>
      <c r="B24" s="138">
        <v>11</v>
      </c>
      <c r="C24" s="135">
        <v>35.3</v>
      </c>
      <c r="D24" s="226">
        <v>1</v>
      </c>
      <c r="E24" s="229"/>
    </row>
    <row r="25" spans="1:5" s="20" customFormat="1" ht="22.5">
      <c r="A25" s="230" t="s">
        <v>249</v>
      </c>
      <c r="B25" s="134">
        <v>86.2</v>
      </c>
      <c r="C25" s="139">
        <v>46</v>
      </c>
      <c r="D25" s="225">
        <v>0.2</v>
      </c>
      <c r="E25" s="229"/>
    </row>
    <row r="26" spans="1:5" s="20" customFormat="1" ht="13.5" thickBot="1">
      <c r="A26" s="217" t="s">
        <v>94</v>
      </c>
      <c r="B26" s="136">
        <v>100</v>
      </c>
      <c r="C26" s="137">
        <v>100</v>
      </c>
      <c r="D26" s="227">
        <v>0.3</v>
      </c>
      <c r="E26" s="229"/>
    </row>
    <row r="27" spans="1:5" ht="12.75">
      <c r="A27" s="300" t="s">
        <v>297</v>
      </c>
      <c r="B27" s="297"/>
      <c r="C27" s="297"/>
      <c r="D27" s="297"/>
      <c r="E27" s="297"/>
    </row>
    <row r="28" spans="1:5" ht="28.5" customHeight="1">
      <c r="A28" s="297"/>
      <c r="B28" s="297"/>
      <c r="C28" s="297"/>
      <c r="D28" s="297"/>
      <c r="E28" s="297"/>
    </row>
    <row r="29" spans="1:5" ht="17.25" customHeight="1">
      <c r="A29" s="307" t="s">
        <v>106</v>
      </c>
      <c r="B29" s="273"/>
      <c r="C29" s="273"/>
      <c r="D29" s="273"/>
      <c r="E29" s="273"/>
    </row>
    <row r="30" spans="1:5" ht="37.5" customHeight="1">
      <c r="A30" s="296" t="s">
        <v>325</v>
      </c>
      <c r="B30" s="297"/>
      <c r="C30" s="297"/>
      <c r="D30" s="297"/>
      <c r="E30" s="297"/>
    </row>
  </sheetData>
  <sheetProtection/>
  <mergeCells count="55">
    <mergeCell ref="HC1:HG1"/>
    <mergeCell ref="HH1:HL1"/>
    <mergeCell ref="IG1:IK1"/>
    <mergeCell ref="IL1:IP1"/>
    <mergeCell ref="HM1:HQ1"/>
    <mergeCell ref="HR1:HV1"/>
    <mergeCell ref="HW1:IA1"/>
    <mergeCell ref="IB1:IF1"/>
    <mergeCell ref="GI1:GM1"/>
    <mergeCell ref="GN1:GR1"/>
    <mergeCell ref="GS1:GW1"/>
    <mergeCell ref="GX1:HB1"/>
    <mergeCell ref="FO1:FS1"/>
    <mergeCell ref="FT1:FX1"/>
    <mergeCell ref="FY1:GC1"/>
    <mergeCell ref="GD1:GH1"/>
    <mergeCell ref="EU1:EY1"/>
    <mergeCell ref="EZ1:FD1"/>
    <mergeCell ref="FE1:FI1"/>
    <mergeCell ref="FJ1:FN1"/>
    <mergeCell ref="EA1:EE1"/>
    <mergeCell ref="EF1:EJ1"/>
    <mergeCell ref="EK1:EO1"/>
    <mergeCell ref="EP1:ET1"/>
    <mergeCell ref="DG1:DK1"/>
    <mergeCell ref="DL1:DP1"/>
    <mergeCell ref="DQ1:DU1"/>
    <mergeCell ref="DV1:DZ1"/>
    <mergeCell ref="CM1:CQ1"/>
    <mergeCell ref="CR1:CV1"/>
    <mergeCell ref="CW1:DA1"/>
    <mergeCell ref="DB1:DF1"/>
    <mergeCell ref="BS1:BW1"/>
    <mergeCell ref="BX1:CB1"/>
    <mergeCell ref="CC1:CG1"/>
    <mergeCell ref="CH1:CL1"/>
    <mergeCell ref="AY1:BC1"/>
    <mergeCell ref="BD1:BH1"/>
    <mergeCell ref="BI1:BM1"/>
    <mergeCell ref="BN1:BR1"/>
    <mergeCell ref="AE1:AI1"/>
    <mergeCell ref="AJ1:AN1"/>
    <mergeCell ref="AO1:AS1"/>
    <mergeCell ref="AT1:AX1"/>
    <mergeCell ref="K1:O1"/>
    <mergeCell ref="P1:T1"/>
    <mergeCell ref="U1:Y1"/>
    <mergeCell ref="Z1:AD1"/>
    <mergeCell ref="A27:E28"/>
    <mergeCell ref="A29:E29"/>
    <mergeCell ref="A30:E30"/>
    <mergeCell ref="A1:F1"/>
    <mergeCell ref="A3:A4"/>
    <mergeCell ref="B3:B4"/>
    <mergeCell ref="C3:C4"/>
  </mergeCells>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1"/>
  <sheetViews>
    <sheetView zoomScalePageLayoutView="0" workbookViewId="0" topLeftCell="A1">
      <selection activeCell="H31" sqref="H31"/>
    </sheetView>
  </sheetViews>
  <sheetFormatPr defaultColWidth="11.421875" defaultRowHeight="12.75"/>
  <cols>
    <col min="1" max="1" width="16.7109375" style="11" bestFit="1" customWidth="1"/>
    <col min="2" max="2" width="16.7109375" style="11" customWidth="1"/>
    <col min="3" max="16384" width="11.421875" style="11" customWidth="1"/>
  </cols>
  <sheetData>
    <row r="1" spans="1:2" ht="12.75">
      <c r="A1" s="232" t="s">
        <v>267</v>
      </c>
      <c r="B1" s="8"/>
    </row>
    <row r="2" spans="1:2" ht="12.75">
      <c r="A2" s="53" t="s">
        <v>305</v>
      </c>
      <c r="B2" s="8"/>
    </row>
    <row r="27" spans="1:7" s="121" customFormat="1" ht="11.25">
      <c r="A27" s="298" t="s">
        <v>297</v>
      </c>
      <c r="B27" s="297"/>
      <c r="C27" s="297"/>
      <c r="D27" s="297"/>
      <c r="E27" s="297"/>
      <c r="F27" s="297"/>
      <c r="G27" s="297"/>
    </row>
    <row r="28" spans="1:7" ht="12.75">
      <c r="A28" s="297"/>
      <c r="B28" s="297"/>
      <c r="C28" s="297"/>
      <c r="D28" s="297"/>
      <c r="E28" s="297"/>
      <c r="F28" s="297"/>
      <c r="G28" s="297"/>
    </row>
    <row r="29" spans="1:6" ht="12.75">
      <c r="A29" s="296" t="s">
        <v>326</v>
      </c>
      <c r="B29" s="297"/>
      <c r="C29" s="297"/>
      <c r="D29" s="297"/>
      <c r="E29" s="297"/>
      <c r="F29" s="297"/>
    </row>
    <row r="30" spans="1:7" ht="29.25" customHeight="1">
      <c r="A30" s="296" t="s">
        <v>327</v>
      </c>
      <c r="B30" s="297"/>
      <c r="C30" s="297"/>
      <c r="D30" s="297"/>
      <c r="E30" s="297"/>
      <c r="F30" s="297"/>
      <c r="G30" s="297"/>
    </row>
    <row r="31" spans="1:7" ht="12.75">
      <c r="A31" s="296" t="s">
        <v>328</v>
      </c>
      <c r="B31" s="297"/>
      <c r="C31" s="297"/>
      <c r="D31" s="297"/>
      <c r="E31" s="297"/>
      <c r="F31" s="297"/>
      <c r="G31" s="297"/>
    </row>
  </sheetData>
  <sheetProtection/>
  <mergeCells count="4">
    <mergeCell ref="A27:G28"/>
    <mergeCell ref="A29:F29"/>
    <mergeCell ref="A30:G30"/>
    <mergeCell ref="A31:G31"/>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25"/>
  <sheetViews>
    <sheetView zoomScalePageLayoutView="0" workbookViewId="0" topLeftCell="A1">
      <selection activeCell="H22" sqref="H22"/>
    </sheetView>
  </sheetViews>
  <sheetFormatPr defaultColWidth="11.421875" defaultRowHeight="12.75"/>
  <cols>
    <col min="1" max="1" width="16.7109375" style="11" bestFit="1" customWidth="1"/>
    <col min="2" max="16384" width="11.421875" style="11" customWidth="1"/>
  </cols>
  <sheetData>
    <row r="1" spans="1:4" ht="12.75">
      <c r="A1" s="10" t="s">
        <v>333</v>
      </c>
      <c r="B1" s="131"/>
      <c r="C1" s="53"/>
      <c r="D1" s="53"/>
    </row>
    <row r="2" spans="1:4" ht="12.75">
      <c r="A2" s="219" t="s">
        <v>64</v>
      </c>
      <c r="B2" s="220">
        <f aca="true" t="shared" si="0" ref="B2:B11">C2/$C$11</f>
        <v>0.350132563759649</v>
      </c>
      <c r="C2" s="221">
        <v>14923</v>
      </c>
      <c r="D2" s="53"/>
    </row>
    <row r="3" spans="1:4" ht="12.75">
      <c r="A3" s="219" t="s">
        <v>108</v>
      </c>
      <c r="B3" s="220">
        <f t="shared" si="0"/>
        <v>0.16442598718941367</v>
      </c>
      <c r="C3" s="221">
        <v>7008</v>
      </c>
      <c r="D3" s="53"/>
    </row>
    <row r="4" spans="1:4" ht="12.75">
      <c r="A4" s="219" t="s">
        <v>61</v>
      </c>
      <c r="B4" s="220">
        <f t="shared" si="0"/>
        <v>0.12460993407005937</v>
      </c>
      <c r="C4" s="221">
        <v>5311</v>
      </c>
      <c r="D4" s="53"/>
    </row>
    <row r="5" spans="1:4" ht="12.75">
      <c r="A5" s="219" t="s">
        <v>62</v>
      </c>
      <c r="B5" s="220">
        <f t="shared" si="0"/>
        <v>0.12233406067431547</v>
      </c>
      <c r="C5" s="221">
        <v>5214</v>
      </c>
      <c r="D5" s="53"/>
    </row>
    <row r="6" spans="1:4" ht="12.75">
      <c r="A6" s="219" t="s">
        <v>109</v>
      </c>
      <c r="B6" s="220">
        <f t="shared" si="0"/>
        <v>0.11834541657868188</v>
      </c>
      <c r="C6" s="221">
        <v>5044</v>
      </c>
      <c r="D6" s="53"/>
    </row>
    <row r="7" spans="1:4" ht="12.75">
      <c r="A7" s="219" t="s">
        <v>220</v>
      </c>
      <c r="B7" s="220">
        <f t="shared" si="0"/>
        <v>0.04479012693273269</v>
      </c>
      <c r="C7" s="221">
        <v>1909</v>
      </c>
      <c r="D7" s="53"/>
    </row>
    <row r="8" spans="1:4" ht="12.75">
      <c r="A8" s="219" t="s">
        <v>221</v>
      </c>
      <c r="B8" s="220">
        <f t="shared" si="0"/>
        <v>0.03922948781117289</v>
      </c>
      <c r="C8" s="221">
        <v>1672</v>
      </c>
      <c r="D8" s="53"/>
    </row>
    <row r="9" spans="1:4" ht="12.75">
      <c r="A9" s="219" t="s">
        <v>222</v>
      </c>
      <c r="B9" s="220">
        <f t="shared" si="0"/>
        <v>0.032777269421177355</v>
      </c>
      <c r="C9" s="221">
        <v>1397</v>
      </c>
      <c r="D9" s="53"/>
    </row>
    <row r="10" spans="1:4" ht="12.75">
      <c r="A10" s="219" t="s">
        <v>223</v>
      </c>
      <c r="B10" s="220">
        <f t="shared" si="0"/>
        <v>0.0033551535627976818</v>
      </c>
      <c r="C10" s="221">
        <v>143</v>
      </c>
      <c r="D10" s="53"/>
    </row>
    <row r="11" spans="1:4" ht="12.75">
      <c r="A11" s="211" t="s">
        <v>274</v>
      </c>
      <c r="B11" s="220">
        <f t="shared" si="0"/>
        <v>1</v>
      </c>
      <c r="C11" s="221">
        <f>SUM(C2:C10)</f>
        <v>42621</v>
      </c>
      <c r="D11" s="53"/>
    </row>
    <row r="12" spans="1:4" ht="12.75">
      <c r="A12" s="219" t="s">
        <v>219</v>
      </c>
      <c r="B12" s="219"/>
      <c r="C12" s="221">
        <v>6572</v>
      </c>
      <c r="D12" s="132"/>
    </row>
    <row r="13" spans="1:4" ht="12.75">
      <c r="A13" s="219" t="s">
        <v>273</v>
      </c>
      <c r="B13" s="219"/>
      <c r="C13" s="233">
        <v>49193</v>
      </c>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sheetData>
  <sheetProtection/>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I37"/>
  <sheetViews>
    <sheetView zoomScalePageLayoutView="0" workbookViewId="0" topLeftCell="A13">
      <selection activeCell="G46" sqref="G46"/>
    </sheetView>
  </sheetViews>
  <sheetFormatPr defaultColWidth="11.421875" defaultRowHeight="12.75"/>
  <cols>
    <col min="1" max="16384" width="11.421875" style="11" customWidth="1"/>
  </cols>
  <sheetData>
    <row r="1" spans="1:9" ht="12.75">
      <c r="A1" s="267" t="s">
        <v>268</v>
      </c>
      <c r="B1" s="297"/>
      <c r="C1" s="297"/>
      <c r="D1" s="297"/>
      <c r="E1" s="297"/>
      <c r="F1" s="297"/>
      <c r="G1" s="297"/>
      <c r="H1" s="297"/>
      <c r="I1" s="297"/>
    </row>
    <row r="2" spans="1:9" ht="12.75">
      <c r="A2" s="297"/>
      <c r="B2" s="297"/>
      <c r="C2" s="297"/>
      <c r="D2" s="297"/>
      <c r="E2" s="297"/>
      <c r="F2" s="297"/>
      <c r="G2" s="297"/>
      <c r="H2" s="297"/>
      <c r="I2" s="297"/>
    </row>
    <row r="3" spans="1:2" ht="12.75">
      <c r="A3" s="53" t="s">
        <v>305</v>
      </c>
      <c r="B3" s="6"/>
    </row>
    <row r="13" spans="1:2" ht="12.75">
      <c r="A13" s="21"/>
      <c r="B13" s="20"/>
    </row>
    <row r="14" spans="1:2" ht="12.75">
      <c r="A14" s="21"/>
      <c r="B14" s="20"/>
    </row>
    <row r="15" spans="1:2" ht="12.75">
      <c r="A15" s="21"/>
      <c r="B15" s="20"/>
    </row>
    <row r="16" spans="1:2" ht="12.75">
      <c r="A16" s="21"/>
      <c r="B16" s="20"/>
    </row>
    <row r="17" spans="1:2" ht="12.75">
      <c r="A17" s="21"/>
      <c r="B17" s="20"/>
    </row>
    <row r="18" spans="1:2" ht="12.75">
      <c r="A18" s="21"/>
      <c r="B18" s="20"/>
    </row>
    <row r="19" spans="1:2" ht="12.75">
      <c r="A19" s="21"/>
      <c r="B19" s="20"/>
    </row>
    <row r="20" spans="1:2" ht="12.75">
      <c r="A20" s="21"/>
      <c r="B20" s="20"/>
    </row>
    <row r="21" spans="1:2" ht="12.75">
      <c r="A21" s="21"/>
      <c r="B21" s="20"/>
    </row>
    <row r="22" spans="1:2" ht="12.75">
      <c r="A22" s="21"/>
      <c r="B22" s="20"/>
    </row>
    <row r="23" spans="1:2" ht="12.75">
      <c r="A23" s="21"/>
      <c r="B23" s="20"/>
    </row>
    <row r="24" spans="1:2" ht="12.75">
      <c r="A24" s="21"/>
      <c r="B24" s="20"/>
    </row>
    <row r="25" spans="1:2" ht="12.75">
      <c r="A25" s="21"/>
      <c r="B25" s="20"/>
    </row>
    <row r="26" spans="1:2" ht="12.75">
      <c r="A26" s="21"/>
      <c r="B26" s="20"/>
    </row>
    <row r="27" spans="1:2" ht="12.75">
      <c r="A27" s="21"/>
      <c r="B27" s="20"/>
    </row>
    <row r="28" spans="1:2" ht="12.75">
      <c r="A28" s="21"/>
      <c r="B28" s="20"/>
    </row>
    <row r="29" spans="1:9" s="121" customFormat="1" ht="11.25">
      <c r="A29" s="298" t="s">
        <v>297</v>
      </c>
      <c r="B29" s="297"/>
      <c r="C29" s="297"/>
      <c r="D29" s="297"/>
      <c r="E29" s="297"/>
      <c r="F29" s="297"/>
      <c r="G29" s="297"/>
      <c r="H29" s="297"/>
      <c r="I29" s="297"/>
    </row>
    <row r="30" spans="1:9" ht="12.75">
      <c r="A30" s="297"/>
      <c r="B30" s="297"/>
      <c r="C30" s="297"/>
      <c r="D30" s="297"/>
      <c r="E30" s="297"/>
      <c r="F30" s="297"/>
      <c r="G30" s="297"/>
      <c r="H30" s="297"/>
      <c r="I30" s="297"/>
    </row>
    <row r="31" spans="1:7" ht="12.75">
      <c r="A31" s="296" t="s">
        <v>106</v>
      </c>
      <c r="B31" s="297"/>
      <c r="C31" s="297"/>
      <c r="D31" s="297"/>
      <c r="E31" s="297"/>
      <c r="F31" s="297"/>
      <c r="G31" s="297"/>
    </row>
    <row r="32" spans="1:9" ht="12.75">
      <c r="A32" s="296" t="s">
        <v>334</v>
      </c>
      <c r="B32" s="297"/>
      <c r="C32" s="297"/>
      <c r="D32" s="297"/>
      <c r="E32" s="297"/>
      <c r="F32" s="297"/>
      <c r="G32" s="297"/>
      <c r="H32" s="297"/>
      <c r="I32" s="297"/>
    </row>
    <row r="33" spans="1:9" ht="12.75">
      <c r="A33" s="296" t="s">
        <v>335</v>
      </c>
      <c r="B33" s="297"/>
      <c r="C33" s="297"/>
      <c r="D33" s="297"/>
      <c r="E33" s="297"/>
      <c r="F33" s="297"/>
      <c r="G33" s="297"/>
      <c r="H33" s="297"/>
      <c r="I33" s="297"/>
    </row>
    <row r="34" spans="1:2" ht="12.75">
      <c r="A34" s="21"/>
      <c r="B34" s="20"/>
    </row>
    <row r="35" spans="1:2" ht="12.75">
      <c r="A35" s="21"/>
      <c r="B35" s="20"/>
    </row>
    <row r="36" spans="1:2" ht="12.75">
      <c r="A36" s="21"/>
      <c r="B36" s="20"/>
    </row>
    <row r="37" spans="1:2" ht="12.75">
      <c r="A37" s="21"/>
      <c r="B37" s="20"/>
    </row>
  </sheetData>
  <sheetProtection/>
  <mergeCells count="5">
    <mergeCell ref="A33:I33"/>
    <mergeCell ref="A29:I30"/>
    <mergeCell ref="A1:I2"/>
    <mergeCell ref="A31:G31"/>
    <mergeCell ref="A32:I32"/>
  </mergeCells>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D26"/>
  <sheetViews>
    <sheetView zoomScalePageLayoutView="0" workbookViewId="0" topLeftCell="A1">
      <selection activeCell="F30" sqref="F30"/>
    </sheetView>
  </sheetViews>
  <sheetFormatPr defaultColWidth="11.421875" defaultRowHeight="12.75"/>
  <cols>
    <col min="1" max="1" width="24.00390625" style="11" customWidth="1"/>
    <col min="2" max="16384" width="11.421875" style="11" customWidth="1"/>
  </cols>
  <sheetData>
    <row r="1" ht="12.75">
      <c r="A1" s="11" t="s">
        <v>336</v>
      </c>
    </row>
    <row r="2" spans="1:4" ht="12.75">
      <c r="A2" s="16"/>
      <c r="B2" s="197" t="s">
        <v>117</v>
      </c>
      <c r="C2" s="197" t="s">
        <v>278</v>
      </c>
      <c r="D2" s="53"/>
    </row>
    <row r="3" spans="1:4" ht="22.5">
      <c r="A3" s="129" t="s">
        <v>113</v>
      </c>
      <c r="B3" s="124">
        <v>12065</v>
      </c>
      <c r="C3" s="125">
        <f aca="true" t="shared" si="0" ref="C3:C10">B3/$B$10</f>
        <v>0.3263015551048005</v>
      </c>
      <c r="D3" s="53"/>
    </row>
    <row r="4" spans="1:4" ht="12.75">
      <c r="A4" s="129" t="s">
        <v>118</v>
      </c>
      <c r="B4" s="124">
        <v>10268</v>
      </c>
      <c r="C4" s="125">
        <f t="shared" si="0"/>
        <v>0.27770114942528734</v>
      </c>
      <c r="D4" s="53"/>
    </row>
    <row r="5" spans="1:4" ht="12.75">
      <c r="A5" s="129" t="s">
        <v>112</v>
      </c>
      <c r="B5" s="124">
        <v>5571</v>
      </c>
      <c r="C5" s="125">
        <f t="shared" si="0"/>
        <v>0.15066937119675455</v>
      </c>
      <c r="D5" s="53"/>
    </row>
    <row r="6" spans="1:4" ht="12.75">
      <c r="A6" s="129" t="s">
        <v>111</v>
      </c>
      <c r="B6" s="124">
        <v>2462</v>
      </c>
      <c r="C6" s="125">
        <f t="shared" si="0"/>
        <v>0.06658553076402975</v>
      </c>
      <c r="D6" s="53"/>
    </row>
    <row r="7" spans="1:4" ht="12.75">
      <c r="A7" s="129" t="s">
        <v>110</v>
      </c>
      <c r="B7" s="124">
        <v>2326</v>
      </c>
      <c r="C7" s="125">
        <f t="shared" si="0"/>
        <v>0.06290736984448952</v>
      </c>
      <c r="D7" s="53"/>
    </row>
    <row r="8" spans="1:4" ht="12.75">
      <c r="A8" s="129" t="s">
        <v>114</v>
      </c>
      <c r="B8" s="124">
        <v>2206</v>
      </c>
      <c r="C8" s="125">
        <f t="shared" si="0"/>
        <v>0.059661933739012844</v>
      </c>
      <c r="D8" s="53"/>
    </row>
    <row r="9" spans="1:4" ht="12.75">
      <c r="A9" s="129" t="s">
        <v>115</v>
      </c>
      <c r="B9" s="124">
        <v>2077</v>
      </c>
      <c r="C9" s="125">
        <f t="shared" si="0"/>
        <v>0.056173089925625426</v>
      </c>
      <c r="D9" s="53"/>
    </row>
    <row r="10" spans="1:4" ht="12.75">
      <c r="A10" s="130" t="s">
        <v>0</v>
      </c>
      <c r="B10" s="124">
        <f>SUM(B3:B9)</f>
        <v>36975</v>
      </c>
      <c r="C10" s="125">
        <f t="shared" si="0"/>
        <v>1</v>
      </c>
      <c r="D10" s="53"/>
    </row>
    <row r="11" spans="1:4" ht="12.75">
      <c r="A11" s="53"/>
      <c r="B11" s="53"/>
      <c r="C11" s="53"/>
      <c r="D11" s="53"/>
    </row>
    <row r="12" spans="1:4" ht="12.75">
      <c r="A12" s="53"/>
      <c r="B12" s="53"/>
      <c r="C12" s="53"/>
      <c r="D12" s="53"/>
    </row>
    <row r="13" spans="1:4" ht="12.75">
      <c r="A13" s="53"/>
      <c r="B13" s="53"/>
      <c r="C13" s="53"/>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H41"/>
  <sheetViews>
    <sheetView zoomScalePageLayoutView="0" workbookViewId="0" topLeftCell="A1">
      <selection activeCell="J23" sqref="J23"/>
    </sheetView>
  </sheetViews>
  <sheetFormatPr defaultColWidth="11.421875" defaultRowHeight="12.75"/>
  <cols>
    <col min="1" max="16384" width="11.421875" style="11" customWidth="1"/>
  </cols>
  <sheetData>
    <row r="1" spans="1:8" ht="37.5" customHeight="1">
      <c r="A1" s="268" t="s">
        <v>269</v>
      </c>
      <c r="B1" s="268"/>
      <c r="C1" s="268"/>
      <c r="D1" s="268"/>
      <c r="E1" s="268"/>
      <c r="F1" s="268"/>
      <c r="G1" s="268"/>
      <c r="H1" s="269"/>
    </row>
    <row r="2" spans="1:7" ht="12.75">
      <c r="A2" s="53" t="s">
        <v>305</v>
      </c>
      <c r="B2" s="15"/>
      <c r="C2" s="15"/>
      <c r="D2" s="15"/>
      <c r="E2" s="15"/>
      <c r="F2" s="15"/>
      <c r="G2" s="15"/>
    </row>
    <row r="14" spans="1:2" ht="12.75">
      <c r="A14" s="20"/>
      <c r="B14" s="20"/>
    </row>
    <row r="15" spans="1:2" ht="12.75">
      <c r="A15" s="20"/>
      <c r="B15" s="20"/>
    </row>
    <row r="16" spans="1:2" ht="12.75">
      <c r="A16" s="20"/>
      <c r="B16" s="20"/>
    </row>
    <row r="17" spans="1:2" ht="12.75">
      <c r="A17" s="20"/>
      <c r="B17" s="20"/>
    </row>
    <row r="18" spans="1:2" ht="12.75">
      <c r="A18" s="20"/>
      <c r="B18" s="20"/>
    </row>
    <row r="19" spans="1:2" ht="12.75">
      <c r="A19" s="20"/>
      <c r="B19" s="20"/>
    </row>
    <row r="20" spans="1:5" ht="12.75">
      <c r="A20" s="19"/>
      <c r="B20" s="19"/>
      <c r="C20" s="19"/>
      <c r="D20" s="19"/>
      <c r="E20" s="19"/>
    </row>
    <row r="21" spans="1:5" ht="12.75">
      <c r="A21" s="127"/>
      <c r="B21" s="127"/>
      <c r="C21" s="127"/>
      <c r="D21" s="127"/>
      <c r="E21" s="127"/>
    </row>
    <row r="22" ht="12.75">
      <c r="A22" s="20"/>
    </row>
    <row r="23" ht="12.75">
      <c r="A23" s="20"/>
    </row>
    <row r="24" ht="12.75">
      <c r="A24" s="20"/>
    </row>
    <row r="25" spans="1:8" s="121" customFormat="1" ht="11.25">
      <c r="A25" s="300" t="s">
        <v>297</v>
      </c>
      <c r="B25" s="297"/>
      <c r="C25" s="297"/>
      <c r="D25" s="297"/>
      <c r="E25" s="297"/>
      <c r="F25" s="297"/>
      <c r="G25" s="297"/>
      <c r="H25" s="297"/>
    </row>
    <row r="26" spans="1:8" ht="12.75">
      <c r="A26" s="297"/>
      <c r="B26" s="297"/>
      <c r="C26" s="297"/>
      <c r="D26" s="297"/>
      <c r="E26" s="297"/>
      <c r="F26" s="297"/>
      <c r="G26" s="297"/>
      <c r="H26" s="297"/>
    </row>
    <row r="27" spans="1:8" ht="12.75">
      <c r="A27" s="296" t="s">
        <v>337</v>
      </c>
      <c r="B27" s="297"/>
      <c r="C27" s="297"/>
      <c r="D27" s="297"/>
      <c r="E27" s="297"/>
      <c r="F27" s="297"/>
      <c r="G27" s="297"/>
      <c r="H27" s="297"/>
    </row>
    <row r="28" spans="1:8" ht="12.75">
      <c r="A28" s="296" t="s">
        <v>338</v>
      </c>
      <c r="B28" s="297"/>
      <c r="C28" s="297"/>
      <c r="D28" s="297"/>
      <c r="E28" s="297"/>
      <c r="F28" s="297"/>
      <c r="G28" s="297"/>
      <c r="H28" s="297"/>
    </row>
    <row r="29" spans="1:8" ht="12.75">
      <c r="A29" s="296" t="s">
        <v>339</v>
      </c>
      <c r="B29" s="297"/>
      <c r="C29" s="297"/>
      <c r="D29" s="297"/>
      <c r="E29" s="297"/>
      <c r="F29" s="297"/>
      <c r="G29" s="297"/>
      <c r="H29" s="297"/>
    </row>
    <row r="30" spans="1:3" ht="12.75">
      <c r="A30" s="20"/>
      <c r="B30" s="128"/>
      <c r="C30" s="128"/>
    </row>
    <row r="31" spans="1:3" ht="12.75">
      <c r="A31" s="20"/>
      <c r="B31" s="128"/>
      <c r="C31" s="128"/>
    </row>
    <row r="32" spans="1:3" ht="12.75">
      <c r="A32" s="20"/>
      <c r="B32" s="128"/>
      <c r="C32" s="128"/>
    </row>
    <row r="33" spans="1:3" ht="12.75">
      <c r="A33" s="20"/>
      <c r="B33" s="128"/>
      <c r="C33" s="128"/>
    </row>
    <row r="34" spans="1:3" ht="12.75">
      <c r="A34" s="20"/>
      <c r="B34" s="128"/>
      <c r="C34" s="128"/>
    </row>
    <row r="35" spans="1:3" ht="12.75">
      <c r="A35" s="20"/>
      <c r="B35" s="128"/>
      <c r="C35" s="128"/>
    </row>
    <row r="36" ht="12.75">
      <c r="A36" s="20"/>
    </row>
    <row r="37" ht="12.75">
      <c r="A37" s="20"/>
    </row>
    <row r="38" ht="12.75">
      <c r="A38" s="20"/>
    </row>
    <row r="39" ht="12.75">
      <c r="A39" s="20"/>
    </row>
    <row r="40" ht="12.75">
      <c r="A40" s="20"/>
    </row>
    <row r="41" ht="12.75">
      <c r="A41" s="20"/>
    </row>
  </sheetData>
  <sheetProtection/>
  <mergeCells count="5">
    <mergeCell ref="A29:H29"/>
    <mergeCell ref="A1:H1"/>
    <mergeCell ref="A25:H26"/>
    <mergeCell ref="A27:H27"/>
    <mergeCell ref="A28:H28"/>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IV29"/>
  <sheetViews>
    <sheetView zoomScalePageLayoutView="0" workbookViewId="0" topLeftCell="A1">
      <selection activeCell="A1" sqref="A1:E1"/>
    </sheetView>
  </sheetViews>
  <sheetFormatPr defaultColWidth="11.421875" defaultRowHeight="12.75"/>
  <cols>
    <col min="1" max="1" width="20.421875" style="11" customWidth="1"/>
    <col min="2" max="2" width="14.7109375" style="11" bestFit="1" customWidth="1"/>
    <col min="3" max="3" width="26.140625" style="11" bestFit="1" customWidth="1"/>
    <col min="4" max="4" width="16.00390625" style="11" customWidth="1"/>
    <col min="5" max="16384" width="11.421875" style="11" customWidth="1"/>
  </cols>
  <sheetData>
    <row r="1" spans="1:5" ht="27.75" customHeight="1">
      <c r="A1" s="289" t="s">
        <v>304</v>
      </c>
      <c r="B1" s="289"/>
      <c r="C1" s="289"/>
      <c r="D1" s="289"/>
      <c r="E1" s="289"/>
    </row>
    <row r="2" spans="1:4" ht="12.75">
      <c r="A2" s="13" t="s">
        <v>305</v>
      </c>
      <c r="D2" s="175"/>
    </row>
    <row r="3" ht="12.75">
      <c r="D3" s="175"/>
    </row>
    <row r="4" ht="12.75">
      <c r="D4" s="175"/>
    </row>
    <row r="5" ht="12.75">
      <c r="D5" s="175"/>
    </row>
    <row r="6" ht="12.75">
      <c r="D6" s="175"/>
    </row>
    <row r="7" ht="12.75">
      <c r="D7" s="175"/>
    </row>
    <row r="8" ht="12.75">
      <c r="D8" s="175"/>
    </row>
    <row r="9" ht="12.75">
      <c r="D9" s="175"/>
    </row>
    <row r="10" ht="12.75">
      <c r="D10" s="175"/>
    </row>
    <row r="11" ht="12.75">
      <c r="D11" s="175"/>
    </row>
    <row r="12" ht="12.75">
      <c r="D12" s="175"/>
    </row>
    <row r="13" ht="12.75">
      <c r="D13" s="175"/>
    </row>
    <row r="14" ht="12.75">
      <c r="D14" s="175"/>
    </row>
    <row r="15" ht="12.75">
      <c r="D15" s="175"/>
    </row>
    <row r="16" ht="12.75">
      <c r="D16" s="175"/>
    </row>
    <row r="17" ht="12.75">
      <c r="D17" s="175"/>
    </row>
    <row r="18" ht="12.75">
      <c r="D18" s="175"/>
    </row>
    <row r="19" ht="12.75">
      <c r="D19" s="175"/>
    </row>
    <row r="20" ht="12.75">
      <c r="D20" s="175"/>
    </row>
    <row r="27" spans="1:256" s="158" customFormat="1" ht="12.75" customHeight="1">
      <c r="A27" s="292" t="s">
        <v>297</v>
      </c>
      <c r="B27" s="292"/>
      <c r="C27" s="292"/>
      <c r="D27" s="292"/>
      <c r="E27" s="292"/>
      <c r="F27" s="292"/>
      <c r="G27" s="157"/>
      <c r="H27" s="157"/>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c r="CL27" s="291"/>
      <c r="CM27" s="291"/>
      <c r="CN27" s="291"/>
      <c r="CO27" s="291"/>
      <c r="CP27" s="291"/>
      <c r="CQ27" s="291"/>
      <c r="CR27" s="291"/>
      <c r="CS27" s="291"/>
      <c r="CT27" s="291"/>
      <c r="CU27" s="291"/>
      <c r="CV27" s="291"/>
      <c r="CW27" s="291"/>
      <c r="CX27" s="291"/>
      <c r="CY27" s="291"/>
      <c r="CZ27" s="291"/>
      <c r="DA27" s="291"/>
      <c r="DB27" s="291"/>
      <c r="DC27" s="291"/>
      <c r="DD27" s="291"/>
      <c r="DE27" s="291"/>
      <c r="DF27" s="291"/>
      <c r="DG27" s="291"/>
      <c r="DH27" s="291"/>
      <c r="DI27" s="291"/>
      <c r="DJ27" s="291"/>
      <c r="DK27" s="291"/>
      <c r="DL27" s="291"/>
      <c r="DM27" s="291"/>
      <c r="DN27" s="291"/>
      <c r="DO27" s="291"/>
      <c r="DP27" s="291"/>
      <c r="DQ27" s="291"/>
      <c r="DR27" s="291"/>
      <c r="DS27" s="291"/>
      <c r="DT27" s="291"/>
      <c r="DU27" s="291"/>
      <c r="DV27" s="291"/>
      <c r="DW27" s="291"/>
      <c r="DX27" s="291"/>
      <c r="DY27" s="291"/>
      <c r="DZ27" s="291"/>
      <c r="EA27" s="291"/>
      <c r="EB27" s="291"/>
      <c r="EC27" s="291"/>
      <c r="ED27" s="291"/>
      <c r="EE27" s="291"/>
      <c r="EF27" s="291"/>
      <c r="EG27" s="291"/>
      <c r="EH27" s="291"/>
      <c r="EI27" s="291"/>
      <c r="EJ27" s="291"/>
      <c r="EK27" s="291"/>
      <c r="EL27" s="291"/>
      <c r="EM27" s="291"/>
      <c r="EN27" s="291"/>
      <c r="EO27" s="291"/>
      <c r="EP27" s="291"/>
      <c r="EQ27" s="291"/>
      <c r="ER27" s="291"/>
      <c r="ES27" s="291"/>
      <c r="ET27" s="291"/>
      <c r="EU27" s="291"/>
      <c r="EV27" s="291"/>
      <c r="EW27" s="291"/>
      <c r="EX27" s="291"/>
      <c r="EY27" s="291"/>
      <c r="EZ27" s="291"/>
      <c r="FA27" s="291"/>
      <c r="FB27" s="291"/>
      <c r="FC27" s="291"/>
      <c r="FD27" s="291"/>
      <c r="FE27" s="291"/>
      <c r="FF27" s="291"/>
      <c r="FG27" s="291"/>
      <c r="FH27" s="291"/>
      <c r="FI27" s="291"/>
      <c r="FJ27" s="291"/>
      <c r="FK27" s="291"/>
      <c r="FL27" s="291"/>
      <c r="FM27" s="291"/>
      <c r="FN27" s="291"/>
      <c r="FO27" s="291"/>
      <c r="FP27" s="291"/>
      <c r="FQ27" s="291"/>
      <c r="FR27" s="291"/>
      <c r="FS27" s="291"/>
      <c r="FT27" s="291"/>
      <c r="FU27" s="291"/>
      <c r="FV27" s="291"/>
      <c r="FW27" s="291"/>
      <c r="FX27" s="291"/>
      <c r="FY27" s="291"/>
      <c r="FZ27" s="291"/>
      <c r="GA27" s="291"/>
      <c r="GB27" s="291"/>
      <c r="GC27" s="291"/>
      <c r="GD27" s="291"/>
      <c r="GE27" s="291"/>
      <c r="GF27" s="291"/>
      <c r="GG27" s="291"/>
      <c r="GH27" s="291"/>
      <c r="GI27" s="291"/>
      <c r="GJ27" s="291"/>
      <c r="GK27" s="291"/>
      <c r="GL27" s="291"/>
      <c r="GM27" s="291"/>
      <c r="GN27" s="291"/>
      <c r="GO27" s="291"/>
      <c r="GP27" s="291"/>
      <c r="GQ27" s="291"/>
      <c r="GR27" s="291"/>
      <c r="GS27" s="291"/>
      <c r="GT27" s="291"/>
      <c r="GU27" s="291"/>
      <c r="GV27" s="291"/>
      <c r="GW27" s="291"/>
      <c r="GX27" s="291"/>
      <c r="GY27" s="291"/>
      <c r="GZ27" s="291"/>
      <c r="HA27" s="291"/>
      <c r="HB27" s="291"/>
      <c r="HC27" s="291"/>
      <c r="HD27" s="291"/>
      <c r="HE27" s="291"/>
      <c r="HF27" s="291"/>
      <c r="HG27" s="291"/>
      <c r="HH27" s="291"/>
      <c r="HI27" s="291"/>
      <c r="HJ27" s="291"/>
      <c r="HK27" s="291"/>
      <c r="HL27" s="291"/>
      <c r="HM27" s="291"/>
      <c r="HN27" s="291"/>
      <c r="HO27" s="291"/>
      <c r="HP27" s="291"/>
      <c r="HQ27" s="291"/>
      <c r="HR27" s="291"/>
      <c r="HS27" s="291"/>
      <c r="HT27" s="291"/>
      <c r="HU27" s="291"/>
      <c r="HV27" s="291"/>
      <c r="HW27" s="291"/>
      <c r="HX27" s="291"/>
      <c r="HY27" s="291"/>
      <c r="HZ27" s="291"/>
      <c r="IA27" s="291"/>
      <c r="IB27" s="291"/>
      <c r="IC27" s="291"/>
      <c r="ID27" s="291"/>
      <c r="IE27" s="291"/>
      <c r="IF27" s="291"/>
      <c r="IG27" s="291"/>
      <c r="IH27" s="291"/>
      <c r="II27" s="291"/>
      <c r="IJ27" s="291"/>
      <c r="IK27" s="291"/>
      <c r="IL27" s="291"/>
      <c r="IM27" s="291"/>
      <c r="IN27" s="291"/>
      <c r="IO27" s="291"/>
      <c r="IP27" s="291"/>
      <c r="IQ27" s="291"/>
      <c r="IR27" s="291"/>
      <c r="IS27" s="291"/>
      <c r="IT27" s="291"/>
      <c r="IU27" s="291"/>
      <c r="IV27" s="291"/>
    </row>
    <row r="28" spans="1:256" s="158" customFormat="1" ht="12.75" customHeight="1">
      <c r="A28" s="292"/>
      <c r="B28" s="292"/>
      <c r="C28" s="292"/>
      <c r="D28" s="292"/>
      <c r="E28" s="292"/>
      <c r="F28" s="292"/>
      <c r="G28" s="157"/>
      <c r="H28" s="157"/>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c r="IC28" s="212"/>
      <c r="ID28" s="212"/>
      <c r="IE28" s="212"/>
      <c r="IF28" s="212"/>
      <c r="IG28" s="212"/>
      <c r="IH28" s="212"/>
      <c r="II28" s="212"/>
      <c r="IJ28" s="212"/>
      <c r="IK28" s="212"/>
      <c r="IL28" s="212"/>
      <c r="IM28" s="212"/>
      <c r="IN28" s="212"/>
      <c r="IO28" s="212"/>
      <c r="IP28" s="212"/>
      <c r="IQ28" s="212"/>
      <c r="IR28" s="212"/>
      <c r="IS28" s="212"/>
      <c r="IT28" s="212"/>
      <c r="IU28" s="212"/>
      <c r="IV28" s="212"/>
    </row>
    <row r="29" spans="1:4" s="208" customFormat="1" ht="12.75" customHeight="1">
      <c r="A29" s="290" t="s">
        <v>306</v>
      </c>
      <c r="B29" s="290"/>
      <c r="C29" s="290"/>
      <c r="D29" s="290"/>
    </row>
  </sheetData>
  <sheetProtection/>
  <mergeCells count="65">
    <mergeCell ref="IO27:IR27"/>
    <mergeCell ref="IS27:IV27"/>
    <mergeCell ref="HY27:IB27"/>
    <mergeCell ref="IC27:IF27"/>
    <mergeCell ref="IG27:IJ27"/>
    <mergeCell ref="IK27:IN27"/>
    <mergeCell ref="HI27:HL27"/>
    <mergeCell ref="HM27:HP27"/>
    <mergeCell ref="HQ27:HT27"/>
    <mergeCell ref="HU27:HX27"/>
    <mergeCell ref="GS27:GV27"/>
    <mergeCell ref="GW27:GZ27"/>
    <mergeCell ref="HA27:HD27"/>
    <mergeCell ref="HE27:HH27"/>
    <mergeCell ref="GC27:GF27"/>
    <mergeCell ref="GG27:GJ27"/>
    <mergeCell ref="GK27:GN27"/>
    <mergeCell ref="GO27:GR27"/>
    <mergeCell ref="FM27:FP27"/>
    <mergeCell ref="FQ27:FT27"/>
    <mergeCell ref="FU27:FX27"/>
    <mergeCell ref="FY27:GB27"/>
    <mergeCell ref="EW27:EZ27"/>
    <mergeCell ref="FA27:FD27"/>
    <mergeCell ref="FE27:FH27"/>
    <mergeCell ref="FI27:FL27"/>
    <mergeCell ref="EG27:EJ27"/>
    <mergeCell ref="EK27:EN27"/>
    <mergeCell ref="EO27:ER27"/>
    <mergeCell ref="ES27:EV27"/>
    <mergeCell ref="DQ27:DT27"/>
    <mergeCell ref="DU27:DX27"/>
    <mergeCell ref="DY27:EB27"/>
    <mergeCell ref="EC27:EF27"/>
    <mergeCell ref="DA27:DD27"/>
    <mergeCell ref="DE27:DH27"/>
    <mergeCell ref="DI27:DL27"/>
    <mergeCell ref="DM27:DP27"/>
    <mergeCell ref="CK27:CN27"/>
    <mergeCell ref="CO27:CR27"/>
    <mergeCell ref="CS27:CV27"/>
    <mergeCell ref="CW27:CZ27"/>
    <mergeCell ref="BU27:BX27"/>
    <mergeCell ref="BY27:CB27"/>
    <mergeCell ref="CC27:CF27"/>
    <mergeCell ref="CG27:CJ27"/>
    <mergeCell ref="BE27:BH27"/>
    <mergeCell ref="BI27:BL27"/>
    <mergeCell ref="BM27:BP27"/>
    <mergeCell ref="BQ27:BT27"/>
    <mergeCell ref="AO27:AR27"/>
    <mergeCell ref="AS27:AV27"/>
    <mergeCell ref="AW27:AZ27"/>
    <mergeCell ref="BA27:BD27"/>
    <mergeCell ref="AK27:AN27"/>
    <mergeCell ref="I27:L27"/>
    <mergeCell ref="M27:P27"/>
    <mergeCell ref="Q27:T27"/>
    <mergeCell ref="U27:X27"/>
    <mergeCell ref="AG27:AJ27"/>
    <mergeCell ref="A1:E1"/>
    <mergeCell ref="A29:D29"/>
    <mergeCell ref="Y27:AB27"/>
    <mergeCell ref="AC27:AF27"/>
    <mergeCell ref="A27:F28"/>
  </mergeCells>
  <printOptions/>
  <pageMargins left="0.75" right="0.75" top="1" bottom="1" header="0.4921259845" footer="0.492125984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D26"/>
  <sheetViews>
    <sheetView zoomScalePageLayoutView="0" workbookViewId="0" topLeftCell="A1">
      <selection activeCell="K19" sqref="K19"/>
    </sheetView>
  </sheetViews>
  <sheetFormatPr defaultColWidth="11.421875" defaultRowHeight="12.75"/>
  <cols>
    <col min="1" max="16384" width="11.421875" style="11" customWidth="1"/>
  </cols>
  <sheetData>
    <row r="1" ht="12.75">
      <c r="A1" s="11" t="s">
        <v>340</v>
      </c>
    </row>
    <row r="2" spans="1:4" ht="12.75">
      <c r="A2" s="14"/>
      <c r="B2" s="14" t="s">
        <v>117</v>
      </c>
      <c r="C2" s="122" t="s">
        <v>116</v>
      </c>
      <c r="D2" s="53"/>
    </row>
    <row r="3" spans="1:4" ht="22.5">
      <c r="A3" s="123" t="s">
        <v>119</v>
      </c>
      <c r="B3" s="124">
        <v>9412</v>
      </c>
      <c r="C3" s="125">
        <f aca="true" t="shared" si="0" ref="C3:C11">B3/$B$12</f>
        <v>0.22755736079882014</v>
      </c>
      <c r="D3" s="53"/>
    </row>
    <row r="4" spans="1:4" ht="12.75">
      <c r="A4" s="123" t="s">
        <v>120</v>
      </c>
      <c r="B4" s="124">
        <v>7604</v>
      </c>
      <c r="C4" s="125">
        <f t="shared" si="0"/>
        <v>0.1838446846062716</v>
      </c>
      <c r="D4" s="53"/>
    </row>
    <row r="5" spans="1:4" ht="22.5">
      <c r="A5" s="123" t="s">
        <v>121</v>
      </c>
      <c r="B5" s="124">
        <v>5604</v>
      </c>
      <c r="C5" s="125">
        <f t="shared" si="0"/>
        <v>0.13548995430477986</v>
      </c>
      <c r="D5" s="53"/>
    </row>
    <row r="6" spans="1:4" ht="12.75">
      <c r="A6" s="123" t="s">
        <v>122</v>
      </c>
      <c r="B6" s="124">
        <v>4750</v>
      </c>
      <c r="C6" s="125">
        <f t="shared" si="0"/>
        <v>0.1148424844660429</v>
      </c>
      <c r="D6" s="53"/>
    </row>
    <row r="7" spans="1:4" ht="12.75">
      <c r="A7" s="123" t="s">
        <v>123</v>
      </c>
      <c r="B7" s="124">
        <v>4395</v>
      </c>
      <c r="C7" s="125">
        <f t="shared" si="0"/>
        <v>0.10625951983752811</v>
      </c>
      <c r="D7" s="53"/>
    </row>
    <row r="8" spans="1:4" ht="12.75">
      <c r="A8" s="123" t="s">
        <v>124</v>
      </c>
      <c r="B8" s="124">
        <v>3664</v>
      </c>
      <c r="C8" s="125">
        <f t="shared" si="0"/>
        <v>0.08858586591233288</v>
      </c>
      <c r="D8" s="53"/>
    </row>
    <row r="9" spans="1:4" ht="22.5">
      <c r="A9" s="123" t="s">
        <v>125</v>
      </c>
      <c r="B9" s="124">
        <v>2282</v>
      </c>
      <c r="C9" s="125">
        <f t="shared" si="0"/>
        <v>0.05517274727400208</v>
      </c>
      <c r="D9" s="53"/>
    </row>
    <row r="10" spans="1:4" ht="12.75">
      <c r="A10" s="123" t="s">
        <v>140</v>
      </c>
      <c r="B10" s="124">
        <v>2038</v>
      </c>
      <c r="C10" s="125">
        <f t="shared" si="0"/>
        <v>0.049273470177220086</v>
      </c>
      <c r="D10" s="53"/>
    </row>
    <row r="11" spans="1:4" ht="12.75">
      <c r="A11" s="123" t="s">
        <v>126</v>
      </c>
      <c r="B11" s="124">
        <v>1612</v>
      </c>
      <c r="C11" s="125">
        <f t="shared" si="0"/>
        <v>0.038973912623002344</v>
      </c>
      <c r="D11" s="53"/>
    </row>
    <row r="12" spans="1:4" ht="12.75">
      <c r="A12" s="123" t="s">
        <v>0</v>
      </c>
      <c r="B12" s="124">
        <f>SUM(B3:B11)</f>
        <v>41361</v>
      </c>
      <c r="C12" s="126">
        <v>1</v>
      </c>
      <c r="D12" s="53"/>
    </row>
    <row r="13" spans="1:4" ht="12.75">
      <c r="A13" s="53"/>
      <c r="B13" s="53"/>
      <c r="C13" s="53"/>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K22"/>
  <sheetViews>
    <sheetView zoomScalePageLayoutView="0" workbookViewId="0" topLeftCell="A13">
      <selection activeCell="G33" sqref="G33"/>
    </sheetView>
  </sheetViews>
  <sheetFormatPr defaultColWidth="11.421875" defaultRowHeight="12.75"/>
  <cols>
    <col min="1" max="16384" width="11.421875" style="11" customWidth="1"/>
  </cols>
  <sheetData>
    <row r="1" ht="13.5" thickBot="1">
      <c r="A1" s="232" t="s">
        <v>311</v>
      </c>
    </row>
    <row r="2" spans="1:11" ht="12.75">
      <c r="A2" s="309" t="s">
        <v>129</v>
      </c>
      <c r="B2" s="270" t="s">
        <v>123</v>
      </c>
      <c r="C2" s="270" t="s">
        <v>126</v>
      </c>
      <c r="D2" s="235" t="s">
        <v>341</v>
      </c>
      <c r="E2" s="270" t="s">
        <v>120</v>
      </c>
      <c r="F2" s="235" t="s">
        <v>341</v>
      </c>
      <c r="G2" s="270" t="s">
        <v>124</v>
      </c>
      <c r="H2" s="270" t="s">
        <v>122</v>
      </c>
      <c r="I2" s="235" t="s">
        <v>344</v>
      </c>
      <c r="J2" s="235" t="s">
        <v>346</v>
      </c>
      <c r="K2" s="270" t="s">
        <v>0</v>
      </c>
    </row>
    <row r="3" spans="1:11" ht="13.5" thickBot="1">
      <c r="A3" s="310"/>
      <c r="B3" s="271"/>
      <c r="C3" s="271"/>
      <c r="D3" s="236" t="s">
        <v>342</v>
      </c>
      <c r="E3" s="271"/>
      <c r="F3" s="236" t="s">
        <v>343</v>
      </c>
      <c r="G3" s="271"/>
      <c r="H3" s="271"/>
      <c r="I3" s="236" t="s">
        <v>345</v>
      </c>
      <c r="J3" s="236" t="s">
        <v>347</v>
      </c>
      <c r="K3" s="271"/>
    </row>
    <row r="4" spans="1:11" ht="12.75">
      <c r="A4" s="234" t="s">
        <v>130</v>
      </c>
      <c r="B4" s="237">
        <v>-6</v>
      </c>
      <c r="C4" s="237">
        <v>0</v>
      </c>
      <c r="D4" s="238">
        <v>1</v>
      </c>
      <c r="E4" s="238">
        <v>25</v>
      </c>
      <c r="F4" s="238">
        <v>2</v>
      </c>
      <c r="G4" s="238">
        <v>0</v>
      </c>
      <c r="H4" s="237">
        <v>0</v>
      </c>
      <c r="I4" s="237">
        <v>0</v>
      </c>
      <c r="J4" s="238">
        <v>3</v>
      </c>
      <c r="K4" s="239">
        <v>37</v>
      </c>
    </row>
    <row r="5" spans="1:11" ht="12.75">
      <c r="A5" s="234" t="s">
        <v>111</v>
      </c>
      <c r="B5" s="238">
        <v>179</v>
      </c>
      <c r="C5" s="237">
        <v>-5</v>
      </c>
      <c r="D5" s="238">
        <v>567</v>
      </c>
      <c r="E5" s="238">
        <v>565</v>
      </c>
      <c r="F5" s="238">
        <v>318</v>
      </c>
      <c r="G5" s="238">
        <v>441</v>
      </c>
      <c r="H5" s="238">
        <v>211</v>
      </c>
      <c r="I5" s="237">
        <v>-10</v>
      </c>
      <c r="J5" s="238">
        <v>80</v>
      </c>
      <c r="K5" s="240">
        <v>2371</v>
      </c>
    </row>
    <row r="6" spans="1:11" ht="12.75">
      <c r="A6" s="234" t="s">
        <v>131</v>
      </c>
      <c r="B6" s="238">
        <v>74</v>
      </c>
      <c r="C6" s="238">
        <v>257</v>
      </c>
      <c r="D6" s="238">
        <v>155</v>
      </c>
      <c r="E6" s="238">
        <v>216</v>
      </c>
      <c r="F6" s="238">
        <v>54</v>
      </c>
      <c r="G6" s="238">
        <v>43</v>
      </c>
      <c r="H6" s="238">
        <v>20</v>
      </c>
      <c r="I6" s="238">
        <v>5</v>
      </c>
      <c r="J6" s="238">
        <v>15</v>
      </c>
      <c r="K6" s="239">
        <v>839</v>
      </c>
    </row>
    <row r="7" spans="1:11" ht="12.75">
      <c r="A7" s="234" t="s">
        <v>132</v>
      </c>
      <c r="B7" s="238">
        <v>3</v>
      </c>
      <c r="C7" s="238">
        <v>6</v>
      </c>
      <c r="D7" s="238">
        <v>9</v>
      </c>
      <c r="E7" s="238">
        <v>14</v>
      </c>
      <c r="F7" s="238">
        <v>4</v>
      </c>
      <c r="G7" s="238">
        <v>3</v>
      </c>
      <c r="H7" s="238">
        <v>1</v>
      </c>
      <c r="I7" s="237">
        <v>0</v>
      </c>
      <c r="J7" s="238">
        <v>0</v>
      </c>
      <c r="K7" s="239">
        <v>40</v>
      </c>
    </row>
    <row r="8" spans="1:11" ht="12.75">
      <c r="A8" s="234" t="s">
        <v>112</v>
      </c>
      <c r="B8" s="241">
        <v>1168</v>
      </c>
      <c r="C8" s="238">
        <v>184</v>
      </c>
      <c r="D8" s="238">
        <v>523</v>
      </c>
      <c r="E8" s="241">
        <v>2710</v>
      </c>
      <c r="F8" s="238">
        <v>496</v>
      </c>
      <c r="G8" s="238">
        <v>148</v>
      </c>
      <c r="H8" s="238">
        <v>25</v>
      </c>
      <c r="I8" s="238">
        <v>2</v>
      </c>
      <c r="J8" s="238">
        <v>232</v>
      </c>
      <c r="K8" s="240">
        <v>5488</v>
      </c>
    </row>
    <row r="9" spans="1:11" ht="22.5">
      <c r="A9" s="234" t="s">
        <v>133</v>
      </c>
      <c r="B9" s="241">
        <v>1280</v>
      </c>
      <c r="C9" s="238">
        <v>171</v>
      </c>
      <c r="D9" s="241">
        <v>1682</v>
      </c>
      <c r="E9" s="241">
        <v>1948</v>
      </c>
      <c r="F9" s="241">
        <v>2012</v>
      </c>
      <c r="G9" s="241">
        <v>1073</v>
      </c>
      <c r="H9" s="241">
        <v>1084</v>
      </c>
      <c r="I9" s="238">
        <v>28</v>
      </c>
      <c r="J9" s="238">
        <v>799</v>
      </c>
      <c r="K9" s="240">
        <v>10077</v>
      </c>
    </row>
    <row r="10" spans="1:11" ht="22.5">
      <c r="A10" s="234" t="s">
        <v>134</v>
      </c>
      <c r="B10" s="238">
        <v>35</v>
      </c>
      <c r="C10" s="238">
        <v>674</v>
      </c>
      <c r="D10" s="238">
        <v>7</v>
      </c>
      <c r="E10" s="238">
        <v>54</v>
      </c>
      <c r="F10" s="238">
        <v>5</v>
      </c>
      <c r="G10" s="238">
        <v>15</v>
      </c>
      <c r="H10" s="238">
        <v>5</v>
      </c>
      <c r="I10" s="238">
        <v>4</v>
      </c>
      <c r="J10" s="238">
        <v>4</v>
      </c>
      <c r="K10" s="239">
        <v>803</v>
      </c>
    </row>
    <row r="11" spans="1:11" ht="12.75">
      <c r="A11" s="234" t="s">
        <v>135</v>
      </c>
      <c r="B11" s="238">
        <v>2</v>
      </c>
      <c r="C11" s="237" t="s">
        <v>348</v>
      </c>
      <c r="D11" s="237">
        <v>-1</v>
      </c>
      <c r="E11" s="237">
        <v>0</v>
      </c>
      <c r="F11" s="237">
        <v>-5</v>
      </c>
      <c r="G11" s="237">
        <v>0</v>
      </c>
      <c r="H11" s="238">
        <v>23</v>
      </c>
      <c r="I11" s="238">
        <v>6</v>
      </c>
      <c r="J11" s="238">
        <v>0</v>
      </c>
      <c r="K11" s="239">
        <v>31</v>
      </c>
    </row>
    <row r="12" spans="1:11" ht="45">
      <c r="A12" s="234" t="s">
        <v>113</v>
      </c>
      <c r="B12" s="238">
        <v>484</v>
      </c>
      <c r="C12" s="238">
        <v>34</v>
      </c>
      <c r="D12" s="241">
        <v>1815</v>
      </c>
      <c r="E12" s="241">
        <v>1410</v>
      </c>
      <c r="F12" s="241">
        <v>5386</v>
      </c>
      <c r="G12" s="241">
        <v>1541</v>
      </c>
      <c r="H12" s="238">
        <v>841</v>
      </c>
      <c r="I12" s="238">
        <v>15</v>
      </c>
      <c r="J12" s="238">
        <v>415</v>
      </c>
      <c r="K12" s="240">
        <v>11941</v>
      </c>
    </row>
    <row r="13" spans="1:11" ht="12.75">
      <c r="A13" s="234" t="s">
        <v>114</v>
      </c>
      <c r="B13" s="237">
        <v>-7</v>
      </c>
      <c r="C13" s="237">
        <v>0</v>
      </c>
      <c r="D13" s="237">
        <v>-12</v>
      </c>
      <c r="E13" s="237">
        <v>-1</v>
      </c>
      <c r="F13" s="237">
        <v>-23</v>
      </c>
      <c r="G13" s="237">
        <v>-3</v>
      </c>
      <c r="H13" s="241">
        <v>1950</v>
      </c>
      <c r="I13" s="238">
        <v>3</v>
      </c>
      <c r="J13" s="238">
        <v>6</v>
      </c>
      <c r="K13" s="240">
        <v>1959</v>
      </c>
    </row>
    <row r="14" spans="1:11" ht="22.5">
      <c r="A14" s="234" t="s">
        <v>136</v>
      </c>
      <c r="B14" s="238">
        <v>109</v>
      </c>
      <c r="C14" s="237">
        <v>-1</v>
      </c>
      <c r="D14" s="237">
        <v>-3</v>
      </c>
      <c r="E14" s="237">
        <v>-7</v>
      </c>
      <c r="F14" s="237">
        <v>0</v>
      </c>
      <c r="G14" s="237">
        <v>-2</v>
      </c>
      <c r="H14" s="237">
        <v>-3</v>
      </c>
      <c r="I14" s="237">
        <v>-15</v>
      </c>
      <c r="J14" s="238">
        <v>3</v>
      </c>
      <c r="K14" s="239">
        <v>112</v>
      </c>
    </row>
    <row r="15" spans="1:11" ht="22.5">
      <c r="A15" s="234" t="s">
        <v>137</v>
      </c>
      <c r="B15" s="238">
        <v>3</v>
      </c>
      <c r="C15" s="238">
        <v>0</v>
      </c>
      <c r="D15" s="238">
        <v>6</v>
      </c>
      <c r="E15" s="238">
        <v>8</v>
      </c>
      <c r="F15" s="238">
        <v>0</v>
      </c>
      <c r="G15" s="238">
        <v>0</v>
      </c>
      <c r="H15" s="238">
        <v>1</v>
      </c>
      <c r="I15" s="238">
        <v>2</v>
      </c>
      <c r="J15" s="238">
        <v>3</v>
      </c>
      <c r="K15" s="239">
        <v>23</v>
      </c>
    </row>
    <row r="16" spans="1:11" ht="12.75">
      <c r="A16" s="234" t="s">
        <v>138</v>
      </c>
      <c r="B16" s="238">
        <v>22</v>
      </c>
      <c r="C16" s="238">
        <v>3</v>
      </c>
      <c r="D16" s="238">
        <v>2</v>
      </c>
      <c r="E16" s="238">
        <v>2</v>
      </c>
      <c r="F16" s="238">
        <v>6</v>
      </c>
      <c r="G16" s="238">
        <v>0</v>
      </c>
      <c r="H16" s="238">
        <v>24</v>
      </c>
      <c r="I16" s="238">
        <v>46</v>
      </c>
      <c r="J16" s="238">
        <v>5</v>
      </c>
      <c r="K16" s="239">
        <v>110</v>
      </c>
    </row>
    <row r="17" spans="1:11" ht="12.75">
      <c r="A17" s="234" t="s">
        <v>139</v>
      </c>
      <c r="B17" s="238">
        <v>3</v>
      </c>
      <c r="C17" s="237">
        <v>0</v>
      </c>
      <c r="D17" s="237">
        <v>0</v>
      </c>
      <c r="E17" s="237">
        <v>0</v>
      </c>
      <c r="F17" s="237">
        <v>0</v>
      </c>
      <c r="G17" s="237">
        <v>0</v>
      </c>
      <c r="H17" s="237">
        <v>0</v>
      </c>
      <c r="I17" s="238">
        <v>6</v>
      </c>
      <c r="J17" s="238">
        <v>1</v>
      </c>
      <c r="K17" s="239">
        <v>10</v>
      </c>
    </row>
    <row r="18" spans="1:11" ht="13.5" thickBot="1">
      <c r="A18" s="242" t="s">
        <v>115</v>
      </c>
      <c r="B18" s="243">
        <v>497</v>
      </c>
      <c r="C18" s="243">
        <v>45</v>
      </c>
      <c r="D18" s="243">
        <v>346</v>
      </c>
      <c r="E18" s="243">
        <v>228</v>
      </c>
      <c r="F18" s="243">
        <v>436</v>
      </c>
      <c r="G18" s="243">
        <v>120</v>
      </c>
      <c r="H18" s="243">
        <v>245</v>
      </c>
      <c r="I18" s="243">
        <v>12</v>
      </c>
      <c r="J18" s="243">
        <v>80</v>
      </c>
      <c r="K18" s="244">
        <v>2009</v>
      </c>
    </row>
    <row r="19" spans="1:11" s="121" customFormat="1" ht="12" thickBot="1">
      <c r="A19" s="242" t="s">
        <v>0</v>
      </c>
      <c r="B19" s="244">
        <v>3865</v>
      </c>
      <c r="C19" s="244">
        <v>1374</v>
      </c>
      <c r="D19" s="244">
        <v>5113</v>
      </c>
      <c r="E19" s="244">
        <v>7180</v>
      </c>
      <c r="F19" s="244">
        <v>8719</v>
      </c>
      <c r="G19" s="244">
        <v>3384</v>
      </c>
      <c r="H19" s="244">
        <v>4430</v>
      </c>
      <c r="I19" s="245">
        <v>139</v>
      </c>
      <c r="J19" s="244">
        <v>1646</v>
      </c>
      <c r="K19" s="244">
        <v>35850</v>
      </c>
    </row>
    <row r="20" spans="1:11" ht="12.75">
      <c r="A20" s="272" t="s">
        <v>349</v>
      </c>
      <c r="B20" s="308"/>
      <c r="C20" s="308"/>
      <c r="D20" s="308"/>
      <c r="E20" s="308"/>
      <c r="F20" s="308"/>
      <c r="G20" s="308"/>
      <c r="H20" s="308"/>
      <c r="I20" s="308"/>
      <c r="J20" s="308"/>
      <c r="K20" s="308"/>
    </row>
    <row r="21" spans="1:11" ht="12.75">
      <c r="A21" s="296" t="s">
        <v>106</v>
      </c>
      <c r="B21" s="297"/>
      <c r="C21" s="297"/>
      <c r="D21" s="297"/>
      <c r="E21" s="297"/>
      <c r="F21" s="297"/>
      <c r="G21" s="297"/>
      <c r="H21" s="297"/>
      <c r="I21" s="297"/>
      <c r="J21" s="297"/>
      <c r="K21" s="297"/>
    </row>
    <row r="22" spans="1:11" ht="39" customHeight="1">
      <c r="A22" s="296" t="s">
        <v>350</v>
      </c>
      <c r="B22" s="297"/>
      <c r="C22" s="297"/>
      <c r="D22" s="297"/>
      <c r="E22" s="297"/>
      <c r="F22" s="297"/>
      <c r="G22" s="297"/>
      <c r="H22" s="297"/>
      <c r="I22" s="297"/>
      <c r="J22" s="297"/>
      <c r="K22" s="297"/>
    </row>
  </sheetData>
  <sheetProtection/>
  <mergeCells count="10">
    <mergeCell ref="A21:K21"/>
    <mergeCell ref="A22:K22"/>
    <mergeCell ref="G2:G3"/>
    <mergeCell ref="H2:H3"/>
    <mergeCell ref="K2:K3"/>
    <mergeCell ref="A20:K20"/>
    <mergeCell ref="A2:A3"/>
    <mergeCell ref="B2:B3"/>
    <mergeCell ref="C2:C3"/>
    <mergeCell ref="E2:E3"/>
  </mergeCells>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G31"/>
  <sheetViews>
    <sheetView zoomScalePageLayoutView="0" workbookViewId="0" topLeftCell="A1">
      <selection activeCell="J31" sqref="J31"/>
    </sheetView>
  </sheetViews>
  <sheetFormatPr defaultColWidth="11.421875" defaultRowHeight="12.75"/>
  <cols>
    <col min="1" max="1" width="17.7109375" style="11" bestFit="1" customWidth="1"/>
    <col min="2" max="16384" width="11.421875" style="11" customWidth="1"/>
  </cols>
  <sheetData>
    <row r="1" spans="1:7" ht="36" customHeight="1">
      <c r="A1" s="289" t="s">
        <v>270</v>
      </c>
      <c r="B1" s="289"/>
      <c r="C1" s="289"/>
      <c r="D1" s="289"/>
      <c r="E1" s="297"/>
      <c r="F1" s="297"/>
      <c r="G1" s="297"/>
    </row>
    <row r="2" spans="1:4" ht="12.75">
      <c r="A2" s="53" t="s">
        <v>305</v>
      </c>
      <c r="B2" s="7"/>
      <c r="C2" s="7"/>
      <c r="D2" s="7"/>
    </row>
    <row r="24" s="121" customFormat="1" ht="11.25"/>
    <row r="28" spans="1:7" ht="12.75">
      <c r="A28" s="300" t="s">
        <v>297</v>
      </c>
      <c r="B28" s="297"/>
      <c r="C28" s="297"/>
      <c r="D28" s="297"/>
      <c r="E28" s="297"/>
      <c r="F28" s="297"/>
      <c r="G28" s="297"/>
    </row>
    <row r="29" spans="1:7" ht="12.75">
      <c r="A29" s="297"/>
      <c r="B29" s="297"/>
      <c r="C29" s="297"/>
      <c r="D29" s="297"/>
      <c r="E29" s="297"/>
      <c r="F29" s="297"/>
      <c r="G29" s="297"/>
    </row>
    <row r="30" spans="1:6" ht="12.75">
      <c r="A30" s="296" t="s">
        <v>106</v>
      </c>
      <c r="B30" s="297"/>
      <c r="C30" s="297"/>
      <c r="D30" s="297"/>
      <c r="E30" s="297"/>
      <c r="F30" s="297"/>
    </row>
    <row r="31" spans="1:6" ht="12.75">
      <c r="A31" s="296" t="s">
        <v>351</v>
      </c>
      <c r="B31" s="297"/>
      <c r="C31" s="297"/>
      <c r="D31" s="297"/>
      <c r="E31" s="297"/>
      <c r="F31" s="297"/>
    </row>
  </sheetData>
  <sheetProtection/>
  <mergeCells count="4">
    <mergeCell ref="A31:F31"/>
    <mergeCell ref="A1:G1"/>
    <mergeCell ref="A28:G29"/>
    <mergeCell ref="A30:F30"/>
  </mergeCells>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6"/>
  <sheetViews>
    <sheetView zoomScalePageLayoutView="0" workbookViewId="0" topLeftCell="A1">
      <selection activeCell="E12" sqref="E12"/>
    </sheetView>
  </sheetViews>
  <sheetFormatPr defaultColWidth="11.421875" defaultRowHeight="12.75"/>
  <cols>
    <col min="1" max="1" width="17.7109375" style="11" bestFit="1" customWidth="1"/>
    <col min="2" max="16384" width="11.421875" style="11" customWidth="1"/>
  </cols>
  <sheetData>
    <row r="1" ht="12.75">
      <c r="A1" s="11" t="s">
        <v>352</v>
      </c>
    </row>
    <row r="2" spans="1:4" ht="12.75">
      <c r="A2" s="211" t="s">
        <v>250</v>
      </c>
      <c r="B2" s="246" t="s">
        <v>278</v>
      </c>
      <c r="C2" s="53"/>
      <c r="D2" s="53"/>
    </row>
    <row r="3" spans="1:4" ht="12.75">
      <c r="A3" s="219" t="s">
        <v>223</v>
      </c>
      <c r="B3" s="219">
        <v>67.6</v>
      </c>
      <c r="C3" s="53"/>
      <c r="D3" s="53"/>
    </row>
    <row r="4" spans="1:4" ht="12.75">
      <c r="A4" s="219" t="s">
        <v>109</v>
      </c>
      <c r="B4" s="219">
        <v>63.6</v>
      </c>
      <c r="C4" s="53"/>
      <c r="D4" s="53"/>
    </row>
    <row r="5" spans="1:4" ht="12.75">
      <c r="A5" s="219" t="s">
        <v>222</v>
      </c>
      <c r="B5" s="219">
        <v>63.4</v>
      </c>
      <c r="C5" s="53"/>
      <c r="D5" s="53"/>
    </row>
    <row r="6" spans="1:4" ht="12.75">
      <c r="A6" s="219" t="s">
        <v>108</v>
      </c>
      <c r="B6" s="219">
        <v>60.1</v>
      </c>
      <c r="C6" s="53"/>
      <c r="D6" s="53"/>
    </row>
    <row r="7" spans="1:4" ht="12.75">
      <c r="A7" s="219" t="s">
        <v>246</v>
      </c>
      <c r="B7" s="219">
        <v>57.3</v>
      </c>
      <c r="C7" s="53"/>
      <c r="D7" s="53"/>
    </row>
    <row r="8" spans="1:4" ht="12.75">
      <c r="A8" s="219" t="s">
        <v>62</v>
      </c>
      <c r="B8" s="219">
        <v>52.6</v>
      </c>
      <c r="C8" s="53"/>
      <c r="D8" s="53"/>
    </row>
    <row r="9" spans="1:4" ht="12.75">
      <c r="A9" s="219" t="s">
        <v>220</v>
      </c>
      <c r="B9" s="219">
        <v>47.5</v>
      </c>
      <c r="C9" s="53"/>
      <c r="D9" s="53"/>
    </row>
    <row r="10" spans="1:4" ht="12.75">
      <c r="A10" s="219" t="s">
        <v>61</v>
      </c>
      <c r="B10" s="219">
        <v>37.7</v>
      </c>
      <c r="C10" s="53"/>
      <c r="D10" s="53"/>
    </row>
    <row r="11" spans="1:4" ht="12.75">
      <c r="A11" s="219" t="s">
        <v>64</v>
      </c>
      <c r="B11" s="219">
        <v>32.4</v>
      </c>
      <c r="C11" s="53"/>
      <c r="D11" s="53"/>
    </row>
    <row r="12" spans="1:4" ht="12.75">
      <c r="A12" s="53"/>
      <c r="B12" s="53"/>
      <c r="C12" s="53"/>
      <c r="D12" s="53"/>
    </row>
    <row r="13" spans="1:4" ht="12.75">
      <c r="A13" s="53"/>
      <c r="B13" s="53"/>
      <c r="C13" s="53"/>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G19"/>
  <sheetViews>
    <sheetView zoomScalePageLayoutView="0" workbookViewId="0" topLeftCell="A1">
      <selection activeCell="G34" sqref="G34"/>
    </sheetView>
  </sheetViews>
  <sheetFormatPr defaultColWidth="11.421875" defaultRowHeight="12.75"/>
  <cols>
    <col min="1" max="16384" width="11.421875" style="11" customWidth="1"/>
  </cols>
  <sheetData>
    <row r="1" spans="1:6" ht="28.5" customHeight="1">
      <c r="A1" s="289" t="s">
        <v>271</v>
      </c>
      <c r="B1" s="289"/>
      <c r="C1" s="289"/>
      <c r="D1" s="289"/>
      <c r="E1" s="289"/>
      <c r="F1" s="289"/>
    </row>
    <row r="2" spans="1:5" ht="12.75">
      <c r="A2" s="53" t="s">
        <v>305</v>
      </c>
      <c r="B2" s="13"/>
      <c r="C2" s="13"/>
      <c r="D2" s="13"/>
      <c r="E2" s="120"/>
    </row>
    <row r="3" spans="1:5" ht="12.75">
      <c r="A3" s="13"/>
      <c r="B3" s="119"/>
      <c r="C3" s="119"/>
      <c r="D3" s="119"/>
      <c r="E3" s="119"/>
    </row>
    <row r="4" spans="1:5" ht="12.75">
      <c r="A4" s="13"/>
      <c r="B4" s="119"/>
      <c r="C4" s="119"/>
      <c r="D4" s="119"/>
      <c r="E4" s="119"/>
    </row>
    <row r="5" spans="1:5" ht="12.75">
      <c r="A5" s="13"/>
      <c r="B5" s="119"/>
      <c r="C5" s="119"/>
      <c r="D5" s="119"/>
      <c r="E5" s="119"/>
    </row>
    <row r="6" spans="1:5" ht="12.75">
      <c r="A6" s="13"/>
      <c r="B6" s="119"/>
      <c r="C6" s="119"/>
      <c r="D6" s="119"/>
      <c r="E6" s="119"/>
    </row>
    <row r="7" spans="1:5" ht="12.75">
      <c r="A7" s="13"/>
      <c r="B7" s="119"/>
      <c r="C7" s="119"/>
      <c r="D7" s="119"/>
      <c r="E7" s="119"/>
    </row>
    <row r="11" spans="1:2" ht="12.75">
      <c r="A11" s="13"/>
      <c r="B11" s="19"/>
    </row>
    <row r="12" spans="1:2" ht="12.75">
      <c r="A12" s="19"/>
      <c r="B12" s="119"/>
    </row>
    <row r="13" spans="1:2" ht="12.75">
      <c r="A13" s="19"/>
      <c r="B13" s="119"/>
    </row>
    <row r="14" spans="1:2" ht="12.75">
      <c r="A14" s="19"/>
      <c r="B14" s="119"/>
    </row>
    <row r="15" spans="1:2" ht="12.75">
      <c r="A15" s="19"/>
      <c r="B15" s="119"/>
    </row>
    <row r="16" spans="1:7" ht="5.25" customHeight="1">
      <c r="A16" s="300" t="s">
        <v>297</v>
      </c>
      <c r="B16" s="297"/>
      <c r="C16" s="297"/>
      <c r="D16" s="297"/>
      <c r="E16" s="297"/>
      <c r="F16" s="297"/>
      <c r="G16" s="38"/>
    </row>
    <row r="17" spans="1:6" ht="12.75">
      <c r="A17" s="297"/>
      <c r="B17" s="297"/>
      <c r="C17" s="297"/>
      <c r="D17" s="297"/>
      <c r="E17" s="297"/>
      <c r="F17" s="297"/>
    </row>
    <row r="18" spans="1:6" ht="12.75">
      <c r="A18" s="297"/>
      <c r="B18" s="297"/>
      <c r="C18" s="297"/>
      <c r="D18" s="297"/>
      <c r="E18" s="297"/>
      <c r="F18" s="297"/>
    </row>
    <row r="19" spans="1:5" ht="12.75">
      <c r="A19" s="296" t="s">
        <v>106</v>
      </c>
      <c r="B19" s="297"/>
      <c r="C19" s="297"/>
      <c r="D19" s="297"/>
      <c r="E19" s="297"/>
    </row>
  </sheetData>
  <sheetProtection/>
  <mergeCells count="3">
    <mergeCell ref="A1:F1"/>
    <mergeCell ref="A16:F18"/>
    <mergeCell ref="A19:E19"/>
  </mergeCells>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D26"/>
  <sheetViews>
    <sheetView zoomScalePageLayoutView="0" workbookViewId="0" topLeftCell="A1">
      <selection activeCell="G12" sqref="G12"/>
    </sheetView>
  </sheetViews>
  <sheetFormatPr defaultColWidth="11.421875" defaultRowHeight="12.75"/>
  <cols>
    <col min="1" max="16384" width="11.421875" style="11" customWidth="1"/>
  </cols>
  <sheetData>
    <row r="1" ht="12.75">
      <c r="A1" s="11" t="s">
        <v>353</v>
      </c>
    </row>
    <row r="2" spans="1:4" ht="12.75">
      <c r="A2" s="211"/>
      <c r="B2" s="211" t="s">
        <v>127</v>
      </c>
      <c r="C2" s="211" t="s">
        <v>128</v>
      </c>
      <c r="D2" s="53"/>
    </row>
    <row r="3" spans="1:4" ht="12.75">
      <c r="A3" s="211" t="s">
        <v>28</v>
      </c>
      <c r="B3" s="210">
        <v>2.7286865545030397</v>
      </c>
      <c r="C3" s="210">
        <v>0.39587162448748764</v>
      </c>
      <c r="D3" s="53"/>
    </row>
    <row r="4" spans="1:4" ht="12.75">
      <c r="A4" s="211" t="s">
        <v>107</v>
      </c>
      <c r="B4" s="210">
        <v>1.9329896907216495</v>
      </c>
      <c r="C4" s="210">
        <v>0.32216494845360827</v>
      </c>
      <c r="D4" s="53"/>
    </row>
    <row r="5" spans="1:4" ht="12.75">
      <c r="A5" s="211" t="s">
        <v>22</v>
      </c>
      <c r="B5" s="210">
        <v>2.902979373567609</v>
      </c>
      <c r="C5" s="210">
        <v>0.42016806722689076</v>
      </c>
      <c r="D5" s="53"/>
    </row>
    <row r="6" spans="1:4" ht="12.75">
      <c r="A6" s="211" t="s">
        <v>101</v>
      </c>
      <c r="B6" s="210">
        <v>4.81283422459893</v>
      </c>
      <c r="C6" s="210">
        <v>0.5347593582887701</v>
      </c>
      <c r="D6" s="53"/>
    </row>
    <row r="7" spans="1:4" ht="12.75">
      <c r="A7" s="53"/>
      <c r="B7" s="53"/>
      <c r="C7" s="53"/>
      <c r="D7" s="53"/>
    </row>
    <row r="8" spans="1:4" ht="12.75">
      <c r="A8" s="53"/>
      <c r="B8" s="53"/>
      <c r="C8" s="53"/>
      <c r="D8" s="53"/>
    </row>
    <row r="9" spans="1:4" ht="12.75">
      <c r="A9" s="53"/>
      <c r="B9" s="53"/>
      <c r="C9" s="53"/>
      <c r="D9" s="53"/>
    </row>
    <row r="10" spans="1:4" ht="12.75">
      <c r="A10" s="53"/>
      <c r="B10" s="53"/>
      <c r="C10" s="53"/>
      <c r="D10" s="53"/>
    </row>
    <row r="11" spans="1:4" ht="12.75">
      <c r="A11" s="53"/>
      <c r="B11" s="53"/>
      <c r="C11" s="53"/>
      <c r="D11" s="53"/>
    </row>
    <row r="12" spans="1:4" ht="12.75">
      <c r="A12" s="53"/>
      <c r="B12" s="53"/>
      <c r="C12" s="53"/>
      <c r="D12" s="53"/>
    </row>
    <row r="13" spans="1:4" ht="12.75">
      <c r="A13" s="53"/>
      <c r="B13" s="53"/>
      <c r="C13" s="53"/>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21:G30"/>
  <sheetViews>
    <sheetView zoomScalePageLayoutView="0" workbookViewId="0" topLeftCell="A21">
      <selection activeCell="D41" sqref="D41"/>
    </sheetView>
  </sheetViews>
  <sheetFormatPr defaultColWidth="11.421875" defaultRowHeight="12.75"/>
  <cols>
    <col min="1" max="4" width="11.421875" style="11" customWidth="1"/>
    <col min="5" max="5" width="11.421875" style="158" customWidth="1"/>
    <col min="6" max="16384" width="11.421875" style="11" customWidth="1"/>
  </cols>
  <sheetData>
    <row r="21" spans="1:6" ht="30.75" customHeight="1">
      <c r="A21" s="289" t="s">
        <v>289</v>
      </c>
      <c r="B21" s="289"/>
      <c r="C21" s="289"/>
      <c r="D21" s="289"/>
      <c r="E21" s="289"/>
      <c r="F21" s="289"/>
    </row>
    <row r="22" spans="1:4" ht="12.75">
      <c r="A22" s="12"/>
      <c r="B22" s="114" t="s">
        <v>26</v>
      </c>
      <c r="C22" s="114" t="s">
        <v>27</v>
      </c>
      <c r="D22" s="247" t="s">
        <v>0</v>
      </c>
    </row>
    <row r="23" spans="1:4" ht="12.75">
      <c r="A23" s="12" t="s">
        <v>22</v>
      </c>
      <c r="B23" s="115">
        <v>17</v>
      </c>
      <c r="C23" s="116">
        <v>23</v>
      </c>
      <c r="D23" s="248">
        <v>40</v>
      </c>
    </row>
    <row r="24" spans="1:4" ht="12.75">
      <c r="A24" s="12" t="s">
        <v>23</v>
      </c>
      <c r="B24" s="115">
        <v>0</v>
      </c>
      <c r="C24" s="117">
        <v>0</v>
      </c>
      <c r="D24" s="248">
        <v>0</v>
      </c>
    </row>
    <row r="25" spans="1:4" ht="12.75">
      <c r="A25" s="12" t="s">
        <v>24</v>
      </c>
      <c r="B25" s="115">
        <v>2</v>
      </c>
      <c r="C25" s="117">
        <v>1</v>
      </c>
      <c r="D25" s="248">
        <v>3</v>
      </c>
    </row>
    <row r="26" spans="1:4" ht="12.75">
      <c r="A26" s="12" t="s">
        <v>25</v>
      </c>
      <c r="B26" s="117">
        <v>1</v>
      </c>
      <c r="C26" s="117">
        <v>1</v>
      </c>
      <c r="D26" s="248">
        <v>2</v>
      </c>
    </row>
    <row r="27" spans="1:4" ht="12.75">
      <c r="A27" s="12" t="s">
        <v>28</v>
      </c>
      <c r="B27" s="118">
        <v>20</v>
      </c>
      <c r="C27" s="118">
        <v>25</v>
      </c>
      <c r="D27" s="248">
        <v>45</v>
      </c>
    </row>
    <row r="28" spans="1:7" ht="12.75">
      <c r="A28" s="300" t="s">
        <v>297</v>
      </c>
      <c r="B28" s="297"/>
      <c r="C28" s="297"/>
      <c r="D28" s="297"/>
      <c r="E28" s="297"/>
      <c r="F28" s="297"/>
      <c r="G28" s="38"/>
    </row>
    <row r="29" spans="1:6" ht="12.75">
      <c r="A29" s="297"/>
      <c r="B29" s="297"/>
      <c r="C29" s="297"/>
      <c r="D29" s="297"/>
      <c r="E29" s="297"/>
      <c r="F29" s="297"/>
    </row>
    <row r="30" spans="1:4" ht="12.75">
      <c r="A30" s="296" t="s">
        <v>106</v>
      </c>
      <c r="B30" s="297"/>
      <c r="C30" s="297"/>
      <c r="D30" s="297"/>
    </row>
  </sheetData>
  <sheetProtection/>
  <mergeCells count="3">
    <mergeCell ref="A21:F21"/>
    <mergeCell ref="A28:F29"/>
    <mergeCell ref="A30:D30"/>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26"/>
  <sheetViews>
    <sheetView zoomScalePageLayoutView="0" workbookViewId="0" topLeftCell="A1">
      <selection activeCell="J30" sqref="J30"/>
    </sheetView>
  </sheetViews>
  <sheetFormatPr defaultColWidth="11.421875" defaultRowHeight="12.75"/>
  <cols>
    <col min="1" max="16384" width="11.421875" style="11" customWidth="1"/>
  </cols>
  <sheetData>
    <row r="1" spans="1:5" ht="48.75" customHeight="1">
      <c r="A1" s="289" t="s">
        <v>272</v>
      </c>
      <c r="B1" s="289"/>
      <c r="C1" s="289"/>
      <c r="D1" s="289"/>
      <c r="E1" s="289"/>
    </row>
    <row r="2" ht="12.75">
      <c r="A2" s="53" t="s">
        <v>305</v>
      </c>
    </row>
    <row r="23" spans="1:7" ht="12.75">
      <c r="A23" s="300" t="s">
        <v>297</v>
      </c>
      <c r="B23" s="297"/>
      <c r="C23" s="297"/>
      <c r="D23" s="297"/>
      <c r="E23" s="297"/>
      <c r="F23" s="297"/>
      <c r="G23" s="297"/>
    </row>
    <row r="24" spans="1:7" ht="12.75">
      <c r="A24" s="297"/>
      <c r="B24" s="297"/>
      <c r="C24" s="297"/>
      <c r="D24" s="297"/>
      <c r="E24" s="297"/>
      <c r="F24" s="297"/>
      <c r="G24" s="297"/>
    </row>
    <row r="25" spans="1:7" ht="12.75">
      <c r="A25" s="297"/>
      <c r="B25" s="297"/>
      <c r="C25" s="297"/>
      <c r="D25" s="297"/>
      <c r="E25" s="297"/>
      <c r="F25" s="297"/>
      <c r="G25" s="297"/>
    </row>
    <row r="26" spans="1:7" ht="12.75">
      <c r="A26" s="296" t="s">
        <v>106</v>
      </c>
      <c r="B26" s="297"/>
      <c r="C26" s="297"/>
      <c r="D26" s="297"/>
      <c r="E26" s="297"/>
      <c r="F26" s="297"/>
      <c r="G26" s="297"/>
    </row>
  </sheetData>
  <sheetProtection/>
  <mergeCells count="3">
    <mergeCell ref="A1:E1"/>
    <mergeCell ref="A23:G25"/>
    <mergeCell ref="A26:G26"/>
  </mergeCells>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D26"/>
  <sheetViews>
    <sheetView zoomScalePageLayoutView="0" workbookViewId="0" topLeftCell="A1">
      <selection activeCell="F25" sqref="F25"/>
    </sheetView>
  </sheetViews>
  <sheetFormatPr defaultColWidth="11.421875" defaultRowHeight="12.75"/>
  <cols>
    <col min="1" max="1" width="14.8515625" style="11" bestFit="1" customWidth="1"/>
    <col min="2" max="16384" width="11.421875" style="11" customWidth="1"/>
  </cols>
  <sheetData>
    <row r="1" ht="12.75">
      <c r="A1" s="11" t="s">
        <v>354</v>
      </c>
    </row>
    <row r="2" spans="1:4" ht="12.75">
      <c r="A2" s="12" t="s">
        <v>61</v>
      </c>
      <c r="B2" s="205">
        <v>64.5</v>
      </c>
      <c r="C2" s="53"/>
      <c r="D2" s="53"/>
    </row>
    <row r="3" spans="1:4" ht="12.75">
      <c r="A3" s="12" t="s">
        <v>62</v>
      </c>
      <c r="B3" s="205">
        <v>12.9</v>
      </c>
      <c r="C3" s="53"/>
      <c r="D3" s="53"/>
    </row>
    <row r="4" spans="1:4" ht="12.75">
      <c r="A4" s="12" t="s">
        <v>63</v>
      </c>
      <c r="B4" s="206">
        <v>9.7</v>
      </c>
      <c r="C4" s="53"/>
      <c r="D4" s="53"/>
    </row>
    <row r="5" spans="1:4" ht="12.75">
      <c r="A5" s="12" t="s">
        <v>64</v>
      </c>
      <c r="B5" s="207">
        <v>6.5</v>
      </c>
      <c r="C5" s="53"/>
      <c r="D5" s="53"/>
    </row>
    <row r="6" spans="1:4" ht="12.75">
      <c r="A6" s="12" t="s">
        <v>65</v>
      </c>
      <c r="B6" s="207">
        <v>6.5</v>
      </c>
      <c r="C6" s="53"/>
      <c r="D6" s="53"/>
    </row>
    <row r="7" spans="1:4" ht="12.75">
      <c r="A7" s="53"/>
      <c r="B7" s="53"/>
      <c r="C7" s="53"/>
      <c r="D7" s="53"/>
    </row>
    <row r="8" spans="1:4" ht="12.75">
      <c r="A8" s="53"/>
      <c r="B8" s="53"/>
      <c r="C8" s="53"/>
      <c r="D8" s="53"/>
    </row>
    <row r="9" spans="1:4" ht="12.75">
      <c r="A9" s="53"/>
      <c r="B9" s="53"/>
      <c r="C9" s="53"/>
      <c r="D9" s="53"/>
    </row>
    <row r="10" spans="1:4" ht="12.75">
      <c r="A10" s="53"/>
      <c r="B10" s="53"/>
      <c r="C10" s="53"/>
      <c r="D10" s="53"/>
    </row>
    <row r="11" spans="1:4" ht="12.75">
      <c r="A11" s="53"/>
      <c r="B11" s="53"/>
      <c r="C11" s="53"/>
      <c r="D11" s="53"/>
    </row>
    <row r="12" spans="1:4" ht="12.75">
      <c r="A12" s="53"/>
      <c r="B12" s="53"/>
      <c r="C12" s="53"/>
      <c r="D12" s="53"/>
    </row>
    <row r="13" spans="1:4" ht="12.75">
      <c r="A13" s="53"/>
      <c r="B13" s="53"/>
      <c r="C13" s="53"/>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D28"/>
  <sheetViews>
    <sheetView zoomScalePageLayoutView="0" workbookViewId="0" topLeftCell="A1">
      <selection activeCell="G25" sqref="G25"/>
    </sheetView>
  </sheetViews>
  <sheetFormatPr defaultColWidth="11.421875" defaultRowHeight="12.75"/>
  <cols>
    <col min="1" max="1" width="39.28125" style="21" customWidth="1"/>
    <col min="2" max="16384" width="11.421875" style="11" customWidth="1"/>
  </cols>
  <sheetData>
    <row r="1" s="20" customFormat="1" ht="13.5" thickBot="1">
      <c r="A1" s="5" t="s">
        <v>288</v>
      </c>
    </row>
    <row r="2" spans="1:4" ht="22.5">
      <c r="A2" s="282"/>
      <c r="B2" s="107" t="s">
        <v>143</v>
      </c>
      <c r="C2" s="107" t="s">
        <v>144</v>
      </c>
      <c r="D2" s="107" t="s">
        <v>251</v>
      </c>
    </row>
    <row r="3" spans="1:4" ht="13.5" thickBot="1">
      <c r="A3" s="284"/>
      <c r="B3" s="108" t="s">
        <v>298</v>
      </c>
      <c r="C3" s="108" t="s">
        <v>299</v>
      </c>
      <c r="D3" s="109" t="s">
        <v>253</v>
      </c>
    </row>
    <row r="4" spans="1:4" ht="12.75">
      <c r="A4" s="59" t="s">
        <v>1</v>
      </c>
      <c r="B4" s="27">
        <v>74</v>
      </c>
      <c r="C4" s="26">
        <v>18448</v>
      </c>
      <c r="D4" s="93">
        <v>0.4</v>
      </c>
    </row>
    <row r="5" spans="1:4" ht="12.75">
      <c r="A5" s="59" t="s">
        <v>11</v>
      </c>
      <c r="B5" s="27">
        <v>891</v>
      </c>
      <c r="C5" s="26">
        <v>34124</v>
      </c>
      <c r="D5" s="93">
        <v>2.6</v>
      </c>
    </row>
    <row r="6" spans="1:4" ht="12.75">
      <c r="A6" s="59" t="s">
        <v>9</v>
      </c>
      <c r="B6" s="27">
        <v>475</v>
      </c>
      <c r="C6" s="26">
        <v>14180</v>
      </c>
      <c r="D6" s="93">
        <v>3.3</v>
      </c>
    </row>
    <row r="7" spans="1:4" ht="12.75">
      <c r="A7" s="59" t="s">
        <v>12</v>
      </c>
      <c r="B7" s="26">
        <v>2566</v>
      </c>
      <c r="C7" s="26">
        <v>86446</v>
      </c>
      <c r="D7" s="93">
        <v>3</v>
      </c>
    </row>
    <row r="8" spans="1:4" ht="12.75">
      <c r="A8" s="59" t="s">
        <v>29</v>
      </c>
      <c r="B8" s="26">
        <v>2238</v>
      </c>
      <c r="C8" s="26">
        <v>186566</v>
      </c>
      <c r="D8" s="93">
        <v>1.2</v>
      </c>
    </row>
    <row r="9" spans="1:4" ht="12.75">
      <c r="A9" s="59" t="s">
        <v>30</v>
      </c>
      <c r="B9" s="26">
        <v>23681</v>
      </c>
      <c r="C9" s="26">
        <v>1163626</v>
      </c>
      <c r="D9" s="93">
        <v>2</v>
      </c>
    </row>
    <row r="10" spans="1:4" ht="12.75">
      <c r="A10" s="58" t="s">
        <v>31</v>
      </c>
      <c r="B10" s="106">
        <v>76</v>
      </c>
      <c r="C10" s="30">
        <v>3215</v>
      </c>
      <c r="D10" s="110">
        <f>B10/C10*100</f>
        <v>2.363919129082426</v>
      </c>
    </row>
    <row r="11" spans="1:4" ht="12.75">
      <c r="A11" s="58" t="s">
        <v>32</v>
      </c>
      <c r="B11" s="30">
        <v>21993</v>
      </c>
      <c r="C11" s="30">
        <v>965177</v>
      </c>
      <c r="D11" s="111">
        <v>2.3</v>
      </c>
    </row>
    <row r="12" spans="1:4" ht="12.75">
      <c r="A12" s="58" t="s">
        <v>33</v>
      </c>
      <c r="B12" s="30">
        <v>1612</v>
      </c>
      <c r="C12" s="30">
        <v>148035</v>
      </c>
      <c r="D12" s="111">
        <v>1.1</v>
      </c>
    </row>
    <row r="13" spans="1:4" ht="12.75">
      <c r="A13" s="59" t="s">
        <v>34</v>
      </c>
      <c r="B13" s="26">
        <v>4473</v>
      </c>
      <c r="C13" s="26">
        <v>111936</v>
      </c>
      <c r="D13" s="93">
        <v>4</v>
      </c>
    </row>
    <row r="14" spans="1:4" ht="12.75">
      <c r="A14" s="58" t="s">
        <v>35</v>
      </c>
      <c r="B14" s="30">
        <v>4353</v>
      </c>
      <c r="C14" s="30">
        <v>98847</v>
      </c>
      <c r="D14" s="111">
        <v>4.4</v>
      </c>
    </row>
    <row r="15" spans="1:4" ht="12.75">
      <c r="A15" s="58" t="s">
        <v>36</v>
      </c>
      <c r="B15" s="106">
        <v>120</v>
      </c>
      <c r="C15" s="30">
        <v>13089</v>
      </c>
      <c r="D15" s="111">
        <v>0.9</v>
      </c>
    </row>
    <row r="16" spans="1:4" ht="12.75">
      <c r="A16" s="59" t="s">
        <v>37</v>
      </c>
      <c r="B16" s="26">
        <v>13039</v>
      </c>
      <c r="C16" s="26">
        <v>185664</v>
      </c>
      <c r="D16" s="93">
        <v>7</v>
      </c>
    </row>
    <row r="17" spans="1:4" ht="12.75">
      <c r="A17" s="58" t="s">
        <v>38</v>
      </c>
      <c r="B17" s="106">
        <v>973</v>
      </c>
      <c r="C17" s="30">
        <v>39599</v>
      </c>
      <c r="D17" s="111">
        <v>2.5</v>
      </c>
    </row>
    <row r="18" spans="1:4" ht="12.75">
      <c r="A18" s="58" t="s">
        <v>39</v>
      </c>
      <c r="B18" s="30">
        <v>12066</v>
      </c>
      <c r="C18" s="30">
        <v>146065</v>
      </c>
      <c r="D18" s="111">
        <v>8.3</v>
      </c>
    </row>
    <row r="19" spans="1:4" ht="12.75">
      <c r="A19" s="59" t="s">
        <v>5</v>
      </c>
      <c r="B19" s="27">
        <v>187</v>
      </c>
      <c r="C19" s="26">
        <v>8373</v>
      </c>
      <c r="D19" s="93">
        <v>2.2</v>
      </c>
    </row>
    <row r="20" spans="1:4" ht="12.75">
      <c r="A20" s="59" t="s">
        <v>40</v>
      </c>
      <c r="B20" s="26">
        <v>3387</v>
      </c>
      <c r="C20" s="26">
        <v>74425</v>
      </c>
      <c r="D20" s="93">
        <v>4.6</v>
      </c>
    </row>
    <row r="21" spans="1:4" ht="12.75">
      <c r="A21" s="59" t="s">
        <v>7</v>
      </c>
      <c r="B21" s="27">
        <v>359</v>
      </c>
      <c r="C21" s="26">
        <v>16476</v>
      </c>
      <c r="D21" s="93">
        <v>2.2</v>
      </c>
    </row>
    <row r="22" spans="1:4" ht="12.75">
      <c r="A22" s="59" t="s">
        <v>10</v>
      </c>
      <c r="B22" s="27">
        <v>60</v>
      </c>
      <c r="C22" s="26">
        <v>8632</v>
      </c>
      <c r="D22" s="93">
        <v>0.7</v>
      </c>
    </row>
    <row r="23" spans="1:4" ht="13.5" thickBot="1">
      <c r="A23" s="112" t="s">
        <v>8</v>
      </c>
      <c r="B23" s="33">
        <v>231</v>
      </c>
      <c r="C23" s="32">
        <v>11474</v>
      </c>
      <c r="D23" s="92">
        <v>2</v>
      </c>
    </row>
    <row r="24" spans="1:4" ht="13.5" thickBot="1">
      <c r="A24" s="113" t="s">
        <v>21</v>
      </c>
      <c r="B24" s="36">
        <v>51661</v>
      </c>
      <c r="C24" s="36">
        <v>1873171</v>
      </c>
      <c r="D24" s="250">
        <f>B24/C24*100</f>
        <v>2.757943615398701</v>
      </c>
    </row>
    <row r="25" spans="1:4" ht="39" customHeight="1">
      <c r="A25" s="311" t="s">
        <v>252</v>
      </c>
      <c r="B25" s="308"/>
      <c r="C25" s="308"/>
      <c r="D25" s="308"/>
    </row>
    <row r="26" ht="12.75">
      <c r="A26" s="71" t="s">
        <v>106</v>
      </c>
    </row>
    <row r="27" spans="1:4" ht="12.75">
      <c r="A27" s="312" t="s">
        <v>146</v>
      </c>
      <c r="B27" s="297"/>
      <c r="C27" s="297"/>
      <c r="D27" s="297"/>
    </row>
    <row r="28" spans="1:4" ht="12.75">
      <c r="A28" s="297"/>
      <c r="B28" s="297"/>
      <c r="C28" s="297"/>
      <c r="D28" s="297"/>
    </row>
  </sheetData>
  <sheetProtection/>
  <mergeCells count="3">
    <mergeCell ref="A2:A3"/>
    <mergeCell ref="A25:D25"/>
    <mergeCell ref="A27:D28"/>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421875" defaultRowHeight="12.75"/>
  <cols>
    <col min="1" max="1" width="26.7109375" style="11" bestFit="1" customWidth="1"/>
    <col min="2" max="2" width="16.421875" style="11" bestFit="1" customWidth="1"/>
    <col min="3" max="3" width="26.140625" style="11" bestFit="1" customWidth="1"/>
    <col min="4" max="16384" width="11.421875" style="11" customWidth="1"/>
  </cols>
  <sheetData>
    <row r="1" ht="12.75">
      <c r="A1" s="11" t="s">
        <v>329</v>
      </c>
    </row>
    <row r="2" spans="1:4" ht="12.75">
      <c r="A2" s="209" t="s">
        <v>41</v>
      </c>
      <c r="B2" s="209" t="s">
        <v>42</v>
      </c>
      <c r="C2" s="209" t="s">
        <v>55</v>
      </c>
      <c r="D2" s="53"/>
    </row>
    <row r="3" spans="1:4" ht="12.75">
      <c r="A3" s="122" t="s">
        <v>1</v>
      </c>
      <c r="B3" s="210">
        <v>0.5732328707718994</v>
      </c>
      <c r="C3" s="210">
        <v>0.004011274934952298</v>
      </c>
      <c r="D3" s="53"/>
    </row>
    <row r="4" spans="1:4" ht="12.75">
      <c r="A4" s="122" t="s">
        <v>46</v>
      </c>
      <c r="B4" s="210">
        <v>1</v>
      </c>
      <c r="C4" s="210">
        <v>2.6110655257296917</v>
      </c>
      <c r="D4" s="53"/>
    </row>
    <row r="5" spans="1:4" ht="12.75">
      <c r="A5" s="122" t="s">
        <v>9</v>
      </c>
      <c r="B5" s="210">
        <v>0.9291960507757405</v>
      </c>
      <c r="C5" s="210">
        <v>3.349788434414669</v>
      </c>
      <c r="D5" s="53"/>
    </row>
    <row r="6" spans="1:4" ht="12.75">
      <c r="A6" s="122" t="s">
        <v>47</v>
      </c>
      <c r="B6" s="210">
        <v>0.911817782199292</v>
      </c>
      <c r="C6" s="210">
        <v>2.9683270480993915</v>
      </c>
      <c r="D6" s="53"/>
    </row>
    <row r="7" spans="1:4" ht="12.75">
      <c r="A7" s="122" t="s">
        <v>2</v>
      </c>
      <c r="B7" s="210" t="s">
        <v>19</v>
      </c>
      <c r="C7" s="210">
        <v>1.1995754853510285</v>
      </c>
      <c r="D7" s="53"/>
    </row>
    <row r="8" spans="1:4" ht="12.75">
      <c r="A8" s="122" t="s">
        <v>224</v>
      </c>
      <c r="B8" s="210">
        <v>1</v>
      </c>
      <c r="C8" s="210">
        <v>0</v>
      </c>
      <c r="D8" s="53"/>
    </row>
    <row r="9" spans="1:4" ht="12.75">
      <c r="A9" s="122" t="s">
        <v>225</v>
      </c>
      <c r="B9" s="210">
        <v>1</v>
      </c>
      <c r="C9" s="210">
        <v>2.2786494083468627</v>
      </c>
      <c r="D9" s="53"/>
    </row>
    <row r="10" spans="1:4" ht="12.75">
      <c r="A10" s="122" t="s">
        <v>226</v>
      </c>
      <c r="B10" s="210">
        <v>0.5580572161988719</v>
      </c>
      <c r="C10" s="210">
        <v>1.0889316715641573</v>
      </c>
      <c r="D10" s="53"/>
    </row>
    <row r="11" spans="1:4" ht="12.75">
      <c r="A11" s="122" t="s">
        <v>227</v>
      </c>
      <c r="B11" s="210">
        <v>1.016955496879015</v>
      </c>
      <c r="C11" s="210">
        <v>4.403775531882607</v>
      </c>
      <c r="D11" s="53"/>
    </row>
    <row r="12" spans="1:4" ht="12.75">
      <c r="A12" s="122" t="s">
        <v>228</v>
      </c>
      <c r="B12" s="210">
        <v>0.918557567423027</v>
      </c>
      <c r="C12" s="210">
        <v>0.9168003667201466</v>
      </c>
      <c r="D12" s="53"/>
    </row>
    <row r="13" spans="1:4" ht="12.75">
      <c r="A13" s="122" t="s">
        <v>229</v>
      </c>
      <c r="B13" s="210">
        <v>0.8472941235889795</v>
      </c>
      <c r="C13" s="210">
        <v>2.457132755877674</v>
      </c>
      <c r="D13" s="53"/>
    </row>
    <row r="14" spans="1:4" ht="12.75">
      <c r="A14" s="122" t="s">
        <v>230</v>
      </c>
      <c r="B14" s="210">
        <v>0.8882278437681854</v>
      </c>
      <c r="C14" s="210">
        <v>8.260705850135214</v>
      </c>
      <c r="D14" s="53"/>
    </row>
    <row r="15" spans="1:4" ht="12.75">
      <c r="A15" s="122" t="s">
        <v>43</v>
      </c>
      <c r="B15" s="210">
        <v>0.9646482742147379</v>
      </c>
      <c r="C15" s="210">
        <v>2.2333691627851424</v>
      </c>
      <c r="D15" s="53"/>
    </row>
    <row r="16" spans="1:4" ht="12.75">
      <c r="A16" s="122" t="s">
        <v>6</v>
      </c>
      <c r="B16" s="210">
        <v>0.9716090023513604</v>
      </c>
      <c r="C16" s="210">
        <v>4.550890157877058</v>
      </c>
      <c r="D16" s="53"/>
    </row>
    <row r="17" spans="1:4" ht="12.75">
      <c r="A17" s="122" t="s">
        <v>7</v>
      </c>
      <c r="B17" s="210">
        <v>0.96959213401311</v>
      </c>
      <c r="C17" s="210">
        <v>2.1789269240106823</v>
      </c>
      <c r="D17" s="53"/>
    </row>
    <row r="18" spans="1:4" ht="12.75">
      <c r="A18" s="122" t="s">
        <v>10</v>
      </c>
      <c r="B18" s="210">
        <v>0.4688368860055607</v>
      </c>
      <c r="C18" s="210">
        <v>0.6950880444856349</v>
      </c>
      <c r="D18" s="53"/>
    </row>
    <row r="19" spans="1:4" ht="12.75">
      <c r="A19" s="122" t="s">
        <v>8</v>
      </c>
      <c r="B19" s="210">
        <v>0.9240892452501307</v>
      </c>
      <c r="C19" s="210">
        <v>2.0132473418162804</v>
      </c>
      <c r="D19" s="53"/>
    </row>
    <row r="20" spans="1:4" ht="12.75">
      <c r="A20" s="124" t="s">
        <v>21</v>
      </c>
      <c r="B20" s="210">
        <v>0.7876461306935643</v>
      </c>
      <c r="C20" s="210">
        <v>2.690158667340148</v>
      </c>
      <c r="D20" s="53"/>
    </row>
    <row r="21" spans="1:4" ht="12.75">
      <c r="A21" s="211"/>
      <c r="B21" s="210"/>
      <c r="C21" s="210">
        <v>8.260705850135214</v>
      </c>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dimension ref="A1:G35"/>
  <sheetViews>
    <sheetView zoomScalePageLayoutView="0" workbookViewId="0" topLeftCell="A1">
      <selection activeCell="H21" sqref="H21"/>
    </sheetView>
  </sheetViews>
  <sheetFormatPr defaultColWidth="11.421875" defaultRowHeight="12.75"/>
  <cols>
    <col min="1" max="1" width="44.7109375" style="20" customWidth="1"/>
    <col min="2" max="2" width="11.421875" style="20" customWidth="1"/>
    <col min="3" max="3" width="11.421875" style="11" customWidth="1"/>
    <col min="4" max="4" width="37.140625" style="11" bestFit="1" customWidth="1"/>
    <col min="5" max="16384" width="11.421875" style="11" customWidth="1"/>
  </cols>
  <sheetData>
    <row r="1" spans="1:4" ht="12.75">
      <c r="A1" s="313" t="s">
        <v>307</v>
      </c>
      <c r="B1" s="314"/>
      <c r="C1" s="269"/>
      <c r="D1" s="269"/>
    </row>
    <row r="2" ht="12.75">
      <c r="A2" s="53" t="s">
        <v>305</v>
      </c>
    </row>
    <row r="32" spans="1:7" ht="12.75">
      <c r="A32" s="300" t="s">
        <v>297</v>
      </c>
      <c r="B32" s="300"/>
      <c r="C32" s="300"/>
      <c r="D32" s="300"/>
      <c r="E32" s="38"/>
      <c r="F32" s="38"/>
      <c r="G32" s="38"/>
    </row>
    <row r="33" spans="1:7" ht="12.75">
      <c r="A33" s="300"/>
      <c r="B33" s="300"/>
      <c r="C33" s="300"/>
      <c r="D33" s="300"/>
      <c r="E33" s="38"/>
      <c r="F33" s="38"/>
      <c r="G33" s="38"/>
    </row>
    <row r="34" spans="1:4" ht="12.75">
      <c r="A34" s="256" t="s">
        <v>106</v>
      </c>
      <c r="B34" s="229"/>
      <c r="C34" s="158"/>
      <c r="D34" s="158"/>
    </row>
    <row r="35" spans="1:4" ht="26.25" customHeight="1">
      <c r="A35" s="315" t="s">
        <v>355</v>
      </c>
      <c r="B35" s="316"/>
      <c r="C35" s="317"/>
      <c r="D35" s="317"/>
    </row>
  </sheetData>
  <sheetProtection/>
  <mergeCells count="3">
    <mergeCell ref="A1:D1"/>
    <mergeCell ref="A35:D35"/>
    <mergeCell ref="A32:D33"/>
  </mergeCells>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D26"/>
  <sheetViews>
    <sheetView zoomScalePageLayoutView="0" workbookViewId="0" topLeftCell="A1">
      <selection activeCell="E16" sqref="E16"/>
    </sheetView>
  </sheetViews>
  <sheetFormatPr defaultColWidth="11.421875" defaultRowHeight="12.75"/>
  <cols>
    <col min="1" max="1" width="37.140625" style="11" bestFit="1" customWidth="1"/>
    <col min="2" max="16384" width="11.421875" style="11" customWidth="1"/>
  </cols>
  <sheetData>
    <row r="1" ht="12.75">
      <c r="A1" s="11" t="s">
        <v>356</v>
      </c>
    </row>
    <row r="2" spans="1:4" ht="12.75">
      <c r="A2" s="251"/>
      <c r="B2" s="251" t="s">
        <v>77</v>
      </c>
      <c r="C2" s="219"/>
      <c r="D2" s="53"/>
    </row>
    <row r="3" spans="1:4" ht="12.75">
      <c r="A3" s="252" t="s">
        <v>1</v>
      </c>
      <c r="B3" s="253">
        <v>0.4</v>
      </c>
      <c r="C3" s="219"/>
      <c r="D3" s="53"/>
    </row>
    <row r="4" spans="1:4" ht="12.75">
      <c r="A4" s="252" t="s">
        <v>10</v>
      </c>
      <c r="B4" s="253">
        <v>0.7</v>
      </c>
      <c r="C4" s="219"/>
      <c r="D4" s="53"/>
    </row>
    <row r="5" spans="1:4" ht="12.75">
      <c r="A5" s="254" t="s">
        <v>172</v>
      </c>
      <c r="B5" s="255">
        <v>0.9</v>
      </c>
      <c r="C5" s="219"/>
      <c r="D5" s="53"/>
    </row>
    <row r="6" spans="1:4" ht="12.75">
      <c r="A6" s="254" t="s">
        <v>170</v>
      </c>
      <c r="B6" s="255">
        <v>1.1</v>
      </c>
      <c r="C6" s="219"/>
      <c r="D6" s="53"/>
    </row>
    <row r="7" spans="1:4" ht="12.75">
      <c r="A7" s="252" t="s">
        <v>29</v>
      </c>
      <c r="B7" s="253">
        <v>1.2</v>
      </c>
      <c r="C7" s="219"/>
      <c r="D7" s="53"/>
    </row>
    <row r="8" spans="1:4" ht="12.75">
      <c r="A8" s="252" t="s">
        <v>30</v>
      </c>
      <c r="B8" s="253">
        <v>2</v>
      </c>
      <c r="C8" s="219"/>
      <c r="D8" s="53"/>
    </row>
    <row r="9" spans="1:4" ht="12.75">
      <c r="A9" s="252" t="s">
        <v>8</v>
      </c>
      <c r="B9" s="253">
        <v>2</v>
      </c>
      <c r="C9" s="219"/>
      <c r="D9" s="53"/>
    </row>
    <row r="10" spans="1:4" ht="12.75">
      <c r="A10" s="252" t="s">
        <v>5</v>
      </c>
      <c r="B10" s="253">
        <v>2.2</v>
      </c>
      <c r="C10" s="219"/>
      <c r="D10" s="53"/>
    </row>
    <row r="11" spans="1:4" ht="12.75">
      <c r="A11" s="252" t="s">
        <v>7</v>
      </c>
      <c r="B11" s="253">
        <v>2.2</v>
      </c>
      <c r="C11" s="219"/>
      <c r="D11" s="53"/>
    </row>
    <row r="12" spans="1:4" ht="12.75">
      <c r="A12" s="254" t="s">
        <v>169</v>
      </c>
      <c r="B12" s="255">
        <v>2.3</v>
      </c>
      <c r="C12" s="219"/>
      <c r="D12" s="53"/>
    </row>
    <row r="13" spans="1:4" ht="12.75">
      <c r="A13" s="254" t="s">
        <v>168</v>
      </c>
      <c r="B13" s="255">
        <v>2.4</v>
      </c>
      <c r="C13" s="219"/>
      <c r="D13" s="53"/>
    </row>
    <row r="14" spans="1:4" ht="12.75">
      <c r="A14" s="254" t="s">
        <v>166</v>
      </c>
      <c r="B14" s="255">
        <v>2.5</v>
      </c>
      <c r="C14" s="219"/>
      <c r="D14" s="53"/>
    </row>
    <row r="15" spans="1:4" ht="12.75">
      <c r="A15" s="252" t="s">
        <v>11</v>
      </c>
      <c r="B15" s="253">
        <v>2.6</v>
      </c>
      <c r="C15" s="219"/>
      <c r="D15" s="53"/>
    </row>
    <row r="16" spans="1:4" ht="12.75">
      <c r="A16" s="252" t="s">
        <v>12</v>
      </c>
      <c r="B16" s="253">
        <v>3</v>
      </c>
      <c r="C16" s="219"/>
      <c r="D16" s="53"/>
    </row>
    <row r="17" spans="1:4" ht="12.75">
      <c r="A17" s="252" t="s">
        <v>9</v>
      </c>
      <c r="B17" s="253">
        <v>3.3</v>
      </c>
      <c r="C17" s="219"/>
      <c r="D17" s="53"/>
    </row>
    <row r="18" spans="1:4" ht="12.75">
      <c r="A18" s="252" t="s">
        <v>34</v>
      </c>
      <c r="B18" s="253">
        <v>4</v>
      </c>
      <c r="C18" s="219"/>
      <c r="D18" s="53"/>
    </row>
    <row r="19" spans="1:4" ht="12.75">
      <c r="A19" s="254" t="s">
        <v>171</v>
      </c>
      <c r="B19" s="255">
        <v>4.4</v>
      </c>
      <c r="C19" s="219"/>
      <c r="D19" s="53"/>
    </row>
    <row r="20" spans="1:4" ht="12.75">
      <c r="A20" s="252" t="s">
        <v>40</v>
      </c>
      <c r="B20" s="253">
        <v>4.6</v>
      </c>
      <c r="C20" s="219"/>
      <c r="D20" s="53"/>
    </row>
    <row r="21" spans="1:4" ht="12.75">
      <c r="A21" s="252" t="s">
        <v>37</v>
      </c>
      <c r="B21" s="253">
        <v>7</v>
      </c>
      <c r="C21" s="219"/>
      <c r="D21" s="53"/>
    </row>
    <row r="22" spans="1:4" ht="12.75">
      <c r="A22" s="254" t="s">
        <v>167</v>
      </c>
      <c r="B22" s="255">
        <v>8.3</v>
      </c>
      <c r="C22" s="219"/>
      <c r="D22" s="53"/>
    </row>
    <row r="23" spans="1:4" ht="12.75">
      <c r="A23" s="252" t="s">
        <v>21</v>
      </c>
      <c r="B23" s="253">
        <v>2.8</v>
      </c>
      <c r="C23" s="219"/>
      <c r="D23" s="53"/>
    </row>
    <row r="24" spans="1:4" ht="12.75">
      <c r="A24" s="204"/>
      <c r="B24" s="204"/>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1:G31"/>
  <sheetViews>
    <sheetView zoomScalePageLayoutView="0" workbookViewId="0" topLeftCell="A11">
      <selection activeCell="D45" sqref="D45"/>
    </sheetView>
  </sheetViews>
  <sheetFormatPr defaultColWidth="11.421875" defaultRowHeight="12.75"/>
  <cols>
    <col min="1" max="1" width="11.421875" style="11" customWidth="1"/>
    <col min="2" max="2" width="24.00390625" style="11" bestFit="1" customWidth="1"/>
    <col min="3" max="3" width="20.7109375" style="11" bestFit="1" customWidth="1"/>
    <col min="4" max="4" width="22.8515625" style="11" bestFit="1" customWidth="1"/>
    <col min="5" max="16384" width="11.421875" style="11" customWidth="1"/>
  </cols>
  <sheetData>
    <row r="1" spans="1:4" ht="27" customHeight="1">
      <c r="A1" s="289" t="s">
        <v>308</v>
      </c>
      <c r="B1" s="289"/>
      <c r="C1" s="289"/>
      <c r="D1" s="289"/>
    </row>
    <row r="2" ht="12.75">
      <c r="A2" s="53" t="s">
        <v>305</v>
      </c>
    </row>
    <row r="28" spans="1:7" ht="12.75">
      <c r="A28" s="300" t="s">
        <v>297</v>
      </c>
      <c r="B28" s="300"/>
      <c r="C28" s="300"/>
      <c r="D28" s="300"/>
      <c r="E28" s="38"/>
      <c r="F28" s="38"/>
      <c r="G28" s="38"/>
    </row>
    <row r="29" spans="1:7" ht="12.75">
      <c r="A29" s="300"/>
      <c r="B29" s="300"/>
      <c r="C29" s="300"/>
      <c r="D29" s="300"/>
      <c r="E29" s="38"/>
      <c r="F29" s="38"/>
      <c r="G29" s="38"/>
    </row>
    <row r="30" spans="1:4" ht="12.75">
      <c r="A30" s="296" t="s">
        <v>106</v>
      </c>
      <c r="B30" s="297"/>
      <c r="C30" s="297"/>
      <c r="D30" s="297"/>
    </row>
    <row r="31" spans="1:4" ht="27" customHeight="1">
      <c r="A31" s="296" t="s">
        <v>357</v>
      </c>
      <c r="B31" s="297"/>
      <c r="C31" s="297"/>
      <c r="D31" s="297"/>
    </row>
  </sheetData>
  <sheetProtection/>
  <mergeCells count="4">
    <mergeCell ref="A1:D1"/>
    <mergeCell ref="A30:D30"/>
    <mergeCell ref="A31:D31"/>
    <mergeCell ref="A28:D29"/>
  </mergeCells>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D26"/>
  <sheetViews>
    <sheetView zoomScalePageLayoutView="0" workbookViewId="0" topLeftCell="A1">
      <selection activeCell="G7" sqref="G7"/>
    </sheetView>
  </sheetViews>
  <sheetFormatPr defaultColWidth="11.421875" defaultRowHeight="12.75"/>
  <cols>
    <col min="1" max="1" width="28.8515625" style="11" bestFit="1" customWidth="1"/>
    <col min="2" max="2" width="24.00390625" style="11" bestFit="1" customWidth="1"/>
    <col min="3" max="3" width="20.7109375" style="11" bestFit="1" customWidth="1"/>
    <col min="4" max="4" width="22.8515625" style="11" bestFit="1" customWidth="1"/>
    <col min="5" max="16384" width="11.421875" style="11" customWidth="1"/>
  </cols>
  <sheetData>
    <row r="1" ht="12.75">
      <c r="A1" s="11" t="s">
        <v>358</v>
      </c>
    </row>
    <row r="2" spans="1:4" ht="12.75">
      <c r="A2" s="258"/>
      <c r="B2" s="49" t="s">
        <v>199</v>
      </c>
      <c r="C2" s="49" t="s">
        <v>198</v>
      </c>
      <c r="D2" s="94" t="s">
        <v>200</v>
      </c>
    </row>
    <row r="3" spans="1:4" ht="12.75">
      <c r="A3" s="257" t="s">
        <v>54</v>
      </c>
      <c r="B3" s="96">
        <v>777</v>
      </c>
      <c r="C3" s="96">
        <v>12066</v>
      </c>
      <c r="D3" s="97">
        <f aca="true" t="shared" si="0" ref="D3:D19">B3/C3*100</f>
        <v>6.4395822973644945</v>
      </c>
    </row>
    <row r="4" spans="1:4" ht="12.75">
      <c r="A4" s="95" t="s">
        <v>51</v>
      </c>
      <c r="B4" s="96">
        <v>384</v>
      </c>
      <c r="C4" s="96">
        <v>4353</v>
      </c>
      <c r="D4" s="97">
        <f t="shared" si="0"/>
        <v>8.821502412129565</v>
      </c>
    </row>
    <row r="5" spans="1:4" ht="12.75">
      <c r="A5" s="98" t="s">
        <v>43</v>
      </c>
      <c r="B5" s="99">
        <v>28</v>
      </c>
      <c r="C5" s="99">
        <v>187</v>
      </c>
      <c r="D5" s="100">
        <f t="shared" si="0"/>
        <v>14.973262032085561</v>
      </c>
    </row>
    <row r="6" spans="1:4" ht="12.75">
      <c r="A6" s="98" t="s">
        <v>6</v>
      </c>
      <c r="B6" s="99">
        <v>534</v>
      </c>
      <c r="C6" s="99">
        <v>3387</v>
      </c>
      <c r="D6" s="100">
        <f t="shared" si="0"/>
        <v>15.766164747564215</v>
      </c>
    </row>
    <row r="7" spans="1:4" ht="12.75">
      <c r="A7" s="95" t="s">
        <v>49</v>
      </c>
      <c r="B7" s="96">
        <v>3529</v>
      </c>
      <c r="C7" s="96">
        <v>21993</v>
      </c>
      <c r="D7" s="97">
        <f t="shared" si="0"/>
        <v>16.046014641022143</v>
      </c>
    </row>
    <row r="8" spans="1:4" ht="12.75">
      <c r="A8" s="98" t="s">
        <v>47</v>
      </c>
      <c r="B8" s="99">
        <v>413</v>
      </c>
      <c r="C8" s="99">
        <v>2566</v>
      </c>
      <c r="D8" s="100">
        <f t="shared" si="0"/>
        <v>16.095089633671083</v>
      </c>
    </row>
    <row r="9" spans="1:4" ht="12.75">
      <c r="A9" s="98" t="s">
        <v>46</v>
      </c>
      <c r="B9" s="99">
        <v>148</v>
      </c>
      <c r="C9" s="99">
        <v>891</v>
      </c>
      <c r="D9" s="100">
        <f t="shared" si="0"/>
        <v>16.610549943883278</v>
      </c>
    </row>
    <row r="10" spans="1:4" ht="12.75">
      <c r="A10" s="95" t="s">
        <v>50</v>
      </c>
      <c r="B10" s="96">
        <v>342</v>
      </c>
      <c r="C10" s="96">
        <v>1612</v>
      </c>
      <c r="D10" s="97">
        <f t="shared" si="0"/>
        <v>21.21588089330025</v>
      </c>
    </row>
    <row r="11" spans="1:4" ht="12.75">
      <c r="A11" s="95" t="s">
        <v>52</v>
      </c>
      <c r="B11" s="96">
        <v>35</v>
      </c>
      <c r="C11" s="96">
        <v>120</v>
      </c>
      <c r="D11" s="97">
        <f t="shared" si="0"/>
        <v>29.166666666666668</v>
      </c>
    </row>
    <row r="12" spans="1:4" ht="12.75">
      <c r="A12" s="95" t="s">
        <v>53</v>
      </c>
      <c r="B12" s="96">
        <v>351</v>
      </c>
      <c r="C12" s="96">
        <v>973</v>
      </c>
      <c r="D12" s="97">
        <f t="shared" si="0"/>
        <v>36.07399794450154</v>
      </c>
    </row>
    <row r="13" spans="1:4" ht="12.75">
      <c r="A13" s="98" t="s">
        <v>45</v>
      </c>
      <c r="B13" s="99">
        <v>216</v>
      </c>
      <c r="C13" s="99">
        <v>590</v>
      </c>
      <c r="D13" s="100">
        <f t="shared" si="0"/>
        <v>36.610169491525426</v>
      </c>
    </row>
    <row r="14" spans="1:4" ht="12.75">
      <c r="A14" s="98" t="s">
        <v>9</v>
      </c>
      <c r="B14" s="99">
        <v>181</v>
      </c>
      <c r="C14" s="99">
        <v>475</v>
      </c>
      <c r="D14" s="100">
        <f t="shared" si="0"/>
        <v>38.10526315789474</v>
      </c>
    </row>
    <row r="15" spans="1:4" ht="12.75">
      <c r="A15" s="98" t="s">
        <v>2</v>
      </c>
      <c r="B15" s="99">
        <v>872</v>
      </c>
      <c r="C15" s="99">
        <v>2238</v>
      </c>
      <c r="D15" s="100">
        <f t="shared" si="0"/>
        <v>38.96336014298481</v>
      </c>
    </row>
    <row r="16" spans="1:4" ht="12.75">
      <c r="A16" s="98" t="s">
        <v>1</v>
      </c>
      <c r="B16" s="99">
        <v>33</v>
      </c>
      <c r="C16" s="99">
        <v>74</v>
      </c>
      <c r="D16" s="100">
        <f t="shared" si="0"/>
        <v>44.5945945945946</v>
      </c>
    </row>
    <row r="17" spans="1:4" ht="12.75">
      <c r="A17" s="101" t="s">
        <v>10</v>
      </c>
      <c r="B17" s="99">
        <v>30</v>
      </c>
      <c r="C17" s="99">
        <v>60</v>
      </c>
      <c r="D17" s="100">
        <f t="shared" si="0"/>
        <v>50</v>
      </c>
    </row>
    <row r="18" spans="1:4" ht="12.75">
      <c r="A18" s="95" t="s">
        <v>48</v>
      </c>
      <c r="B18" s="102">
        <v>41</v>
      </c>
      <c r="C18" s="102">
        <v>76</v>
      </c>
      <c r="D18" s="103">
        <f t="shared" si="0"/>
        <v>53.94736842105263</v>
      </c>
    </row>
    <row r="19" spans="1:4" ht="12.75">
      <c r="A19" s="49" t="s">
        <v>148</v>
      </c>
      <c r="B19" s="104">
        <v>7914</v>
      </c>
      <c r="C19" s="104">
        <v>51661</v>
      </c>
      <c r="D19" s="105">
        <f t="shared" si="0"/>
        <v>15.31909951414026</v>
      </c>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34.xml><?xml version="1.0" encoding="utf-8"?>
<worksheet xmlns="http://schemas.openxmlformats.org/spreadsheetml/2006/main" xmlns:r="http://schemas.openxmlformats.org/officeDocument/2006/relationships">
  <dimension ref="A1:E29"/>
  <sheetViews>
    <sheetView zoomScalePageLayoutView="0" workbookViewId="0" topLeftCell="A1">
      <selection activeCell="G30" sqref="G30"/>
    </sheetView>
  </sheetViews>
  <sheetFormatPr defaultColWidth="11.421875" defaultRowHeight="12.75"/>
  <cols>
    <col min="1" max="1" width="40.7109375" style="20" customWidth="1"/>
    <col min="2" max="16384" width="11.421875" style="11" customWidth="1"/>
  </cols>
  <sheetData>
    <row r="1" ht="12.75">
      <c r="A1" s="6" t="s">
        <v>312</v>
      </c>
    </row>
    <row r="2" ht="13.5" thickBot="1">
      <c r="A2" s="53" t="s">
        <v>305</v>
      </c>
    </row>
    <row r="3" spans="1:4" ht="13.5" thickBot="1">
      <c r="A3" s="39"/>
      <c r="B3" s="91" t="s">
        <v>93</v>
      </c>
      <c r="C3" s="40" t="s">
        <v>92</v>
      </c>
      <c r="D3" s="40" t="s">
        <v>21</v>
      </c>
    </row>
    <row r="4" spans="1:4" ht="13.5" thickBot="1">
      <c r="A4" s="41" t="s">
        <v>1</v>
      </c>
      <c r="B4" s="92">
        <v>0.6</v>
      </c>
      <c r="C4" s="1">
        <v>0.3</v>
      </c>
      <c r="D4" s="1">
        <v>0.4</v>
      </c>
    </row>
    <row r="5" spans="1:4" ht="13.5" thickBot="1">
      <c r="A5" s="41" t="s">
        <v>11</v>
      </c>
      <c r="B5" s="92">
        <v>2.6</v>
      </c>
      <c r="C5" s="1">
        <v>2.7</v>
      </c>
      <c r="D5" s="1">
        <v>2.6</v>
      </c>
    </row>
    <row r="6" spans="1:4" ht="13.5" thickBot="1">
      <c r="A6" s="41" t="s">
        <v>9</v>
      </c>
      <c r="B6" s="92">
        <v>3.5</v>
      </c>
      <c r="C6" s="1">
        <v>3.2</v>
      </c>
      <c r="D6" s="1">
        <v>3.3</v>
      </c>
    </row>
    <row r="7" spans="1:4" ht="13.5" thickBot="1">
      <c r="A7" s="41" t="s">
        <v>47</v>
      </c>
      <c r="B7" s="92">
        <v>2.7</v>
      </c>
      <c r="C7" s="1">
        <v>3.1</v>
      </c>
      <c r="D7" s="1">
        <v>0.7</v>
      </c>
    </row>
    <row r="8" spans="1:4" ht="13.5" thickBot="1">
      <c r="A8" s="41" t="s">
        <v>29</v>
      </c>
      <c r="B8" s="92">
        <v>1.2</v>
      </c>
      <c r="C8" s="1">
        <v>1.2</v>
      </c>
      <c r="D8" s="1">
        <v>1.2</v>
      </c>
    </row>
    <row r="9" spans="1:4" ht="12.75">
      <c r="A9" s="43" t="s">
        <v>30</v>
      </c>
      <c r="B9" s="93">
        <v>1.8</v>
      </c>
      <c r="C9" s="45">
        <v>1.7</v>
      </c>
      <c r="D9" s="45">
        <v>1.8</v>
      </c>
    </row>
    <row r="10" spans="1:4" ht="12.75">
      <c r="A10" s="43" t="s">
        <v>31</v>
      </c>
      <c r="B10" s="93">
        <v>0.1</v>
      </c>
      <c r="C10" s="45">
        <v>0.2</v>
      </c>
      <c r="D10" s="45">
        <v>0.2</v>
      </c>
    </row>
    <row r="11" spans="1:4" ht="13.5" thickBot="1">
      <c r="A11" s="41" t="s">
        <v>32</v>
      </c>
      <c r="B11" s="92">
        <v>2.1</v>
      </c>
      <c r="C11" s="1">
        <v>2.2</v>
      </c>
      <c r="D11" s="1">
        <v>2.1</v>
      </c>
    </row>
    <row r="12" spans="1:4" ht="12.75">
      <c r="A12" s="43" t="s">
        <v>34</v>
      </c>
      <c r="B12" s="57">
        <v>2</v>
      </c>
      <c r="C12" s="45">
        <v>4.8</v>
      </c>
      <c r="D12" s="259">
        <v>4</v>
      </c>
    </row>
    <row r="13" spans="1:4" ht="12.75">
      <c r="A13" s="43" t="s">
        <v>35</v>
      </c>
      <c r="B13" s="93">
        <v>2.1</v>
      </c>
      <c r="C13" s="45">
        <v>5.3</v>
      </c>
      <c r="D13" s="45">
        <v>4.4</v>
      </c>
    </row>
    <row r="14" spans="1:4" ht="13.5" thickBot="1">
      <c r="A14" s="41" t="s">
        <v>36</v>
      </c>
      <c r="B14" s="171">
        <v>1</v>
      </c>
      <c r="C14" s="1">
        <v>0.9</v>
      </c>
      <c r="D14" s="1">
        <v>0.9</v>
      </c>
    </row>
    <row r="15" spans="1:4" ht="12.75">
      <c r="A15" s="43" t="s">
        <v>37</v>
      </c>
      <c r="B15" s="93">
        <v>4.5</v>
      </c>
      <c r="C15" s="45">
        <v>7.9</v>
      </c>
      <c r="D15" s="45">
        <v>6.7</v>
      </c>
    </row>
    <row r="16" spans="1:4" ht="12.75">
      <c r="A16" s="43" t="s">
        <v>38</v>
      </c>
      <c r="B16" s="93">
        <v>2.7</v>
      </c>
      <c r="C16" s="259">
        <v>2</v>
      </c>
      <c r="D16" s="45">
        <v>2.4</v>
      </c>
    </row>
    <row r="17" spans="1:4" ht="13.5" thickBot="1">
      <c r="A17" s="41" t="s">
        <v>39</v>
      </c>
      <c r="B17" s="92">
        <v>5.8</v>
      </c>
      <c r="C17" s="1">
        <v>8.6</v>
      </c>
      <c r="D17" s="1">
        <v>7.9</v>
      </c>
    </row>
    <row r="18" spans="1:4" ht="13.5" thickBot="1">
      <c r="A18" s="41" t="s">
        <v>5</v>
      </c>
      <c r="B18" s="92">
        <v>2.4</v>
      </c>
      <c r="C18" s="1">
        <v>2.1</v>
      </c>
      <c r="D18" s="1">
        <v>2.2</v>
      </c>
    </row>
    <row r="19" spans="1:4" ht="13.5" thickBot="1">
      <c r="A19" s="41" t="s">
        <v>40</v>
      </c>
      <c r="B19" s="92">
        <v>2.8</v>
      </c>
      <c r="C19" s="1">
        <v>6.6</v>
      </c>
      <c r="D19" s="1">
        <v>4.6</v>
      </c>
    </row>
    <row r="20" spans="1:4" ht="13.5" thickBot="1">
      <c r="A20" s="41" t="s">
        <v>7</v>
      </c>
      <c r="B20" s="92">
        <v>2.5</v>
      </c>
      <c r="C20" s="1">
        <v>1.4</v>
      </c>
      <c r="D20" s="1">
        <v>2.2</v>
      </c>
    </row>
    <row r="21" spans="1:4" ht="13.5" thickBot="1">
      <c r="A21" s="41" t="s">
        <v>10</v>
      </c>
      <c r="B21" s="92">
        <v>0.7</v>
      </c>
      <c r="C21" s="1">
        <v>0.7</v>
      </c>
      <c r="D21" s="1">
        <v>0.7</v>
      </c>
    </row>
    <row r="22" spans="1:4" ht="13.5" thickBot="1">
      <c r="A22" s="41" t="s">
        <v>8</v>
      </c>
      <c r="B22" s="92">
        <v>2.3</v>
      </c>
      <c r="C22" s="1">
        <v>1.4</v>
      </c>
      <c r="D22" s="260">
        <v>2</v>
      </c>
    </row>
    <row r="23" spans="1:4" ht="13.5" thickBot="1">
      <c r="A23" s="41" t="s">
        <v>148</v>
      </c>
      <c r="B23" s="171">
        <v>2</v>
      </c>
      <c r="C23" s="1">
        <v>3.2</v>
      </c>
      <c r="D23" s="1">
        <v>2.1</v>
      </c>
    </row>
    <row r="24" spans="1:5" ht="12.75">
      <c r="A24" s="300" t="s">
        <v>206</v>
      </c>
      <c r="B24" s="297"/>
      <c r="C24" s="297"/>
      <c r="D24" s="297"/>
      <c r="E24" s="297"/>
    </row>
    <row r="25" spans="1:5" ht="12.75">
      <c r="A25" s="297"/>
      <c r="B25" s="297"/>
      <c r="C25" s="297"/>
      <c r="D25" s="297"/>
      <c r="E25" s="297"/>
    </row>
    <row r="26" ht="12.75">
      <c r="A26" s="46" t="s">
        <v>106</v>
      </c>
    </row>
    <row r="27" spans="1:5" ht="6.75" customHeight="1">
      <c r="A27" s="280" t="s">
        <v>207</v>
      </c>
      <c r="B27" s="297"/>
      <c r="C27" s="297"/>
      <c r="D27" s="297"/>
      <c r="E27" s="297"/>
    </row>
    <row r="28" spans="1:5" ht="18" customHeight="1">
      <c r="A28" s="297"/>
      <c r="B28" s="297"/>
      <c r="C28" s="297"/>
      <c r="D28" s="297"/>
      <c r="E28" s="297"/>
    </row>
    <row r="29" spans="1:5" ht="3.75" customHeight="1">
      <c r="A29" s="297"/>
      <c r="B29" s="297"/>
      <c r="C29" s="297"/>
      <c r="D29" s="297"/>
      <c r="E29" s="297"/>
    </row>
  </sheetData>
  <sheetProtection/>
  <mergeCells count="2">
    <mergeCell ref="A24:E25"/>
    <mergeCell ref="A27:E29"/>
  </mergeCells>
  <printOptions/>
  <pageMargins left="0.75" right="0.75" top="1" bottom="1" header="0.4921259845" footer="0.4921259845"/>
  <pageSetup orientation="portrait" paperSize="9"/>
</worksheet>
</file>

<file path=xl/worksheets/sheet35.xml><?xml version="1.0" encoding="utf-8"?>
<worksheet xmlns="http://schemas.openxmlformats.org/spreadsheetml/2006/main" xmlns:r="http://schemas.openxmlformats.org/officeDocument/2006/relationships">
  <dimension ref="A1:G28"/>
  <sheetViews>
    <sheetView zoomScalePageLayoutView="0" workbookViewId="0" topLeftCell="A1">
      <selection activeCell="D34" sqref="D34"/>
    </sheetView>
  </sheetViews>
  <sheetFormatPr defaultColWidth="11.421875" defaultRowHeight="12.75"/>
  <cols>
    <col min="1" max="1" width="44.00390625" style="20" customWidth="1"/>
    <col min="2" max="16384" width="11.421875" style="11" customWidth="1"/>
  </cols>
  <sheetData>
    <row r="1" ht="12.75">
      <c r="A1" s="6" t="s">
        <v>313</v>
      </c>
    </row>
    <row r="2" ht="13.5" thickBot="1">
      <c r="A2" s="53" t="s">
        <v>305</v>
      </c>
    </row>
    <row r="3" spans="1:6" ht="13.5" thickBot="1">
      <c r="A3" s="39"/>
      <c r="B3" s="40" t="s">
        <v>176</v>
      </c>
      <c r="C3" s="40" t="s">
        <v>160</v>
      </c>
      <c r="D3" s="40" t="s">
        <v>161</v>
      </c>
      <c r="E3" s="40" t="s">
        <v>162</v>
      </c>
      <c r="F3" s="40" t="s">
        <v>0</v>
      </c>
    </row>
    <row r="4" spans="1:6" ht="13.5" thickBot="1">
      <c r="A4" s="41" t="s">
        <v>1</v>
      </c>
      <c r="B4" s="1">
        <v>0.1</v>
      </c>
      <c r="C4" s="1">
        <v>0.3</v>
      </c>
      <c r="D4" s="1">
        <v>0.5</v>
      </c>
      <c r="E4" s="1">
        <v>0.5</v>
      </c>
      <c r="F4" s="1">
        <v>0.4</v>
      </c>
    </row>
    <row r="5" spans="1:6" ht="13.5" thickBot="1">
      <c r="A5" s="41" t="s">
        <v>11</v>
      </c>
      <c r="B5" s="1">
        <v>3.6</v>
      </c>
      <c r="C5" s="1">
        <v>2.3</v>
      </c>
      <c r="D5" s="1">
        <v>2.5</v>
      </c>
      <c r="E5" s="1">
        <v>3.1</v>
      </c>
      <c r="F5" s="1">
        <v>2.6</v>
      </c>
    </row>
    <row r="6" spans="1:6" ht="13.5" thickBot="1">
      <c r="A6" s="41" t="s">
        <v>9</v>
      </c>
      <c r="B6" s="1">
        <v>3.5</v>
      </c>
      <c r="C6" s="1">
        <v>3.3</v>
      </c>
      <c r="D6" s="1">
        <v>3.4</v>
      </c>
      <c r="E6" s="1">
        <v>3.4</v>
      </c>
      <c r="F6" s="1">
        <v>3.3</v>
      </c>
    </row>
    <row r="7" spans="1:6" ht="13.5" thickBot="1">
      <c r="A7" s="41" t="s">
        <v>12</v>
      </c>
      <c r="B7" s="1">
        <v>3.2</v>
      </c>
      <c r="C7" s="1">
        <v>3.1</v>
      </c>
      <c r="D7" s="1">
        <v>2.9</v>
      </c>
      <c r="E7" s="1">
        <v>2.7</v>
      </c>
      <c r="F7" s="1">
        <v>3</v>
      </c>
    </row>
    <row r="8" spans="1:6" ht="13.5" thickBot="1">
      <c r="A8" s="41" t="s">
        <v>29</v>
      </c>
      <c r="B8" s="1">
        <v>1.6</v>
      </c>
      <c r="C8" s="1">
        <v>1.2</v>
      </c>
      <c r="D8" s="1">
        <v>1.1</v>
      </c>
      <c r="E8" s="1">
        <v>1.2</v>
      </c>
      <c r="F8" s="1">
        <v>1.2</v>
      </c>
    </row>
    <row r="9" spans="1:6" ht="12.75">
      <c r="A9" s="43" t="s">
        <v>30</v>
      </c>
      <c r="B9" s="45">
        <v>1.9</v>
      </c>
      <c r="C9" s="45">
        <v>1.9</v>
      </c>
      <c r="D9" s="45">
        <v>2.3</v>
      </c>
      <c r="E9" s="45">
        <v>2.2</v>
      </c>
      <c r="F9" s="45">
        <v>2.1</v>
      </c>
    </row>
    <row r="10" spans="1:6" ht="12.75">
      <c r="A10" s="43" t="s">
        <v>31</v>
      </c>
      <c r="B10" s="45">
        <v>0.2</v>
      </c>
      <c r="C10" s="45">
        <v>0.1</v>
      </c>
      <c r="D10" s="45">
        <v>0.1</v>
      </c>
      <c r="E10" s="45">
        <v>0.3</v>
      </c>
      <c r="F10" s="45">
        <v>0.2</v>
      </c>
    </row>
    <row r="11" spans="1:6" ht="13.5" thickBot="1">
      <c r="A11" s="43" t="s">
        <v>32</v>
      </c>
      <c r="B11" s="45">
        <v>1.9</v>
      </c>
      <c r="C11" s="45">
        <v>2</v>
      </c>
      <c r="D11" s="45">
        <v>2.4</v>
      </c>
      <c r="E11" s="45">
        <v>2.4</v>
      </c>
      <c r="F11" s="45">
        <v>2.1</v>
      </c>
    </row>
    <row r="12" spans="1:6" ht="12.75">
      <c r="A12" s="89" t="s">
        <v>34</v>
      </c>
      <c r="B12" s="90">
        <v>4.2</v>
      </c>
      <c r="C12" s="90">
        <v>5</v>
      </c>
      <c r="D12" s="90">
        <v>3.8</v>
      </c>
      <c r="E12" s="90">
        <v>2.6</v>
      </c>
      <c r="F12" s="90">
        <v>4</v>
      </c>
    </row>
    <row r="13" spans="1:6" ht="12.75">
      <c r="A13" s="43" t="s">
        <v>35</v>
      </c>
      <c r="B13" s="45">
        <v>5.3</v>
      </c>
      <c r="C13" s="45">
        <v>5.6</v>
      </c>
      <c r="D13" s="45">
        <v>4.1</v>
      </c>
      <c r="E13" s="45">
        <v>2.7</v>
      </c>
      <c r="F13" s="45">
        <v>4.4</v>
      </c>
    </row>
    <row r="14" spans="1:6" ht="13.5" thickBot="1">
      <c r="A14" s="41" t="s">
        <v>36</v>
      </c>
      <c r="B14" s="1">
        <v>0.6</v>
      </c>
      <c r="C14" s="1">
        <v>0.9</v>
      </c>
      <c r="D14" s="1">
        <v>1</v>
      </c>
      <c r="E14" s="1">
        <v>1.1</v>
      </c>
      <c r="F14" s="1">
        <v>0.9</v>
      </c>
    </row>
    <row r="15" spans="1:6" ht="12.75">
      <c r="A15" s="43" t="s">
        <v>37</v>
      </c>
      <c r="B15" s="45">
        <v>10.5</v>
      </c>
      <c r="C15" s="45">
        <v>7.3</v>
      </c>
      <c r="D15" s="45">
        <v>4.2</v>
      </c>
      <c r="E15" s="45">
        <v>3.1</v>
      </c>
      <c r="F15" s="45">
        <v>6.8</v>
      </c>
    </row>
    <row r="16" spans="1:6" ht="12.75">
      <c r="A16" s="43" t="s">
        <v>38</v>
      </c>
      <c r="B16" s="45">
        <v>4.1</v>
      </c>
      <c r="C16" s="45">
        <v>2.1</v>
      </c>
      <c r="D16" s="45">
        <v>2.5</v>
      </c>
      <c r="E16" s="45">
        <v>2.5</v>
      </c>
      <c r="F16" s="45">
        <v>2.5</v>
      </c>
    </row>
    <row r="17" spans="1:6" ht="13.5" thickBot="1">
      <c r="A17" s="41" t="s">
        <v>39</v>
      </c>
      <c r="B17" s="1">
        <v>10.8</v>
      </c>
      <c r="C17" s="1">
        <v>8.3</v>
      </c>
      <c r="D17" s="1">
        <v>4.9</v>
      </c>
      <c r="E17" s="1">
        <v>4.3</v>
      </c>
      <c r="F17" s="1">
        <v>7.9</v>
      </c>
    </row>
    <row r="18" spans="1:6" ht="13.5" thickBot="1">
      <c r="A18" s="41" t="s">
        <v>5</v>
      </c>
      <c r="B18" s="1">
        <v>2</v>
      </c>
      <c r="C18" s="1">
        <v>1.9</v>
      </c>
      <c r="D18" s="1">
        <v>2.7</v>
      </c>
      <c r="E18" s="1">
        <v>2.1</v>
      </c>
      <c r="F18" s="1">
        <v>2.2</v>
      </c>
    </row>
    <row r="19" spans="1:6" ht="13.5" thickBot="1">
      <c r="A19" s="41" t="s">
        <v>40</v>
      </c>
      <c r="B19" s="1">
        <v>5.7</v>
      </c>
      <c r="C19" s="1">
        <v>5.7</v>
      </c>
      <c r="D19" s="1">
        <v>3.2</v>
      </c>
      <c r="E19" s="1">
        <v>2.6</v>
      </c>
      <c r="F19" s="1">
        <v>4.6</v>
      </c>
    </row>
    <row r="20" spans="1:6" ht="13.5" thickBot="1">
      <c r="A20" s="41" t="s">
        <v>7</v>
      </c>
      <c r="B20" s="1">
        <v>1.4</v>
      </c>
      <c r="C20" s="1">
        <v>1.8</v>
      </c>
      <c r="D20" s="1">
        <v>2.5</v>
      </c>
      <c r="E20" s="1">
        <v>2.5</v>
      </c>
      <c r="F20" s="1">
        <v>2.2</v>
      </c>
    </row>
    <row r="21" spans="1:6" ht="13.5" thickBot="1">
      <c r="A21" s="41" t="s">
        <v>10</v>
      </c>
      <c r="B21" s="1">
        <v>1.6</v>
      </c>
      <c r="C21" s="1">
        <v>0.6</v>
      </c>
      <c r="D21" s="1">
        <v>0.6</v>
      </c>
      <c r="E21" s="1">
        <v>0.6</v>
      </c>
      <c r="F21" s="1">
        <v>0.7</v>
      </c>
    </row>
    <row r="22" spans="1:6" ht="13.5" thickBot="1">
      <c r="A22" s="41" t="s">
        <v>8</v>
      </c>
      <c r="B22" s="1">
        <v>1.8</v>
      </c>
      <c r="C22" s="1">
        <v>1.8</v>
      </c>
      <c r="D22" s="1">
        <v>2</v>
      </c>
      <c r="E22" s="1">
        <v>2.3</v>
      </c>
      <c r="F22" s="1">
        <v>2</v>
      </c>
    </row>
    <row r="23" spans="1:6" ht="13.5" thickBot="1">
      <c r="A23" s="41" t="s">
        <v>148</v>
      </c>
      <c r="B23" s="1">
        <v>3.6</v>
      </c>
      <c r="C23" s="1">
        <v>2.9</v>
      </c>
      <c r="D23" s="1">
        <v>2.5</v>
      </c>
      <c r="E23" s="1">
        <v>2.1</v>
      </c>
      <c r="F23" s="1">
        <v>2.7</v>
      </c>
    </row>
    <row r="24" spans="1:7" ht="12.75">
      <c r="A24" s="300" t="s">
        <v>206</v>
      </c>
      <c r="B24" s="297"/>
      <c r="C24" s="297"/>
      <c r="D24" s="297"/>
      <c r="E24" s="297"/>
      <c r="F24" s="297"/>
      <c r="G24" s="297"/>
    </row>
    <row r="25" spans="1:7" ht="12.75">
      <c r="A25" s="297"/>
      <c r="B25" s="297"/>
      <c r="C25" s="297"/>
      <c r="D25" s="297"/>
      <c r="E25" s="297"/>
      <c r="F25" s="297"/>
      <c r="G25" s="297"/>
    </row>
    <row r="26" ht="12.75">
      <c r="A26" s="46" t="s">
        <v>106</v>
      </c>
    </row>
    <row r="27" spans="1:7" ht="12.75">
      <c r="A27" s="280" t="s">
        <v>208</v>
      </c>
      <c r="B27" s="297"/>
      <c r="C27" s="297"/>
      <c r="D27" s="297"/>
      <c r="E27" s="297"/>
      <c r="F27" s="297"/>
      <c r="G27" s="297"/>
    </row>
    <row r="28" spans="1:7" ht="12.75">
      <c r="A28" s="297"/>
      <c r="B28" s="297"/>
      <c r="C28" s="297"/>
      <c r="D28" s="297"/>
      <c r="E28" s="297"/>
      <c r="F28" s="297"/>
      <c r="G28" s="297"/>
    </row>
  </sheetData>
  <sheetProtection/>
  <mergeCells count="2">
    <mergeCell ref="A24:G25"/>
    <mergeCell ref="A27:G28"/>
  </mergeCells>
  <printOptions/>
  <pageMargins left="0.75" right="0.75" top="1" bottom="1" header="0.4921259845" footer="0.4921259845"/>
  <pageSetup orientation="portrait" paperSize="9"/>
</worksheet>
</file>

<file path=xl/worksheets/sheet36.xml><?xml version="1.0" encoding="utf-8"?>
<worksheet xmlns="http://schemas.openxmlformats.org/spreadsheetml/2006/main" xmlns:r="http://schemas.openxmlformats.org/officeDocument/2006/relationships">
  <dimension ref="A1:F27"/>
  <sheetViews>
    <sheetView zoomScalePageLayoutView="0" workbookViewId="0" topLeftCell="A1">
      <selection activeCell="E33" sqref="E33"/>
    </sheetView>
  </sheetViews>
  <sheetFormatPr defaultColWidth="11.421875" defaultRowHeight="12.75"/>
  <cols>
    <col min="1" max="1" width="40.8515625" style="20" customWidth="1"/>
    <col min="2" max="16384" width="11.421875" style="11" customWidth="1"/>
  </cols>
  <sheetData>
    <row r="1" ht="12.75">
      <c r="A1" s="6" t="s">
        <v>314</v>
      </c>
    </row>
    <row r="2" ht="13.5" thickBot="1">
      <c r="A2" s="53" t="s">
        <v>305</v>
      </c>
    </row>
    <row r="3" spans="1:6" ht="13.5" thickBot="1">
      <c r="A3" s="39"/>
      <c r="B3" s="88" t="s">
        <v>147</v>
      </c>
      <c r="C3" s="88" t="s">
        <v>103</v>
      </c>
      <c r="D3" s="88" t="s">
        <v>104</v>
      </c>
      <c r="E3" s="88" t="s">
        <v>25</v>
      </c>
      <c r="F3" s="88" t="s">
        <v>0</v>
      </c>
    </row>
    <row r="4" spans="1:6" ht="13.5" thickBot="1">
      <c r="A4" s="41" t="s">
        <v>1</v>
      </c>
      <c r="B4" s="1">
        <v>0.1</v>
      </c>
      <c r="C4" s="1">
        <v>0.1</v>
      </c>
      <c r="D4" s="1">
        <v>0.3</v>
      </c>
      <c r="E4" s="1">
        <v>0</v>
      </c>
      <c r="F4" s="1">
        <v>0.2</v>
      </c>
    </row>
    <row r="5" spans="1:6" ht="13.5" thickBot="1">
      <c r="A5" s="41" t="s">
        <v>11</v>
      </c>
      <c r="B5" s="1">
        <v>0.8</v>
      </c>
      <c r="C5" s="1">
        <v>2.3</v>
      </c>
      <c r="D5" s="1">
        <v>3.1</v>
      </c>
      <c r="E5" s="1">
        <v>84.1</v>
      </c>
      <c r="F5" s="1">
        <v>2.2</v>
      </c>
    </row>
    <row r="6" spans="1:6" ht="13.5" thickBot="1">
      <c r="A6" s="41" t="s">
        <v>9</v>
      </c>
      <c r="B6" s="1">
        <v>0.8</v>
      </c>
      <c r="C6" s="1">
        <v>2.2</v>
      </c>
      <c r="D6" s="1">
        <v>3.4</v>
      </c>
      <c r="E6" s="1">
        <v>0.4</v>
      </c>
      <c r="F6" s="1">
        <v>2.1</v>
      </c>
    </row>
    <row r="7" spans="1:6" ht="13.5" thickBot="1">
      <c r="A7" s="41" t="s">
        <v>12</v>
      </c>
      <c r="B7" s="1">
        <v>0.3</v>
      </c>
      <c r="C7" s="1">
        <v>0.6</v>
      </c>
      <c r="D7" s="1">
        <v>1.1</v>
      </c>
      <c r="E7" s="1">
        <v>0.4</v>
      </c>
      <c r="F7" s="1">
        <v>0.9</v>
      </c>
    </row>
    <row r="8" spans="1:6" ht="13.5" thickBot="1">
      <c r="A8" s="41" t="s">
        <v>29</v>
      </c>
      <c r="B8" s="1">
        <v>0.5</v>
      </c>
      <c r="C8" s="1">
        <v>0.7</v>
      </c>
      <c r="D8" s="1">
        <v>0.9</v>
      </c>
      <c r="E8" s="1">
        <v>1.2</v>
      </c>
      <c r="F8" s="1">
        <v>0.7</v>
      </c>
    </row>
    <row r="9" spans="1:6" ht="12.75">
      <c r="A9" s="43" t="s">
        <v>30</v>
      </c>
      <c r="B9" s="45">
        <v>0</v>
      </c>
      <c r="C9" s="45">
        <v>0</v>
      </c>
      <c r="D9" s="45">
        <v>0</v>
      </c>
      <c r="E9" s="45">
        <v>0</v>
      </c>
      <c r="F9" s="45">
        <v>0</v>
      </c>
    </row>
    <row r="10" spans="1:6" ht="12.75">
      <c r="A10" s="43" t="s">
        <v>31</v>
      </c>
      <c r="B10" s="45">
        <v>0.1</v>
      </c>
      <c r="C10" s="45">
        <v>0</v>
      </c>
      <c r="D10" s="45">
        <v>0.1</v>
      </c>
      <c r="E10" s="45">
        <v>0</v>
      </c>
      <c r="F10" s="45">
        <v>0.1</v>
      </c>
    </row>
    <row r="11" spans="1:6" ht="13.5" thickBot="1">
      <c r="A11" s="43" t="s">
        <v>32</v>
      </c>
      <c r="B11" s="45" t="s">
        <v>177</v>
      </c>
      <c r="C11" s="45" t="s">
        <v>177</v>
      </c>
      <c r="D11" s="45" t="s">
        <v>177</v>
      </c>
      <c r="E11" s="45" t="s">
        <v>177</v>
      </c>
      <c r="F11" s="45" t="s">
        <v>177</v>
      </c>
    </row>
    <row r="12" spans="1:6" ht="12.75">
      <c r="A12" s="89" t="s">
        <v>34</v>
      </c>
      <c r="B12" s="90">
        <v>0.6</v>
      </c>
      <c r="C12" s="90">
        <v>1</v>
      </c>
      <c r="D12" s="90">
        <v>4.3</v>
      </c>
      <c r="E12" s="90">
        <v>1.7</v>
      </c>
      <c r="F12" s="90">
        <v>2.8</v>
      </c>
    </row>
    <row r="13" spans="1:6" ht="12.75">
      <c r="A13" s="43" t="s">
        <v>35</v>
      </c>
      <c r="B13" s="45">
        <v>0.8</v>
      </c>
      <c r="C13" s="45">
        <v>1</v>
      </c>
      <c r="D13" s="45">
        <v>4.4</v>
      </c>
      <c r="E13" s="45">
        <v>1.8</v>
      </c>
      <c r="F13" s="45">
        <v>3.1</v>
      </c>
    </row>
    <row r="14" spans="1:6" ht="13.5" thickBot="1">
      <c r="A14" s="41" t="s">
        <v>36</v>
      </c>
      <c r="B14" s="1">
        <v>0.4</v>
      </c>
      <c r="C14" s="1">
        <v>0.2</v>
      </c>
      <c r="D14" s="1">
        <v>0.7</v>
      </c>
      <c r="E14" s="1">
        <v>0</v>
      </c>
      <c r="F14" s="1">
        <v>0.4</v>
      </c>
    </row>
    <row r="15" spans="1:6" ht="12.75">
      <c r="A15" s="43" t="s">
        <v>37</v>
      </c>
      <c r="B15" s="45">
        <v>0.5</v>
      </c>
      <c r="C15" s="45">
        <v>0.4</v>
      </c>
      <c r="D15" s="45">
        <v>25.2</v>
      </c>
      <c r="E15" s="45">
        <v>0</v>
      </c>
      <c r="F15" s="45">
        <v>5.4</v>
      </c>
    </row>
    <row r="16" spans="1:6" ht="12.75">
      <c r="A16" s="43" t="s">
        <v>38</v>
      </c>
      <c r="B16" s="45">
        <v>0.9</v>
      </c>
      <c r="C16" s="45">
        <v>1</v>
      </c>
      <c r="D16" s="45">
        <v>2</v>
      </c>
      <c r="E16" s="45">
        <v>0.1</v>
      </c>
      <c r="F16" s="45">
        <v>1.5</v>
      </c>
    </row>
    <row r="17" spans="1:6" ht="13.5" thickBot="1">
      <c r="A17" s="41" t="s">
        <v>39</v>
      </c>
      <c r="B17" s="1">
        <v>0.3</v>
      </c>
      <c r="C17" s="1">
        <v>0.4</v>
      </c>
      <c r="D17" s="1">
        <v>59.5</v>
      </c>
      <c r="E17" s="1">
        <v>0</v>
      </c>
      <c r="F17" s="1">
        <v>6.4</v>
      </c>
    </row>
    <row r="18" spans="1:6" ht="13.5" thickBot="1">
      <c r="A18" s="41" t="s">
        <v>5</v>
      </c>
      <c r="B18" s="1">
        <v>1.4</v>
      </c>
      <c r="C18" s="1">
        <v>0.3</v>
      </c>
      <c r="D18" s="1">
        <v>4.8</v>
      </c>
      <c r="E18" s="1">
        <v>1.1</v>
      </c>
      <c r="F18" s="1">
        <v>1.8</v>
      </c>
    </row>
    <row r="19" spans="1:6" ht="13.5" thickBot="1">
      <c r="A19" s="41" t="s">
        <v>40</v>
      </c>
      <c r="B19" s="1">
        <v>0.9</v>
      </c>
      <c r="C19" s="1">
        <v>2.4</v>
      </c>
      <c r="D19" s="1">
        <v>6</v>
      </c>
      <c r="E19" s="1">
        <v>0.1</v>
      </c>
      <c r="F19" s="1">
        <v>3.8</v>
      </c>
    </row>
    <row r="20" spans="1:6" ht="13.5" thickBot="1">
      <c r="A20" s="41" t="s">
        <v>7</v>
      </c>
      <c r="B20" s="1">
        <v>0.8</v>
      </c>
      <c r="C20" s="1">
        <v>1</v>
      </c>
      <c r="D20" s="1">
        <v>1.5</v>
      </c>
      <c r="E20" s="1">
        <v>0</v>
      </c>
      <c r="F20" s="1">
        <v>1.1</v>
      </c>
    </row>
    <row r="21" spans="1:6" ht="13.5" thickBot="1">
      <c r="A21" s="41" t="s">
        <v>10</v>
      </c>
      <c r="B21" s="1">
        <v>0.2</v>
      </c>
      <c r="C21" s="1">
        <v>0.1</v>
      </c>
      <c r="D21" s="1">
        <v>0.6</v>
      </c>
      <c r="E21" s="1">
        <v>0</v>
      </c>
      <c r="F21" s="1">
        <v>0.3</v>
      </c>
    </row>
    <row r="22" spans="1:6" ht="13.5" thickBot="1">
      <c r="A22" s="41" t="s">
        <v>8</v>
      </c>
      <c r="B22" s="1">
        <v>1</v>
      </c>
      <c r="C22" s="1">
        <v>1.3</v>
      </c>
      <c r="D22" s="1">
        <v>1.5</v>
      </c>
      <c r="E22" s="1">
        <v>0.2</v>
      </c>
      <c r="F22" s="1">
        <v>1.2</v>
      </c>
    </row>
    <row r="23" spans="1:6" ht="13.5" thickBot="1">
      <c r="A23" s="41" t="s">
        <v>148</v>
      </c>
      <c r="B23" s="1">
        <v>0.1</v>
      </c>
      <c r="C23" s="1">
        <v>0.6</v>
      </c>
      <c r="D23" s="1">
        <v>3.7</v>
      </c>
      <c r="E23" s="1">
        <v>0.8</v>
      </c>
      <c r="F23" s="1">
        <v>1.1</v>
      </c>
    </row>
    <row r="24" ht="12.75">
      <c r="A24" s="38" t="s">
        <v>206</v>
      </c>
    </row>
    <row r="25" s="208" customFormat="1" ht="12.75">
      <c r="A25" s="46" t="s">
        <v>106</v>
      </c>
    </row>
    <row r="26" s="208" customFormat="1" ht="12.75">
      <c r="A26" s="46" t="s">
        <v>359</v>
      </c>
    </row>
    <row r="27" ht="12.75">
      <c r="A27" s="249" t="s">
        <v>360</v>
      </c>
    </row>
  </sheetData>
  <sheetProtection/>
  <printOptions/>
  <pageMargins left="0.75" right="0.75" top="1" bottom="1" header="0.4921259845" footer="0.4921259845"/>
  <pageSetup orientation="portrait" paperSize="9"/>
</worksheet>
</file>

<file path=xl/worksheets/sheet37.xml><?xml version="1.0" encoding="utf-8"?>
<worksheet xmlns="http://schemas.openxmlformats.org/spreadsheetml/2006/main" xmlns:r="http://schemas.openxmlformats.org/officeDocument/2006/relationships">
  <dimension ref="A1:F22"/>
  <sheetViews>
    <sheetView zoomScalePageLayoutView="0" workbookViewId="0" topLeftCell="A1">
      <selection activeCell="G31" sqref="G31"/>
    </sheetView>
  </sheetViews>
  <sheetFormatPr defaultColWidth="11.421875" defaultRowHeight="12.75"/>
  <cols>
    <col min="1" max="1" width="32.7109375" style="20" customWidth="1"/>
    <col min="2" max="16384" width="11.421875" style="11" customWidth="1"/>
  </cols>
  <sheetData>
    <row r="1" ht="12.75">
      <c r="A1" s="6" t="s">
        <v>315</v>
      </c>
    </row>
    <row r="2" ht="13.5" thickBot="1">
      <c r="A2" s="53" t="s">
        <v>305</v>
      </c>
    </row>
    <row r="3" spans="1:5" ht="13.5" thickBot="1">
      <c r="A3" s="39"/>
      <c r="B3" s="88" t="s">
        <v>100</v>
      </c>
      <c r="C3" s="88" t="s">
        <v>23</v>
      </c>
      <c r="D3" s="88" t="s">
        <v>24</v>
      </c>
      <c r="E3" s="88" t="s">
        <v>0</v>
      </c>
    </row>
    <row r="4" spans="1:5" ht="13.5" thickBot="1">
      <c r="A4" s="41" t="s">
        <v>1</v>
      </c>
      <c r="B4" s="1">
        <v>0.6</v>
      </c>
      <c r="C4" s="1">
        <v>0.1</v>
      </c>
      <c r="D4" s="1" t="s">
        <v>44</v>
      </c>
      <c r="E4" s="1">
        <v>0.4</v>
      </c>
    </row>
    <row r="5" spans="1:5" ht="13.5" thickBot="1">
      <c r="A5" s="41" t="s">
        <v>11</v>
      </c>
      <c r="B5" s="1">
        <v>1.9</v>
      </c>
      <c r="C5" s="1">
        <v>6.6</v>
      </c>
      <c r="D5" s="1">
        <v>0</v>
      </c>
      <c r="E5" s="1">
        <v>2.2</v>
      </c>
    </row>
    <row r="6" spans="1:5" ht="13.5" thickBot="1">
      <c r="A6" s="41" t="s">
        <v>9</v>
      </c>
      <c r="B6" s="1">
        <v>3.5</v>
      </c>
      <c r="C6" s="1">
        <v>2.1</v>
      </c>
      <c r="D6" s="1" t="s">
        <v>44</v>
      </c>
      <c r="E6" s="1">
        <v>3.3</v>
      </c>
    </row>
    <row r="7" spans="1:5" ht="13.5" thickBot="1">
      <c r="A7" s="41" t="s">
        <v>12</v>
      </c>
      <c r="B7" s="1">
        <v>2.1</v>
      </c>
      <c r="C7" s="1">
        <v>2.2</v>
      </c>
      <c r="D7" s="1">
        <v>4</v>
      </c>
      <c r="E7" s="1">
        <v>3</v>
      </c>
    </row>
    <row r="8" spans="1:5" ht="13.5" thickBot="1">
      <c r="A8" s="41" t="s">
        <v>29</v>
      </c>
      <c r="B8" s="1">
        <v>1.2</v>
      </c>
      <c r="C8" s="1">
        <v>0.2</v>
      </c>
      <c r="D8" s="1">
        <v>0.6</v>
      </c>
      <c r="E8" s="1">
        <v>1.2</v>
      </c>
    </row>
    <row r="9" spans="1:5" ht="13.5" thickBot="1">
      <c r="A9" s="43" t="s">
        <v>30</v>
      </c>
      <c r="B9" s="1">
        <v>2.3</v>
      </c>
      <c r="C9" s="1">
        <v>1.3</v>
      </c>
      <c r="D9" s="1" t="s">
        <v>44</v>
      </c>
      <c r="E9" s="1">
        <v>2.3</v>
      </c>
    </row>
    <row r="10" spans="1:5" ht="13.5" thickBot="1">
      <c r="A10" s="89" t="s">
        <v>34</v>
      </c>
      <c r="B10" s="1">
        <v>3.6</v>
      </c>
      <c r="C10" s="1">
        <v>0.7</v>
      </c>
      <c r="D10" s="1">
        <v>9.8</v>
      </c>
      <c r="E10" s="1">
        <v>3.9</v>
      </c>
    </row>
    <row r="11" spans="1:5" ht="13.5" thickBot="1">
      <c r="A11" s="89" t="s">
        <v>37</v>
      </c>
      <c r="B11" s="1">
        <v>6.5</v>
      </c>
      <c r="C11" s="1">
        <v>12.4</v>
      </c>
      <c r="D11" s="1">
        <v>17.2</v>
      </c>
      <c r="E11" s="1">
        <v>7</v>
      </c>
    </row>
    <row r="12" spans="1:5" ht="13.5" thickBot="1">
      <c r="A12" s="39" t="s">
        <v>5</v>
      </c>
      <c r="B12" s="1">
        <v>2.3</v>
      </c>
      <c r="C12" s="1">
        <v>1</v>
      </c>
      <c r="D12" s="1" t="s">
        <v>44</v>
      </c>
      <c r="E12" s="1">
        <v>2.1</v>
      </c>
    </row>
    <row r="13" spans="1:5" ht="13.5" thickBot="1">
      <c r="A13" s="41" t="s">
        <v>40</v>
      </c>
      <c r="B13" s="1">
        <v>4.8</v>
      </c>
      <c r="C13" s="1">
        <v>1.1</v>
      </c>
      <c r="D13" s="1" t="s">
        <v>44</v>
      </c>
      <c r="E13" s="1">
        <v>4.5</v>
      </c>
    </row>
    <row r="14" spans="1:5" ht="13.5" thickBot="1">
      <c r="A14" s="41" t="s">
        <v>7</v>
      </c>
      <c r="B14" s="1">
        <v>2.3</v>
      </c>
      <c r="C14" s="1">
        <v>1.3</v>
      </c>
      <c r="D14" s="1" t="s">
        <v>44</v>
      </c>
      <c r="E14" s="1">
        <v>2.2</v>
      </c>
    </row>
    <row r="15" spans="1:5" ht="13.5" thickBot="1">
      <c r="A15" s="41" t="s">
        <v>10</v>
      </c>
      <c r="B15" s="1">
        <v>0.6</v>
      </c>
      <c r="C15" s="1">
        <v>1.4</v>
      </c>
      <c r="D15" s="1">
        <v>0</v>
      </c>
      <c r="E15" s="1">
        <v>0.7</v>
      </c>
    </row>
    <row r="16" spans="1:5" ht="13.5" thickBot="1">
      <c r="A16" s="41" t="s">
        <v>8</v>
      </c>
      <c r="B16" s="1">
        <v>2.1</v>
      </c>
      <c r="C16" s="1">
        <v>1.4</v>
      </c>
      <c r="D16" s="1" t="s">
        <v>44</v>
      </c>
      <c r="E16" s="1">
        <v>2</v>
      </c>
    </row>
    <row r="17" spans="1:5" ht="13.5" thickBot="1">
      <c r="A17" s="41" t="s">
        <v>148</v>
      </c>
      <c r="B17" s="1">
        <v>2.8</v>
      </c>
      <c r="C17" s="1">
        <v>2.5</v>
      </c>
      <c r="D17" s="1">
        <v>7.1</v>
      </c>
      <c r="E17" s="1">
        <v>2.9</v>
      </c>
    </row>
    <row r="18" spans="1:6" ht="12.75">
      <c r="A18" s="300" t="s">
        <v>206</v>
      </c>
      <c r="B18" s="297"/>
      <c r="C18" s="297"/>
      <c r="D18" s="297"/>
      <c r="E18" s="297"/>
      <c r="F18" s="297"/>
    </row>
    <row r="19" spans="1:6" ht="12.75">
      <c r="A19" s="297"/>
      <c r="B19" s="297"/>
      <c r="C19" s="297"/>
      <c r="D19" s="297"/>
      <c r="E19" s="297"/>
      <c r="F19" s="297"/>
    </row>
    <row r="20" ht="12.75">
      <c r="A20" s="46" t="s">
        <v>106</v>
      </c>
    </row>
    <row r="21" ht="12.75">
      <c r="A21" s="46" t="s">
        <v>209</v>
      </c>
    </row>
    <row r="22" spans="1:5" ht="12.75">
      <c r="A22" s="296" t="s">
        <v>361</v>
      </c>
      <c r="B22" s="297"/>
      <c r="C22" s="297"/>
      <c r="D22" s="297"/>
      <c r="E22" s="297"/>
    </row>
  </sheetData>
  <sheetProtection/>
  <mergeCells count="2">
    <mergeCell ref="A18:F19"/>
    <mergeCell ref="A22:E22"/>
  </mergeCells>
  <printOptions/>
  <pageMargins left="0.75" right="0.75" top="1" bottom="1" header="0.4921259845" footer="0.4921259845"/>
  <pageSetup orientation="portrait" paperSize="9"/>
</worksheet>
</file>

<file path=xl/worksheets/sheet38.xml><?xml version="1.0" encoding="utf-8"?>
<worksheet xmlns="http://schemas.openxmlformats.org/spreadsheetml/2006/main" xmlns:r="http://schemas.openxmlformats.org/officeDocument/2006/relationships">
  <dimension ref="A1:K41"/>
  <sheetViews>
    <sheetView zoomScalePageLayoutView="0" workbookViewId="0" topLeftCell="A13">
      <selection activeCell="A39" sqref="A39:K40"/>
    </sheetView>
  </sheetViews>
  <sheetFormatPr defaultColWidth="11.421875" defaultRowHeight="12.75"/>
  <cols>
    <col min="1" max="16384" width="11.421875" style="11" customWidth="1"/>
  </cols>
  <sheetData>
    <row r="1" spans="1:5" ht="12.75">
      <c r="A1" s="232" t="s">
        <v>362</v>
      </c>
      <c r="B1" s="10"/>
      <c r="C1" s="10"/>
      <c r="D1" s="10"/>
      <c r="E1" s="10"/>
    </row>
    <row r="2" spans="1:5" ht="12.75">
      <c r="A2" s="53" t="s">
        <v>305</v>
      </c>
      <c r="E2" s="10"/>
    </row>
    <row r="3" ht="12.75">
      <c r="E3" s="10"/>
    </row>
    <row r="4" ht="12.75">
      <c r="E4" s="10"/>
    </row>
    <row r="5" ht="12.75">
      <c r="E5" s="10"/>
    </row>
    <row r="6" ht="12.75">
      <c r="E6" s="10"/>
    </row>
    <row r="7" ht="12.75">
      <c r="E7" s="10"/>
    </row>
    <row r="8" ht="12.75">
      <c r="E8" s="10"/>
    </row>
    <row r="9" ht="12.75">
      <c r="E9" s="10"/>
    </row>
    <row r="10" ht="12.75">
      <c r="E10" s="10"/>
    </row>
    <row r="11" ht="12.75">
      <c r="E11" s="10"/>
    </row>
    <row r="12" ht="12.75">
      <c r="E12" s="10"/>
    </row>
    <row r="13" ht="12.75">
      <c r="E13" s="10"/>
    </row>
    <row r="14" ht="12.75">
      <c r="E14" s="10"/>
    </row>
    <row r="15" ht="12.75">
      <c r="E15" s="10"/>
    </row>
    <row r="16" ht="12.75">
      <c r="E16" s="10"/>
    </row>
    <row r="17" ht="12.75">
      <c r="E17" s="10"/>
    </row>
    <row r="18" ht="12.75">
      <c r="E18" s="10"/>
    </row>
    <row r="39" spans="1:7" ht="12.75">
      <c r="A39" s="38" t="s">
        <v>297</v>
      </c>
      <c r="B39" s="38"/>
      <c r="C39" s="38"/>
      <c r="D39" s="38"/>
      <c r="E39" s="38"/>
      <c r="F39" s="38"/>
      <c r="G39" s="38"/>
    </row>
    <row r="40" spans="1:11" ht="12.75">
      <c r="A40" s="296" t="s">
        <v>106</v>
      </c>
      <c r="B40" s="297"/>
      <c r="C40" s="297"/>
      <c r="D40" s="297"/>
      <c r="E40" s="297"/>
      <c r="F40" s="297"/>
      <c r="G40" s="297"/>
      <c r="H40" s="297"/>
      <c r="I40" s="297"/>
      <c r="J40" s="297"/>
      <c r="K40" s="297"/>
    </row>
    <row r="41" spans="1:11" ht="16.5" customHeight="1">
      <c r="A41" s="296" t="s">
        <v>363</v>
      </c>
      <c r="B41" s="297"/>
      <c r="C41" s="297"/>
      <c r="D41" s="297"/>
      <c r="E41" s="297"/>
      <c r="F41" s="297"/>
      <c r="G41" s="297"/>
      <c r="H41" s="297"/>
      <c r="I41" s="297"/>
      <c r="J41" s="297"/>
      <c r="K41" s="297"/>
    </row>
  </sheetData>
  <sheetProtection/>
  <mergeCells count="2">
    <mergeCell ref="A40:K40"/>
    <mergeCell ref="A41:K41"/>
  </mergeCells>
  <printOptions/>
  <pageMargins left="0.75" right="0.75" top="1" bottom="1" header="0.4921259845" footer="0.4921259845"/>
  <pageSetup orientation="portrait" paperSize="9"/>
  <drawing r:id="rId1"/>
</worksheet>
</file>

<file path=xl/worksheets/sheet39.xml><?xml version="1.0" encoding="utf-8"?>
<worksheet xmlns="http://schemas.openxmlformats.org/spreadsheetml/2006/main" xmlns:r="http://schemas.openxmlformats.org/officeDocument/2006/relationships">
  <dimension ref="A1:D26"/>
  <sheetViews>
    <sheetView zoomScalePageLayoutView="0" workbookViewId="0" topLeftCell="A1">
      <selection activeCell="H18" sqref="H18"/>
    </sheetView>
  </sheetViews>
  <sheetFormatPr defaultColWidth="11.421875" defaultRowHeight="12.75"/>
  <cols>
    <col min="1" max="1" width="29.28125" style="11" bestFit="1" customWidth="1"/>
    <col min="2" max="16384" width="11.421875" style="11" customWidth="1"/>
  </cols>
  <sheetData>
    <row r="1" ht="12.75">
      <c r="A1" s="11" t="s">
        <v>364</v>
      </c>
    </row>
    <row r="2" spans="1:4" ht="12.75">
      <c r="A2" s="16"/>
      <c r="B2" s="197" t="s">
        <v>163</v>
      </c>
      <c r="C2" s="197" t="s">
        <v>141</v>
      </c>
      <c r="D2" s="197" t="s">
        <v>142</v>
      </c>
    </row>
    <row r="3" spans="1:4" ht="12.75">
      <c r="A3" s="198" t="s">
        <v>9</v>
      </c>
      <c r="B3" s="124">
        <v>2.1739130434782608</v>
      </c>
      <c r="C3" s="124">
        <v>22.82608695652174</v>
      </c>
      <c r="D3" s="124">
        <v>75</v>
      </c>
    </row>
    <row r="4" spans="1:4" ht="12.75">
      <c r="A4" s="199" t="s">
        <v>168</v>
      </c>
      <c r="B4" s="124">
        <v>2.857142857142857</v>
      </c>
      <c r="C4" s="124">
        <v>8.571428571428571</v>
      </c>
      <c r="D4" s="124">
        <v>88.57142857142857</v>
      </c>
    </row>
    <row r="5" spans="1:4" ht="12.75">
      <c r="A5" s="199" t="s">
        <v>165</v>
      </c>
      <c r="B5" s="124">
        <v>5.882352941176471</v>
      </c>
      <c r="C5" s="124">
        <v>25.88235294117647</v>
      </c>
      <c r="D5" s="124">
        <v>68.23529411764706</v>
      </c>
    </row>
    <row r="6" spans="1:4" ht="12.75">
      <c r="A6" s="200" t="s">
        <v>8</v>
      </c>
      <c r="B6" s="124">
        <v>6.382978723404255</v>
      </c>
      <c r="C6" s="124">
        <v>36.87943262411348</v>
      </c>
      <c r="D6" s="124">
        <v>56.737588652482266</v>
      </c>
    </row>
    <row r="7" spans="1:4" ht="12.75">
      <c r="A7" s="198" t="s">
        <v>7</v>
      </c>
      <c r="B7" s="124">
        <v>7.103825136612022</v>
      </c>
      <c r="C7" s="124">
        <v>32.78688524590164</v>
      </c>
      <c r="D7" s="124">
        <v>60.10928961748634</v>
      </c>
    </row>
    <row r="8" spans="1:4" ht="12.75">
      <c r="A8" s="201" t="s">
        <v>10</v>
      </c>
      <c r="B8" s="174">
        <v>7.407407407407407</v>
      </c>
      <c r="C8" s="174">
        <v>37.03703703703704</v>
      </c>
      <c r="D8" s="174">
        <v>55.55555555555556</v>
      </c>
    </row>
    <row r="9" spans="1:4" ht="12.75">
      <c r="A9" s="201" t="s">
        <v>12</v>
      </c>
      <c r="B9" s="174">
        <v>10.7756618671621</v>
      </c>
      <c r="C9" s="174">
        <v>32.0947515095216</v>
      </c>
      <c r="D9" s="174">
        <v>57.1295866233163</v>
      </c>
    </row>
    <row r="10" spans="1:4" ht="12.75">
      <c r="A10" s="201" t="s">
        <v>11</v>
      </c>
      <c r="B10" s="174">
        <v>11.305518169582772</v>
      </c>
      <c r="C10" s="174">
        <v>34.85868102288021</v>
      </c>
      <c r="D10" s="174">
        <v>53.83580080753701</v>
      </c>
    </row>
    <row r="11" spans="1:4" ht="12.75">
      <c r="A11" s="201" t="s">
        <v>5</v>
      </c>
      <c r="B11" s="174">
        <v>11.949685534591195</v>
      </c>
      <c r="C11" s="174">
        <v>30.81761006289308</v>
      </c>
      <c r="D11" s="174">
        <v>57.23270440251572</v>
      </c>
    </row>
    <row r="12" spans="1:4" ht="12.75">
      <c r="A12" s="202" t="s">
        <v>169</v>
      </c>
      <c r="B12" s="203">
        <v>13.531463840064404</v>
      </c>
      <c r="C12" s="203">
        <v>31.39004427747216</v>
      </c>
      <c r="D12" s="203">
        <v>55.07849188246344</v>
      </c>
    </row>
    <row r="13" spans="1:4" ht="12.75">
      <c r="A13" s="199" t="s">
        <v>166</v>
      </c>
      <c r="B13" s="124">
        <v>16.39871382636656</v>
      </c>
      <c r="C13" s="124">
        <v>28.938906752411576</v>
      </c>
      <c r="D13" s="124">
        <v>54.662379421221864</v>
      </c>
    </row>
    <row r="14" spans="1:4" ht="12.75">
      <c r="A14" s="198" t="s">
        <v>29</v>
      </c>
      <c r="B14" s="124">
        <v>19.08284023668639</v>
      </c>
      <c r="C14" s="124">
        <v>39.64497041420118</v>
      </c>
      <c r="D14" s="124">
        <v>41.27218934911242</v>
      </c>
    </row>
    <row r="15" spans="1:4" ht="12.75">
      <c r="A15" s="199" t="s">
        <v>167</v>
      </c>
      <c r="B15" s="124">
        <v>24.58383273405247</v>
      </c>
      <c r="C15" s="124">
        <v>45.46544147023572</v>
      </c>
      <c r="D15" s="124">
        <v>29.95072579571181</v>
      </c>
    </row>
    <row r="16" spans="1:4" ht="12.75">
      <c r="A16" s="199" t="s">
        <v>164</v>
      </c>
      <c r="B16" s="124">
        <v>27.730441518202944</v>
      </c>
      <c r="C16" s="124">
        <v>27.059127291505295</v>
      </c>
      <c r="D16" s="124">
        <v>45.210431190291764</v>
      </c>
    </row>
    <row r="17" spans="1:4" ht="12.75">
      <c r="A17" s="198" t="s">
        <v>40</v>
      </c>
      <c r="B17" s="124">
        <v>29.26397735314933</v>
      </c>
      <c r="C17" s="124">
        <v>42.92285916489738</v>
      </c>
      <c r="D17" s="124">
        <v>27.81316348195329</v>
      </c>
    </row>
    <row r="18" spans="1:4" ht="12.75">
      <c r="A18" s="198" t="s">
        <v>1</v>
      </c>
      <c r="B18" s="124">
        <v>34.146341463414636</v>
      </c>
      <c r="C18" s="124">
        <v>48.78048780487805</v>
      </c>
      <c r="D18" s="124">
        <v>17.073170731707318</v>
      </c>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IV38"/>
  <sheetViews>
    <sheetView zoomScalePageLayoutView="0" workbookViewId="0" topLeftCell="A1">
      <selection activeCell="A1" sqref="A1:E1"/>
    </sheetView>
  </sheetViews>
  <sheetFormatPr defaultColWidth="11.421875" defaultRowHeight="12.75"/>
  <cols>
    <col min="1" max="1" width="23.140625" style="11" customWidth="1"/>
    <col min="2" max="16384" width="11.421875" style="11" customWidth="1"/>
  </cols>
  <sheetData>
    <row r="1" spans="1:9" ht="12.75" customHeight="1">
      <c r="A1" s="289" t="s">
        <v>265</v>
      </c>
      <c r="B1" s="289"/>
      <c r="C1" s="289"/>
      <c r="D1" s="289"/>
      <c r="E1" s="289"/>
      <c r="F1" s="289"/>
      <c r="G1" s="289"/>
      <c r="H1" s="289"/>
      <c r="I1" s="289"/>
    </row>
    <row r="2" spans="1:9" ht="12.75" customHeight="1">
      <c r="A2" s="22" t="s">
        <v>305</v>
      </c>
      <c r="B2" s="7"/>
      <c r="C2" s="7"/>
      <c r="D2" s="7"/>
      <c r="E2" s="7"/>
      <c r="F2" s="7"/>
      <c r="G2" s="7"/>
      <c r="H2" s="7"/>
      <c r="I2" s="7"/>
    </row>
    <row r="31" spans="1:256" s="158" customFormat="1" ht="12.75" customHeight="1">
      <c r="A31" s="157" t="s">
        <v>297</v>
      </c>
      <c r="B31" s="157"/>
      <c r="C31" s="157"/>
      <c r="D31" s="157"/>
      <c r="E31" s="157"/>
      <c r="F31" s="157"/>
      <c r="G31" s="157"/>
      <c r="H31" s="157"/>
      <c r="I31" s="157"/>
      <c r="J31" s="157"/>
      <c r="K31" s="157"/>
      <c r="L31" s="157"/>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1"/>
      <c r="CN31" s="291"/>
      <c r="CO31" s="291"/>
      <c r="CP31" s="291"/>
      <c r="CQ31" s="291"/>
      <c r="CR31" s="291"/>
      <c r="CS31" s="291"/>
      <c r="CT31" s="291"/>
      <c r="CU31" s="291"/>
      <c r="CV31" s="291"/>
      <c r="CW31" s="291"/>
      <c r="CX31" s="291"/>
      <c r="CY31" s="291"/>
      <c r="CZ31" s="291"/>
      <c r="DA31" s="291"/>
      <c r="DB31" s="291"/>
      <c r="DC31" s="291"/>
      <c r="DD31" s="291"/>
      <c r="DE31" s="291"/>
      <c r="DF31" s="291"/>
      <c r="DG31" s="291"/>
      <c r="DH31" s="291"/>
      <c r="DI31" s="291"/>
      <c r="DJ31" s="291"/>
      <c r="DK31" s="291"/>
      <c r="DL31" s="291"/>
      <c r="DM31" s="291"/>
      <c r="DN31" s="291"/>
      <c r="DO31" s="291"/>
      <c r="DP31" s="291"/>
      <c r="DQ31" s="291"/>
      <c r="DR31" s="291"/>
      <c r="DS31" s="291"/>
      <c r="DT31" s="291"/>
      <c r="DU31" s="291"/>
      <c r="DV31" s="291"/>
      <c r="DW31" s="291"/>
      <c r="DX31" s="291"/>
      <c r="DY31" s="291"/>
      <c r="DZ31" s="291"/>
      <c r="EA31" s="291"/>
      <c r="EB31" s="291"/>
      <c r="EC31" s="291"/>
      <c r="ED31" s="291"/>
      <c r="EE31" s="291"/>
      <c r="EF31" s="291"/>
      <c r="EG31" s="291"/>
      <c r="EH31" s="291"/>
      <c r="EI31" s="291"/>
      <c r="EJ31" s="291"/>
      <c r="EK31" s="291"/>
      <c r="EL31" s="291"/>
      <c r="EM31" s="291"/>
      <c r="EN31" s="291"/>
      <c r="EO31" s="291"/>
      <c r="EP31" s="291"/>
      <c r="EQ31" s="291"/>
      <c r="ER31" s="291"/>
      <c r="ES31" s="291"/>
      <c r="ET31" s="291"/>
      <c r="EU31" s="291"/>
      <c r="EV31" s="291"/>
      <c r="EW31" s="291"/>
      <c r="EX31" s="291"/>
      <c r="EY31" s="291"/>
      <c r="EZ31" s="291"/>
      <c r="FA31" s="291"/>
      <c r="FB31" s="291"/>
      <c r="FC31" s="291"/>
      <c r="FD31" s="291"/>
      <c r="FE31" s="291"/>
      <c r="FF31" s="291"/>
      <c r="FG31" s="291"/>
      <c r="FH31" s="291"/>
      <c r="FI31" s="291"/>
      <c r="FJ31" s="291"/>
      <c r="FK31" s="291"/>
      <c r="FL31" s="291"/>
      <c r="FM31" s="291"/>
      <c r="FN31" s="291"/>
      <c r="FO31" s="291"/>
      <c r="FP31" s="291"/>
      <c r="FQ31" s="291"/>
      <c r="FR31" s="291"/>
      <c r="FS31" s="291"/>
      <c r="FT31" s="291"/>
      <c r="FU31" s="291"/>
      <c r="FV31" s="291"/>
      <c r="FW31" s="291"/>
      <c r="FX31" s="291"/>
      <c r="FY31" s="291"/>
      <c r="FZ31" s="291"/>
      <c r="GA31" s="291"/>
      <c r="GB31" s="291"/>
      <c r="GC31" s="291"/>
      <c r="GD31" s="291"/>
      <c r="GE31" s="291"/>
      <c r="GF31" s="291"/>
      <c r="GG31" s="291"/>
      <c r="GH31" s="291"/>
      <c r="GI31" s="291"/>
      <c r="GJ31" s="291"/>
      <c r="GK31" s="291"/>
      <c r="GL31" s="291"/>
      <c r="GM31" s="291"/>
      <c r="GN31" s="291"/>
      <c r="GO31" s="291"/>
      <c r="GP31" s="291"/>
      <c r="GQ31" s="291"/>
      <c r="GR31" s="291"/>
      <c r="GS31" s="291"/>
      <c r="GT31" s="291"/>
      <c r="GU31" s="291"/>
      <c r="GV31" s="291"/>
      <c r="GW31" s="291"/>
      <c r="GX31" s="291"/>
      <c r="GY31" s="291"/>
      <c r="GZ31" s="291"/>
      <c r="HA31" s="291"/>
      <c r="HB31" s="291"/>
      <c r="HC31" s="291"/>
      <c r="HD31" s="291"/>
      <c r="HE31" s="291"/>
      <c r="HF31" s="291"/>
      <c r="HG31" s="291"/>
      <c r="HH31" s="291"/>
      <c r="HI31" s="291"/>
      <c r="HJ31" s="291"/>
      <c r="HK31" s="291"/>
      <c r="HL31" s="291"/>
      <c r="HM31" s="291"/>
      <c r="HN31" s="291"/>
      <c r="HO31" s="291"/>
      <c r="HP31" s="291"/>
      <c r="HQ31" s="291"/>
      <c r="HR31" s="291"/>
      <c r="HS31" s="291"/>
      <c r="HT31" s="291"/>
      <c r="HU31" s="291"/>
      <c r="HV31" s="291"/>
      <c r="HW31" s="291"/>
      <c r="HX31" s="291"/>
      <c r="HY31" s="291"/>
      <c r="HZ31" s="291"/>
      <c r="IA31" s="291"/>
      <c r="IB31" s="291"/>
      <c r="IC31" s="291"/>
      <c r="ID31" s="291"/>
      <c r="IE31" s="291"/>
      <c r="IF31" s="291"/>
      <c r="IG31" s="291"/>
      <c r="IH31" s="291"/>
      <c r="II31" s="291"/>
      <c r="IJ31" s="291"/>
      <c r="IK31" s="291"/>
      <c r="IL31" s="291"/>
      <c r="IM31" s="291"/>
      <c r="IN31" s="291"/>
      <c r="IO31" s="291"/>
      <c r="IP31" s="291"/>
      <c r="IQ31" s="291"/>
      <c r="IR31" s="291"/>
      <c r="IS31" s="291"/>
      <c r="IT31" s="291"/>
      <c r="IU31" s="291"/>
      <c r="IV31" s="291"/>
    </row>
    <row r="32" spans="1:4" s="208" customFormat="1" ht="12.75" customHeight="1">
      <c r="A32" s="290" t="s">
        <v>306</v>
      </c>
      <c r="B32" s="290"/>
      <c r="C32" s="290"/>
      <c r="D32" s="290"/>
    </row>
    <row r="38" spans="4:8" ht="12.75">
      <c r="D38" s="289"/>
      <c r="E38" s="289"/>
      <c r="F38" s="289"/>
      <c r="G38" s="289"/>
      <c r="H38" s="289"/>
    </row>
  </sheetData>
  <sheetProtection/>
  <mergeCells count="65">
    <mergeCell ref="IS31:IV31"/>
    <mergeCell ref="A32:D32"/>
    <mergeCell ref="IC31:IF31"/>
    <mergeCell ref="IG31:IJ31"/>
    <mergeCell ref="IK31:IN31"/>
    <mergeCell ref="IO31:IR31"/>
    <mergeCell ref="HM31:HP31"/>
    <mergeCell ref="HQ31:HT31"/>
    <mergeCell ref="HU31:HX31"/>
    <mergeCell ref="HY31:IB31"/>
    <mergeCell ref="GW31:GZ31"/>
    <mergeCell ref="HA31:HD31"/>
    <mergeCell ref="HE31:HH31"/>
    <mergeCell ref="HI31:HL31"/>
    <mergeCell ref="GG31:GJ31"/>
    <mergeCell ref="GK31:GN31"/>
    <mergeCell ref="GO31:GR31"/>
    <mergeCell ref="GS31:GV31"/>
    <mergeCell ref="FQ31:FT31"/>
    <mergeCell ref="FU31:FX31"/>
    <mergeCell ref="FY31:GB31"/>
    <mergeCell ref="GC31:GF31"/>
    <mergeCell ref="FA31:FD31"/>
    <mergeCell ref="FE31:FH31"/>
    <mergeCell ref="FI31:FL31"/>
    <mergeCell ref="FM31:FP31"/>
    <mergeCell ref="EK31:EN31"/>
    <mergeCell ref="EO31:ER31"/>
    <mergeCell ref="ES31:EV31"/>
    <mergeCell ref="EW31:EZ31"/>
    <mergeCell ref="DU31:DX31"/>
    <mergeCell ref="DY31:EB31"/>
    <mergeCell ref="EC31:EF31"/>
    <mergeCell ref="EG31:EJ31"/>
    <mergeCell ref="DE31:DH31"/>
    <mergeCell ref="DI31:DL31"/>
    <mergeCell ref="DM31:DP31"/>
    <mergeCell ref="DQ31:DT31"/>
    <mergeCell ref="CO31:CR31"/>
    <mergeCell ref="CS31:CV31"/>
    <mergeCell ref="CW31:CZ31"/>
    <mergeCell ref="DA31:DD31"/>
    <mergeCell ref="BY31:CB31"/>
    <mergeCell ref="CC31:CF31"/>
    <mergeCell ref="CG31:CJ31"/>
    <mergeCell ref="CK31:CN31"/>
    <mergeCell ref="BI31:BL31"/>
    <mergeCell ref="BM31:BP31"/>
    <mergeCell ref="BQ31:BT31"/>
    <mergeCell ref="BU31:BX31"/>
    <mergeCell ref="BE31:BH31"/>
    <mergeCell ref="AC31:AF31"/>
    <mergeCell ref="AG31:AJ31"/>
    <mergeCell ref="AK31:AN31"/>
    <mergeCell ref="AO31:AR31"/>
    <mergeCell ref="BA31:BD31"/>
    <mergeCell ref="A1:E1"/>
    <mergeCell ref="F1:I1"/>
    <mergeCell ref="AS31:AV31"/>
    <mergeCell ref="AW31:AZ31"/>
    <mergeCell ref="Y31:AB31"/>
    <mergeCell ref="D38:H38"/>
    <mergeCell ref="M31:P31"/>
    <mergeCell ref="Q31:T31"/>
    <mergeCell ref="U31:X31"/>
  </mergeCells>
  <printOptions/>
  <pageMargins left="0.75" right="0.75" top="1" bottom="1" header="0.4921259845" footer="0.492125984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K41"/>
  <sheetViews>
    <sheetView zoomScalePageLayoutView="0" workbookViewId="0" topLeftCell="A13">
      <selection activeCell="A40" sqref="A40:K40"/>
    </sheetView>
  </sheetViews>
  <sheetFormatPr defaultColWidth="11.421875" defaultRowHeight="12.75"/>
  <cols>
    <col min="1" max="16384" width="11.421875" style="11" customWidth="1"/>
  </cols>
  <sheetData>
    <row r="1" ht="12.75">
      <c r="A1" s="232" t="s">
        <v>309</v>
      </c>
    </row>
    <row r="2" ht="12.75">
      <c r="A2" s="53" t="s">
        <v>305</v>
      </c>
    </row>
    <row r="39" spans="1:7" ht="12.75">
      <c r="A39" s="38" t="s">
        <v>297</v>
      </c>
      <c r="B39" s="38"/>
      <c r="C39" s="38"/>
      <c r="D39" s="38"/>
      <c r="E39" s="38"/>
      <c r="F39" s="38"/>
      <c r="G39" s="38"/>
    </row>
    <row r="40" spans="1:11" ht="12.75">
      <c r="A40" s="296" t="s">
        <v>106</v>
      </c>
      <c r="B40" s="297"/>
      <c r="C40" s="297"/>
      <c r="D40" s="297"/>
      <c r="E40" s="297"/>
      <c r="F40" s="297"/>
      <c r="G40" s="297"/>
      <c r="H40" s="297"/>
      <c r="I40" s="297"/>
      <c r="J40" s="297"/>
      <c r="K40" s="297"/>
    </row>
    <row r="41" ht="12.75">
      <c r="A41" s="53" t="s">
        <v>365</v>
      </c>
    </row>
  </sheetData>
  <sheetProtection/>
  <mergeCells count="1">
    <mergeCell ref="A40:K40"/>
  </mergeCells>
  <printOptions/>
  <pageMargins left="0.75" right="0.75" top="1" bottom="1" header="0.4921259845" footer="0.4921259845"/>
  <pageSetup orientation="portrait" paperSize="9"/>
  <drawing r:id="rId1"/>
</worksheet>
</file>

<file path=xl/worksheets/sheet41.xml><?xml version="1.0" encoding="utf-8"?>
<worksheet xmlns="http://schemas.openxmlformats.org/spreadsheetml/2006/main" xmlns:r="http://schemas.openxmlformats.org/officeDocument/2006/relationships">
  <dimension ref="A1:H26"/>
  <sheetViews>
    <sheetView zoomScalePageLayoutView="0" workbookViewId="0" topLeftCell="A1">
      <selection activeCell="F28" sqref="F28"/>
    </sheetView>
  </sheetViews>
  <sheetFormatPr defaultColWidth="11.421875" defaultRowHeight="12.75"/>
  <cols>
    <col min="1" max="1" width="40.7109375" style="11" bestFit="1" customWidth="1"/>
    <col min="2" max="16384" width="11.421875" style="11" customWidth="1"/>
  </cols>
  <sheetData>
    <row r="1" ht="12.75">
      <c r="A1" s="11" t="s">
        <v>366</v>
      </c>
    </row>
    <row r="2" spans="1:8" ht="12.75">
      <c r="A2" s="196"/>
      <c r="B2" s="124" t="s">
        <v>64</v>
      </c>
      <c r="C2" s="124" t="s">
        <v>108</v>
      </c>
      <c r="D2" s="124" t="s">
        <v>61</v>
      </c>
      <c r="E2" s="87" t="s">
        <v>62</v>
      </c>
      <c r="F2" s="87" t="s">
        <v>109</v>
      </c>
      <c r="G2" s="87" t="s">
        <v>110</v>
      </c>
      <c r="H2" s="87" t="s">
        <v>0</v>
      </c>
    </row>
    <row r="3" spans="1:8" ht="12.75">
      <c r="A3" s="196" t="s">
        <v>8</v>
      </c>
      <c r="B3" s="178">
        <v>60.29411764705882</v>
      </c>
      <c r="C3" s="178">
        <v>10.294117647058822</v>
      </c>
      <c r="D3" s="178">
        <v>17.647058823529413</v>
      </c>
      <c r="E3" s="72">
        <v>0</v>
      </c>
      <c r="F3" s="72">
        <v>8.823529411764707</v>
      </c>
      <c r="G3" s="72">
        <v>2.941176470588235</v>
      </c>
      <c r="H3" s="72">
        <v>100</v>
      </c>
    </row>
    <row r="4" spans="1:8" ht="12.75">
      <c r="A4" s="196" t="s">
        <v>10</v>
      </c>
      <c r="B4" s="178">
        <v>41.388518024032045</v>
      </c>
      <c r="C4" s="178">
        <v>17.75700934579439</v>
      </c>
      <c r="D4" s="178">
        <v>12.950600801068092</v>
      </c>
      <c r="E4" s="72">
        <v>1.8691588785046727</v>
      </c>
      <c r="F4" s="72">
        <v>11.481975967957277</v>
      </c>
      <c r="G4" s="72">
        <v>14.552736982643525</v>
      </c>
      <c r="H4" s="72">
        <v>100</v>
      </c>
    </row>
    <row r="5" spans="1:8" ht="12.75">
      <c r="A5" s="196" t="s">
        <v>7</v>
      </c>
      <c r="B5" s="178">
        <v>57.04387990762124</v>
      </c>
      <c r="C5" s="178">
        <v>11.085450346420323</v>
      </c>
      <c r="D5" s="178">
        <v>7.621247113163972</v>
      </c>
      <c r="E5" s="72">
        <v>3.4642032332563506</v>
      </c>
      <c r="F5" s="72">
        <v>9.930715935334874</v>
      </c>
      <c r="G5" s="72">
        <v>10.854503464203233</v>
      </c>
      <c r="H5" s="72">
        <v>100</v>
      </c>
    </row>
    <row r="6" spans="1:8" ht="12.75">
      <c r="A6" s="196" t="s">
        <v>40</v>
      </c>
      <c r="B6" s="178">
        <v>30.94420600858369</v>
      </c>
      <c r="C6" s="178">
        <v>33.30472103004291</v>
      </c>
      <c r="D6" s="178">
        <v>7.124463519313305</v>
      </c>
      <c r="E6" s="72">
        <v>0.6866952789699571</v>
      </c>
      <c r="F6" s="72">
        <v>13.261802575107296</v>
      </c>
      <c r="G6" s="72">
        <v>14.678111587982833</v>
      </c>
      <c r="H6" s="72">
        <v>100</v>
      </c>
    </row>
    <row r="7" spans="1:8" ht="12.75">
      <c r="A7" s="196" t="s">
        <v>5</v>
      </c>
      <c r="B7" s="178">
        <v>68.65671641791045</v>
      </c>
      <c r="C7" s="178">
        <v>4.477611940298507</v>
      </c>
      <c r="D7" s="178">
        <v>5.970149253731343</v>
      </c>
      <c r="E7" s="72">
        <v>2.9850746268656714</v>
      </c>
      <c r="F7" s="72">
        <v>10.44776119402985</v>
      </c>
      <c r="G7" s="72">
        <v>7.462686567164178</v>
      </c>
      <c r="H7" s="72">
        <v>100</v>
      </c>
    </row>
    <row r="8" spans="1:8" ht="12.75">
      <c r="A8" s="196" t="s">
        <v>167</v>
      </c>
      <c r="B8" s="178">
        <v>40.018499374285874</v>
      </c>
      <c r="C8" s="178">
        <v>19.402579030415147</v>
      </c>
      <c r="D8" s="178">
        <v>12.906034060612656</v>
      </c>
      <c r="E8" s="72">
        <v>2.965340878176179</v>
      </c>
      <c r="F8" s="72">
        <v>12.688394363131836</v>
      </c>
      <c r="G8" s="72">
        <v>12.019152293378312</v>
      </c>
      <c r="H8" s="72">
        <v>100</v>
      </c>
    </row>
    <row r="9" spans="1:8" ht="12.75">
      <c r="A9" s="196" t="s">
        <v>166</v>
      </c>
      <c r="B9" s="178">
        <v>38.82783882783883</v>
      </c>
      <c r="C9" s="178">
        <v>21.0989010989011</v>
      </c>
      <c r="D9" s="178">
        <v>10.54945054945055</v>
      </c>
      <c r="E9" s="72">
        <v>1.2454212454212454</v>
      </c>
      <c r="F9" s="72">
        <v>12.454212454212454</v>
      </c>
      <c r="G9" s="72">
        <v>15.824175824175823</v>
      </c>
      <c r="H9" s="72">
        <v>100</v>
      </c>
    </row>
    <row r="10" spans="1:8" ht="12.75">
      <c r="A10" s="196" t="s">
        <v>171</v>
      </c>
      <c r="B10" s="178">
        <v>28.535225544855553</v>
      </c>
      <c r="C10" s="178">
        <v>30.283831728332487</v>
      </c>
      <c r="D10" s="178">
        <v>9.807399898631527</v>
      </c>
      <c r="E10" s="72">
        <v>0.5575266092245312</v>
      </c>
      <c r="F10" s="72">
        <v>14.115560060821084</v>
      </c>
      <c r="G10" s="72">
        <v>16.70045615813482</v>
      </c>
      <c r="H10" s="72">
        <v>100</v>
      </c>
    </row>
    <row r="11" spans="1:8" ht="12.75">
      <c r="A11" s="196" t="s">
        <v>172</v>
      </c>
      <c r="B11" s="178">
        <v>36.75213675213676</v>
      </c>
      <c r="C11" s="178">
        <v>24.786324786324787</v>
      </c>
      <c r="D11" s="178">
        <v>15.384615384615385</v>
      </c>
      <c r="E11" s="72">
        <v>0.8547008547008548</v>
      </c>
      <c r="F11" s="72">
        <v>11.11111111111111</v>
      </c>
      <c r="G11" s="72">
        <v>11.11111111111111</v>
      </c>
      <c r="H11" s="72">
        <v>100</v>
      </c>
    </row>
    <row r="12" spans="1:8" ht="12.75">
      <c r="A12" s="196" t="s">
        <v>170</v>
      </c>
      <c r="B12" s="178">
        <v>56.87103594080338</v>
      </c>
      <c r="C12" s="178">
        <v>11.839323467230443</v>
      </c>
      <c r="D12" s="178">
        <v>13.847780126849896</v>
      </c>
      <c r="E12" s="72">
        <v>1.3742071881606766</v>
      </c>
      <c r="F12" s="72">
        <v>9.830866807610994</v>
      </c>
      <c r="G12" s="72">
        <v>6.236786469344609</v>
      </c>
      <c r="H12" s="72">
        <v>100</v>
      </c>
    </row>
    <row r="13" spans="1:8" ht="12.75">
      <c r="A13" s="196" t="s">
        <v>169</v>
      </c>
      <c r="B13" s="178">
        <v>16.94836767770317</v>
      </c>
      <c r="C13" s="178">
        <v>4.514934012502894</v>
      </c>
      <c r="D13" s="178">
        <v>13.023848112989118</v>
      </c>
      <c r="E13" s="72">
        <v>42.94975688816856</v>
      </c>
      <c r="F13" s="72">
        <v>10.604306552442695</v>
      </c>
      <c r="G13" s="72">
        <v>11.958786756193565</v>
      </c>
      <c r="H13" s="72">
        <v>100</v>
      </c>
    </row>
    <row r="14" spans="1:8" ht="12.75">
      <c r="A14" s="196" t="s">
        <v>168</v>
      </c>
      <c r="B14" s="178">
        <v>40.909090909090914</v>
      </c>
      <c r="C14" s="178">
        <v>22.15909090909091</v>
      </c>
      <c r="D14" s="178">
        <v>13.636363636363635</v>
      </c>
      <c r="E14" s="72">
        <v>0.5681818181818182</v>
      </c>
      <c r="F14" s="72">
        <v>15.340909090909092</v>
      </c>
      <c r="G14" s="72">
        <v>7.386363636363637</v>
      </c>
      <c r="H14" s="72">
        <v>100</v>
      </c>
    </row>
    <row r="15" spans="1:8" ht="12.75">
      <c r="A15" s="196" t="s">
        <v>12</v>
      </c>
      <c r="B15" s="178">
        <v>37.719298245614034</v>
      </c>
      <c r="C15" s="178">
        <v>6.807017543859649</v>
      </c>
      <c r="D15" s="178">
        <v>10.070175438596491</v>
      </c>
      <c r="E15" s="72">
        <v>26.17543859649123</v>
      </c>
      <c r="F15" s="72">
        <v>9.719298245614034</v>
      </c>
      <c r="G15" s="72">
        <v>9.508771929824562</v>
      </c>
      <c r="H15" s="72">
        <v>100</v>
      </c>
    </row>
    <row r="16" spans="1:8" ht="12.75">
      <c r="A16" s="196" t="s">
        <v>9</v>
      </c>
      <c r="B16" s="178">
        <v>55.45722713864307</v>
      </c>
      <c r="C16" s="178">
        <v>7.079646017699115</v>
      </c>
      <c r="D16" s="178">
        <v>18.87905604719764</v>
      </c>
      <c r="E16" s="72">
        <v>1.7699115044247788</v>
      </c>
      <c r="F16" s="72">
        <v>8.849557522123893</v>
      </c>
      <c r="G16" s="72">
        <v>7.964601769911504</v>
      </c>
      <c r="H16" s="72">
        <v>100</v>
      </c>
    </row>
    <row r="17" spans="1:8" ht="12.75">
      <c r="A17" s="196" t="s">
        <v>11</v>
      </c>
      <c r="B17" s="178">
        <v>35</v>
      </c>
      <c r="C17" s="178">
        <v>10</v>
      </c>
      <c r="D17" s="178">
        <v>30</v>
      </c>
      <c r="E17" s="72">
        <v>2.5</v>
      </c>
      <c r="F17" s="72">
        <v>2.5</v>
      </c>
      <c r="G17" s="72">
        <v>20</v>
      </c>
      <c r="H17" s="72">
        <v>100</v>
      </c>
    </row>
    <row r="18" spans="1:8" ht="12.75">
      <c r="A18" s="196" t="s">
        <v>1</v>
      </c>
      <c r="B18" s="178">
        <v>54.629629629629626</v>
      </c>
      <c r="C18" s="178">
        <v>9.722222222222223</v>
      </c>
      <c r="D18" s="178">
        <v>18.51851851851852</v>
      </c>
      <c r="E18" s="72">
        <v>4.166666666666666</v>
      </c>
      <c r="F18" s="72">
        <v>7.4074074074074066</v>
      </c>
      <c r="G18" s="72">
        <v>5.555555555555555</v>
      </c>
      <c r="H18" s="72">
        <v>100</v>
      </c>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42.xml><?xml version="1.0" encoding="utf-8"?>
<worksheet xmlns="http://schemas.openxmlformats.org/spreadsheetml/2006/main" xmlns:r="http://schemas.openxmlformats.org/officeDocument/2006/relationships">
  <dimension ref="A1:I41"/>
  <sheetViews>
    <sheetView zoomScalePageLayoutView="0" workbookViewId="0" topLeftCell="A7">
      <selection activeCell="A40" sqref="A40"/>
    </sheetView>
  </sheetViews>
  <sheetFormatPr defaultColWidth="11.421875" defaultRowHeight="12.75"/>
  <cols>
    <col min="1" max="16384" width="11.421875" style="11" customWidth="1"/>
  </cols>
  <sheetData>
    <row r="1" spans="1:9" ht="12.75">
      <c r="A1" s="232" t="s">
        <v>367</v>
      </c>
      <c r="B1" s="10"/>
      <c r="C1" s="10"/>
      <c r="D1" s="10"/>
      <c r="E1" s="10"/>
      <c r="F1" s="10"/>
      <c r="G1" s="10"/>
      <c r="H1" s="10"/>
      <c r="I1" s="10"/>
    </row>
    <row r="2" ht="12.75">
      <c r="A2" s="53" t="s">
        <v>305</v>
      </c>
    </row>
    <row r="39" spans="1:7" ht="12.75">
      <c r="A39" s="38" t="s">
        <v>297</v>
      </c>
      <c r="B39" s="38"/>
      <c r="C39" s="38"/>
      <c r="D39" s="38"/>
      <c r="E39" s="38"/>
      <c r="F39" s="38"/>
      <c r="G39" s="38"/>
    </row>
    <row r="40" ht="12.75">
      <c r="A40" s="53" t="s">
        <v>106</v>
      </c>
    </row>
    <row r="41" ht="12.75">
      <c r="A41" s="53" t="s">
        <v>368</v>
      </c>
    </row>
  </sheetData>
  <sheetProtection/>
  <printOptions/>
  <pageMargins left="0.75" right="0.75" top="1" bottom="1" header="0.4921259845" footer="0.4921259845"/>
  <pageSetup orientation="portrait" paperSize="9"/>
  <drawing r:id="rId1"/>
</worksheet>
</file>

<file path=xl/worksheets/sheet43.xml><?xml version="1.0" encoding="utf-8"?>
<worksheet xmlns="http://schemas.openxmlformats.org/spreadsheetml/2006/main" xmlns:r="http://schemas.openxmlformats.org/officeDocument/2006/relationships">
  <dimension ref="A1:I26"/>
  <sheetViews>
    <sheetView zoomScalePageLayoutView="0" workbookViewId="0" topLeftCell="A1">
      <selection activeCell="D33" sqref="D33"/>
    </sheetView>
  </sheetViews>
  <sheetFormatPr defaultColWidth="11.421875" defaultRowHeight="12.75"/>
  <cols>
    <col min="1" max="1" width="50.7109375" style="11" bestFit="1" customWidth="1"/>
    <col min="2" max="16384" width="11.421875" style="11" customWidth="1"/>
  </cols>
  <sheetData>
    <row r="1" ht="12.75">
      <c r="A1" s="11" t="s">
        <v>369</v>
      </c>
    </row>
    <row r="2" spans="1:9" ht="33.75">
      <c r="A2" s="191"/>
      <c r="B2" s="192" t="s">
        <v>113</v>
      </c>
      <c r="C2" s="193" t="s">
        <v>133</v>
      </c>
      <c r="D2" s="193" t="s">
        <v>112</v>
      </c>
      <c r="E2" s="85" t="s">
        <v>111</v>
      </c>
      <c r="F2" s="85" t="s">
        <v>114</v>
      </c>
      <c r="G2" s="85" t="s">
        <v>115</v>
      </c>
      <c r="H2" s="85" t="s">
        <v>173</v>
      </c>
      <c r="I2" s="84" t="s">
        <v>0</v>
      </c>
    </row>
    <row r="3" spans="1:9" ht="12.75">
      <c r="A3" s="191" t="s">
        <v>8</v>
      </c>
      <c r="B3" s="194">
        <v>39.69465648854962</v>
      </c>
      <c r="C3" s="194">
        <v>29.770992366412212</v>
      </c>
      <c r="D3" s="194">
        <v>10.687022900763358</v>
      </c>
      <c r="E3" s="86">
        <v>4.580152671755725</v>
      </c>
      <c r="F3" s="86">
        <v>4.580152671755725</v>
      </c>
      <c r="G3" s="86">
        <v>6.870229007633588</v>
      </c>
      <c r="H3" s="86">
        <v>3.816793893129771</v>
      </c>
      <c r="I3" s="86">
        <v>100</v>
      </c>
    </row>
    <row r="4" spans="1:9" ht="12.75">
      <c r="A4" s="191" t="s">
        <v>10</v>
      </c>
      <c r="B4" s="194">
        <v>48.275862068965516</v>
      </c>
      <c r="C4" s="194">
        <v>24.137931034482758</v>
      </c>
      <c r="D4" s="194">
        <v>10.344827586206897</v>
      </c>
      <c r="E4" s="86">
        <v>3.4482758620689653</v>
      </c>
      <c r="F4" s="86">
        <v>6.896551724137931</v>
      </c>
      <c r="G4" s="86">
        <v>0</v>
      </c>
      <c r="H4" s="86">
        <v>6.896551724137931</v>
      </c>
      <c r="I4" s="86">
        <v>100</v>
      </c>
    </row>
    <row r="5" spans="1:9" ht="12.75">
      <c r="A5" s="191" t="s">
        <v>7</v>
      </c>
      <c r="B5" s="194">
        <v>32.93413173652694</v>
      </c>
      <c r="C5" s="194">
        <v>34.131736526946106</v>
      </c>
      <c r="D5" s="194">
        <v>13.77245508982036</v>
      </c>
      <c r="E5" s="86">
        <v>7.7844311377245505</v>
      </c>
      <c r="F5" s="86">
        <v>5.9880239520958085</v>
      </c>
      <c r="G5" s="86">
        <v>0.5988023952095808</v>
      </c>
      <c r="H5" s="86">
        <v>4.790419161676646</v>
      </c>
      <c r="I5" s="86">
        <v>100</v>
      </c>
    </row>
    <row r="6" spans="1:9" ht="12.75">
      <c r="A6" s="191" t="s">
        <v>40</v>
      </c>
      <c r="B6" s="194">
        <v>24.599765716516984</v>
      </c>
      <c r="C6" s="194">
        <v>40.023428348301444</v>
      </c>
      <c r="D6" s="194">
        <v>14.759859429910192</v>
      </c>
      <c r="E6" s="86">
        <v>4.763764154627099</v>
      </c>
      <c r="F6" s="86">
        <v>3.6704412338930106</v>
      </c>
      <c r="G6" s="86">
        <v>5.349472862163218</v>
      </c>
      <c r="H6" s="86">
        <v>6.833268254588051</v>
      </c>
      <c r="I6" s="86">
        <v>100</v>
      </c>
    </row>
    <row r="7" spans="1:9" ht="12.75">
      <c r="A7" s="191" t="s">
        <v>5</v>
      </c>
      <c r="B7" s="194">
        <v>37.333333333333336</v>
      </c>
      <c r="C7" s="194">
        <v>23.333333333333332</v>
      </c>
      <c r="D7" s="194">
        <v>16</v>
      </c>
      <c r="E7" s="86">
        <v>12</v>
      </c>
      <c r="F7" s="86">
        <v>6.666666666666667</v>
      </c>
      <c r="G7" s="86">
        <v>2</v>
      </c>
      <c r="H7" s="86">
        <v>2.6666666666666665</v>
      </c>
      <c r="I7" s="86">
        <v>100</v>
      </c>
    </row>
    <row r="8" spans="1:9" ht="12.75">
      <c r="A8" s="191" t="s">
        <v>167</v>
      </c>
      <c r="B8" s="194">
        <v>38.07809159446382</v>
      </c>
      <c r="C8" s="194">
        <v>33.63339709688309</v>
      </c>
      <c r="D8" s="194">
        <v>11.747496342972882</v>
      </c>
      <c r="E8" s="86">
        <v>6.7401822887363565</v>
      </c>
      <c r="F8" s="86">
        <v>1.901654101496568</v>
      </c>
      <c r="G8" s="86">
        <v>3.263193428603578</v>
      </c>
      <c r="H8" s="86">
        <v>4.635985146843704</v>
      </c>
      <c r="I8" s="86">
        <v>100</v>
      </c>
    </row>
    <row r="9" spans="1:9" ht="12.75">
      <c r="A9" s="191" t="s">
        <v>166</v>
      </c>
      <c r="B9" s="194">
        <v>38.4742951907131</v>
      </c>
      <c r="C9" s="194">
        <v>32.50414593698176</v>
      </c>
      <c r="D9" s="194">
        <v>6.135986733001658</v>
      </c>
      <c r="E9" s="86">
        <v>7.462686567164179</v>
      </c>
      <c r="F9" s="86">
        <v>5.472636815920398</v>
      </c>
      <c r="G9" s="86">
        <v>4.1459369817578775</v>
      </c>
      <c r="H9" s="86">
        <v>5.804311774461028</v>
      </c>
      <c r="I9" s="86">
        <v>100</v>
      </c>
    </row>
    <row r="10" spans="1:9" ht="12.75">
      <c r="A10" s="195" t="s">
        <v>202</v>
      </c>
      <c r="B10" s="194">
        <v>29.62962962962963</v>
      </c>
      <c r="C10" s="194">
        <v>23.45679012345679</v>
      </c>
      <c r="D10" s="194">
        <v>17.28395061728395</v>
      </c>
      <c r="E10" s="86">
        <v>2.4691358024691357</v>
      </c>
      <c r="F10" s="86">
        <v>9.876543209876543</v>
      </c>
      <c r="G10" s="86">
        <v>6.172839506172839</v>
      </c>
      <c r="H10" s="86">
        <v>11.11111111111111</v>
      </c>
      <c r="I10" s="86">
        <v>100</v>
      </c>
    </row>
    <row r="11" spans="1:9" ht="12.75">
      <c r="A11" s="195" t="s">
        <v>205</v>
      </c>
      <c r="B11" s="194">
        <v>26.237876467585505</v>
      </c>
      <c r="C11" s="194">
        <v>4.670750382848392</v>
      </c>
      <c r="D11" s="194">
        <v>17.738642164369576</v>
      </c>
      <c r="E11" s="86">
        <v>5.538540071465033</v>
      </c>
      <c r="F11" s="86">
        <v>11.53649821337417</v>
      </c>
      <c r="G11" s="86">
        <v>25.319040326697294</v>
      </c>
      <c r="H11" s="86">
        <v>8.95865237366003</v>
      </c>
      <c r="I11" s="86">
        <v>100</v>
      </c>
    </row>
    <row r="12" spans="1:9" ht="12.75">
      <c r="A12" s="195" t="s">
        <v>204</v>
      </c>
      <c r="B12" s="194">
        <v>28.694900605012965</v>
      </c>
      <c r="C12" s="194">
        <v>26.534140017286084</v>
      </c>
      <c r="D12" s="194">
        <v>19.014693171996544</v>
      </c>
      <c r="E12" s="86">
        <v>7.433016421780467</v>
      </c>
      <c r="F12" s="86">
        <v>8.038029386343993</v>
      </c>
      <c r="G12" s="86">
        <v>3.4572169403630078</v>
      </c>
      <c r="H12" s="86">
        <v>6.828003457216941</v>
      </c>
      <c r="I12" s="86">
        <v>100</v>
      </c>
    </row>
    <row r="13" spans="1:9" ht="12.75">
      <c r="A13" s="195" t="s">
        <v>203</v>
      </c>
      <c r="B13" s="194">
        <v>33.02812726434359</v>
      </c>
      <c r="C13" s="194">
        <v>29.280021078980305</v>
      </c>
      <c r="D13" s="194">
        <v>15.302022264672946</v>
      </c>
      <c r="E13" s="86">
        <v>7.054871220604703</v>
      </c>
      <c r="F13" s="86">
        <v>6.284171003227719</v>
      </c>
      <c r="G13" s="86">
        <v>2.3647981028917724</v>
      </c>
      <c r="H13" s="86">
        <v>6.685989065278967</v>
      </c>
      <c r="I13" s="86">
        <v>100</v>
      </c>
    </row>
    <row r="14" spans="1:9" ht="12.75">
      <c r="A14" s="195" t="s">
        <v>201</v>
      </c>
      <c r="B14" s="194">
        <v>22.580645161290324</v>
      </c>
      <c r="C14" s="194">
        <v>48.38709677419355</v>
      </c>
      <c r="D14" s="194">
        <v>3.225806451612903</v>
      </c>
      <c r="E14" s="86">
        <v>12.903225806451612</v>
      </c>
      <c r="F14" s="86">
        <v>3.225806451612903</v>
      </c>
      <c r="G14" s="86">
        <v>0</v>
      </c>
      <c r="H14" s="86">
        <v>9.67741935483871</v>
      </c>
      <c r="I14" s="86">
        <v>100</v>
      </c>
    </row>
    <row r="15" spans="1:9" ht="12.75">
      <c r="A15" s="191" t="s">
        <v>29</v>
      </c>
      <c r="B15" s="194">
        <v>36.5684575389948</v>
      </c>
      <c r="C15" s="194">
        <v>32.66897746967071</v>
      </c>
      <c r="D15" s="194">
        <v>12.305025996533795</v>
      </c>
      <c r="E15" s="86">
        <v>9.098786828422877</v>
      </c>
      <c r="F15" s="86">
        <v>3.8128249566724435</v>
      </c>
      <c r="G15" s="86">
        <v>2.512998266897747</v>
      </c>
      <c r="H15" s="86">
        <v>3.032928942807626</v>
      </c>
      <c r="I15" s="86">
        <v>100</v>
      </c>
    </row>
    <row r="16" spans="1:9" ht="12.75">
      <c r="A16" s="191" t="s">
        <v>12</v>
      </c>
      <c r="B16" s="194">
        <v>24.228395061728396</v>
      </c>
      <c r="C16" s="194">
        <v>15.843621399176955</v>
      </c>
      <c r="D16" s="194">
        <v>24.279835390946502</v>
      </c>
      <c r="E16" s="86">
        <v>5.915637860082304</v>
      </c>
      <c r="F16" s="86">
        <v>14.300411522633745</v>
      </c>
      <c r="G16" s="86">
        <v>7.921810699588478</v>
      </c>
      <c r="H16" s="86">
        <v>7.510288065843621</v>
      </c>
      <c r="I16" s="86">
        <v>100</v>
      </c>
    </row>
    <row r="17" spans="1:9" ht="12.75">
      <c r="A17" s="191" t="s">
        <v>9</v>
      </c>
      <c r="B17" s="194">
        <v>38.16254416961131</v>
      </c>
      <c r="C17" s="194">
        <v>27.915194346289752</v>
      </c>
      <c r="D17" s="194">
        <v>11.66077738515901</v>
      </c>
      <c r="E17" s="86">
        <v>6.713780918727915</v>
      </c>
      <c r="F17" s="86">
        <v>5.6537102473498235</v>
      </c>
      <c r="G17" s="86">
        <v>4.946996466431095</v>
      </c>
      <c r="H17" s="86">
        <v>4.946996466431095</v>
      </c>
      <c r="I17" s="86">
        <v>100</v>
      </c>
    </row>
    <row r="18" spans="1:9" ht="12.75">
      <c r="A18" s="191" t="s">
        <v>11</v>
      </c>
      <c r="B18" s="194">
        <v>33.68740515933232</v>
      </c>
      <c r="C18" s="194">
        <v>27.16236722306525</v>
      </c>
      <c r="D18" s="194">
        <v>21.396054628224583</v>
      </c>
      <c r="E18" s="86">
        <v>5.159332321699544</v>
      </c>
      <c r="F18" s="86">
        <v>5.007587253414264</v>
      </c>
      <c r="G18" s="86">
        <v>2.8831562974203337</v>
      </c>
      <c r="H18" s="86">
        <v>4.704097116843703</v>
      </c>
      <c r="I18" s="86">
        <v>100</v>
      </c>
    </row>
    <row r="19" spans="1:9" ht="12.75">
      <c r="A19" s="191" t="s">
        <v>1</v>
      </c>
      <c r="B19" s="194">
        <v>35.8974358974359</v>
      </c>
      <c r="C19" s="194">
        <v>20.512820512820515</v>
      </c>
      <c r="D19" s="194">
        <v>17.94871794871795</v>
      </c>
      <c r="E19" s="86">
        <v>12.820512820512821</v>
      </c>
      <c r="F19" s="86">
        <v>7.6923076923076925</v>
      </c>
      <c r="G19" s="86">
        <v>0</v>
      </c>
      <c r="H19" s="86">
        <v>5.128205128205129</v>
      </c>
      <c r="I19" s="86">
        <v>100</v>
      </c>
    </row>
    <row r="20" spans="1:9" ht="12.75">
      <c r="A20" s="191" t="s">
        <v>148</v>
      </c>
      <c r="B20" s="194">
        <v>32.63015551048005</v>
      </c>
      <c r="C20" s="194">
        <v>27.770114942528735</v>
      </c>
      <c r="D20" s="194">
        <v>15.066937119675456</v>
      </c>
      <c r="E20" s="86">
        <v>6.658553076402975</v>
      </c>
      <c r="F20" s="86">
        <v>5.966193373901285</v>
      </c>
      <c r="G20" s="86">
        <v>5.617308992562542</v>
      </c>
      <c r="H20" s="86">
        <v>6.290736984448952</v>
      </c>
      <c r="I20" s="86">
        <v>100</v>
      </c>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conditionalFormatting sqref="F3:F20">
    <cfRule type="cellIs" priority="1" dxfId="0" operator="greaterThan" stopIfTrue="1">
      <formula>13.5</formula>
    </cfRule>
  </conditionalFormatting>
  <conditionalFormatting sqref="G3:G20">
    <cfRule type="cellIs" priority="2" dxfId="0" operator="greaterThan" stopIfTrue="1">
      <formula>24.8</formula>
    </cfRule>
  </conditionalFormatting>
  <conditionalFormatting sqref="H3:H20">
    <cfRule type="cellIs" priority="3" dxfId="0" operator="greaterThan" stopIfTrue="1">
      <formula>29.2</formula>
    </cfRule>
  </conditionalFormatting>
  <conditionalFormatting sqref="B3:B20">
    <cfRule type="cellIs" priority="4" dxfId="0" operator="greaterThan" stopIfTrue="1">
      <formula>5</formula>
    </cfRule>
  </conditionalFormatting>
  <conditionalFormatting sqref="C2:H2">
    <cfRule type="cellIs" priority="5" dxfId="12" operator="greaterThan" stopIfTrue="1">
      <formula>5</formula>
    </cfRule>
  </conditionalFormatting>
  <conditionalFormatting sqref="C3:C20">
    <cfRule type="cellIs" priority="6" dxfId="0" operator="greaterThan" stopIfTrue="1">
      <formula>5.3</formula>
    </cfRule>
  </conditionalFormatting>
  <conditionalFormatting sqref="D3:D20">
    <cfRule type="cellIs" priority="7" dxfId="0" operator="greaterThan" stopIfTrue="1">
      <formula>5.6</formula>
    </cfRule>
  </conditionalFormatting>
  <conditionalFormatting sqref="E3:E20">
    <cfRule type="cellIs" priority="8" dxfId="0" operator="greaterThan" stopIfTrue="1">
      <formula>6</formula>
    </cfRule>
  </conditionalFormatting>
  <printOptions/>
  <pageMargins left="0.75" right="0.75" top="1" bottom="1" header="0.4921259845" footer="0.4921259845"/>
  <pageSetup orientation="portrait" paperSize="9"/>
  <drawing r:id="rId1"/>
</worksheet>
</file>

<file path=xl/worksheets/sheet44.xml><?xml version="1.0" encoding="utf-8"?>
<worksheet xmlns="http://schemas.openxmlformats.org/spreadsheetml/2006/main" xmlns:r="http://schemas.openxmlformats.org/officeDocument/2006/relationships">
  <dimension ref="A1:K41"/>
  <sheetViews>
    <sheetView zoomScalePageLayoutView="0" workbookViewId="0" topLeftCell="A13">
      <selection activeCell="C43" sqref="C43"/>
    </sheetView>
  </sheetViews>
  <sheetFormatPr defaultColWidth="11.421875" defaultRowHeight="12.75"/>
  <cols>
    <col min="1" max="1" width="59.00390625" style="11" bestFit="1" customWidth="1"/>
    <col min="2" max="16384" width="11.421875" style="11" customWidth="1"/>
  </cols>
  <sheetData>
    <row r="1" spans="1:11" ht="12.75">
      <c r="A1" s="232" t="s">
        <v>370</v>
      </c>
      <c r="B1" s="10"/>
      <c r="C1" s="10"/>
      <c r="D1" s="10"/>
      <c r="E1" s="10"/>
      <c r="F1" s="83"/>
      <c r="G1" s="10"/>
      <c r="H1" s="10"/>
      <c r="I1" s="10"/>
      <c r="J1" s="10"/>
      <c r="K1" s="10"/>
    </row>
    <row r="2" ht="12.75">
      <c r="A2" s="53" t="s">
        <v>305</v>
      </c>
    </row>
    <row r="39" spans="1:7" ht="12.75">
      <c r="A39" s="38" t="s">
        <v>297</v>
      </c>
      <c r="B39" s="38"/>
      <c r="C39" s="38"/>
      <c r="D39" s="38"/>
      <c r="E39" s="38"/>
      <c r="F39" s="38"/>
      <c r="G39" s="38"/>
    </row>
    <row r="40" ht="12.75">
      <c r="A40" s="53" t="s">
        <v>106</v>
      </c>
    </row>
    <row r="41" ht="12.75">
      <c r="A41" s="53" t="s">
        <v>371</v>
      </c>
    </row>
  </sheetData>
  <sheetProtection/>
  <printOptions/>
  <pageMargins left="0.75" right="0.75" top="1" bottom="1" header="0.4921259845" footer="0.4921259845"/>
  <pageSetup orientation="portrait" paperSize="9"/>
  <drawing r:id="rId1"/>
</worksheet>
</file>

<file path=xl/worksheets/sheet45.xml><?xml version="1.0" encoding="utf-8"?>
<worksheet xmlns="http://schemas.openxmlformats.org/spreadsheetml/2006/main" xmlns:r="http://schemas.openxmlformats.org/officeDocument/2006/relationships">
  <dimension ref="A1:K26"/>
  <sheetViews>
    <sheetView zoomScalePageLayoutView="0" workbookViewId="0" topLeftCell="A1">
      <selection activeCell="F29" sqref="F29"/>
    </sheetView>
  </sheetViews>
  <sheetFormatPr defaultColWidth="11.421875" defaultRowHeight="12.75"/>
  <cols>
    <col min="1" max="1" width="42.8515625" style="11" bestFit="1" customWidth="1"/>
    <col min="2" max="16384" width="11.421875" style="11" customWidth="1"/>
  </cols>
  <sheetData>
    <row r="1" ht="12.75">
      <c r="A1" s="11" t="s">
        <v>369</v>
      </c>
    </row>
    <row r="2" spans="1:11" ht="24">
      <c r="A2" s="180"/>
      <c r="B2" s="181" t="s">
        <v>119</v>
      </c>
      <c r="C2" s="181" t="s">
        <v>120</v>
      </c>
      <c r="D2" s="181" t="s">
        <v>121</v>
      </c>
      <c r="E2" s="73" t="s">
        <v>123</v>
      </c>
      <c r="F2" s="9" t="s">
        <v>122</v>
      </c>
      <c r="G2" s="73" t="s">
        <v>124</v>
      </c>
      <c r="H2" s="73" t="s">
        <v>125</v>
      </c>
      <c r="I2" s="73" t="s">
        <v>126</v>
      </c>
      <c r="J2" s="73" t="s">
        <v>175</v>
      </c>
      <c r="K2" s="74">
        <v>100</v>
      </c>
    </row>
    <row r="3" spans="1:11" ht="12.75">
      <c r="A3" s="180" t="s">
        <v>8</v>
      </c>
      <c r="B3" s="180">
        <v>14.893617021276595</v>
      </c>
      <c r="C3" s="180">
        <v>10.638297872340425</v>
      </c>
      <c r="D3" s="180">
        <v>14.893617021276595</v>
      </c>
      <c r="E3" s="9">
        <v>12.76595744680851</v>
      </c>
      <c r="F3" s="9">
        <v>15.602836879432624</v>
      </c>
      <c r="G3" s="75">
        <v>18.43971631205674</v>
      </c>
      <c r="H3" s="9">
        <v>7.092198581560283</v>
      </c>
      <c r="I3" s="9">
        <v>0.7092198581560284</v>
      </c>
      <c r="J3" s="9">
        <v>4.964539007092198</v>
      </c>
      <c r="K3" s="73" t="s">
        <v>0</v>
      </c>
    </row>
    <row r="4" spans="1:11" ht="12.75">
      <c r="A4" s="180" t="s">
        <v>10</v>
      </c>
      <c r="B4" s="182">
        <v>20.689655172413794</v>
      </c>
      <c r="C4" s="182">
        <v>13.793103448275861</v>
      </c>
      <c r="D4" s="182">
        <v>13.793103448275861</v>
      </c>
      <c r="E4" s="76">
        <v>3.4482758620689653</v>
      </c>
      <c r="F4" s="76">
        <v>13.793103448275861</v>
      </c>
      <c r="G4" s="76">
        <v>24.137931034482758</v>
      </c>
      <c r="H4" s="76">
        <v>0</v>
      </c>
      <c r="I4" s="77">
        <v>10.344827586206897</v>
      </c>
      <c r="J4" s="76">
        <v>0</v>
      </c>
      <c r="K4" s="76">
        <v>100</v>
      </c>
    </row>
    <row r="5" spans="1:11" ht="12.75">
      <c r="A5" s="180" t="s">
        <v>7</v>
      </c>
      <c r="B5" s="182">
        <v>22.950819672131146</v>
      </c>
      <c r="C5" s="182">
        <v>12.021857923497267</v>
      </c>
      <c r="D5" s="182">
        <v>12.021857923497267</v>
      </c>
      <c r="E5" s="76">
        <v>18.579234972677597</v>
      </c>
      <c r="F5" s="76">
        <v>11.475409836065573</v>
      </c>
      <c r="G5" s="76">
        <v>9.289617486338798</v>
      </c>
      <c r="H5" s="76">
        <v>7.6502732240437155</v>
      </c>
      <c r="I5" s="76">
        <v>0.546448087431694</v>
      </c>
      <c r="J5" s="76">
        <v>5.46448087431694</v>
      </c>
      <c r="K5" s="76">
        <v>100</v>
      </c>
    </row>
    <row r="6" spans="1:11" ht="12.75">
      <c r="A6" s="180" t="s">
        <v>40</v>
      </c>
      <c r="B6" s="182">
        <v>12.920168067226891</v>
      </c>
      <c r="C6" s="182">
        <v>21.288515406162464</v>
      </c>
      <c r="D6" s="182">
        <v>15.161064425770308</v>
      </c>
      <c r="E6" s="76">
        <v>15.546218487394958</v>
      </c>
      <c r="F6" s="76">
        <v>12.429971988795518</v>
      </c>
      <c r="G6" s="76">
        <v>9.943977591036415</v>
      </c>
      <c r="H6" s="76">
        <v>3.5014005602240896</v>
      </c>
      <c r="I6" s="76">
        <v>1.7857142857142858</v>
      </c>
      <c r="J6" s="76">
        <v>7.42296918767507</v>
      </c>
      <c r="K6" s="76">
        <v>100</v>
      </c>
    </row>
    <row r="7" spans="1:11" ht="12.75">
      <c r="A7" s="180" t="s">
        <v>5</v>
      </c>
      <c r="B7" s="182">
        <v>27.044025157232703</v>
      </c>
      <c r="C7" s="182">
        <v>11.320754716981131</v>
      </c>
      <c r="D7" s="182">
        <v>11.949685534591195</v>
      </c>
      <c r="E7" s="76">
        <v>8.176100628930818</v>
      </c>
      <c r="F7" s="76">
        <v>15.09433962264151</v>
      </c>
      <c r="G7" s="76">
        <v>12.578616352201259</v>
      </c>
      <c r="H7" s="76">
        <v>4.40251572327044</v>
      </c>
      <c r="I7" s="76">
        <v>2.5157232704402515</v>
      </c>
      <c r="J7" s="76">
        <v>6.918238993710692</v>
      </c>
      <c r="K7" s="76">
        <v>100</v>
      </c>
    </row>
    <row r="8" spans="1:11" ht="12.75">
      <c r="A8" s="183" t="s">
        <v>167</v>
      </c>
      <c r="B8" s="184">
        <v>20.488262910798124</v>
      </c>
      <c r="C8" s="184">
        <v>16.629107981220656</v>
      </c>
      <c r="D8" s="184">
        <v>13.821596244131456</v>
      </c>
      <c r="E8" s="78">
        <v>11.84037558685446</v>
      </c>
      <c r="F8" s="78">
        <v>6.535211267605634</v>
      </c>
      <c r="G8" s="78">
        <v>8.732394366197184</v>
      </c>
      <c r="H8" s="79">
        <v>11.586854460093896</v>
      </c>
      <c r="I8" s="78">
        <v>1.8309859154929577</v>
      </c>
      <c r="J8" s="79">
        <v>8.535211267605634</v>
      </c>
      <c r="K8" s="76">
        <v>100</v>
      </c>
    </row>
    <row r="9" spans="1:11" ht="12.75">
      <c r="A9" s="185" t="s">
        <v>166</v>
      </c>
      <c r="B9" s="186">
        <v>22.025723472668812</v>
      </c>
      <c r="C9" s="186">
        <v>15.755627009646302</v>
      </c>
      <c r="D9" s="186">
        <v>12.057877813504824</v>
      </c>
      <c r="E9" s="80">
        <v>8.360128617363344</v>
      </c>
      <c r="F9" s="80">
        <v>12.218649517684888</v>
      </c>
      <c r="G9" s="80">
        <v>16.559485530546624</v>
      </c>
      <c r="H9" s="80">
        <v>6.591639871382637</v>
      </c>
      <c r="I9" s="80">
        <v>3.536977491961415</v>
      </c>
      <c r="J9" s="80">
        <v>2.8938906752411575</v>
      </c>
      <c r="K9" s="80">
        <v>100</v>
      </c>
    </row>
    <row r="10" spans="1:11" ht="12.75">
      <c r="A10" s="185" t="s">
        <v>164</v>
      </c>
      <c r="B10" s="186">
        <v>25.63667232597623</v>
      </c>
      <c r="C10" s="186">
        <v>17.390249818093622</v>
      </c>
      <c r="D10" s="186">
        <v>12.927479990298327</v>
      </c>
      <c r="E10" s="80">
        <v>10.890128547174388</v>
      </c>
      <c r="F10" s="80">
        <v>14.11593499878729</v>
      </c>
      <c r="G10" s="80">
        <v>4.050448702401164</v>
      </c>
      <c r="H10" s="80">
        <v>0</v>
      </c>
      <c r="I10" s="80">
        <v>8.731506184816881</v>
      </c>
      <c r="J10" s="80">
        <v>6.257579432452098</v>
      </c>
      <c r="K10" s="80">
        <v>100</v>
      </c>
    </row>
    <row r="11" spans="1:11" ht="12.75">
      <c r="A11" s="187" t="s">
        <v>165</v>
      </c>
      <c r="B11" s="188">
        <v>15.294117647058824</v>
      </c>
      <c r="C11" s="188">
        <v>15.294117647058824</v>
      </c>
      <c r="D11" s="188">
        <v>9.411764705882353</v>
      </c>
      <c r="E11" s="81">
        <v>8.235294117647058</v>
      </c>
      <c r="F11" s="82">
        <v>24.705882352941178</v>
      </c>
      <c r="G11" s="82">
        <v>16.470588235294116</v>
      </c>
      <c r="H11" s="81">
        <v>4.705882352941177</v>
      </c>
      <c r="I11" s="81">
        <v>3.5294117647058822</v>
      </c>
      <c r="J11" s="81">
        <v>2.3529411764705883</v>
      </c>
      <c r="K11" s="81">
        <v>100</v>
      </c>
    </row>
    <row r="12" spans="1:11" ht="12.75">
      <c r="A12" s="185" t="s">
        <v>170</v>
      </c>
      <c r="B12" s="186">
        <v>20.147420147420146</v>
      </c>
      <c r="C12" s="186">
        <v>22.768222768222767</v>
      </c>
      <c r="D12" s="186">
        <v>11.793611793611793</v>
      </c>
      <c r="E12" s="80">
        <v>7.452907452907453</v>
      </c>
      <c r="F12" s="80">
        <v>12.94021294021294</v>
      </c>
      <c r="G12" s="80">
        <v>13.75921375921376</v>
      </c>
      <c r="H12" s="80">
        <v>3.9312039312039313</v>
      </c>
      <c r="I12" s="80">
        <v>4.832104832104832</v>
      </c>
      <c r="J12" s="80">
        <v>2.375102375102375</v>
      </c>
      <c r="K12" s="80">
        <v>100</v>
      </c>
    </row>
    <row r="13" spans="1:11" ht="12.75">
      <c r="A13" s="187" t="s">
        <v>169</v>
      </c>
      <c r="B13" s="188">
        <v>25.8343337334934</v>
      </c>
      <c r="C13" s="188">
        <v>18.703481392557023</v>
      </c>
      <c r="D13" s="188">
        <v>13.865546218487395</v>
      </c>
      <c r="E13" s="81">
        <v>9.315726290516206</v>
      </c>
      <c r="F13" s="81">
        <v>12.629051620648259</v>
      </c>
      <c r="G13" s="81">
        <v>9.327731092436975</v>
      </c>
      <c r="H13" s="81">
        <v>3.6854741896758703</v>
      </c>
      <c r="I13" s="81">
        <v>4.081632653061225</v>
      </c>
      <c r="J13" s="81">
        <v>2.5570228091236493</v>
      </c>
      <c r="K13" s="81">
        <v>100</v>
      </c>
    </row>
    <row r="14" spans="1:11" ht="12.75">
      <c r="A14" s="187" t="s">
        <v>168</v>
      </c>
      <c r="B14" s="189">
        <v>40</v>
      </c>
      <c r="C14" s="188">
        <v>5.714285714285714</v>
      </c>
      <c r="D14" s="188">
        <v>8.571428571428571</v>
      </c>
      <c r="E14" s="81">
        <v>14.285714285714286</v>
      </c>
      <c r="F14" s="81">
        <v>11.428571428571429</v>
      </c>
      <c r="G14" s="81">
        <v>8.571428571428571</v>
      </c>
      <c r="H14" s="81">
        <v>0</v>
      </c>
      <c r="I14" s="81">
        <v>5.714285714285714</v>
      </c>
      <c r="J14" s="81">
        <v>5.714285714285714</v>
      </c>
      <c r="K14" s="81">
        <v>100</v>
      </c>
    </row>
    <row r="15" spans="1:11" ht="12.75">
      <c r="A15" s="180" t="s">
        <v>29</v>
      </c>
      <c r="B15" s="182">
        <v>23.35285505124451</v>
      </c>
      <c r="C15" s="182">
        <v>14.202049780380673</v>
      </c>
      <c r="D15" s="182">
        <v>10.468521229868228</v>
      </c>
      <c r="E15" s="76">
        <v>12.079062957540264</v>
      </c>
      <c r="F15" s="76">
        <v>11.346998535871156</v>
      </c>
      <c r="G15" s="76">
        <v>12.88433382137628</v>
      </c>
      <c r="H15" s="76">
        <v>7.393850658857979</v>
      </c>
      <c r="I15" s="76">
        <v>2.1961932650073206</v>
      </c>
      <c r="J15" s="76">
        <v>6.076134699853587</v>
      </c>
      <c r="K15" s="76">
        <v>100</v>
      </c>
    </row>
    <row r="16" spans="1:11" ht="12.75">
      <c r="A16" s="180" t="s">
        <v>12</v>
      </c>
      <c r="B16" s="182">
        <v>20.993961913608917</v>
      </c>
      <c r="C16" s="190">
        <v>25.220622387366465</v>
      </c>
      <c r="D16" s="182">
        <v>12.726428239665584</v>
      </c>
      <c r="E16" s="76">
        <v>9.753831862517417</v>
      </c>
      <c r="F16" s="76">
        <v>17.92847189967487</v>
      </c>
      <c r="G16" s="76">
        <v>4.412447747329308</v>
      </c>
      <c r="H16" s="76">
        <v>2.0901068276823036</v>
      </c>
      <c r="I16" s="76">
        <v>6.316767301439851</v>
      </c>
      <c r="J16" s="76">
        <v>0.557361820715281</v>
      </c>
      <c r="K16" s="76">
        <v>100</v>
      </c>
    </row>
    <row r="17" spans="1:11" ht="12.75">
      <c r="A17" s="180" t="s">
        <v>9</v>
      </c>
      <c r="B17" s="182">
        <v>20.408163265306122</v>
      </c>
      <c r="C17" s="182">
        <v>17.346938775510203</v>
      </c>
      <c r="D17" s="182">
        <v>12.92517006802721</v>
      </c>
      <c r="E17" s="76">
        <v>8.503401360544217</v>
      </c>
      <c r="F17" s="76">
        <v>16.3265306122449</v>
      </c>
      <c r="G17" s="76">
        <v>8.16326530612245</v>
      </c>
      <c r="H17" s="76">
        <v>7.142857142857143</v>
      </c>
      <c r="I17" s="76">
        <v>4.761904761904762</v>
      </c>
      <c r="J17" s="76">
        <v>4.421768707482993</v>
      </c>
      <c r="K17" s="76">
        <v>100</v>
      </c>
    </row>
    <row r="18" spans="1:11" ht="12.75">
      <c r="A18" s="180" t="s">
        <v>11</v>
      </c>
      <c r="B18" s="182">
        <v>18.438761776581426</v>
      </c>
      <c r="C18" s="182">
        <v>20.053835800807537</v>
      </c>
      <c r="D18" s="182">
        <v>13.189771197846568</v>
      </c>
      <c r="E18" s="76">
        <v>8.882907133243608</v>
      </c>
      <c r="F18" s="76">
        <v>11.574697173620457</v>
      </c>
      <c r="G18" s="76">
        <v>9.690444145356663</v>
      </c>
      <c r="H18" s="76">
        <v>5.114401076716016</v>
      </c>
      <c r="I18" s="76">
        <v>6.864064602960969</v>
      </c>
      <c r="J18" s="76">
        <v>6.191117092866756</v>
      </c>
      <c r="K18" s="76">
        <v>100</v>
      </c>
    </row>
    <row r="19" spans="1:11" ht="12.75">
      <c r="A19" s="180" t="s">
        <v>1</v>
      </c>
      <c r="B19" s="182">
        <v>24.390243902439025</v>
      </c>
      <c r="C19" s="182">
        <v>12.195121951219512</v>
      </c>
      <c r="D19" s="182">
        <v>17.073170731707318</v>
      </c>
      <c r="E19" s="76">
        <v>4.878048780487805</v>
      </c>
      <c r="F19" s="76">
        <v>19.51219512195122</v>
      </c>
      <c r="G19" s="76">
        <v>9.75609756097561</v>
      </c>
      <c r="H19" s="77">
        <v>12.195121951219512</v>
      </c>
      <c r="I19" s="76">
        <v>0</v>
      </c>
      <c r="J19" s="76">
        <v>0</v>
      </c>
      <c r="K19" s="9">
        <v>100</v>
      </c>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conditionalFormatting sqref="G4:G19 G2">
    <cfRule type="cellIs" priority="1" dxfId="0" operator="greaterThan" stopIfTrue="1">
      <formula>8.9</formula>
    </cfRule>
  </conditionalFormatting>
  <conditionalFormatting sqref="F2 F4:F19">
    <cfRule type="cellIs" priority="2" dxfId="0" operator="greaterThan" stopIfTrue="1">
      <formula>11.5</formula>
    </cfRule>
  </conditionalFormatting>
  <conditionalFormatting sqref="E2 E4:E19">
    <cfRule type="cellIs" priority="3" dxfId="0" operator="greaterThan" stopIfTrue="1">
      <formula>10.6</formula>
    </cfRule>
  </conditionalFormatting>
  <conditionalFormatting sqref="J4:J19 J2">
    <cfRule type="cellIs" priority="4" dxfId="0" operator="greaterThan" stopIfTrue="1">
      <formula>4.9</formula>
    </cfRule>
  </conditionalFormatting>
  <conditionalFormatting sqref="C4:C19 C2">
    <cfRule type="cellIs" priority="5" dxfId="0" operator="greaterThan" stopIfTrue="1">
      <formula>18.4</formula>
    </cfRule>
  </conditionalFormatting>
  <conditionalFormatting sqref="D2 D4:D19">
    <cfRule type="cellIs" priority="6" dxfId="0" operator="greaterThan" stopIfTrue="1">
      <formula>13.5</formula>
    </cfRule>
  </conditionalFormatting>
  <conditionalFormatting sqref="B4:B19 B2">
    <cfRule type="cellIs" priority="7" dxfId="0" operator="greaterThan" stopIfTrue="1">
      <formula>22.8</formula>
    </cfRule>
  </conditionalFormatting>
  <conditionalFormatting sqref="I4:I19 I2">
    <cfRule type="cellIs" priority="8" dxfId="0" operator="greaterThan" stopIfTrue="1">
      <formula>3.9</formula>
    </cfRule>
  </conditionalFormatting>
  <conditionalFormatting sqref="H4:H19 H2">
    <cfRule type="cellIs" priority="9" dxfId="0" operator="greaterThan" stopIfTrue="1">
      <formula>#REF!</formula>
    </cfRule>
  </conditionalFormatting>
  <printOptions/>
  <pageMargins left="0.75" right="0.75" top="1" bottom="1" header="0.4921259845" footer="0.4921259845"/>
  <pageSetup orientation="portrait" paperSize="9"/>
  <drawing r:id="rId1"/>
</worksheet>
</file>

<file path=xl/worksheets/sheet46.xml><?xml version="1.0" encoding="utf-8"?>
<worksheet xmlns="http://schemas.openxmlformats.org/spreadsheetml/2006/main" xmlns:r="http://schemas.openxmlformats.org/officeDocument/2006/relationships">
  <dimension ref="A1:H29"/>
  <sheetViews>
    <sheetView zoomScalePageLayoutView="0" workbookViewId="0" topLeftCell="A1">
      <selection activeCell="A32" sqref="A32"/>
    </sheetView>
  </sheetViews>
  <sheetFormatPr defaultColWidth="11.421875" defaultRowHeight="12.75"/>
  <cols>
    <col min="1" max="1" width="32.140625" style="11" customWidth="1"/>
    <col min="2" max="16384" width="11.421875" style="11" customWidth="1"/>
  </cols>
  <sheetData>
    <row r="1" spans="1:8" ht="24.75" customHeight="1">
      <c r="A1" s="318" t="s">
        <v>372</v>
      </c>
      <c r="B1" s="297"/>
      <c r="C1" s="297"/>
      <c r="D1" s="297"/>
      <c r="E1" s="297"/>
      <c r="F1" s="297"/>
      <c r="G1" s="297"/>
      <c r="H1" s="297"/>
    </row>
    <row r="2" spans="1:5" ht="12.75">
      <c r="A2" s="53" t="s">
        <v>305</v>
      </c>
      <c r="E2" s="10"/>
    </row>
    <row r="3" ht="12.75">
      <c r="E3" s="10"/>
    </row>
    <row r="4" ht="12.75">
      <c r="E4" s="10"/>
    </row>
    <row r="5" ht="12.75">
      <c r="E5" s="10"/>
    </row>
    <row r="6" ht="12.75">
      <c r="E6" s="10"/>
    </row>
    <row r="7" ht="12.75">
      <c r="E7" s="10"/>
    </row>
    <row r="8" ht="12.75">
      <c r="E8" s="10"/>
    </row>
    <row r="9" ht="12.75">
      <c r="E9" s="10"/>
    </row>
    <row r="10" ht="12.75">
      <c r="E10" s="10"/>
    </row>
    <row r="11" ht="12.75">
      <c r="E11" s="10"/>
    </row>
    <row r="12" ht="12.75">
      <c r="E12" s="10"/>
    </row>
    <row r="13" ht="12.75">
      <c r="E13" s="10"/>
    </row>
    <row r="27" spans="1:7" ht="12.75">
      <c r="A27" s="38" t="s">
        <v>297</v>
      </c>
      <c r="B27" s="38"/>
      <c r="C27" s="38"/>
      <c r="D27" s="38"/>
      <c r="E27" s="38"/>
      <c r="F27" s="38"/>
      <c r="G27" s="38"/>
    </row>
    <row r="28" spans="1:8" ht="12.75">
      <c r="A28" s="296" t="s">
        <v>106</v>
      </c>
      <c r="B28" s="297"/>
      <c r="C28" s="297"/>
      <c r="D28" s="297"/>
      <c r="E28" s="297"/>
      <c r="F28" s="297"/>
      <c r="G28" s="297"/>
      <c r="H28" s="297"/>
    </row>
    <row r="29" spans="1:8" ht="24" customHeight="1">
      <c r="A29" s="296" t="s">
        <v>373</v>
      </c>
      <c r="B29" s="297"/>
      <c r="C29" s="297"/>
      <c r="D29" s="297"/>
      <c r="E29" s="297"/>
      <c r="F29" s="297"/>
      <c r="G29" s="297"/>
      <c r="H29" s="297"/>
    </row>
  </sheetData>
  <sheetProtection/>
  <mergeCells count="3">
    <mergeCell ref="A1:H1"/>
    <mergeCell ref="A28:H28"/>
    <mergeCell ref="A29:H29"/>
  </mergeCells>
  <printOptions/>
  <pageMargins left="0.75" right="0.75" top="1" bottom="1" header="0.4921259845" footer="0.4921259845"/>
  <pageSetup orientation="portrait" paperSize="9"/>
  <drawing r:id="rId1"/>
</worksheet>
</file>

<file path=xl/worksheets/sheet47.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H30" sqref="H30"/>
    </sheetView>
  </sheetViews>
  <sheetFormatPr defaultColWidth="11.421875" defaultRowHeight="12.75"/>
  <cols>
    <col min="1" max="1" width="28.7109375" style="11" bestFit="1" customWidth="1"/>
    <col min="2" max="16384" width="11.421875" style="11" customWidth="1"/>
  </cols>
  <sheetData>
    <row r="1" ht="12.75">
      <c r="A1" s="11" t="s">
        <v>374</v>
      </c>
    </row>
    <row r="2" spans="1:4" ht="12.75">
      <c r="A2" s="122"/>
      <c r="B2" s="122" t="s">
        <v>127</v>
      </c>
      <c r="C2" s="122" t="s">
        <v>128</v>
      </c>
      <c r="D2" s="13" t="s">
        <v>21</v>
      </c>
    </row>
    <row r="3" spans="1:4" ht="12.75">
      <c r="A3" s="176" t="s">
        <v>165</v>
      </c>
      <c r="B3" s="177">
        <v>2.5</v>
      </c>
      <c r="C3" s="177">
        <v>0</v>
      </c>
      <c r="D3" s="119">
        <f aca="true" t="shared" si="0" ref="D3:D13">SUM(B3:C3)</f>
        <v>2.5</v>
      </c>
    </row>
    <row r="4" spans="1:4" ht="12.75">
      <c r="A4" s="178" t="s">
        <v>148</v>
      </c>
      <c r="B4" s="177">
        <v>2.7286865545030397</v>
      </c>
      <c r="C4" s="177">
        <v>0.5</v>
      </c>
      <c r="D4" s="119">
        <f t="shared" si="0"/>
        <v>3.2286865545030397</v>
      </c>
    </row>
    <row r="5" spans="1:4" ht="12.75">
      <c r="A5" s="179" t="s">
        <v>12</v>
      </c>
      <c r="B5" s="177">
        <v>4.5036764705882355</v>
      </c>
      <c r="C5" s="177">
        <v>0.36764705882352944</v>
      </c>
      <c r="D5" s="119">
        <f t="shared" si="0"/>
        <v>4.8713235294117645</v>
      </c>
    </row>
    <row r="6" spans="1:4" ht="12.75">
      <c r="A6" s="179" t="s">
        <v>174</v>
      </c>
      <c r="B6" s="177">
        <v>7.6923076923076925</v>
      </c>
      <c r="C6" s="177">
        <v>0</v>
      </c>
      <c r="D6" s="119">
        <f t="shared" si="0"/>
        <v>7.6923076923076925</v>
      </c>
    </row>
    <row r="7" spans="1:4" ht="12.75">
      <c r="A7" s="179" t="s">
        <v>40</v>
      </c>
      <c r="B7" s="177">
        <v>7.230559345156889</v>
      </c>
      <c r="C7" s="177">
        <v>1.9099590723055935</v>
      </c>
      <c r="D7" s="119">
        <f t="shared" si="0"/>
        <v>9.140518417462483</v>
      </c>
    </row>
    <row r="8" spans="1:4" ht="12.75">
      <c r="A8" s="179" t="s">
        <v>9</v>
      </c>
      <c r="B8" s="177">
        <v>9.052631578947368</v>
      </c>
      <c r="C8" s="177">
        <v>0.8</v>
      </c>
      <c r="D8" s="119">
        <f t="shared" si="0"/>
        <v>9.852631578947369</v>
      </c>
    </row>
    <row r="9" spans="1:4" ht="12.75">
      <c r="A9" s="179" t="s">
        <v>7</v>
      </c>
      <c r="B9" s="177">
        <v>12.903225806451612</v>
      </c>
      <c r="C9" s="177">
        <v>0</v>
      </c>
      <c r="D9" s="119">
        <f t="shared" si="0"/>
        <v>12.903225806451612</v>
      </c>
    </row>
    <row r="10" spans="1:4" ht="12.75">
      <c r="A10" s="179" t="s">
        <v>5</v>
      </c>
      <c r="B10" s="177">
        <v>6.666666666666667</v>
      </c>
      <c r="C10" s="177">
        <v>6.666666666666667</v>
      </c>
      <c r="D10" s="119">
        <f t="shared" si="0"/>
        <v>13.333333333333334</v>
      </c>
    </row>
    <row r="11" spans="1:4" ht="12.75">
      <c r="A11" s="176" t="s">
        <v>166</v>
      </c>
      <c r="B11" s="177">
        <v>8.333333333333334</v>
      </c>
      <c r="C11" s="177">
        <v>7.407407407407407</v>
      </c>
      <c r="D11" s="119">
        <f t="shared" si="0"/>
        <v>15.74074074074074</v>
      </c>
    </row>
    <row r="12" spans="1:4" ht="12.75">
      <c r="A12" s="179" t="s">
        <v>29</v>
      </c>
      <c r="B12" s="177">
        <v>12.32876712328767</v>
      </c>
      <c r="C12" s="177">
        <v>4.109589041095891</v>
      </c>
      <c r="D12" s="119">
        <f t="shared" si="0"/>
        <v>16.438356164383563</v>
      </c>
    </row>
    <row r="13" spans="1:4" ht="12.75">
      <c r="A13" s="179" t="s">
        <v>8</v>
      </c>
      <c r="B13" s="177">
        <v>14.285714285714286</v>
      </c>
      <c r="C13" s="177">
        <v>7.142857142857143</v>
      </c>
      <c r="D13" s="119">
        <f t="shared" si="0"/>
        <v>21.42857142857143</v>
      </c>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48.xml><?xml version="1.0" encoding="utf-8"?>
<worksheet xmlns="http://schemas.openxmlformats.org/spreadsheetml/2006/main" xmlns:r="http://schemas.openxmlformats.org/officeDocument/2006/relationships">
  <dimension ref="A1:H16"/>
  <sheetViews>
    <sheetView zoomScalePageLayoutView="0" workbookViewId="0" topLeftCell="A1">
      <selection activeCell="K25" sqref="K24:K25"/>
    </sheetView>
  </sheetViews>
  <sheetFormatPr defaultColWidth="11.421875" defaultRowHeight="12.75"/>
  <cols>
    <col min="1" max="1" width="40.00390625" style="21" customWidth="1"/>
    <col min="2" max="8" width="3.00390625" style="11" bestFit="1" customWidth="1"/>
    <col min="9" max="16384" width="11.421875" style="11" customWidth="1"/>
  </cols>
  <sheetData>
    <row r="1" ht="13.5" thickBot="1">
      <c r="A1" s="5" t="s">
        <v>287</v>
      </c>
    </row>
    <row r="2" spans="1:8" ht="114" customHeight="1" thickBot="1">
      <c r="A2" s="67"/>
      <c r="B2" s="68" t="s">
        <v>61</v>
      </c>
      <c r="C2" s="68" t="s">
        <v>62</v>
      </c>
      <c r="D2" s="68" t="s">
        <v>108</v>
      </c>
      <c r="E2" s="68" t="s">
        <v>64</v>
      </c>
      <c r="F2" s="68" t="s">
        <v>109</v>
      </c>
      <c r="G2" s="68" t="s">
        <v>105</v>
      </c>
      <c r="H2" s="68" t="s">
        <v>0</v>
      </c>
    </row>
    <row r="3" spans="1:8" ht="13.5" thickBot="1">
      <c r="A3" s="69" t="s">
        <v>11</v>
      </c>
      <c r="B3" s="1">
        <v>1</v>
      </c>
      <c r="C3" s="1">
        <v>0</v>
      </c>
      <c r="D3" s="1">
        <v>0</v>
      </c>
      <c r="E3" s="1">
        <v>0</v>
      </c>
      <c r="F3" s="1">
        <v>1</v>
      </c>
      <c r="G3" s="1">
        <v>1</v>
      </c>
      <c r="H3" s="1">
        <v>3</v>
      </c>
    </row>
    <row r="4" spans="1:8" ht="13.5" thickBot="1">
      <c r="A4" s="69" t="s">
        <v>12</v>
      </c>
      <c r="B4" s="1">
        <v>1</v>
      </c>
      <c r="C4" s="1">
        <v>0</v>
      </c>
      <c r="D4" s="1">
        <v>0</v>
      </c>
      <c r="E4" s="1">
        <v>0</v>
      </c>
      <c r="F4" s="1">
        <v>0</v>
      </c>
      <c r="G4" s="1">
        <v>1</v>
      </c>
      <c r="H4" s="1">
        <v>2</v>
      </c>
    </row>
    <row r="5" spans="1:8" ht="13.5" thickBot="1">
      <c r="A5" s="69" t="s">
        <v>29</v>
      </c>
      <c r="B5" s="1">
        <v>0</v>
      </c>
      <c r="C5" s="1">
        <v>3</v>
      </c>
      <c r="D5" s="1">
        <v>0</v>
      </c>
      <c r="E5" s="1">
        <v>1</v>
      </c>
      <c r="F5" s="1">
        <v>0</v>
      </c>
      <c r="G5" s="1">
        <v>0</v>
      </c>
      <c r="H5" s="1">
        <v>4</v>
      </c>
    </row>
    <row r="6" spans="1:8" ht="13.5" thickBot="1">
      <c r="A6" s="69" t="s">
        <v>210</v>
      </c>
      <c r="B6" s="1">
        <v>6</v>
      </c>
      <c r="C6" s="1">
        <v>0</v>
      </c>
      <c r="D6" s="1">
        <v>0</v>
      </c>
      <c r="E6" s="1">
        <v>0</v>
      </c>
      <c r="F6" s="1">
        <v>1</v>
      </c>
      <c r="G6" s="1">
        <v>1</v>
      </c>
      <c r="H6" s="1">
        <v>8</v>
      </c>
    </row>
    <row r="7" spans="1:8" ht="13.5" thickBot="1">
      <c r="A7" s="69" t="s">
        <v>211</v>
      </c>
      <c r="B7" s="1">
        <v>3</v>
      </c>
      <c r="C7" s="1">
        <v>0</v>
      </c>
      <c r="D7" s="1">
        <v>0</v>
      </c>
      <c r="E7" s="1">
        <v>0</v>
      </c>
      <c r="F7" s="1">
        <v>0</v>
      </c>
      <c r="G7" s="1">
        <v>0</v>
      </c>
      <c r="H7" s="1">
        <v>3</v>
      </c>
    </row>
    <row r="8" spans="1:8" ht="13.5" thickBot="1">
      <c r="A8" s="69" t="s">
        <v>212</v>
      </c>
      <c r="B8" s="1">
        <v>1</v>
      </c>
      <c r="C8" s="1">
        <v>0</v>
      </c>
      <c r="D8" s="1">
        <v>1</v>
      </c>
      <c r="E8" s="1">
        <v>0</v>
      </c>
      <c r="F8" s="1">
        <v>0</v>
      </c>
      <c r="G8" s="1">
        <v>4</v>
      </c>
      <c r="H8" s="1">
        <v>6</v>
      </c>
    </row>
    <row r="9" spans="1:8" ht="13.5" thickBot="1">
      <c r="A9" s="69" t="s">
        <v>213</v>
      </c>
      <c r="B9" s="1">
        <v>0</v>
      </c>
      <c r="C9" s="1">
        <v>0</v>
      </c>
      <c r="D9" s="1">
        <v>2</v>
      </c>
      <c r="E9" s="1">
        <v>0</v>
      </c>
      <c r="F9" s="1">
        <v>0</v>
      </c>
      <c r="G9" s="1">
        <v>0</v>
      </c>
      <c r="H9" s="1">
        <v>2</v>
      </c>
    </row>
    <row r="10" spans="1:8" ht="13.5" thickBot="1">
      <c r="A10" s="69" t="s">
        <v>190</v>
      </c>
      <c r="B10" s="1">
        <v>5</v>
      </c>
      <c r="C10" s="1">
        <v>1</v>
      </c>
      <c r="D10" s="1">
        <v>0</v>
      </c>
      <c r="E10" s="1">
        <v>0</v>
      </c>
      <c r="F10" s="1">
        <v>0</v>
      </c>
      <c r="G10" s="1">
        <v>2</v>
      </c>
      <c r="H10" s="1">
        <v>8</v>
      </c>
    </row>
    <row r="11" spans="1:8" ht="13.5" thickBot="1">
      <c r="A11" s="69" t="s">
        <v>40</v>
      </c>
      <c r="B11" s="1">
        <v>1</v>
      </c>
      <c r="C11" s="1">
        <v>0</v>
      </c>
      <c r="D11" s="1">
        <v>0</v>
      </c>
      <c r="E11" s="1">
        <v>1</v>
      </c>
      <c r="F11" s="1">
        <v>0</v>
      </c>
      <c r="G11" s="1">
        <v>0</v>
      </c>
      <c r="H11" s="1">
        <v>2</v>
      </c>
    </row>
    <row r="12" spans="1:8" ht="13.5" thickBot="1">
      <c r="A12" s="69" t="s">
        <v>8</v>
      </c>
      <c r="B12" s="1">
        <v>2</v>
      </c>
      <c r="C12" s="1">
        <v>0</v>
      </c>
      <c r="D12" s="1">
        <v>0</v>
      </c>
      <c r="E12" s="1">
        <v>0</v>
      </c>
      <c r="F12" s="1">
        <v>0</v>
      </c>
      <c r="G12" s="1">
        <v>0</v>
      </c>
      <c r="H12" s="1">
        <v>2</v>
      </c>
    </row>
    <row r="13" spans="1:8" ht="13.5" thickBot="1">
      <c r="A13" s="69" t="s">
        <v>148</v>
      </c>
      <c r="B13" s="1">
        <v>20</v>
      </c>
      <c r="C13" s="1">
        <v>4</v>
      </c>
      <c r="D13" s="1">
        <v>3</v>
      </c>
      <c r="E13" s="1">
        <v>2</v>
      </c>
      <c r="F13" s="1">
        <v>2</v>
      </c>
      <c r="G13" s="1">
        <v>9</v>
      </c>
      <c r="H13" s="1">
        <v>40</v>
      </c>
    </row>
    <row r="14" ht="12.75">
      <c r="A14" s="70" t="s">
        <v>145</v>
      </c>
    </row>
    <row r="15" ht="12.75">
      <c r="A15" s="71" t="s">
        <v>106</v>
      </c>
    </row>
    <row r="16" ht="12.75">
      <c r="A16" s="71" t="s">
        <v>214</v>
      </c>
    </row>
  </sheetData>
  <sheetProtection/>
  <printOptions/>
  <pageMargins left="0.75" right="0.75" top="1" bottom="1" header="0.4921259845" footer="0.4921259845"/>
  <pageSetup orientation="portrait" paperSize="9"/>
</worksheet>
</file>

<file path=xl/worksheets/sheet49.xml><?xml version="1.0" encoding="utf-8"?>
<worksheet xmlns="http://schemas.openxmlformats.org/spreadsheetml/2006/main" xmlns:r="http://schemas.openxmlformats.org/officeDocument/2006/relationships">
  <dimension ref="A1:E16"/>
  <sheetViews>
    <sheetView zoomScalePageLayoutView="0" workbookViewId="0" topLeftCell="A1">
      <selection activeCell="H12" sqref="H12"/>
    </sheetView>
  </sheetViews>
  <sheetFormatPr defaultColWidth="11.421875" defaultRowHeight="12.75"/>
  <cols>
    <col min="1" max="1" width="46.8515625" style="20" customWidth="1"/>
    <col min="2" max="16384" width="11.421875" style="11" customWidth="1"/>
  </cols>
  <sheetData>
    <row r="1" ht="13.5" thickBot="1">
      <c r="A1" s="6" t="s">
        <v>286</v>
      </c>
    </row>
    <row r="2" spans="1:5" ht="13.5" thickBot="1">
      <c r="A2" s="261" t="s">
        <v>149</v>
      </c>
      <c r="B2" s="66" t="s">
        <v>215</v>
      </c>
      <c r="C2" s="61" t="s">
        <v>231</v>
      </c>
      <c r="D2" s="62" t="s">
        <v>232</v>
      </c>
      <c r="E2" s="66" t="s">
        <v>233</v>
      </c>
    </row>
    <row r="3" spans="1:5" ht="13.5" thickBot="1">
      <c r="A3" s="249" t="s">
        <v>159</v>
      </c>
      <c r="B3" s="1">
        <v>1</v>
      </c>
      <c r="C3" s="63"/>
      <c r="D3" s="64"/>
      <c r="E3" s="1">
        <f aca="true" t="shared" si="0" ref="E3:E14">B3-C3+D3</f>
        <v>1</v>
      </c>
    </row>
    <row r="4" spans="1:5" ht="23.25" thickBot="1">
      <c r="A4" s="249" t="s">
        <v>216</v>
      </c>
      <c r="B4" s="1">
        <v>67</v>
      </c>
      <c r="C4" s="63"/>
      <c r="D4" s="64"/>
      <c r="E4" s="1">
        <f t="shared" si="0"/>
        <v>67</v>
      </c>
    </row>
    <row r="5" spans="1:5" ht="13.5" thickBot="1">
      <c r="A5" s="249" t="s">
        <v>156</v>
      </c>
      <c r="B5" s="1">
        <v>1</v>
      </c>
      <c r="C5" s="63"/>
      <c r="D5" s="64"/>
      <c r="E5" s="1">
        <f t="shared" si="0"/>
        <v>1</v>
      </c>
    </row>
    <row r="6" spans="1:5" ht="13.5" thickBot="1">
      <c r="A6" s="249" t="s">
        <v>155</v>
      </c>
      <c r="B6" s="1">
        <v>28</v>
      </c>
      <c r="C6" s="63"/>
      <c r="D6" s="64"/>
      <c r="E6" s="1">
        <f t="shared" si="0"/>
        <v>28</v>
      </c>
    </row>
    <row r="7" spans="1:5" ht="23.25" thickBot="1">
      <c r="A7" s="249" t="s">
        <v>157</v>
      </c>
      <c r="B7" s="1">
        <v>622</v>
      </c>
      <c r="C7" s="63">
        <v>108</v>
      </c>
      <c r="D7" s="64">
        <v>17</v>
      </c>
      <c r="E7" s="1">
        <f t="shared" si="0"/>
        <v>531</v>
      </c>
    </row>
    <row r="8" spans="1:5" ht="34.5" thickBot="1">
      <c r="A8" s="249" t="s">
        <v>158</v>
      </c>
      <c r="B8" s="1">
        <v>3</v>
      </c>
      <c r="C8" s="63"/>
      <c r="D8" s="64"/>
      <c r="E8" s="1">
        <f t="shared" si="0"/>
        <v>3</v>
      </c>
    </row>
    <row r="9" spans="1:5" ht="13.5" thickBot="1">
      <c r="A9" s="249" t="s">
        <v>151</v>
      </c>
      <c r="B9" s="1">
        <v>3</v>
      </c>
      <c r="C9" s="63"/>
      <c r="D9" s="64"/>
      <c r="E9" s="1">
        <f t="shared" si="0"/>
        <v>3</v>
      </c>
    </row>
    <row r="10" spans="1:5" ht="23.25" thickBot="1">
      <c r="A10" s="249" t="s">
        <v>154</v>
      </c>
      <c r="B10" s="1">
        <v>5</v>
      </c>
      <c r="C10" s="63"/>
      <c r="D10" s="64">
        <v>2</v>
      </c>
      <c r="E10" s="1">
        <f t="shared" si="0"/>
        <v>7</v>
      </c>
    </row>
    <row r="11" spans="1:5" ht="13.5" thickBot="1">
      <c r="A11" s="249" t="s">
        <v>152</v>
      </c>
      <c r="B11" s="1">
        <v>8</v>
      </c>
      <c r="C11" s="63"/>
      <c r="D11" s="64"/>
      <c r="E11" s="1">
        <f t="shared" si="0"/>
        <v>8</v>
      </c>
    </row>
    <row r="12" spans="1:5" ht="23.25" thickBot="1">
      <c r="A12" s="249" t="s">
        <v>217</v>
      </c>
      <c r="B12" s="1">
        <v>39</v>
      </c>
      <c r="C12" s="63"/>
      <c r="D12" s="64"/>
      <c r="E12" s="1">
        <f t="shared" si="0"/>
        <v>39</v>
      </c>
    </row>
    <row r="13" spans="1:5" ht="13.5" thickBot="1">
      <c r="A13" s="262" t="s">
        <v>153</v>
      </c>
      <c r="B13" s="1">
        <v>53</v>
      </c>
      <c r="C13" s="63">
        <v>7</v>
      </c>
      <c r="D13" s="64">
        <v>8</v>
      </c>
      <c r="E13" s="1">
        <f t="shared" si="0"/>
        <v>54</v>
      </c>
    </row>
    <row r="14" spans="1:5" ht="13.5" thickBot="1">
      <c r="A14" s="263" t="s">
        <v>0</v>
      </c>
      <c r="B14" s="1">
        <v>830</v>
      </c>
      <c r="C14" s="65">
        <f>SUM(C3:C13)</f>
        <v>115</v>
      </c>
      <c r="D14" s="65">
        <f>SUM(D3:D13)</f>
        <v>27</v>
      </c>
      <c r="E14" s="1">
        <f t="shared" si="0"/>
        <v>742</v>
      </c>
    </row>
    <row r="15" ht="12.75">
      <c r="A15" s="38" t="s">
        <v>145</v>
      </c>
    </row>
    <row r="16" ht="12.75">
      <c r="A16" s="46" t="s">
        <v>234</v>
      </c>
    </row>
  </sheetData>
  <sheetProtection/>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421875" defaultRowHeight="12.75"/>
  <cols>
    <col min="1" max="1" width="26.7109375" style="11" bestFit="1" customWidth="1"/>
    <col min="2" max="3" width="4.8515625" style="11" bestFit="1" customWidth="1"/>
    <col min="4" max="16384" width="11.421875" style="11" customWidth="1"/>
  </cols>
  <sheetData>
    <row r="1" ht="12.75">
      <c r="A1" s="11" t="s">
        <v>330</v>
      </c>
    </row>
    <row r="2" spans="1:4" ht="13.5" thickBot="1">
      <c r="A2" s="18"/>
      <c r="B2" s="18">
        <v>2005</v>
      </c>
      <c r="C2" s="162">
        <v>2006</v>
      </c>
      <c r="D2" s="53"/>
    </row>
    <row r="3" spans="1:4" ht="12.75">
      <c r="A3" s="163" t="s">
        <v>1</v>
      </c>
      <c r="B3" s="164">
        <v>53.6</v>
      </c>
      <c r="C3" s="165">
        <v>57.3</v>
      </c>
      <c r="D3" s="53"/>
    </row>
    <row r="4" spans="1:4" ht="12.75">
      <c r="A4" s="46" t="s">
        <v>45</v>
      </c>
      <c r="B4" s="168">
        <v>89</v>
      </c>
      <c r="C4" s="57">
        <v>95.1</v>
      </c>
      <c r="D4" s="53"/>
    </row>
    <row r="5" spans="1:4" ht="12.75">
      <c r="A5" s="46" t="s">
        <v>46</v>
      </c>
      <c r="B5" s="168">
        <v>75.2</v>
      </c>
      <c r="C5" s="57">
        <v>100</v>
      </c>
      <c r="D5" s="53"/>
    </row>
    <row r="6" spans="1:4" ht="12.75">
      <c r="A6" s="46" t="s">
        <v>179</v>
      </c>
      <c r="B6" s="168">
        <v>82.8</v>
      </c>
      <c r="C6" s="57">
        <v>92.9</v>
      </c>
      <c r="D6" s="53"/>
    </row>
    <row r="7" spans="1:4" ht="12.75">
      <c r="A7" s="46" t="s">
        <v>180</v>
      </c>
      <c r="B7" s="168">
        <v>89.4</v>
      </c>
      <c r="C7" s="57">
        <v>91.2</v>
      </c>
      <c r="D7" s="53"/>
    </row>
    <row r="8" spans="1:4" ht="12.75">
      <c r="A8" s="46" t="s">
        <v>2</v>
      </c>
      <c r="B8" s="168">
        <v>100</v>
      </c>
      <c r="C8" s="57" t="s">
        <v>258</v>
      </c>
      <c r="D8" s="53"/>
    </row>
    <row r="9" spans="1:4" ht="12.75">
      <c r="A9" s="46" t="s">
        <v>241</v>
      </c>
      <c r="B9" s="168">
        <v>91.4</v>
      </c>
      <c r="C9" s="57">
        <v>100</v>
      </c>
      <c r="D9" s="53"/>
    </row>
    <row r="10" spans="1:4" ht="12.75">
      <c r="A10" s="46" t="s">
        <v>242</v>
      </c>
      <c r="B10" s="168">
        <v>89.1</v>
      </c>
      <c r="C10" s="57">
        <v>93.2</v>
      </c>
      <c r="D10" s="53"/>
    </row>
    <row r="11" spans="1:4" ht="12.75">
      <c r="A11" s="46" t="s">
        <v>226</v>
      </c>
      <c r="B11" s="168">
        <v>92.3</v>
      </c>
      <c r="C11" s="57">
        <v>55.8</v>
      </c>
      <c r="D11" s="53"/>
    </row>
    <row r="12" spans="1:4" ht="12.75">
      <c r="A12" s="46" t="s">
        <v>243</v>
      </c>
      <c r="B12" s="168">
        <v>98.67507327916904</v>
      </c>
      <c r="C12" s="57">
        <v>100</v>
      </c>
      <c r="D12" s="53"/>
    </row>
    <row r="13" spans="1:4" ht="12.75">
      <c r="A13" s="46" t="s">
        <v>228</v>
      </c>
      <c r="B13" s="168">
        <v>92.6</v>
      </c>
      <c r="C13" s="57">
        <v>91.9</v>
      </c>
      <c r="D13" s="53"/>
    </row>
    <row r="14" spans="1:4" ht="12.75">
      <c r="A14" s="46" t="s">
        <v>229</v>
      </c>
      <c r="B14" s="168">
        <v>75.9</v>
      </c>
      <c r="C14" s="57">
        <v>84.7</v>
      </c>
      <c r="D14" s="53"/>
    </row>
    <row r="15" spans="1:4" ht="12.75">
      <c r="A15" s="46" t="s">
        <v>230</v>
      </c>
      <c r="B15" s="168">
        <v>100</v>
      </c>
      <c r="C15" s="57">
        <v>88.8</v>
      </c>
      <c r="D15" s="53"/>
    </row>
    <row r="16" spans="1:4" ht="12.75">
      <c r="A16" s="46" t="s">
        <v>43</v>
      </c>
      <c r="B16" s="168">
        <v>100</v>
      </c>
      <c r="C16" s="57">
        <v>96.5</v>
      </c>
      <c r="D16" s="53"/>
    </row>
    <row r="17" spans="1:4" ht="12.75">
      <c r="A17" s="46" t="s">
        <v>6</v>
      </c>
      <c r="B17" s="168">
        <v>93.9</v>
      </c>
      <c r="C17" s="57">
        <v>97.2</v>
      </c>
      <c r="D17" s="53"/>
    </row>
    <row r="18" spans="1:4" ht="13.5" thickBot="1">
      <c r="A18" s="169" t="s">
        <v>244</v>
      </c>
      <c r="B18" s="170">
        <v>100</v>
      </c>
      <c r="C18" s="171">
        <v>46.9</v>
      </c>
      <c r="D18" s="53"/>
    </row>
    <row r="19" spans="1:4" ht="13.5" thickBot="1">
      <c r="A19" s="35" t="s">
        <v>245</v>
      </c>
      <c r="B19" s="173">
        <v>93.47270503599408</v>
      </c>
      <c r="C19" s="173">
        <v>80.74927489268198</v>
      </c>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xl/worksheets/sheet50.xml><?xml version="1.0" encoding="utf-8"?>
<worksheet xmlns="http://schemas.openxmlformats.org/spreadsheetml/2006/main" xmlns:r="http://schemas.openxmlformats.org/officeDocument/2006/relationships">
  <dimension ref="A1:G16"/>
  <sheetViews>
    <sheetView zoomScalePageLayoutView="0" workbookViewId="0" topLeftCell="A1">
      <selection activeCell="F26" sqref="F26"/>
    </sheetView>
  </sheetViews>
  <sheetFormatPr defaultColWidth="11.421875" defaultRowHeight="12.75"/>
  <cols>
    <col min="1" max="1" width="45.140625" style="11" customWidth="1"/>
    <col min="2" max="16384" width="11.421875" style="11" customWidth="1"/>
  </cols>
  <sheetData>
    <row r="1" spans="1:3" ht="13.5" thickBot="1">
      <c r="A1" s="6" t="s">
        <v>285</v>
      </c>
      <c r="B1" s="20"/>
      <c r="C1" s="20"/>
    </row>
    <row r="2" spans="1:7" ht="34.5" thickBot="1">
      <c r="A2" s="39" t="s">
        <v>149</v>
      </c>
      <c r="B2" s="60" t="s">
        <v>218</v>
      </c>
      <c r="C2" s="60" t="s">
        <v>150</v>
      </c>
      <c r="D2" s="61" t="s">
        <v>231</v>
      </c>
      <c r="E2" s="62" t="s">
        <v>232</v>
      </c>
      <c r="F2" s="60" t="s">
        <v>235</v>
      </c>
      <c r="G2" s="60" t="s">
        <v>236</v>
      </c>
    </row>
    <row r="3" spans="1:7" ht="13.5" thickBot="1">
      <c r="A3" s="2" t="s">
        <v>159</v>
      </c>
      <c r="B3" s="4">
        <v>365</v>
      </c>
      <c r="C3" s="4">
        <v>365</v>
      </c>
      <c r="D3" s="63"/>
      <c r="E3" s="64"/>
      <c r="F3" s="42">
        <f aca="true" t="shared" si="0" ref="F3:F14">B3-D3+E3</f>
        <v>365</v>
      </c>
      <c r="G3" s="42">
        <f>F3/'T15'!E3</f>
        <v>365</v>
      </c>
    </row>
    <row r="4" spans="1:7" ht="23.25" thickBot="1">
      <c r="A4" s="2" t="s">
        <v>152</v>
      </c>
      <c r="B4" s="3">
        <v>1091</v>
      </c>
      <c r="C4" s="4">
        <v>16</v>
      </c>
      <c r="D4" s="63"/>
      <c r="E4" s="64"/>
      <c r="F4" s="42">
        <f t="shared" si="0"/>
        <v>1091</v>
      </c>
      <c r="G4" s="42">
        <f>F4/'T15'!E4</f>
        <v>16.28358208955224</v>
      </c>
    </row>
    <row r="5" spans="1:7" ht="23.25" thickBot="1">
      <c r="A5" s="2" t="s">
        <v>216</v>
      </c>
      <c r="B5" s="4">
        <v>221</v>
      </c>
      <c r="C5" s="4">
        <v>221</v>
      </c>
      <c r="D5" s="63"/>
      <c r="E5" s="64"/>
      <c r="F5" s="42">
        <f t="shared" si="0"/>
        <v>221</v>
      </c>
      <c r="G5" s="42">
        <f>F5/'T15'!E5</f>
        <v>221</v>
      </c>
    </row>
    <row r="6" spans="1:7" ht="13.5" thickBot="1">
      <c r="A6" s="2" t="s">
        <v>151</v>
      </c>
      <c r="B6" s="4">
        <v>120</v>
      </c>
      <c r="C6" s="4">
        <v>4</v>
      </c>
      <c r="D6" s="63"/>
      <c r="E6" s="64"/>
      <c r="F6" s="42">
        <f t="shared" si="0"/>
        <v>120</v>
      </c>
      <c r="G6" s="42">
        <f>F6/'T15'!E6</f>
        <v>4.285714285714286</v>
      </c>
    </row>
    <row r="7" spans="1:7" ht="23.25" thickBot="1">
      <c r="A7" s="2" t="s">
        <v>217</v>
      </c>
      <c r="B7" s="3">
        <v>63137</v>
      </c>
      <c r="C7" s="4">
        <v>102</v>
      </c>
      <c r="D7" s="63">
        <f>70+4031</f>
        <v>4101</v>
      </c>
      <c r="E7" s="64">
        <f>14+5952</f>
        <v>5966</v>
      </c>
      <c r="F7" s="42">
        <f t="shared" si="0"/>
        <v>65002</v>
      </c>
      <c r="G7" s="42">
        <f>F7/'T15'!E7</f>
        <v>122.41431261770245</v>
      </c>
    </row>
    <row r="8" spans="1:7" ht="13.5" thickBot="1">
      <c r="A8" s="2" t="s">
        <v>156</v>
      </c>
      <c r="B8" s="4">
        <v>427</v>
      </c>
      <c r="C8" s="4">
        <v>142</v>
      </c>
      <c r="D8" s="63"/>
      <c r="E8" s="64"/>
      <c r="F8" s="42">
        <f t="shared" si="0"/>
        <v>427</v>
      </c>
      <c r="G8" s="42">
        <f>F8/'T15'!E8</f>
        <v>142.33333333333334</v>
      </c>
    </row>
    <row r="9" spans="1:7" ht="13.5" thickBot="1">
      <c r="A9" s="2" t="s">
        <v>155</v>
      </c>
      <c r="B9" s="4">
        <v>394</v>
      </c>
      <c r="C9" s="4">
        <v>131</v>
      </c>
      <c r="D9" s="63"/>
      <c r="E9" s="64"/>
      <c r="F9" s="42">
        <f t="shared" si="0"/>
        <v>394</v>
      </c>
      <c r="G9" s="42">
        <f>F9/'T15'!E9</f>
        <v>131.33333333333334</v>
      </c>
    </row>
    <row r="10" spans="1:7" ht="23.25" thickBot="1">
      <c r="A10" s="2" t="s">
        <v>157</v>
      </c>
      <c r="B10" s="4">
        <v>713</v>
      </c>
      <c r="C10" s="4">
        <v>143</v>
      </c>
      <c r="D10" s="63"/>
      <c r="E10" s="64">
        <v>96</v>
      </c>
      <c r="F10" s="42">
        <f t="shared" si="0"/>
        <v>809</v>
      </c>
      <c r="G10" s="42">
        <f>F10/'T15'!E10</f>
        <v>115.57142857142857</v>
      </c>
    </row>
    <row r="11" spans="1:7" ht="34.5" thickBot="1">
      <c r="A11" s="2" t="s">
        <v>158</v>
      </c>
      <c r="B11" s="3">
        <v>2056</v>
      </c>
      <c r="C11" s="4">
        <v>257</v>
      </c>
      <c r="D11" s="63"/>
      <c r="E11" s="64"/>
      <c r="F11" s="42">
        <f t="shared" si="0"/>
        <v>2056</v>
      </c>
      <c r="G11" s="42">
        <f>F11/'T15'!E11</f>
        <v>257</v>
      </c>
    </row>
    <row r="12" spans="1:7" ht="23.25" thickBot="1">
      <c r="A12" s="2" t="s">
        <v>154</v>
      </c>
      <c r="B12" s="3">
        <v>5016</v>
      </c>
      <c r="C12" s="4">
        <v>129</v>
      </c>
      <c r="D12" s="63"/>
      <c r="E12" s="64">
        <v>593</v>
      </c>
      <c r="F12" s="42">
        <f t="shared" si="0"/>
        <v>5609</v>
      </c>
      <c r="G12" s="42">
        <f>F12/'T15'!E12</f>
        <v>143.82051282051282</v>
      </c>
    </row>
    <row r="13" spans="1:7" ht="13.5" thickBot="1">
      <c r="A13" s="2" t="s">
        <v>153</v>
      </c>
      <c r="B13" s="3">
        <v>4073</v>
      </c>
      <c r="C13" s="4">
        <v>77</v>
      </c>
      <c r="D13" s="63">
        <f>19+419+326+132</f>
        <v>896</v>
      </c>
      <c r="E13" s="64">
        <f>19+24+1681</f>
        <v>1724</v>
      </c>
      <c r="F13" s="42">
        <f t="shared" si="0"/>
        <v>4901</v>
      </c>
      <c r="G13" s="42">
        <f>F13/'T15'!E13</f>
        <v>90.75925925925925</v>
      </c>
    </row>
    <row r="14" spans="1:7" ht="13.5" thickBot="1">
      <c r="A14" s="41" t="s">
        <v>0</v>
      </c>
      <c r="B14" s="3">
        <v>77613</v>
      </c>
      <c r="C14" s="4">
        <v>94</v>
      </c>
      <c r="D14" s="65">
        <f>SUM(D3:D13)</f>
        <v>4997</v>
      </c>
      <c r="E14" s="65">
        <f>SUM(E3:E13)</f>
        <v>8379</v>
      </c>
      <c r="F14" s="42">
        <f t="shared" si="0"/>
        <v>80995</v>
      </c>
      <c r="G14" s="42">
        <f>F14/'T15'!E14</f>
        <v>109.15768194070081</v>
      </c>
    </row>
    <row r="15" spans="1:3" ht="12.75">
      <c r="A15" s="38" t="s">
        <v>145</v>
      </c>
      <c r="B15" s="20"/>
      <c r="C15" s="20"/>
    </row>
    <row r="16" spans="1:3" ht="12.75">
      <c r="A16" s="46" t="s">
        <v>234</v>
      </c>
      <c r="B16" s="20"/>
      <c r="C16" s="20"/>
    </row>
  </sheetData>
  <sheetProtection/>
  <printOptions/>
  <pageMargins left="0.75" right="0.75" top="1" bottom="1" header="0.4921259845" footer="0.4921259845"/>
  <pageSetup orientation="portrait" paperSize="9"/>
</worksheet>
</file>

<file path=xl/worksheets/sheet51.xml><?xml version="1.0" encoding="utf-8"?>
<worksheet xmlns="http://schemas.openxmlformats.org/spreadsheetml/2006/main" xmlns:r="http://schemas.openxmlformats.org/officeDocument/2006/relationships">
  <dimension ref="A1:E10"/>
  <sheetViews>
    <sheetView zoomScalePageLayoutView="0" workbookViewId="0" topLeftCell="A1">
      <selection activeCell="F25" sqref="F25"/>
    </sheetView>
  </sheetViews>
  <sheetFormatPr defaultColWidth="11.421875" defaultRowHeight="12.75"/>
  <cols>
    <col min="1" max="1" width="32.421875" style="11" customWidth="1"/>
    <col min="2" max="16384" width="11.421875" style="11" customWidth="1"/>
  </cols>
  <sheetData>
    <row r="1" spans="1:4" ht="44.25" customHeight="1" thickBot="1">
      <c r="A1" s="289" t="s">
        <v>284</v>
      </c>
      <c r="B1" s="289"/>
      <c r="C1" s="289"/>
      <c r="D1" s="289"/>
    </row>
    <row r="2" spans="1:4" ht="45.75" thickBot="1">
      <c r="A2" s="54"/>
      <c r="B2" s="54" t="s">
        <v>259</v>
      </c>
      <c r="C2" s="54" t="s">
        <v>260</v>
      </c>
      <c r="D2" s="54" t="s">
        <v>261</v>
      </c>
    </row>
    <row r="3" spans="1:5" ht="12.75">
      <c r="A3" s="55" t="s">
        <v>254</v>
      </c>
      <c r="B3" s="56">
        <v>1873171</v>
      </c>
      <c r="C3" s="56">
        <v>742</v>
      </c>
      <c r="D3" s="57">
        <f>C3/B3*1000</f>
        <v>0.39611973493076713</v>
      </c>
      <c r="E3" s="57"/>
    </row>
    <row r="4" spans="1:5" ht="12.75">
      <c r="A4" s="55" t="s">
        <v>255</v>
      </c>
      <c r="B4" s="56">
        <v>885000</v>
      </c>
      <c r="C4" s="56">
        <f>2711+958</f>
        <v>3669</v>
      </c>
      <c r="D4" s="57">
        <f>C4/B4*1000</f>
        <v>4.145762711864407</v>
      </c>
      <c r="E4" s="57"/>
    </row>
    <row r="5" spans="1:5" ht="12.75">
      <c r="A5" s="55" t="s">
        <v>256</v>
      </c>
      <c r="B5" s="56">
        <v>17786989</v>
      </c>
      <c r="C5" s="56">
        <v>42306</v>
      </c>
      <c r="D5" s="57">
        <f>C5/B5*1000</f>
        <v>2.378480135114493</v>
      </c>
      <c r="E5" s="57"/>
    </row>
    <row r="6" spans="1:5" ht="12.75">
      <c r="A6" s="264" t="s">
        <v>262</v>
      </c>
      <c r="B6" s="265">
        <v>3707066</v>
      </c>
      <c r="C6" s="265">
        <v>1088</v>
      </c>
      <c r="D6" s="266">
        <f>C6/B6*1000</f>
        <v>0.29349356067574733</v>
      </c>
      <c r="E6" s="57"/>
    </row>
    <row r="7" spans="1:4" ht="42.75" customHeight="1">
      <c r="A7" s="319" t="s">
        <v>316</v>
      </c>
      <c r="B7" s="320"/>
      <c r="C7" s="320"/>
      <c r="D7" s="320"/>
    </row>
    <row r="8" ht="12.75">
      <c r="A8" s="58" t="s">
        <v>317</v>
      </c>
    </row>
    <row r="9" spans="1:4" ht="12.75">
      <c r="A9" s="321" t="s">
        <v>318</v>
      </c>
      <c r="B9" s="297"/>
      <c r="C9" s="297"/>
      <c r="D9" s="297"/>
    </row>
    <row r="10" spans="1:4" ht="12.75">
      <c r="A10" s="322" t="s">
        <v>319</v>
      </c>
      <c r="B10" s="297"/>
      <c r="C10" s="297"/>
      <c r="D10" s="297"/>
    </row>
  </sheetData>
  <sheetProtection/>
  <mergeCells count="4">
    <mergeCell ref="A1:D1"/>
    <mergeCell ref="A7:D7"/>
    <mergeCell ref="A9:D9"/>
    <mergeCell ref="A10:D10"/>
  </mergeCells>
  <printOptions/>
  <pageMargins left="0.75" right="0.75" top="1" bottom="1" header="0.4921259845" footer="0.4921259845"/>
  <pageSetup orientation="portrait" paperSize="9"/>
</worksheet>
</file>

<file path=xl/worksheets/sheet52.xml><?xml version="1.0" encoding="utf-8"?>
<worksheet xmlns="http://schemas.openxmlformats.org/spreadsheetml/2006/main" xmlns:r="http://schemas.openxmlformats.org/officeDocument/2006/relationships">
  <dimension ref="A1:G27"/>
  <sheetViews>
    <sheetView zoomScalePageLayoutView="0" workbookViewId="0" topLeftCell="A1">
      <selection activeCell="C36" sqref="C36"/>
    </sheetView>
  </sheetViews>
  <sheetFormatPr defaultColWidth="11.421875" defaultRowHeight="12.75"/>
  <cols>
    <col min="1" max="1" width="38.421875" style="11" bestFit="1" customWidth="1"/>
    <col min="2" max="2" width="26.421875" style="11" bestFit="1" customWidth="1"/>
    <col min="3" max="3" width="19.421875" style="11" bestFit="1" customWidth="1"/>
    <col min="4" max="4" width="29.00390625" style="11" bestFit="1" customWidth="1"/>
    <col min="5" max="16384" width="11.421875" style="11" customWidth="1"/>
  </cols>
  <sheetData>
    <row r="1" ht="12.75">
      <c r="A1" s="5" t="s">
        <v>375</v>
      </c>
    </row>
    <row r="2" ht="12.75">
      <c r="A2" s="53" t="s">
        <v>305</v>
      </c>
    </row>
    <row r="24" spans="1:7" ht="12.75">
      <c r="A24" s="300" t="s">
        <v>297</v>
      </c>
      <c r="B24" s="300"/>
      <c r="C24" s="300"/>
      <c r="D24" s="38"/>
      <c r="E24" s="38"/>
      <c r="F24" s="38"/>
      <c r="G24" s="38"/>
    </row>
    <row r="25" spans="1:7" ht="12.75">
      <c r="A25" s="300"/>
      <c r="B25" s="300"/>
      <c r="C25" s="300"/>
      <c r="D25" s="38"/>
      <c r="E25" s="38"/>
      <c r="F25" s="38"/>
      <c r="G25" s="38"/>
    </row>
    <row r="26" spans="1:3" ht="12.75">
      <c r="A26" s="296" t="s">
        <v>106</v>
      </c>
      <c r="B26" s="297"/>
      <c r="C26" s="297"/>
    </row>
    <row r="27" spans="1:3" ht="27" customHeight="1">
      <c r="A27" s="296" t="s">
        <v>376</v>
      </c>
      <c r="B27" s="297"/>
      <c r="C27" s="297"/>
    </row>
  </sheetData>
  <sheetProtection/>
  <mergeCells count="3">
    <mergeCell ref="A26:C26"/>
    <mergeCell ref="A27:C27"/>
    <mergeCell ref="A24:C25"/>
  </mergeCells>
  <printOptions/>
  <pageMargins left="0.75" right="0.75" top="1" bottom="1" header="0.4921259845" footer="0.4921259845"/>
  <pageSetup orientation="portrait" paperSize="9"/>
  <drawing r:id="rId1"/>
</worksheet>
</file>

<file path=xl/worksheets/sheet53.xml><?xml version="1.0" encoding="utf-8"?>
<worksheet xmlns="http://schemas.openxmlformats.org/spreadsheetml/2006/main" xmlns:r="http://schemas.openxmlformats.org/officeDocument/2006/relationships">
  <dimension ref="A1:D17"/>
  <sheetViews>
    <sheetView zoomScalePageLayoutView="0" workbookViewId="0" topLeftCell="A1">
      <selection activeCell="D31" sqref="D31"/>
    </sheetView>
  </sheetViews>
  <sheetFormatPr defaultColWidth="11.421875" defaultRowHeight="12.75"/>
  <cols>
    <col min="1" max="1" width="38.421875" style="53" bestFit="1" customWidth="1"/>
    <col min="2" max="2" width="26.421875" style="53" bestFit="1" customWidth="1"/>
    <col min="3" max="3" width="19.421875" style="53" bestFit="1" customWidth="1"/>
    <col min="4" max="4" width="29.00390625" style="53" bestFit="1" customWidth="1"/>
    <col min="5" max="16384" width="11.421875" style="11" customWidth="1"/>
  </cols>
  <sheetData>
    <row r="1" ht="12.75">
      <c r="A1" s="53" t="s">
        <v>377</v>
      </c>
    </row>
    <row r="2" spans="1:4" ht="12.75">
      <c r="A2" s="47"/>
      <c r="B2" s="48" t="s">
        <v>193</v>
      </c>
      <c r="C2" s="49" t="s">
        <v>191</v>
      </c>
      <c r="D2" s="49" t="s">
        <v>192</v>
      </c>
    </row>
    <row r="3" spans="1:4" ht="12.75">
      <c r="A3" s="47" t="s">
        <v>1</v>
      </c>
      <c r="B3" s="50">
        <f aca="true" t="shared" si="0" ref="B3:B17">D3/C3*100</f>
        <v>0</v>
      </c>
      <c r="C3" s="47">
        <v>74</v>
      </c>
      <c r="D3" s="47">
        <v>0</v>
      </c>
    </row>
    <row r="4" spans="1:4" ht="12.75">
      <c r="A4" s="47" t="s">
        <v>2</v>
      </c>
      <c r="B4" s="50">
        <f t="shared" si="0"/>
        <v>3.261840929401251</v>
      </c>
      <c r="C4" s="51">
        <v>2238</v>
      </c>
      <c r="D4" s="47">
        <v>73</v>
      </c>
    </row>
    <row r="5" spans="1:4" ht="12.75">
      <c r="A5" s="47" t="s">
        <v>11</v>
      </c>
      <c r="B5" s="50">
        <f t="shared" si="0"/>
        <v>5.599104143337066</v>
      </c>
      <c r="C5" s="47">
        <v>893</v>
      </c>
      <c r="D5" s="47">
        <v>50</v>
      </c>
    </row>
    <row r="6" spans="1:4" ht="12.75">
      <c r="A6" s="47" t="s">
        <v>8</v>
      </c>
      <c r="B6" s="50">
        <f t="shared" si="0"/>
        <v>6.0606060606060606</v>
      </c>
      <c r="C6" s="47">
        <v>231</v>
      </c>
      <c r="D6" s="47">
        <v>14</v>
      </c>
    </row>
    <row r="7" spans="1:4" ht="12.75">
      <c r="A7" s="47" t="s">
        <v>5</v>
      </c>
      <c r="B7" s="50">
        <f t="shared" si="0"/>
        <v>8.02139037433155</v>
      </c>
      <c r="C7" s="47">
        <v>187</v>
      </c>
      <c r="D7" s="47">
        <v>15</v>
      </c>
    </row>
    <row r="8" spans="1:4" ht="12.75">
      <c r="A8" s="47" t="s">
        <v>7</v>
      </c>
      <c r="B8" s="50">
        <f t="shared" si="0"/>
        <v>8.635097493036211</v>
      </c>
      <c r="C8" s="47">
        <v>359</v>
      </c>
      <c r="D8" s="47">
        <v>31</v>
      </c>
    </row>
    <row r="9" spans="1:4" ht="12.75">
      <c r="A9" s="47" t="s">
        <v>194</v>
      </c>
      <c r="B9" s="50">
        <f t="shared" si="0"/>
        <v>11.099691675231243</v>
      </c>
      <c r="C9" s="51">
        <v>973</v>
      </c>
      <c r="D9" s="51">
        <v>108</v>
      </c>
    </row>
    <row r="10" spans="1:4" ht="12.75">
      <c r="A10" s="47" t="s">
        <v>6</v>
      </c>
      <c r="B10" s="50">
        <f t="shared" si="0"/>
        <v>21.64157071154414</v>
      </c>
      <c r="C10" s="51">
        <v>3387</v>
      </c>
      <c r="D10" s="51">
        <v>733</v>
      </c>
    </row>
    <row r="11" spans="1:4" ht="12.75">
      <c r="A11" s="47" t="s">
        <v>10</v>
      </c>
      <c r="B11" s="50">
        <f t="shared" si="0"/>
        <v>21.666666666666668</v>
      </c>
      <c r="C11" s="47">
        <v>60</v>
      </c>
      <c r="D11" s="47">
        <v>13</v>
      </c>
    </row>
    <row r="12" spans="1:4" ht="12.75">
      <c r="A12" s="47" t="s">
        <v>195</v>
      </c>
      <c r="B12" s="50">
        <f t="shared" si="0"/>
        <v>34.21052631578947</v>
      </c>
      <c r="C12" s="47">
        <v>76</v>
      </c>
      <c r="D12" s="47">
        <v>26</v>
      </c>
    </row>
    <row r="13" spans="1:4" ht="12.75">
      <c r="A13" s="47" t="s">
        <v>12</v>
      </c>
      <c r="B13" s="50">
        <f t="shared" si="0"/>
        <v>42.40062353858145</v>
      </c>
      <c r="C13" s="51">
        <v>2566</v>
      </c>
      <c r="D13" s="51">
        <v>1088</v>
      </c>
    </row>
    <row r="14" spans="1:4" ht="12.75">
      <c r="A14" s="47" t="s">
        <v>196</v>
      </c>
      <c r="B14" s="50">
        <f t="shared" si="0"/>
        <v>99.40271077417873</v>
      </c>
      <c r="C14" s="51">
        <v>4353</v>
      </c>
      <c r="D14" s="51">
        <v>4327</v>
      </c>
    </row>
    <row r="15" spans="1:4" ht="12.75">
      <c r="A15" s="47" t="s">
        <v>9</v>
      </c>
      <c r="B15" s="50">
        <f t="shared" si="0"/>
        <v>100</v>
      </c>
      <c r="C15" s="47">
        <v>475</v>
      </c>
      <c r="D15" s="47">
        <v>475</v>
      </c>
    </row>
    <row r="16" spans="1:4" ht="12.75">
      <c r="A16" s="47" t="s">
        <v>197</v>
      </c>
      <c r="B16" s="50">
        <f t="shared" si="0"/>
        <v>100</v>
      </c>
      <c r="C16" s="47">
        <v>120</v>
      </c>
      <c r="D16" s="47">
        <v>120</v>
      </c>
    </row>
    <row r="17" spans="1:4" ht="12.75">
      <c r="A17" s="49" t="s">
        <v>148</v>
      </c>
      <c r="B17" s="50">
        <f t="shared" si="0"/>
        <v>13.560979350806221</v>
      </c>
      <c r="C17" s="52">
        <v>52157</v>
      </c>
      <c r="D17" s="52">
        <f>SUM(D3:D16)</f>
        <v>7073</v>
      </c>
    </row>
  </sheetData>
  <sheetProtection/>
  <printOptions/>
  <pageMargins left="0.75" right="0.75" top="1" bottom="1" header="0.4921259845" footer="0.4921259845"/>
  <pageSetup orientation="portrait" paperSize="9"/>
</worksheet>
</file>

<file path=xl/worksheets/sheet54.xml><?xml version="1.0" encoding="utf-8"?>
<worksheet xmlns="http://schemas.openxmlformats.org/spreadsheetml/2006/main" xmlns:r="http://schemas.openxmlformats.org/officeDocument/2006/relationships">
  <dimension ref="A1:E27"/>
  <sheetViews>
    <sheetView zoomScalePageLayoutView="0" workbookViewId="0" topLeftCell="A1">
      <selection activeCell="E10" sqref="E10"/>
    </sheetView>
  </sheetViews>
  <sheetFormatPr defaultColWidth="11.421875" defaultRowHeight="12.75"/>
  <cols>
    <col min="1" max="1" width="45.140625" style="20" customWidth="1"/>
    <col min="2" max="16384" width="11.421875" style="11" customWidth="1"/>
  </cols>
  <sheetData>
    <row r="1" spans="1:5" ht="12.75">
      <c r="A1" s="289" t="s">
        <v>283</v>
      </c>
      <c r="B1" s="297"/>
      <c r="C1" s="297"/>
      <c r="D1" s="297"/>
      <c r="E1" s="297"/>
    </row>
    <row r="2" spans="1:5" ht="13.5" thickBot="1">
      <c r="A2" s="297"/>
      <c r="B2" s="297"/>
      <c r="C2" s="297"/>
      <c r="D2" s="297"/>
      <c r="E2" s="297"/>
    </row>
    <row r="3" spans="1:3" ht="34.5" thickBot="1">
      <c r="A3" s="39"/>
      <c r="B3" s="40" t="s">
        <v>191</v>
      </c>
      <c r="C3" s="40" t="s">
        <v>192</v>
      </c>
    </row>
    <row r="4" spans="1:3" ht="13.5" thickBot="1">
      <c r="A4" s="41" t="s">
        <v>1</v>
      </c>
      <c r="B4" s="1">
        <v>74</v>
      </c>
      <c r="C4" s="1">
        <v>0</v>
      </c>
    </row>
    <row r="5" spans="1:3" ht="13.5" thickBot="1">
      <c r="A5" s="41" t="s">
        <v>178</v>
      </c>
      <c r="B5" s="1">
        <v>893</v>
      </c>
      <c r="C5" s="1">
        <v>50</v>
      </c>
    </row>
    <row r="6" spans="1:3" ht="13.5" thickBot="1">
      <c r="A6" s="41" t="s">
        <v>179</v>
      </c>
      <c r="B6" s="1">
        <v>475</v>
      </c>
      <c r="C6" s="1">
        <v>475</v>
      </c>
    </row>
    <row r="7" spans="1:3" ht="13.5" thickBot="1">
      <c r="A7" s="41" t="s">
        <v>180</v>
      </c>
      <c r="B7" s="42">
        <v>2566</v>
      </c>
      <c r="C7" s="42">
        <v>1088</v>
      </c>
    </row>
    <row r="8" spans="1:3" ht="13.5" thickBot="1">
      <c r="A8" s="41" t="s">
        <v>2</v>
      </c>
      <c r="B8" s="42">
        <v>2238</v>
      </c>
      <c r="C8" s="1">
        <v>73</v>
      </c>
    </row>
    <row r="9" spans="1:3" ht="12.75">
      <c r="A9" s="43" t="s">
        <v>3</v>
      </c>
      <c r="B9" s="44">
        <v>24175</v>
      </c>
      <c r="C9" s="45"/>
    </row>
    <row r="10" spans="1:3" ht="12.75">
      <c r="A10" s="43" t="s">
        <v>181</v>
      </c>
      <c r="B10" s="45">
        <v>76</v>
      </c>
      <c r="C10" s="45">
        <v>26</v>
      </c>
    </row>
    <row r="11" spans="1:3" ht="12.75">
      <c r="A11" s="43" t="s">
        <v>182</v>
      </c>
      <c r="B11" s="44">
        <v>22489</v>
      </c>
      <c r="C11" s="45" t="s">
        <v>177</v>
      </c>
    </row>
    <row r="12" spans="1:3" ht="13.5" thickBot="1">
      <c r="A12" s="41" t="s">
        <v>183</v>
      </c>
      <c r="B12" s="42">
        <v>1610</v>
      </c>
      <c r="C12" s="1" t="s">
        <v>177</v>
      </c>
    </row>
    <row r="13" spans="1:3" ht="12.75">
      <c r="A13" s="43" t="s">
        <v>184</v>
      </c>
      <c r="B13" s="44">
        <v>4447</v>
      </c>
      <c r="C13" s="45"/>
    </row>
    <row r="14" spans="1:3" ht="12.75">
      <c r="A14" s="43" t="s">
        <v>185</v>
      </c>
      <c r="B14" s="44">
        <v>4353</v>
      </c>
      <c r="C14" s="44">
        <v>4327</v>
      </c>
    </row>
    <row r="15" spans="1:3" ht="13.5" thickBot="1">
      <c r="A15" s="41" t="s">
        <v>186</v>
      </c>
      <c r="B15" s="1">
        <v>120</v>
      </c>
      <c r="C15" s="1">
        <v>120</v>
      </c>
    </row>
    <row r="16" spans="1:3" ht="12.75">
      <c r="A16" s="43" t="s">
        <v>4</v>
      </c>
      <c r="B16" s="44">
        <v>13033</v>
      </c>
      <c r="C16" s="45"/>
    </row>
    <row r="17" spans="1:3" ht="12.75">
      <c r="A17" s="43" t="s">
        <v>187</v>
      </c>
      <c r="B17" s="45">
        <v>973</v>
      </c>
      <c r="C17" s="45">
        <v>108</v>
      </c>
    </row>
    <row r="18" spans="1:3" ht="13.5" thickBot="1">
      <c r="A18" s="41" t="s">
        <v>188</v>
      </c>
      <c r="B18" s="42">
        <v>12066</v>
      </c>
      <c r="C18" s="1" t="s">
        <v>177</v>
      </c>
    </row>
    <row r="19" spans="1:3" ht="13.5" thickBot="1">
      <c r="A19" s="41" t="s">
        <v>5</v>
      </c>
      <c r="B19" s="1">
        <v>187</v>
      </c>
      <c r="C19" s="1">
        <v>15</v>
      </c>
    </row>
    <row r="20" spans="1:3" ht="13.5" thickBot="1">
      <c r="A20" s="41" t="s">
        <v>6</v>
      </c>
      <c r="B20" s="42">
        <v>3387</v>
      </c>
      <c r="C20" s="1">
        <v>733</v>
      </c>
    </row>
    <row r="21" spans="1:3" ht="13.5" thickBot="1">
      <c r="A21" s="41" t="s">
        <v>7</v>
      </c>
      <c r="B21" s="1">
        <v>359</v>
      </c>
      <c r="C21" s="1">
        <v>31</v>
      </c>
    </row>
    <row r="22" spans="1:3" ht="13.5" thickBot="1">
      <c r="A22" s="41" t="s">
        <v>189</v>
      </c>
      <c r="B22" s="1">
        <v>60</v>
      </c>
      <c r="C22" s="1">
        <v>13</v>
      </c>
    </row>
    <row r="23" spans="1:3" ht="13.5" thickBot="1">
      <c r="A23" s="41" t="s">
        <v>8</v>
      </c>
      <c r="B23" s="1">
        <v>231</v>
      </c>
      <c r="C23" s="1">
        <v>14</v>
      </c>
    </row>
    <row r="24" spans="1:3" ht="13.5" thickBot="1">
      <c r="A24" s="41" t="s">
        <v>148</v>
      </c>
      <c r="B24" s="42">
        <v>52157</v>
      </c>
      <c r="C24" s="42">
        <v>7073</v>
      </c>
    </row>
    <row r="25" spans="1:5" ht="12.75">
      <c r="A25" s="300" t="s">
        <v>145</v>
      </c>
      <c r="B25" s="297"/>
      <c r="C25" s="297"/>
      <c r="D25" s="297"/>
      <c r="E25" s="297"/>
    </row>
    <row r="26" spans="1:5" ht="15" customHeight="1">
      <c r="A26" s="297"/>
      <c r="B26" s="297"/>
      <c r="C26" s="297"/>
      <c r="D26" s="297"/>
      <c r="E26" s="297"/>
    </row>
    <row r="27" ht="12.75">
      <c r="A27" s="46" t="s">
        <v>106</v>
      </c>
    </row>
  </sheetData>
  <sheetProtection/>
  <mergeCells count="2">
    <mergeCell ref="A1:E2"/>
    <mergeCell ref="A25:E26"/>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IV24"/>
  <sheetViews>
    <sheetView zoomScalePageLayoutView="0" workbookViewId="0" topLeftCell="A1">
      <selection activeCell="C32" sqref="C32"/>
    </sheetView>
  </sheetViews>
  <sheetFormatPr defaultColWidth="11.421875" defaultRowHeight="12.75"/>
  <cols>
    <col min="1" max="1" width="26.7109375" style="11" bestFit="1" customWidth="1"/>
    <col min="2" max="16384" width="11.421875" style="11" customWidth="1"/>
  </cols>
  <sheetData>
    <row r="1" spans="1:5" ht="30" customHeight="1">
      <c r="A1" s="289" t="s">
        <v>293</v>
      </c>
      <c r="B1" s="289"/>
      <c r="C1" s="289"/>
      <c r="D1" s="289"/>
      <c r="E1" s="289"/>
    </row>
    <row r="2" ht="13.5" thickBot="1">
      <c r="A2" s="59" t="s">
        <v>305</v>
      </c>
    </row>
    <row r="3" spans="1:5" ht="22.5" customHeight="1" thickBot="1">
      <c r="A3" s="161"/>
      <c r="B3" s="293" t="s">
        <v>257</v>
      </c>
      <c r="C3" s="293"/>
      <c r="D3" s="294" t="s">
        <v>294</v>
      </c>
      <c r="E3" s="294"/>
    </row>
    <row r="4" spans="1:5" ht="13.5" thickBot="1">
      <c r="A4" s="18"/>
      <c r="B4" s="18">
        <v>2005</v>
      </c>
      <c r="C4" s="162">
        <v>2006</v>
      </c>
      <c r="D4" s="18">
        <v>2005</v>
      </c>
      <c r="E4" s="162">
        <v>2006</v>
      </c>
    </row>
    <row r="5" spans="1:5" ht="12.75">
      <c r="A5" s="163" t="s">
        <v>1</v>
      </c>
      <c r="B5" s="164">
        <v>53.6</v>
      </c>
      <c r="C5" s="165">
        <v>57.3</v>
      </c>
      <c r="D5" s="166">
        <v>0.4</v>
      </c>
      <c r="E5" s="167">
        <v>0.4</v>
      </c>
    </row>
    <row r="6" spans="1:5" ht="12.75">
      <c r="A6" s="46" t="s">
        <v>45</v>
      </c>
      <c r="B6" s="168">
        <v>89</v>
      </c>
      <c r="C6" s="57">
        <v>95.1</v>
      </c>
      <c r="D6" s="27">
        <v>1.9</v>
      </c>
      <c r="E6" s="93">
        <v>2.1</v>
      </c>
    </row>
    <row r="7" spans="1:5" ht="12.75">
      <c r="A7" s="46" t="s">
        <v>46</v>
      </c>
      <c r="B7" s="168">
        <v>75.2</v>
      </c>
      <c r="C7" s="57">
        <v>100</v>
      </c>
      <c r="D7" s="27">
        <v>2.9</v>
      </c>
      <c r="E7" s="93">
        <v>2.6</v>
      </c>
    </row>
    <row r="8" spans="1:5" ht="12.75">
      <c r="A8" s="46" t="s">
        <v>9</v>
      </c>
      <c r="B8" s="168">
        <v>82.8</v>
      </c>
      <c r="C8" s="57">
        <v>92.9</v>
      </c>
      <c r="D8" s="27">
        <v>3.8</v>
      </c>
      <c r="E8" s="93">
        <v>3.3</v>
      </c>
    </row>
    <row r="9" spans="1:5" ht="12.75">
      <c r="A9" s="46" t="s">
        <v>295</v>
      </c>
      <c r="B9" s="168">
        <v>89.4</v>
      </c>
      <c r="C9" s="57">
        <v>91.2</v>
      </c>
      <c r="D9" s="27">
        <v>3.2</v>
      </c>
      <c r="E9" s="93">
        <v>3</v>
      </c>
    </row>
    <row r="10" spans="1:5" ht="12.75">
      <c r="A10" s="46" t="s">
        <v>2</v>
      </c>
      <c r="B10" s="168">
        <v>100</v>
      </c>
      <c r="C10" s="57" t="s">
        <v>258</v>
      </c>
      <c r="D10" s="27">
        <v>1.6</v>
      </c>
      <c r="E10" s="93">
        <v>1.2</v>
      </c>
    </row>
    <row r="11" spans="1:5" ht="12.75">
      <c r="A11" s="46" t="s">
        <v>241</v>
      </c>
      <c r="B11" s="168">
        <v>91.4</v>
      </c>
      <c r="C11" s="57">
        <v>100</v>
      </c>
      <c r="D11" s="27">
        <v>2.1</v>
      </c>
      <c r="E11" s="93">
        <v>2.4</v>
      </c>
    </row>
    <row r="12" spans="1:5" ht="12.75">
      <c r="A12" s="46" t="s">
        <v>242</v>
      </c>
      <c r="B12" s="168">
        <v>89.1</v>
      </c>
      <c r="C12" s="57">
        <v>93.2</v>
      </c>
      <c r="D12" s="27">
        <v>2</v>
      </c>
      <c r="E12" s="93">
        <v>2.3</v>
      </c>
    </row>
    <row r="13" spans="1:5" ht="12.75">
      <c r="A13" s="46" t="s">
        <v>226</v>
      </c>
      <c r="B13" s="168">
        <v>92.3</v>
      </c>
      <c r="C13" s="57">
        <v>55.8</v>
      </c>
      <c r="D13" s="27">
        <v>1.7</v>
      </c>
      <c r="E13" s="93">
        <v>1.1</v>
      </c>
    </row>
    <row r="14" spans="1:5" ht="12.75">
      <c r="A14" s="46" t="s">
        <v>296</v>
      </c>
      <c r="B14" s="168">
        <v>98.7</v>
      </c>
      <c r="C14" s="57">
        <v>100</v>
      </c>
      <c r="D14" s="27">
        <v>4.6</v>
      </c>
      <c r="E14" s="93">
        <v>4.4</v>
      </c>
    </row>
    <row r="15" spans="1:5" ht="12.75">
      <c r="A15" s="46" t="s">
        <v>228</v>
      </c>
      <c r="B15" s="168">
        <v>92.6</v>
      </c>
      <c r="C15" s="57">
        <v>91.9</v>
      </c>
      <c r="D15" s="27">
        <v>1.4</v>
      </c>
      <c r="E15" s="93">
        <v>0.9</v>
      </c>
    </row>
    <row r="16" spans="1:5" ht="12.75">
      <c r="A16" s="46" t="s">
        <v>229</v>
      </c>
      <c r="B16" s="168">
        <v>75.9</v>
      </c>
      <c r="C16" s="57">
        <v>84.7</v>
      </c>
      <c r="D16" s="27">
        <v>2.3</v>
      </c>
      <c r="E16" s="93">
        <v>2.5</v>
      </c>
    </row>
    <row r="17" spans="1:5" ht="12.75">
      <c r="A17" s="46" t="s">
        <v>230</v>
      </c>
      <c r="B17" s="168">
        <v>100</v>
      </c>
      <c r="C17" s="57">
        <v>88.8</v>
      </c>
      <c r="D17" s="27">
        <v>9.3</v>
      </c>
      <c r="E17" s="93">
        <v>8.3</v>
      </c>
    </row>
    <row r="18" spans="1:5" ht="12.75">
      <c r="A18" s="46" t="s">
        <v>43</v>
      </c>
      <c r="B18" s="168">
        <v>100</v>
      </c>
      <c r="C18" s="57">
        <v>96.5</v>
      </c>
      <c r="D18" s="27">
        <v>2.3</v>
      </c>
      <c r="E18" s="93">
        <v>2.2</v>
      </c>
    </row>
    <row r="19" spans="1:5" ht="12.75">
      <c r="A19" s="46" t="s">
        <v>6</v>
      </c>
      <c r="B19" s="168">
        <v>93.9</v>
      </c>
      <c r="C19" s="57">
        <v>97.2</v>
      </c>
      <c r="D19" s="27">
        <v>4.3</v>
      </c>
      <c r="E19" s="93">
        <v>4.6</v>
      </c>
    </row>
    <row r="20" spans="1:5" ht="13.5" thickBot="1">
      <c r="A20" s="169" t="s">
        <v>244</v>
      </c>
      <c r="B20" s="170">
        <v>100</v>
      </c>
      <c r="C20" s="171">
        <v>46.9</v>
      </c>
      <c r="D20" s="33">
        <v>3.5</v>
      </c>
      <c r="E20" s="92">
        <v>0.7</v>
      </c>
    </row>
    <row r="21" spans="1:5" ht="13.5" thickBot="1">
      <c r="A21" s="35" t="s">
        <v>245</v>
      </c>
      <c r="B21" s="37">
        <v>93.5</v>
      </c>
      <c r="C21" s="172">
        <v>80.7</v>
      </c>
      <c r="D21" s="37">
        <v>2.8</v>
      </c>
      <c r="E21" s="172">
        <v>2.8</v>
      </c>
    </row>
    <row r="22" spans="1:256" s="158" customFormat="1" ht="12.75" customHeight="1">
      <c r="A22" s="295" t="s">
        <v>297</v>
      </c>
      <c r="B22" s="295"/>
      <c r="C22" s="295"/>
      <c r="D22" s="295"/>
      <c r="E22" s="295"/>
      <c r="F22" s="157"/>
      <c r="G22" s="157"/>
      <c r="H22" s="157"/>
      <c r="I22" s="11"/>
      <c r="J22" s="157"/>
      <c r="K22" s="157"/>
      <c r="L22" s="157"/>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c r="GS22" s="291"/>
      <c r="GT22" s="291"/>
      <c r="GU22" s="291"/>
      <c r="GV22" s="291"/>
      <c r="GW22" s="291"/>
      <c r="GX22" s="291"/>
      <c r="GY22" s="291"/>
      <c r="GZ22" s="291"/>
      <c r="HA22" s="291"/>
      <c r="HB22" s="291"/>
      <c r="HC22" s="291"/>
      <c r="HD22" s="291"/>
      <c r="HE22" s="291"/>
      <c r="HF22" s="291"/>
      <c r="HG22" s="291"/>
      <c r="HH22" s="291"/>
      <c r="HI22" s="291"/>
      <c r="HJ22" s="291"/>
      <c r="HK22" s="291"/>
      <c r="HL22" s="291"/>
      <c r="HM22" s="291"/>
      <c r="HN22" s="291"/>
      <c r="HO22" s="291"/>
      <c r="HP22" s="291"/>
      <c r="HQ22" s="291"/>
      <c r="HR22" s="291"/>
      <c r="HS22" s="291"/>
      <c r="HT22" s="291"/>
      <c r="HU22" s="291"/>
      <c r="HV22" s="291"/>
      <c r="HW22" s="291"/>
      <c r="HX22" s="291"/>
      <c r="HY22" s="291"/>
      <c r="HZ22" s="291"/>
      <c r="IA22" s="291"/>
      <c r="IB22" s="291"/>
      <c r="IC22" s="291"/>
      <c r="ID22" s="291"/>
      <c r="IE22" s="291"/>
      <c r="IF22" s="291"/>
      <c r="IG22" s="291"/>
      <c r="IH22" s="291"/>
      <c r="II22" s="291"/>
      <c r="IJ22" s="291"/>
      <c r="IK22" s="291"/>
      <c r="IL22" s="291"/>
      <c r="IM22" s="291"/>
      <c r="IN22" s="291"/>
      <c r="IO22" s="291"/>
      <c r="IP22" s="291"/>
      <c r="IQ22" s="291"/>
      <c r="IR22" s="291"/>
      <c r="IS22" s="291"/>
      <c r="IT22" s="291"/>
      <c r="IU22" s="291"/>
      <c r="IV22" s="291"/>
    </row>
    <row r="23" spans="1:256" s="158" customFormat="1" ht="12.75" customHeight="1">
      <c r="A23" s="292"/>
      <c r="B23" s="292"/>
      <c r="C23" s="292"/>
      <c r="D23" s="292"/>
      <c r="E23" s="292"/>
      <c r="F23" s="157"/>
      <c r="G23" s="157"/>
      <c r="H23" s="157"/>
      <c r="I23" s="157"/>
      <c r="J23" s="157"/>
      <c r="K23" s="157"/>
      <c r="L23" s="157"/>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c r="HO23" s="212"/>
      <c r="HP23" s="212"/>
      <c r="HQ23" s="212"/>
      <c r="HR23" s="212"/>
      <c r="HS23" s="212"/>
      <c r="HT23" s="212"/>
      <c r="HU23" s="212"/>
      <c r="HV23" s="212"/>
      <c r="HW23" s="212"/>
      <c r="HX23" s="212"/>
      <c r="HY23" s="212"/>
      <c r="HZ23" s="212"/>
      <c r="IA23" s="212"/>
      <c r="IB23" s="212"/>
      <c r="IC23" s="212"/>
      <c r="ID23" s="212"/>
      <c r="IE23" s="212"/>
      <c r="IF23" s="212"/>
      <c r="IG23" s="212"/>
      <c r="IH23" s="212"/>
      <c r="II23" s="212"/>
      <c r="IJ23" s="212"/>
      <c r="IK23" s="212"/>
      <c r="IL23" s="212"/>
      <c r="IM23" s="212"/>
      <c r="IN23" s="212"/>
      <c r="IO23" s="212"/>
      <c r="IP23" s="212"/>
      <c r="IQ23" s="212"/>
      <c r="IR23" s="212"/>
      <c r="IS23" s="212"/>
      <c r="IT23" s="212"/>
      <c r="IU23" s="212"/>
      <c r="IV23" s="212"/>
    </row>
    <row r="24" spans="1:4" s="208" customFormat="1" ht="12.75" customHeight="1">
      <c r="A24" s="290" t="s">
        <v>306</v>
      </c>
      <c r="B24" s="290"/>
      <c r="C24" s="290"/>
      <c r="D24" s="290"/>
    </row>
  </sheetData>
  <sheetProtection/>
  <mergeCells count="66">
    <mergeCell ref="IS22:IV22"/>
    <mergeCell ref="A24:D24"/>
    <mergeCell ref="IC22:IF22"/>
    <mergeCell ref="IG22:IJ22"/>
    <mergeCell ref="IK22:IN22"/>
    <mergeCell ref="IO22:IR22"/>
    <mergeCell ref="HM22:HP22"/>
    <mergeCell ref="HQ22:HT22"/>
    <mergeCell ref="HU22:HX22"/>
    <mergeCell ref="HY22:IB22"/>
    <mergeCell ref="GW22:GZ22"/>
    <mergeCell ref="HA22:HD22"/>
    <mergeCell ref="HE22:HH22"/>
    <mergeCell ref="HI22:HL22"/>
    <mergeCell ref="GG22:GJ22"/>
    <mergeCell ref="GK22:GN22"/>
    <mergeCell ref="GO22:GR22"/>
    <mergeCell ref="GS22:GV22"/>
    <mergeCell ref="FQ22:FT22"/>
    <mergeCell ref="FU22:FX22"/>
    <mergeCell ref="FY22:GB22"/>
    <mergeCell ref="GC22:GF22"/>
    <mergeCell ref="FA22:FD22"/>
    <mergeCell ref="FE22:FH22"/>
    <mergeCell ref="FI22:FL22"/>
    <mergeCell ref="FM22:FP22"/>
    <mergeCell ref="EK22:EN22"/>
    <mergeCell ref="EO22:ER22"/>
    <mergeCell ref="ES22:EV22"/>
    <mergeCell ref="EW22:EZ22"/>
    <mergeCell ref="DU22:DX22"/>
    <mergeCell ref="DY22:EB22"/>
    <mergeCell ref="EC22:EF22"/>
    <mergeCell ref="EG22:EJ22"/>
    <mergeCell ref="DE22:DH22"/>
    <mergeCell ref="DI22:DL22"/>
    <mergeCell ref="DM22:DP22"/>
    <mergeCell ref="DQ22:DT22"/>
    <mergeCell ref="CO22:CR22"/>
    <mergeCell ref="CS22:CV22"/>
    <mergeCell ref="CW22:CZ22"/>
    <mergeCell ref="DA22:DD22"/>
    <mergeCell ref="BY22:CB22"/>
    <mergeCell ref="CC22:CF22"/>
    <mergeCell ref="CG22:CJ22"/>
    <mergeCell ref="CK22:CN22"/>
    <mergeCell ref="BI22:BL22"/>
    <mergeCell ref="BM22:BP22"/>
    <mergeCell ref="BQ22:BT22"/>
    <mergeCell ref="BU22:BX22"/>
    <mergeCell ref="AS22:AV22"/>
    <mergeCell ref="AW22:AZ22"/>
    <mergeCell ref="BA22:BD22"/>
    <mergeCell ref="BE22:BH22"/>
    <mergeCell ref="AC22:AF22"/>
    <mergeCell ref="AG22:AJ22"/>
    <mergeCell ref="AK22:AN22"/>
    <mergeCell ref="AO22:AR22"/>
    <mergeCell ref="Y22:AB22"/>
    <mergeCell ref="B3:C3"/>
    <mergeCell ref="D3:E3"/>
    <mergeCell ref="A1:E1"/>
    <mergeCell ref="M22:P22"/>
    <mergeCell ref="Q22:T22"/>
    <mergeCell ref="U22:X22"/>
    <mergeCell ref="A22:E23"/>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6"/>
  <sheetViews>
    <sheetView zoomScalePageLayoutView="0" workbookViewId="0" topLeftCell="A1">
      <selection activeCell="C26" sqref="C26"/>
    </sheetView>
  </sheetViews>
  <sheetFormatPr defaultColWidth="11.421875" defaultRowHeight="12.75" customHeight="1"/>
  <cols>
    <col min="1" max="1" width="30.7109375" style="11" customWidth="1"/>
    <col min="2" max="2" width="38.8515625" style="11" customWidth="1"/>
    <col min="3" max="3" width="29.421875" style="11" bestFit="1" customWidth="1"/>
    <col min="4" max="16384" width="11.421875" style="11" customWidth="1"/>
  </cols>
  <sheetData>
    <row r="1" spans="1:5" ht="12.75" customHeight="1" thickBot="1">
      <c r="A1" s="289" t="s">
        <v>292</v>
      </c>
      <c r="B1" s="289"/>
      <c r="C1" s="289"/>
      <c r="D1" s="289"/>
      <c r="E1" s="289"/>
    </row>
    <row r="2" spans="1:5" ht="12.75" customHeight="1" thickBot="1">
      <c r="A2" s="159"/>
      <c r="B2" s="88" t="s">
        <v>13</v>
      </c>
      <c r="C2" s="88" t="s">
        <v>14</v>
      </c>
      <c r="D2" s="88" t="s">
        <v>15</v>
      </c>
      <c r="E2" s="88" t="s">
        <v>0</v>
      </c>
    </row>
    <row r="3" spans="1:5" ht="12.75" customHeight="1" thickBot="1">
      <c r="A3" s="156" t="s">
        <v>56</v>
      </c>
      <c r="B3" s="160">
        <v>17743</v>
      </c>
      <c r="C3" s="42">
        <v>25984</v>
      </c>
      <c r="D3" s="1">
        <v>20</v>
      </c>
      <c r="E3" s="42">
        <f>SUM(B3:D3)</f>
        <v>43747</v>
      </c>
    </row>
    <row r="4" spans="1:5" ht="12.75" customHeight="1" thickBot="1">
      <c r="A4" s="156" t="s">
        <v>57</v>
      </c>
      <c r="B4" s="160">
        <v>2449</v>
      </c>
      <c r="C4" s="42">
        <v>5440</v>
      </c>
      <c r="D4" s="1">
        <v>25</v>
      </c>
      <c r="E4" s="42">
        <f>SUM(B4:D4)</f>
        <v>7914</v>
      </c>
    </row>
    <row r="5" spans="1:5" ht="12.75" customHeight="1" thickBot="1">
      <c r="A5" s="156" t="s">
        <v>58</v>
      </c>
      <c r="B5" s="160">
        <f>SUM(B3:B4)</f>
        <v>20192</v>
      </c>
      <c r="C5" s="160">
        <f>SUM(C3:C4)</f>
        <v>31424</v>
      </c>
      <c r="D5" s="160">
        <f>SUM(D3:D4)</f>
        <v>45</v>
      </c>
      <c r="E5" s="160">
        <f>SUM(E3:E4)</f>
        <v>51661</v>
      </c>
    </row>
    <row r="6" spans="1:256" s="158" customFormat="1" ht="12.75" customHeight="1">
      <c r="A6" s="157" t="s">
        <v>297</v>
      </c>
      <c r="B6" s="157"/>
      <c r="C6" s="157"/>
      <c r="D6" s="157"/>
      <c r="E6" s="157"/>
      <c r="F6" s="157"/>
      <c r="G6" s="157"/>
      <c r="H6" s="157"/>
      <c r="I6" s="157"/>
      <c r="J6" s="157"/>
      <c r="K6" s="157"/>
      <c r="L6" s="157"/>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1"/>
      <c r="EM6" s="291"/>
      <c r="EN6" s="291"/>
      <c r="EO6" s="291"/>
      <c r="EP6" s="291"/>
      <c r="EQ6" s="291"/>
      <c r="ER6" s="291"/>
      <c r="ES6" s="291"/>
      <c r="ET6" s="291"/>
      <c r="EU6" s="291"/>
      <c r="EV6" s="291"/>
      <c r="EW6" s="291"/>
      <c r="EX6" s="291"/>
      <c r="EY6" s="291"/>
      <c r="EZ6" s="291"/>
      <c r="FA6" s="291"/>
      <c r="FB6" s="291"/>
      <c r="FC6" s="291"/>
      <c r="FD6" s="291"/>
      <c r="FE6" s="291"/>
      <c r="FF6" s="291"/>
      <c r="FG6" s="291"/>
      <c r="FH6" s="291"/>
      <c r="FI6" s="291"/>
      <c r="FJ6" s="291"/>
      <c r="FK6" s="291"/>
      <c r="FL6" s="291"/>
      <c r="FM6" s="291"/>
      <c r="FN6" s="291"/>
      <c r="FO6" s="291"/>
      <c r="FP6" s="291"/>
      <c r="FQ6" s="291"/>
      <c r="FR6" s="291"/>
      <c r="FS6" s="291"/>
      <c r="FT6" s="291"/>
      <c r="FU6" s="291"/>
      <c r="FV6" s="291"/>
      <c r="FW6" s="291"/>
      <c r="FX6" s="291"/>
      <c r="FY6" s="291"/>
      <c r="FZ6" s="291"/>
      <c r="GA6" s="291"/>
      <c r="GB6" s="291"/>
      <c r="GC6" s="291"/>
      <c r="GD6" s="291"/>
      <c r="GE6" s="291"/>
      <c r="GF6" s="291"/>
      <c r="GG6" s="291"/>
      <c r="GH6" s="291"/>
      <c r="GI6" s="291"/>
      <c r="GJ6" s="291"/>
      <c r="GK6" s="291"/>
      <c r="GL6" s="291"/>
      <c r="GM6" s="291"/>
      <c r="GN6" s="291"/>
      <c r="GO6" s="291"/>
      <c r="GP6" s="291"/>
      <c r="GQ6" s="291"/>
      <c r="GR6" s="291"/>
      <c r="GS6" s="291"/>
      <c r="GT6" s="291"/>
      <c r="GU6" s="291"/>
      <c r="GV6" s="291"/>
      <c r="GW6" s="291"/>
      <c r="GX6" s="291"/>
      <c r="GY6" s="291"/>
      <c r="GZ6" s="291"/>
      <c r="HA6" s="291"/>
      <c r="HB6" s="291"/>
      <c r="HC6" s="291"/>
      <c r="HD6" s="291"/>
      <c r="HE6" s="291"/>
      <c r="HF6" s="291"/>
      <c r="HG6" s="291"/>
      <c r="HH6" s="291"/>
      <c r="HI6" s="291"/>
      <c r="HJ6" s="291"/>
      <c r="HK6" s="291"/>
      <c r="HL6" s="291"/>
      <c r="HM6" s="291"/>
      <c r="HN6" s="291"/>
      <c r="HO6" s="291"/>
      <c r="HP6" s="291"/>
      <c r="HQ6" s="291"/>
      <c r="HR6" s="291"/>
      <c r="HS6" s="291"/>
      <c r="HT6" s="291"/>
      <c r="HU6" s="291"/>
      <c r="HV6" s="291"/>
      <c r="HW6" s="291"/>
      <c r="HX6" s="291"/>
      <c r="HY6" s="291"/>
      <c r="HZ6" s="291"/>
      <c r="IA6" s="291"/>
      <c r="IB6" s="291"/>
      <c r="IC6" s="291"/>
      <c r="ID6" s="291"/>
      <c r="IE6" s="291"/>
      <c r="IF6" s="291"/>
      <c r="IG6" s="291"/>
      <c r="IH6" s="291"/>
      <c r="II6" s="291"/>
      <c r="IJ6" s="291"/>
      <c r="IK6" s="291"/>
      <c r="IL6" s="291"/>
      <c r="IM6" s="291"/>
      <c r="IN6" s="291"/>
      <c r="IO6" s="291"/>
      <c r="IP6" s="291"/>
      <c r="IQ6" s="291"/>
      <c r="IR6" s="291"/>
      <c r="IS6" s="291"/>
      <c r="IT6" s="291"/>
      <c r="IU6" s="291"/>
      <c r="IV6" s="291"/>
    </row>
  </sheetData>
  <sheetProtection/>
  <mergeCells count="62">
    <mergeCell ref="IO6:IR6"/>
    <mergeCell ref="IS6:IV6"/>
    <mergeCell ref="HY6:IB6"/>
    <mergeCell ref="IC6:IF6"/>
    <mergeCell ref="IG6:IJ6"/>
    <mergeCell ref="IK6:IN6"/>
    <mergeCell ref="HI6:HL6"/>
    <mergeCell ref="HM6:HP6"/>
    <mergeCell ref="HQ6:HT6"/>
    <mergeCell ref="HU6:HX6"/>
    <mergeCell ref="GS6:GV6"/>
    <mergeCell ref="GW6:GZ6"/>
    <mergeCell ref="HA6:HD6"/>
    <mergeCell ref="HE6:HH6"/>
    <mergeCell ref="GC6:GF6"/>
    <mergeCell ref="GG6:GJ6"/>
    <mergeCell ref="GK6:GN6"/>
    <mergeCell ref="GO6:GR6"/>
    <mergeCell ref="FM6:FP6"/>
    <mergeCell ref="FQ6:FT6"/>
    <mergeCell ref="FU6:FX6"/>
    <mergeCell ref="FY6:GB6"/>
    <mergeCell ref="EW6:EZ6"/>
    <mergeCell ref="FA6:FD6"/>
    <mergeCell ref="FE6:FH6"/>
    <mergeCell ref="FI6:FL6"/>
    <mergeCell ref="EG6:EJ6"/>
    <mergeCell ref="EK6:EN6"/>
    <mergeCell ref="EO6:ER6"/>
    <mergeCell ref="ES6:EV6"/>
    <mergeCell ref="DQ6:DT6"/>
    <mergeCell ref="DU6:DX6"/>
    <mergeCell ref="DY6:EB6"/>
    <mergeCell ref="EC6:EF6"/>
    <mergeCell ref="DA6:DD6"/>
    <mergeCell ref="DE6:DH6"/>
    <mergeCell ref="DI6:DL6"/>
    <mergeCell ref="DM6:DP6"/>
    <mergeCell ref="CK6:CN6"/>
    <mergeCell ref="CO6:CR6"/>
    <mergeCell ref="CS6:CV6"/>
    <mergeCell ref="CW6:CZ6"/>
    <mergeCell ref="BU6:BX6"/>
    <mergeCell ref="BY6:CB6"/>
    <mergeCell ref="CC6:CF6"/>
    <mergeCell ref="CG6:CJ6"/>
    <mergeCell ref="BE6:BH6"/>
    <mergeCell ref="BI6:BL6"/>
    <mergeCell ref="BM6:BP6"/>
    <mergeCell ref="BQ6:BT6"/>
    <mergeCell ref="AO6:AR6"/>
    <mergeCell ref="AS6:AV6"/>
    <mergeCell ref="AW6:AZ6"/>
    <mergeCell ref="BA6:BD6"/>
    <mergeCell ref="Y6:AB6"/>
    <mergeCell ref="AC6:AF6"/>
    <mergeCell ref="AG6:AJ6"/>
    <mergeCell ref="AK6:AN6"/>
    <mergeCell ref="A1:E1"/>
    <mergeCell ref="M6:P6"/>
    <mergeCell ref="Q6:T6"/>
    <mergeCell ref="U6:X6"/>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V24"/>
  <sheetViews>
    <sheetView zoomScalePageLayoutView="0" workbookViewId="0" topLeftCell="A1">
      <selection activeCell="F31" sqref="F31"/>
    </sheetView>
  </sheetViews>
  <sheetFormatPr defaultColWidth="11.421875" defaultRowHeight="12.75"/>
  <cols>
    <col min="1" max="16384" width="11.421875" style="11" customWidth="1"/>
  </cols>
  <sheetData>
    <row r="1" spans="1:5" ht="42.75" customHeight="1">
      <c r="A1" s="289" t="s">
        <v>264</v>
      </c>
      <c r="B1" s="289"/>
      <c r="C1" s="289"/>
      <c r="D1" s="289"/>
      <c r="E1" s="289"/>
    </row>
    <row r="2" ht="12.75">
      <c r="A2" s="46" t="s">
        <v>320</v>
      </c>
    </row>
    <row r="21" spans="1:256" s="158" customFormat="1" ht="12.75" customHeight="1">
      <c r="A21" s="292" t="s">
        <v>297</v>
      </c>
      <c r="B21" s="297"/>
      <c r="C21" s="297"/>
      <c r="D21" s="297"/>
      <c r="E21" s="297"/>
      <c r="F21" s="297"/>
      <c r="G21" s="157"/>
      <c r="H21" s="157"/>
      <c r="I21" s="157"/>
      <c r="J21" s="157"/>
      <c r="K21" s="157"/>
      <c r="L21" s="157"/>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B21" s="291"/>
      <c r="EC21" s="291"/>
      <c r="ED21" s="291"/>
      <c r="EE21" s="291"/>
      <c r="EF21" s="291"/>
      <c r="EG21" s="291"/>
      <c r="EH21" s="291"/>
      <c r="EI21" s="291"/>
      <c r="EJ21" s="291"/>
      <c r="EK21" s="291"/>
      <c r="EL21" s="291"/>
      <c r="EM21" s="291"/>
      <c r="EN21" s="291"/>
      <c r="EO21" s="291"/>
      <c r="EP21" s="291"/>
      <c r="EQ21" s="291"/>
      <c r="ER21" s="291"/>
      <c r="ES21" s="291"/>
      <c r="ET21" s="291"/>
      <c r="EU21" s="291"/>
      <c r="EV21" s="291"/>
      <c r="EW21" s="291"/>
      <c r="EX21" s="291"/>
      <c r="EY21" s="291"/>
      <c r="EZ21" s="291"/>
      <c r="FA21" s="291"/>
      <c r="FB21" s="291"/>
      <c r="FC21" s="291"/>
      <c r="FD21" s="291"/>
      <c r="FE21" s="291"/>
      <c r="FF21" s="291"/>
      <c r="FG21" s="291"/>
      <c r="FH21" s="291"/>
      <c r="FI21" s="291"/>
      <c r="FJ21" s="291"/>
      <c r="FK21" s="291"/>
      <c r="FL21" s="291"/>
      <c r="FM21" s="291"/>
      <c r="FN21" s="291"/>
      <c r="FO21" s="291"/>
      <c r="FP21" s="291"/>
      <c r="FQ21" s="291"/>
      <c r="FR21" s="291"/>
      <c r="FS21" s="291"/>
      <c r="FT21" s="291"/>
      <c r="FU21" s="291"/>
      <c r="FV21" s="291"/>
      <c r="FW21" s="291"/>
      <c r="FX21" s="291"/>
      <c r="FY21" s="291"/>
      <c r="FZ21" s="291"/>
      <c r="GA21" s="291"/>
      <c r="GB21" s="291"/>
      <c r="GC21" s="291"/>
      <c r="GD21" s="291"/>
      <c r="GE21" s="291"/>
      <c r="GF21" s="291"/>
      <c r="GG21" s="291"/>
      <c r="GH21" s="291"/>
      <c r="GI21" s="291"/>
      <c r="GJ21" s="291"/>
      <c r="GK21" s="291"/>
      <c r="GL21" s="291"/>
      <c r="GM21" s="291"/>
      <c r="GN21" s="291"/>
      <c r="GO21" s="291"/>
      <c r="GP21" s="291"/>
      <c r="GQ21" s="291"/>
      <c r="GR21" s="291"/>
      <c r="GS21" s="291"/>
      <c r="GT21" s="291"/>
      <c r="GU21" s="291"/>
      <c r="GV21" s="291"/>
      <c r="GW21" s="291"/>
      <c r="GX21" s="291"/>
      <c r="GY21" s="291"/>
      <c r="GZ21" s="291"/>
      <c r="HA21" s="291"/>
      <c r="HB21" s="291"/>
      <c r="HC21" s="291"/>
      <c r="HD21" s="291"/>
      <c r="HE21" s="291"/>
      <c r="HF21" s="291"/>
      <c r="HG21" s="291"/>
      <c r="HH21" s="291"/>
      <c r="HI21" s="291"/>
      <c r="HJ21" s="291"/>
      <c r="HK21" s="291"/>
      <c r="HL21" s="291"/>
      <c r="HM21" s="291"/>
      <c r="HN21" s="291"/>
      <c r="HO21" s="291"/>
      <c r="HP21" s="291"/>
      <c r="HQ21" s="291"/>
      <c r="HR21" s="291"/>
      <c r="HS21" s="291"/>
      <c r="HT21" s="291"/>
      <c r="HU21" s="291"/>
      <c r="HV21" s="291"/>
      <c r="HW21" s="291"/>
      <c r="HX21" s="291"/>
      <c r="HY21" s="291"/>
      <c r="HZ21" s="291"/>
      <c r="IA21" s="291"/>
      <c r="IB21" s="291"/>
      <c r="IC21" s="291"/>
      <c r="ID21" s="291"/>
      <c r="IE21" s="291"/>
      <c r="IF21" s="291"/>
      <c r="IG21" s="291"/>
      <c r="IH21" s="291"/>
      <c r="II21" s="291"/>
      <c r="IJ21" s="291"/>
      <c r="IK21" s="291"/>
      <c r="IL21" s="291"/>
      <c r="IM21" s="291"/>
      <c r="IN21" s="291"/>
      <c r="IO21" s="291"/>
      <c r="IP21" s="291"/>
      <c r="IQ21" s="291"/>
      <c r="IR21" s="291"/>
      <c r="IS21" s="291"/>
      <c r="IT21" s="291"/>
      <c r="IU21" s="291"/>
      <c r="IV21" s="291"/>
    </row>
    <row r="22" spans="1:6" ht="12.75">
      <c r="A22" s="297"/>
      <c r="B22" s="297"/>
      <c r="C22" s="297"/>
      <c r="D22" s="297"/>
      <c r="E22" s="297"/>
      <c r="F22" s="297"/>
    </row>
    <row r="23" spans="1:6" ht="12.75">
      <c r="A23" s="296" t="s">
        <v>106</v>
      </c>
      <c r="B23" s="297"/>
      <c r="C23" s="297"/>
      <c r="D23" s="297"/>
      <c r="E23" s="297"/>
      <c r="F23" s="297"/>
    </row>
    <row r="24" spans="1:6" ht="27.75" customHeight="1">
      <c r="A24" s="296" t="s">
        <v>321</v>
      </c>
      <c r="B24" s="297"/>
      <c r="C24" s="297"/>
      <c r="D24" s="297"/>
      <c r="E24" s="297"/>
      <c r="F24" s="297"/>
    </row>
  </sheetData>
  <sheetProtection/>
  <mergeCells count="65">
    <mergeCell ref="IS21:IV21"/>
    <mergeCell ref="HY21:IB21"/>
    <mergeCell ref="IC21:IF21"/>
    <mergeCell ref="IG21:IJ21"/>
    <mergeCell ref="IK21:IN21"/>
    <mergeCell ref="HM21:HP21"/>
    <mergeCell ref="HQ21:HT21"/>
    <mergeCell ref="HU21:HX21"/>
    <mergeCell ref="IO21:IR21"/>
    <mergeCell ref="GW21:GZ21"/>
    <mergeCell ref="HA21:HD21"/>
    <mergeCell ref="HE21:HH21"/>
    <mergeCell ref="HI21:HL21"/>
    <mergeCell ref="GG21:GJ21"/>
    <mergeCell ref="GK21:GN21"/>
    <mergeCell ref="GO21:GR21"/>
    <mergeCell ref="GS21:GV21"/>
    <mergeCell ref="FQ21:FT21"/>
    <mergeCell ref="FU21:FX21"/>
    <mergeCell ref="FY21:GB21"/>
    <mergeCell ref="GC21:GF21"/>
    <mergeCell ref="FA21:FD21"/>
    <mergeCell ref="FE21:FH21"/>
    <mergeCell ref="FI21:FL21"/>
    <mergeCell ref="FM21:FP21"/>
    <mergeCell ref="EK21:EN21"/>
    <mergeCell ref="EO21:ER21"/>
    <mergeCell ref="ES21:EV21"/>
    <mergeCell ref="EW21:EZ21"/>
    <mergeCell ref="DU21:DX21"/>
    <mergeCell ref="DY21:EB21"/>
    <mergeCell ref="EC21:EF21"/>
    <mergeCell ref="EG21:EJ21"/>
    <mergeCell ref="DE21:DH21"/>
    <mergeCell ref="DI21:DL21"/>
    <mergeCell ref="DM21:DP21"/>
    <mergeCell ref="DQ21:DT21"/>
    <mergeCell ref="CO21:CR21"/>
    <mergeCell ref="CS21:CV21"/>
    <mergeCell ref="CW21:CZ21"/>
    <mergeCell ref="DA21:DD21"/>
    <mergeCell ref="BY21:CB21"/>
    <mergeCell ref="CC21:CF21"/>
    <mergeCell ref="CG21:CJ21"/>
    <mergeCell ref="CK21:CN21"/>
    <mergeCell ref="BI21:BL21"/>
    <mergeCell ref="BM21:BP21"/>
    <mergeCell ref="BQ21:BT21"/>
    <mergeCell ref="BU21:BX21"/>
    <mergeCell ref="AS21:AV21"/>
    <mergeCell ref="AW21:AZ21"/>
    <mergeCell ref="BA21:BD21"/>
    <mergeCell ref="BE21:BH21"/>
    <mergeCell ref="AC21:AF21"/>
    <mergeCell ref="AG21:AJ21"/>
    <mergeCell ref="AK21:AN21"/>
    <mergeCell ref="AO21:AR21"/>
    <mergeCell ref="Q21:T21"/>
    <mergeCell ref="U21:X21"/>
    <mergeCell ref="A21:F22"/>
    <mergeCell ref="Y21:AB21"/>
    <mergeCell ref="A23:F23"/>
    <mergeCell ref="A24:F24"/>
    <mergeCell ref="A1:E1"/>
    <mergeCell ref="M21:P2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26"/>
  <sheetViews>
    <sheetView zoomScalePageLayoutView="0" workbookViewId="0" topLeftCell="A1">
      <selection activeCell="C18" sqref="C18"/>
    </sheetView>
  </sheetViews>
  <sheetFormatPr defaultColWidth="11.421875" defaultRowHeight="12.75"/>
  <cols>
    <col min="1" max="1" width="30.8515625" style="11" customWidth="1"/>
    <col min="2" max="3" width="43.00390625" style="11" customWidth="1"/>
    <col min="4" max="16384" width="11.421875" style="11" customWidth="1"/>
  </cols>
  <sheetData>
    <row r="1" ht="12.75">
      <c r="A1" s="11" t="s">
        <v>331</v>
      </c>
    </row>
    <row r="2" spans="1:4" ht="12.75">
      <c r="A2" s="146"/>
      <c r="B2" s="146" t="s">
        <v>59</v>
      </c>
      <c r="C2" s="146" t="s">
        <v>60</v>
      </c>
      <c r="D2" s="53"/>
    </row>
    <row r="3" spans="1:4" ht="12.75">
      <c r="A3" s="146" t="s">
        <v>58</v>
      </c>
      <c r="B3" s="222">
        <f>'T3'!C5/'T3'!E5*100</f>
        <v>60.827316544395195</v>
      </c>
      <c r="C3" s="222">
        <f>'T3'!D5/'T3'!E5*10000</f>
        <v>8.710632779078995</v>
      </c>
      <c r="D3" s="53"/>
    </row>
    <row r="4" spans="1:4" ht="12.75">
      <c r="A4" s="146" t="s">
        <v>57</v>
      </c>
      <c r="B4" s="222">
        <f>'T3'!C4/'T3'!E4*100</f>
        <v>68.73894364417488</v>
      </c>
      <c r="C4" s="222">
        <f>'T3'!D4/'T3'!E4*10000</f>
        <v>31.589588071771544</v>
      </c>
      <c r="D4" s="53"/>
    </row>
    <row r="5" spans="1:4" ht="12.75">
      <c r="A5" s="146" t="s">
        <v>56</v>
      </c>
      <c r="B5" s="222">
        <f>'T3'!C3/'T3'!E3*100</f>
        <v>59.39607287356847</v>
      </c>
      <c r="C5" s="222">
        <f>'T3'!D3/'T3'!E3*10000</f>
        <v>4.571742062312844</v>
      </c>
      <c r="D5" s="53"/>
    </row>
    <row r="6" spans="1:4" ht="12.75">
      <c r="A6" s="53"/>
      <c r="B6" s="53"/>
      <c r="C6" s="53"/>
      <c r="D6" s="53"/>
    </row>
    <row r="7" spans="1:4" ht="12.75">
      <c r="A7" s="53"/>
      <c r="B7" s="53"/>
      <c r="C7" s="53"/>
      <c r="D7" s="53"/>
    </row>
    <row r="8" spans="1:4" ht="12.75">
      <c r="A8" s="53"/>
      <c r="B8" s="53"/>
      <c r="C8" s="53"/>
      <c r="D8" s="53"/>
    </row>
    <row r="9" spans="1:4" ht="12.75">
      <c r="A9" s="53"/>
      <c r="B9" s="53"/>
      <c r="C9" s="53"/>
      <c r="D9" s="53"/>
    </row>
    <row r="10" spans="1:4" ht="12.75">
      <c r="A10" s="53"/>
      <c r="B10" s="53"/>
      <c r="C10" s="53"/>
      <c r="D10" s="53"/>
    </row>
    <row r="11" spans="1:4" ht="12.75">
      <c r="A11" s="53"/>
      <c r="B11" s="53"/>
      <c r="C11" s="53"/>
      <c r="D11" s="53"/>
    </row>
    <row r="12" spans="1:4" ht="12.75">
      <c r="A12" s="53"/>
      <c r="B12" s="53"/>
      <c r="C12" s="53"/>
      <c r="D12" s="53"/>
    </row>
    <row r="13" spans="1:4" ht="12.75">
      <c r="A13" s="53"/>
      <c r="B13" s="53"/>
      <c r="C13" s="53"/>
      <c r="D13" s="53"/>
    </row>
    <row r="14" spans="1:4" ht="12.75">
      <c r="A14" s="53"/>
      <c r="B14" s="53"/>
      <c r="C14" s="53"/>
      <c r="D14" s="53"/>
    </row>
    <row r="15" spans="1:4" ht="12.75">
      <c r="A15" s="53"/>
      <c r="B15" s="53"/>
      <c r="C15" s="53"/>
      <c r="D15" s="53"/>
    </row>
    <row r="16" spans="1:4" ht="12.75">
      <c r="A16" s="53"/>
      <c r="B16" s="53"/>
      <c r="C16" s="53"/>
      <c r="D16" s="53"/>
    </row>
    <row r="17" spans="1:4" ht="12.75">
      <c r="A17" s="53"/>
      <c r="B17" s="53"/>
      <c r="C17" s="53"/>
      <c r="D17" s="53"/>
    </row>
    <row r="18" spans="1:4" ht="12.75">
      <c r="A18" s="53"/>
      <c r="B18" s="53"/>
      <c r="C18" s="53"/>
      <c r="D18" s="53"/>
    </row>
    <row r="19" spans="1:4" ht="12.75">
      <c r="A19" s="53"/>
      <c r="B19" s="53"/>
      <c r="C19" s="53"/>
      <c r="D19" s="53"/>
    </row>
    <row r="20" spans="1:4" ht="12.75">
      <c r="A20" s="53"/>
      <c r="B20" s="53"/>
      <c r="C20" s="53"/>
      <c r="D20" s="53"/>
    </row>
    <row r="21" spans="1:4" ht="12.75">
      <c r="A21" s="53"/>
      <c r="B21" s="53"/>
      <c r="C21" s="53"/>
      <c r="D21" s="53"/>
    </row>
    <row r="22" spans="1:4" ht="12.75">
      <c r="A22" s="53"/>
      <c r="B22" s="53"/>
      <c r="C22" s="53"/>
      <c r="D22" s="53"/>
    </row>
    <row r="23" spans="1:4" ht="12.75">
      <c r="A23" s="53"/>
      <c r="B23" s="53"/>
      <c r="C23" s="53"/>
      <c r="D23" s="53"/>
    </row>
    <row r="24" spans="1:4" ht="12.75">
      <c r="A24" s="53"/>
      <c r="B24" s="53"/>
      <c r="C24" s="53"/>
      <c r="D24" s="53"/>
    </row>
    <row r="25" spans="1:4" ht="12.75">
      <c r="A25" s="53"/>
      <c r="B25" s="53"/>
      <c r="C25" s="53"/>
      <c r="D25" s="53"/>
    </row>
    <row r="26" spans="1:4" ht="12.75">
      <c r="A26" s="53"/>
      <c r="B26" s="53"/>
      <c r="C26" s="53"/>
      <c r="D26" s="53"/>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DGAFP- Bureau Communication et Documentation </cp:lastModifiedBy>
  <cp:lastPrinted>2011-05-16T10:01:27Z</cp:lastPrinted>
  <dcterms:created xsi:type="dcterms:W3CDTF">2009-09-24T13:30:25Z</dcterms:created>
  <dcterms:modified xsi:type="dcterms:W3CDTF">2011-06-21T14:10:27Z</dcterms:modified>
  <cp:category/>
  <cp:version/>
  <cp:contentType/>
  <cp:contentStatus/>
</cp:coreProperties>
</file>