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21600" windowHeight="9075" tabRatio="922"/>
  </bookViews>
  <sheets>
    <sheet name="Figure 1" sheetId="1" r:id="rId1"/>
    <sheet name="Figure 2" sheetId="2" r:id="rId2"/>
    <sheet name="Source Figure 2" sheetId="3" r:id="rId3"/>
    <sheet name="Figure 3" sheetId="4" r:id="rId4"/>
    <sheet name="Figure 4" sheetId="5" r:id="rId5"/>
    <sheet name="Figure 5" sheetId="6" r:id="rId6"/>
    <sheet name="Figure 6" sheetId="8" r:id="rId7"/>
    <sheet name="Figure 7" sheetId="9" r:id="rId8"/>
    <sheet name="Figure 8" sheetId="10" r:id="rId9"/>
    <sheet name="Figure 9" sheetId="11" r:id="rId10"/>
    <sheet name="Source Figure 9" sheetId="12" r:id="rId11"/>
    <sheet name="Figure 10" sheetId="13" r:id="rId12"/>
    <sheet name="Source Figure 10" sheetId="14" r:id="rId13"/>
    <sheet name="Figure 11" sheetId="15" r:id="rId14"/>
    <sheet name="Source Figure 11" sheetId="16" r:id="rId15"/>
    <sheet name="Figure 12" sheetId="17" r:id="rId16"/>
    <sheet name="Figure 13" sheetId="18" r:id="rId17"/>
    <sheet name="Figure 14" sheetId="19" r:id="rId18"/>
    <sheet name="Source Figure 14" sheetId="20" r:id="rId19"/>
    <sheet name="Figure 15" sheetId="21" r:id="rId20"/>
    <sheet name="Source Figure 15" sheetId="22" r:id="rId2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3" i="20" l="1"/>
  <c r="E20" i="3"/>
  <c r="D20" i="8"/>
  <c r="D18" i="8"/>
  <c r="D17" i="8"/>
  <c r="D16" i="8"/>
  <c r="D14" i="8"/>
  <c r="D13" i="8"/>
  <c r="D12" i="8"/>
  <c r="D9" i="8"/>
  <c r="D8" i="8"/>
  <c r="D7" i="8"/>
  <c r="D6" i="8"/>
  <c r="D5" i="8"/>
  <c r="B110" i="16"/>
  <c r="G104" i="16"/>
  <c r="F104" i="16"/>
  <c r="E104" i="16"/>
  <c r="D104" i="16"/>
  <c r="C104" i="16"/>
  <c r="B104" i="16"/>
  <c r="D10" i="8"/>
  <c r="C20" i="3" l="1"/>
  <c r="D19" i="3"/>
  <c r="B19" i="3"/>
  <c r="F19" i="3"/>
  <c r="E105" i="16"/>
  <c r="E107" i="16" s="1"/>
  <c r="D105" i="16"/>
  <c r="D107" i="16" s="1"/>
  <c r="D22" i="8"/>
  <c r="D11" i="8"/>
  <c r="D15" i="8"/>
  <c r="B20" i="3"/>
  <c r="C19" i="3"/>
  <c r="E19" i="3"/>
  <c r="F20" i="3"/>
  <c r="D20" i="3"/>
  <c r="D21" i="8"/>
  <c r="G105" i="16"/>
  <c r="G107" i="16" s="1"/>
  <c r="C105" i="16"/>
  <c r="C107" i="16" s="1"/>
  <c r="B105" i="16"/>
  <c r="B107" i="16" s="1"/>
  <c r="F105" i="16"/>
  <c r="F107" i="16" s="1"/>
  <c r="D19" i="8"/>
</calcChain>
</file>

<file path=xl/sharedStrings.xml><?xml version="1.0" encoding="utf-8"?>
<sst xmlns="http://schemas.openxmlformats.org/spreadsheetml/2006/main" count="408" uniqueCount="235">
  <si>
    <t>Ensemble</t>
  </si>
  <si>
    <t>Fonction publique de l'État</t>
  </si>
  <si>
    <t>Fonction publique territoriale</t>
  </si>
  <si>
    <t>Fonction publique hospitalière</t>
  </si>
  <si>
    <t>Ensemble de la fonction publique</t>
  </si>
  <si>
    <t>Source : Siasp, Insee. Traitement DGAFP - Département des études, des statistiques et des systèmes d'information.</t>
  </si>
  <si>
    <t xml:space="preserve">Champ : Emplois principaux, tous statuts, situés en France (métropole + DOM, hors COM et étranger), hors Mayotte. Hors bénéficiaires de contrats aidés. </t>
  </si>
  <si>
    <t>dont à temps partiel  (en %)</t>
  </si>
  <si>
    <t>Sources : FGE, Colter, DADS, Siasp, Insee ; enquête SAE. Traitement DGAFP - Département des études, des statistiques et des systèmes d'information.</t>
  </si>
  <si>
    <t>Champ : Emplois principaux, tous statuts, situés en France (métropole + DOM, hors COM et étranger), hors Mayotte. Hors bénéficiaires de contrats aidés.</t>
  </si>
  <si>
    <t>Champ emploi total : Salariés et non-salariés des secteurs public et privé, y compris bénéficiaires de contrats aidés</t>
  </si>
  <si>
    <t>FPE</t>
  </si>
  <si>
    <t>FPT</t>
  </si>
  <si>
    <t>FPH</t>
  </si>
  <si>
    <t>Ensemble FP</t>
  </si>
  <si>
    <t>Emploi total</t>
  </si>
  <si>
    <t xml:space="preserve"> </t>
  </si>
  <si>
    <t>Au 31 décembre 2015</t>
  </si>
  <si>
    <t>Effectifs</t>
  </si>
  <si>
    <t>Structure 
(en %)</t>
  </si>
  <si>
    <t>Effectifs (en %)</t>
  </si>
  <si>
    <t>Structure (en point de %)</t>
  </si>
  <si>
    <t>Ensemble FPE</t>
  </si>
  <si>
    <t>Éducation nationale, Enseignement supérieur et Recherche</t>
  </si>
  <si>
    <t>Justice</t>
  </si>
  <si>
    <t>Culture</t>
  </si>
  <si>
    <t>Écologie, Développement durable, Énergie et Logement</t>
  </si>
  <si>
    <t>Défense</t>
  </si>
  <si>
    <t>Intérieur et Outre-mer</t>
  </si>
  <si>
    <t>Ministères sociaux</t>
  </si>
  <si>
    <t>Sources : FGE, Siasp, Insee. Traitement DGAFP - Département des études, des statistiques et des systèmes d'information.</t>
  </si>
  <si>
    <t/>
  </si>
  <si>
    <t>Structure 
(en point de %)</t>
  </si>
  <si>
    <t>Départements</t>
  </si>
  <si>
    <t>Régions</t>
  </si>
  <si>
    <t>Ensemble des collectivités territoriales</t>
  </si>
  <si>
    <t>Établissement départementaux</t>
  </si>
  <si>
    <t>Total FPT</t>
  </si>
  <si>
    <t>Sources : Colter, Siasp, Insee. Traitement DGAFP - Département des études, des statistiques et des systèmes d'information.</t>
  </si>
  <si>
    <t>(1) Le secteur communal comprend les communes, les établissements communaux et intercommunaux et d'autres EPA locaux tels que les OPHLM, les caisses de crédit municipal, les régies, etc.</t>
  </si>
  <si>
    <t>Évolution par rapport à 2014 (en %)</t>
  </si>
  <si>
    <t>Évolution en  moyenne annuelle entre 2005 et 2015</t>
  </si>
  <si>
    <t>Structure
(en %)</t>
  </si>
  <si>
    <t>Effectifs
 (en %)</t>
  </si>
  <si>
    <t>Total hôpitaux *</t>
  </si>
  <si>
    <t>Médecins</t>
  </si>
  <si>
    <t>Personnel non médical</t>
  </si>
  <si>
    <t>Établissement d'hébergement pour personnes âgées</t>
  </si>
  <si>
    <t>Autres établissements médico-sociaux</t>
  </si>
  <si>
    <t>Total fonction publique hospitalière</t>
  </si>
  <si>
    <t>Sources : Enquête SAE, Drees ; DADS, Siasp, Insee. Traitement DGAFP - Département des études, des statistiques et des systèmes d'information.</t>
  </si>
  <si>
    <t>* Certains employeurs hospitaliers effectuent des déclarations annuelles de données sociales groupées pour l’ensemble de leurs établissements alors que ces derniers relèvent d’autres activités (notamment Ehpad) conduisant à des écarts avec l’enquête SAE.</t>
  </si>
  <si>
    <t>Fonctionnaires</t>
  </si>
  <si>
    <t>Contractuels</t>
  </si>
  <si>
    <t>Militaires</t>
  </si>
  <si>
    <t>Autres catégories et statuts</t>
  </si>
  <si>
    <t>Total</t>
  </si>
  <si>
    <t>Sources : FGE, Colter, DADS, Siasp, Insee ; enquête SAE, Drees. Traitement DGAFP - Département des études, des statistiques et des systèmes d'information.</t>
  </si>
  <si>
    <t>Catégorie A</t>
  </si>
  <si>
    <t>Catégorie B</t>
  </si>
  <si>
    <t>Catégorie C</t>
  </si>
  <si>
    <t>Agents civils</t>
  </si>
  <si>
    <t>hors enseignants</t>
  </si>
  <si>
    <t>dont civils hors enseignants</t>
  </si>
  <si>
    <t>dont civils non-enseignants</t>
  </si>
  <si>
    <t xml:space="preserve">Champ : Emplois principaux, tous statuts, situés en métropole et DOM (hors Mayotte), hors COM et étranger. Hors bénéficiaires de contrats aidés. </t>
  </si>
  <si>
    <t>(*) La catégorie hiérarchique n’est pas toujours déterminée dans les sources statistiques utilisées. Chaque année, elle n'est pas déterminable pour une proportion de 1 % à 2 % des agents. Un redressement est donc effectué.</t>
  </si>
  <si>
    <t>dont enseignants(1)</t>
  </si>
  <si>
    <t>Fonction publique de l'État, agents civils</t>
  </si>
  <si>
    <t>Province</t>
  </si>
  <si>
    <t>Île-de-France</t>
  </si>
  <si>
    <t>dont Paris</t>
  </si>
  <si>
    <t>dont autres départements d'Île-de-France</t>
  </si>
  <si>
    <t>France métropolitaine</t>
  </si>
  <si>
    <t xml:space="preserve">DOM </t>
  </si>
  <si>
    <t xml:space="preserve">Guadeloupe </t>
  </si>
  <si>
    <t xml:space="preserve">Martinique </t>
  </si>
  <si>
    <t>Guyane</t>
  </si>
  <si>
    <t>La Réunion</t>
  </si>
  <si>
    <t>France entière</t>
  </si>
  <si>
    <t xml:space="preserve">Champ : Emplois principaux, civils, situés en métropole + DOM (hors Mayotte), hors COM et étranger. Hors bénéficiaires de contrats aidés. </t>
  </si>
  <si>
    <t>Régions de fonction</t>
  </si>
  <si>
    <t xml:space="preserve">Champ : emplois principaux, civils, situés en métropole + DOM (hors Mayotte), hors COM et étranger. Hors bénéficiaires de contrats aidés. </t>
  </si>
  <si>
    <t>(en point de pourcentage)</t>
  </si>
  <si>
    <t>Source : Siasp, Insee. Traitements DGAFP - Départements des études, des statistiques et des systèmes d'information.</t>
  </si>
  <si>
    <t>dont A+</t>
  </si>
  <si>
    <t>Toutes catégories</t>
  </si>
  <si>
    <t xml:space="preserve">FPE </t>
  </si>
  <si>
    <t xml:space="preserve">FPH </t>
  </si>
  <si>
    <t xml:space="preserve">FPT </t>
  </si>
  <si>
    <t>Ages</t>
  </si>
  <si>
    <t>F</t>
  </si>
  <si>
    <t>H</t>
  </si>
  <si>
    <t>Source : enquête Emploi Insee, 4ème trimestre 2010. Traitement DGAFP, département des études, des statistiques et des systèmes d'information.</t>
  </si>
  <si>
    <t>Champ : salariés hors entreprises publiques, hors intérimaires, apprentis, contrats aidés et stagiaires.</t>
  </si>
  <si>
    <t>55 ans ou plus</t>
  </si>
  <si>
    <t>total</t>
  </si>
  <si>
    <t>part des 55 ans et plus</t>
  </si>
  <si>
    <t>Part des hommes
(en %)</t>
  </si>
  <si>
    <t>Part des femmes
(en %)</t>
  </si>
  <si>
    <t>Part des moins de 30 ans
(en %)</t>
  </si>
  <si>
    <t>Part des 50 ans et plus
(en %)</t>
  </si>
  <si>
    <t>Part des hommes
(en point de %)</t>
  </si>
  <si>
    <t>Part des femmes
(en point de %)</t>
  </si>
  <si>
    <t>Part des moins de 30 ans
(en point de %)</t>
  </si>
  <si>
    <t>Source : Siasp, Insee, Traitement DGAFP - Département des études, des statistiques et des systèmes d’information.</t>
  </si>
  <si>
    <t xml:space="preserve">Champ : Postes principaux (définitions) au 31 décembre, hors bénéficiaires de contrats aidés, situés en France (métropole + DOM, hors COM et étrangers), hors Mayotte. </t>
  </si>
  <si>
    <t>entrants dans la fonction publique</t>
  </si>
  <si>
    <t>sortants de la fonction publique</t>
  </si>
  <si>
    <t>âge</t>
  </si>
  <si>
    <t>&lt;=18</t>
  </si>
  <si>
    <t>&gt;=65</t>
  </si>
  <si>
    <t>Sources : Insee, Siasp.</t>
  </si>
  <si>
    <t>Versants de la FP</t>
  </si>
  <si>
    <t>Statuts d'emploi</t>
  </si>
  <si>
    <t xml:space="preserve">Champ : Postes principaux (définitions) au 31 décembre, tous statuts situés en France (métropole + DOM, hors COM et étrangers), hors Mayotte. Hors bénéficiaires de contrats aidés.  </t>
  </si>
  <si>
    <t>(1) Enseignants : professeurs de l'enseignement supérieur, professeurs agrégés, certifiés et assimilés, enseignants en coopération, professeurs des collèges et maîtres auxiliaires, instituteurs et assimilés, élèves enseignants. Hors chercheurs.</t>
  </si>
  <si>
    <t>Ministères économiques et financiers</t>
  </si>
  <si>
    <t>Total hôpitaux*</t>
  </si>
  <si>
    <t>Taux d’administration : nombre d’agents civils de la fonction publique (converti en équivalent temps plein) pour 1 000 habitants.</t>
  </si>
  <si>
    <t>Source : Siasp, Insee. Traitement DGAFP, département des études, des statistiques et des systèmes d'information.</t>
  </si>
  <si>
    <t xml:space="preserve">Champ : Emplois principaux, tous statuts situés en métropole et DOM (hors Mayotte), hors COM et étranger. Hors bénéficiaires de contrats aidés. </t>
  </si>
  <si>
    <t xml:space="preserve">Champ : Emplois principaux, tous statuts situés en métropole et DOM (hors Mayotte), hors COM et étranger. Hors bénéficiaires de contrats aidés. </t>
  </si>
  <si>
    <t>Champ : Postes principaux (définitions) au 31 décembre, hors bénéficiaires de contrats aidés et militaires, France.</t>
  </si>
  <si>
    <t>Ensemble des EPA locaux</t>
  </si>
  <si>
    <t>Fonction publique de l'État (ministères et EPA)</t>
  </si>
  <si>
    <t>en moyenne annuelle</t>
  </si>
  <si>
    <t>Ensemble FP : 0,3%</t>
  </si>
  <si>
    <t>Emploi total : 0,3%</t>
  </si>
  <si>
    <t xml:space="preserve"> Évolution 2016/2015</t>
  </si>
  <si>
    <t>Figure V 1-11 : Evolution de la part des femmes par catégorie hiérarchique dans la fonction publique entre fin 2015 et fin 2016 en France</t>
  </si>
  <si>
    <t>effectifs 2016</t>
  </si>
  <si>
    <t>Femmes</t>
  </si>
  <si>
    <t>Hommes</t>
  </si>
  <si>
    <t>Sexe</t>
  </si>
  <si>
    <t>Entrants-sortants</t>
  </si>
  <si>
    <t>Sortants-Entrants</t>
  </si>
  <si>
    <t>Autres statuts</t>
  </si>
  <si>
    <t>Nombre (en milliers)</t>
  </si>
  <si>
    <t>Entrées</t>
  </si>
  <si>
    <t>Sorties</t>
  </si>
  <si>
    <t>3FP</t>
  </si>
  <si>
    <t>Variation du taux de sortie           (en point de %)</t>
  </si>
  <si>
    <t>Variation du taux d'entrée                         (en point de %)</t>
  </si>
  <si>
    <t>Taux d'entrée (en %)</t>
  </si>
  <si>
    <t>Taux de sortie (en %)</t>
  </si>
  <si>
    <r>
      <t>Autres catégories et statuts</t>
    </r>
    <r>
      <rPr>
        <vertAlign val="superscript"/>
        <sz val="8"/>
        <rFont val="Arial"/>
        <family val="2"/>
      </rPr>
      <t>(1)</t>
    </r>
  </si>
  <si>
    <r>
      <t>Fonctionnaires</t>
    </r>
    <r>
      <rPr>
        <vertAlign val="superscript"/>
        <sz val="8"/>
        <rFont val="Arial"/>
        <family val="2"/>
      </rPr>
      <t>(2)</t>
    </r>
  </si>
  <si>
    <t>(1) La catégorie "autres catégories et statuts" recouvre principalement des enseignants et documentalistes des établissements privés sous contrat et des ouvriers d'État dans la FPE, des assistants maternels et familiaux dans la FPT, des médecins dans la FPH et des apprentis dans les trois versants.</t>
  </si>
  <si>
    <t>Ensemble des ministères</t>
  </si>
  <si>
    <t>Ensemble des EPA</t>
  </si>
  <si>
    <t>dont ministère</t>
  </si>
  <si>
    <t>dont EPA</t>
  </si>
  <si>
    <t>effectifs 2007</t>
  </si>
  <si>
    <t>effectifs 2017</t>
  </si>
  <si>
    <t>2017/2016</t>
  </si>
  <si>
    <t>2017/2007</t>
  </si>
  <si>
    <t>FPT : 1,1%</t>
  </si>
  <si>
    <t>FPH : 0,9%</t>
  </si>
  <si>
    <t>FPE : 0,8%</t>
  </si>
  <si>
    <t>FPT : 0,9%</t>
  </si>
  <si>
    <t>FPH : 0,7%</t>
  </si>
  <si>
    <t>Ensemble FP : 0,8%</t>
  </si>
  <si>
    <t>Emploi total : 1,1%</t>
  </si>
  <si>
    <t>(base 100 au 31 décembre 2007)</t>
  </si>
  <si>
    <t>Au 31 décembre 2017</t>
  </si>
  <si>
    <t>Évolution par rapport 
à 2016</t>
  </si>
  <si>
    <t>Évolution moyenne annuelle entre 2007 et 2017</t>
  </si>
  <si>
    <t>Évolution par rapport à 2016</t>
  </si>
  <si>
    <t>Évolution par rapport à 2016 (en %)</t>
  </si>
  <si>
    <t>Évolution en  moyenne annuelle entre 2007 et 2017</t>
  </si>
  <si>
    <t>Évolution annuelle moyenne entre 2007 et 2017</t>
  </si>
  <si>
    <t>Évolution 2017/2007</t>
  </si>
  <si>
    <t>Évolution 2017/2016</t>
  </si>
  <si>
    <t>Lecture : En 2017, 5,46 % des entrants contractuels intègrent la fonction publique à 24 ans.</t>
  </si>
  <si>
    <t>Situation au 31 décembre 2017</t>
  </si>
  <si>
    <t>FPE : -0,5%</t>
  </si>
  <si>
    <t>Lecture : Au 31 décembre 2017, on compte 283 050 agents dans les départements, soit 14,9 % des effectifs de la FPT à cette date. Cet effectif est en baisse de 0,4 % par rapport au 31 décembre 2016 (en moyenne +1,7 % d'augmentation par an depuis 2007). La part des agents de la FPT en poste dans les départements diminue de 0,2 point en un an (+0,1 point en moyenne par an depuis 2007).</t>
  </si>
  <si>
    <t>Lecture : Au 31 décembre 2017, on compte 1 029 149 agents dans les hôpitaux, soit 87,7 % des effectifs de la FPH à cette date. Cet effectif augmente de 0,4 % par rapport au 31 décembre 2016. La part des agents des hôpitaux dans l'ensemble de la FPH diminue de 0,3 point par rapport à fin 2016. En moyenne chaque année depuis 2007, le nombre d'agents dans les hôpitaux a diminué de 0,6 % et leur part dans l'ensemble de la FPH a diminué de 0,3 point.</t>
  </si>
  <si>
    <t>(2) Pour respecter le secret statistique, dans la FPT, les militaires sont regroupés avec les fonctionnaires et les militaires volontaires avec les contractuels.</t>
  </si>
  <si>
    <t>Évolution entre les 31 décembre 2016 et 2017</t>
  </si>
  <si>
    <t>Lecture : Au 31 décembre 2017, on compte 468 900 entrants dans la fonction publique soit 8,3 % de plus qu’au 31 décembre 2016. Le taux d’entrée, c’est-à-dire le nombre d’entrants rapporté au nombre moyen d’agents pendant l’année est égal à 8,5 %, en hausse de 0,6 point par rapport à l’année précédente.</t>
  </si>
  <si>
    <t>Corse</t>
  </si>
  <si>
    <t>Nouvelle-Aquitaine</t>
  </si>
  <si>
    <t>Occitanie</t>
  </si>
  <si>
    <t>Bretagne</t>
  </si>
  <si>
    <t>Martinique</t>
  </si>
  <si>
    <t>Auvergne-Rhône-Alpes</t>
  </si>
  <si>
    <t>Pays de la Loire</t>
  </si>
  <si>
    <t>Guadeloupe</t>
  </si>
  <si>
    <t>Normandie</t>
  </si>
  <si>
    <t>Provence-Alpes-Côte d'Azur</t>
  </si>
  <si>
    <t>Grand-Est</t>
  </si>
  <si>
    <t>Bourgogne-Franche-Comté</t>
  </si>
  <si>
    <t>Centre-Val de Loire</t>
  </si>
  <si>
    <r>
      <t>dont secteur communal</t>
    </r>
    <r>
      <rPr>
        <b/>
        <i/>
        <vertAlign val="superscript"/>
        <sz val="8"/>
        <rFont val="Arial"/>
        <family val="2"/>
      </rPr>
      <t>(1)</t>
    </r>
  </si>
  <si>
    <t>Figure 1 : Effectifs physiques en équivalent temps plein (ETP) et en équivalent temps plein annualisé (EQTP) dans la fonction publique en 2017</t>
  </si>
  <si>
    <r>
      <t xml:space="preserve">Figure 2 : </t>
    </r>
    <r>
      <rPr>
        <b/>
        <sz val="10"/>
        <rFont val="Calibri"/>
        <family val="2"/>
      </rPr>
      <t>É</t>
    </r>
    <r>
      <rPr>
        <b/>
        <sz val="10"/>
        <rFont val="Arial"/>
        <family val="2"/>
      </rPr>
      <t>volution des effectifs en fin d’année dans la fonction publique depuis 2007</t>
    </r>
  </si>
  <si>
    <t>Figure 2 : Evolution des effectifs des trois fonctions publiques depuis 2007 en France (métropole + DOM)</t>
  </si>
  <si>
    <t>Figure 7 : Répartition par catégorie hiérarchique(*) des effectifs des trois versants de la fonction publique en 2017</t>
  </si>
  <si>
    <t xml:space="preserve">Figure 8 : Taux d'administration (en ETP) dans l’ensemble de la fonction publique au 31 décembre 2017 en France </t>
  </si>
  <si>
    <r>
      <t xml:space="preserve">Figure 9 : </t>
    </r>
    <r>
      <rPr>
        <b/>
        <sz val="9"/>
        <color theme="1"/>
        <rFont val="Calibri"/>
        <family val="2"/>
      </rPr>
      <t>É</t>
    </r>
    <r>
      <rPr>
        <b/>
        <sz val="9"/>
        <color theme="1"/>
        <rFont val="Arial"/>
        <family val="2"/>
      </rPr>
      <t>volution du nombre d’agents civils (hors militaires) par région dans les trois versants de la fonction publique au 31 décembre 2017 en France (métropole + DOM hors Mayotte)</t>
    </r>
  </si>
  <si>
    <t>Figure 9 : Evolution du nombre d’agents civils (hors militaires) par région dans les trois versants de la fonction publique au 31 décembre 2017 en France (Métropole + DOM hors Mayotte)</t>
  </si>
  <si>
    <r>
      <t xml:space="preserve">Figure 10 : </t>
    </r>
    <r>
      <rPr>
        <b/>
        <sz val="9"/>
        <rFont val="Calibri"/>
        <family val="2"/>
      </rPr>
      <t>É</t>
    </r>
    <r>
      <rPr>
        <b/>
        <sz val="9"/>
        <rFont val="Arial"/>
        <family val="2"/>
      </rPr>
      <t>volution de la part des femmes par catégorie hiérarchique dans la fonction publique entre fin 2016 et fin 2017 (en %)</t>
    </r>
  </si>
  <si>
    <t>Figure 11 : Pyramide des âges par versant au 31 décembre 2017</t>
  </si>
  <si>
    <t>Figure 12 :  Répartition des effectifs de la fonction publique par catégorie hiérarchique, par sexe et tranche d'âge</t>
  </si>
  <si>
    <t>Figure 13 : Nombre d'entrants et de sortants et taux d'entrée et de sortie, par versant, sexe et statut en 2017</t>
  </si>
  <si>
    <t>Figure 14 : Profil par âge des entrants et des sortants de la fonction publique en 2017</t>
  </si>
  <si>
    <t>Figure 15 : Effectifs qui à la fois entrent et sortent de la fonction publique en 2017 (entrants-sortants) et effectifs qui interrompent leur activité en 2017 (sortants-entrants) par versant et par statut</t>
  </si>
  <si>
    <t>Figure 15 : Effectifs qui à la fois entrent et sortent de la fonction publique en 2016 (entrants-sortants) et effectifs qui interrompent leur activité en 2016 (sortants-entrants) par versant et par statut</t>
  </si>
  <si>
    <t>Champ emploi total : Salariés et non-salariés des secteurs public et privé, y compris bénéficiaires de contrats aidés.</t>
  </si>
  <si>
    <t>Structure (en point 
de %)</t>
  </si>
  <si>
    <r>
      <t>dont enseignants</t>
    </r>
    <r>
      <rPr>
        <i/>
        <vertAlign val="superscript"/>
        <sz val="8"/>
        <rFont val="Arial"/>
        <family val="2"/>
      </rPr>
      <t>(1)</t>
    </r>
  </si>
  <si>
    <t>Sources : FGE, Colter, DADS, Siasp, Insee ; enquête SAE. Traitement DGAFP- Département des études, des statistiques et des systèmes d'information.</t>
  </si>
  <si>
    <t>Part des 50 ans et plus 
(en point de %)</t>
  </si>
  <si>
    <r>
      <rPr>
        <sz val="8"/>
        <rFont val="Calibri"/>
        <family val="2"/>
      </rPr>
      <t>É</t>
    </r>
    <r>
      <rPr>
        <sz val="8"/>
        <rFont val="Arial"/>
        <family val="2"/>
      </rPr>
      <t>volution par rapport à 2016
(en %)</t>
    </r>
  </si>
  <si>
    <t>Source : Siasp, Insee. Traitement DGAFP - Département des études, des statistiques et des systèmes d’information.</t>
  </si>
  <si>
    <t>Source : Siasp, Insee.Traitement DGAFP - Département des études, des statistiques et des systèmes d’information.</t>
  </si>
  <si>
    <t xml:space="preserve">(1) Champ : Emplois principaux, tous statuts, situés en France (métropole + DOM, hors COM et étranger), hors Mayotte. Hors bénéficiaires de contrats aidés. </t>
  </si>
  <si>
    <t>Figure 3 : Évolution des effectifs physiques de la fonction publique de l'État</t>
  </si>
  <si>
    <r>
      <t xml:space="preserve">Figure 4 : </t>
    </r>
    <r>
      <rPr>
        <b/>
        <sz val="9"/>
        <rFont val="Calibri"/>
        <family val="2"/>
      </rPr>
      <t>É</t>
    </r>
    <r>
      <rPr>
        <b/>
        <sz val="9"/>
        <rFont val="Arial"/>
        <family val="2"/>
      </rPr>
      <t>volution des effectifs de la fonction publique territoriale</t>
    </r>
  </si>
  <si>
    <r>
      <t xml:space="preserve">Figure 5 : </t>
    </r>
    <r>
      <rPr>
        <b/>
        <sz val="9"/>
        <rFont val="Calibri"/>
        <family val="2"/>
      </rPr>
      <t>É</t>
    </r>
    <r>
      <rPr>
        <b/>
        <sz val="9"/>
        <rFont val="Arial"/>
        <family val="2"/>
      </rPr>
      <t>volution des effectifs de la fonction publique hospitalière</t>
    </r>
  </si>
  <si>
    <r>
      <t xml:space="preserve">Figure 6 : </t>
    </r>
    <r>
      <rPr>
        <b/>
        <sz val="10"/>
        <rFont val="Calibri"/>
        <family val="2"/>
      </rPr>
      <t>É</t>
    </r>
    <r>
      <rPr>
        <b/>
        <sz val="10"/>
        <rFont val="Arial"/>
        <family val="2"/>
      </rPr>
      <t>volution des effectifs par statut dans la fonction publique</t>
    </r>
  </si>
  <si>
    <t>(2) Champ : Postes actifs dans l’année, tous statuts, situés en France (métropole + DOM, hors COM et étranger), hors Mayotte. Hors bénéficiaires de contrats aidés.</t>
  </si>
  <si>
    <t xml:space="preserve">Lecture : Au 31 décembre 2017, on compte 51 297 agents au ministère de l’Écologie, Développement durable, Énergie et Logement, soit 2,1 % des effectifs de la FPE à cette date. Cet effectif est en baisse de 2,3 % par rapport au 31 décembre 2016 (-7,0 % de baisse moyenne par an depuis 2007) et la part des agents de la FPE en poste au ministère de l’Écologie, Développement durable, Énergie et Logement a baissé de 0,1 point de pourcentage en un an (-0,2 point de pourcentage en moyenne annuelle depuis 2007). </t>
  </si>
  <si>
    <t>Communes</t>
  </si>
  <si>
    <t>Établissements communaux</t>
  </si>
  <si>
    <t>Établissements intercommunaux</t>
  </si>
  <si>
    <t>Autres EPA locaux</t>
  </si>
  <si>
    <t>Hauts-de-France</t>
  </si>
  <si>
    <t>Source figure V 11 : Pyramide des âges par versant au 31 décembre 2017</t>
  </si>
  <si>
    <t>Lecture : En 2017, 5,5 % des entrants contractuels intègrent la fonction publique à 24 ans.</t>
  </si>
  <si>
    <r>
      <t>ETP au 31/12/2017</t>
    </r>
    <r>
      <rPr>
        <b/>
        <vertAlign val="superscript"/>
        <sz val="8"/>
        <color indexed="8"/>
        <rFont val="Arial"/>
        <family val="2"/>
      </rPr>
      <t>(1)</t>
    </r>
  </si>
  <si>
    <r>
      <t>EQTP annualisé en 2017</t>
    </r>
    <r>
      <rPr>
        <b/>
        <vertAlign val="superscript"/>
        <sz val="8"/>
        <color indexed="8"/>
        <rFont val="Arial"/>
        <family val="2"/>
      </rPr>
      <t>(2)</t>
    </r>
  </si>
  <si>
    <r>
      <t>Effectifs physiques au 31/12/2017</t>
    </r>
    <r>
      <rPr>
        <b/>
        <vertAlign val="superscript"/>
        <sz val="8"/>
        <color indexed="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</si>
</sst>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quot;_-;\-* #,##0.00\ &quot;€&quot;_-;_-* &quot;-&quot;??\ &quot;€&quot;_-;_-@_-"/>
    <numFmt numFmtId="43" formatCode="_-* #,##0.00\ _€_-;\-* #,##0.00\ _€_-;_-* &quot;-&quot;??\ _€_-;_-@_-"/>
    <numFmt numFmtId="164" formatCode="#,##0.0"/>
    <numFmt numFmtId="165" formatCode="0.0"/>
    <numFmt numFmtId="166" formatCode="\+0.0;\-0.0"/>
    <numFmt numFmtId="167" formatCode="0.0_ ;\-0.0\ "/>
    <numFmt numFmtId="168" formatCode="0.0;\-0.0"/>
    <numFmt numFmtId="169" formatCode="#,##0.000"/>
    <numFmt numFmtId="170" formatCode="#,##0;[Red]#,##0"/>
    <numFmt numFmtId="171" formatCode="0;[Red]0"/>
    <numFmt numFmtId="172" formatCode="0.0%"/>
  </numFmts>
  <fonts count="82">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b/>
      <sz val="9"/>
      <name val="Arial"/>
      <family val="2"/>
    </font>
    <font>
      <i/>
      <sz val="8"/>
      <name val="Arial"/>
      <family val="2"/>
    </font>
    <font>
      <sz val="8"/>
      <name val="Arial"/>
      <family val="2"/>
    </font>
    <font>
      <b/>
      <sz val="9"/>
      <color indexed="8"/>
      <name val="Arial"/>
      <family val="2"/>
    </font>
    <font>
      <sz val="10"/>
      <color indexed="8"/>
      <name val="Times New Roman, Times Roman"/>
    </font>
    <font>
      <b/>
      <sz val="8"/>
      <color indexed="8"/>
      <name val="Arial"/>
      <family val="2"/>
    </font>
    <font>
      <sz val="8"/>
      <color indexed="8"/>
      <name val="Arial"/>
      <family val="2"/>
    </font>
    <font>
      <i/>
      <sz val="8"/>
      <color indexed="8"/>
      <name val="Arial"/>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u/>
      <sz val="10"/>
      <name val="Arial"/>
      <family val="2"/>
    </font>
    <font>
      <b/>
      <sz val="8"/>
      <name val="Times"/>
      <family val="1"/>
    </font>
    <font>
      <sz val="11"/>
      <color indexed="62"/>
      <name val="Calibri"/>
      <family val="2"/>
    </font>
    <font>
      <sz val="10"/>
      <name val="Times New Roman"/>
      <family val="1"/>
    </font>
    <font>
      <sz val="11"/>
      <color indexed="20"/>
      <name val="Calibri"/>
      <family val="2"/>
    </font>
    <font>
      <sz val="11"/>
      <color indexed="60"/>
      <name val="Calibri"/>
      <family val="2"/>
    </font>
    <font>
      <sz val="6"/>
      <name val="Times"/>
      <family val="1"/>
    </font>
    <font>
      <sz val="11"/>
      <color indexed="17"/>
      <name val="Calibri"/>
      <family val="2"/>
    </font>
    <font>
      <b/>
      <sz val="11"/>
      <color indexed="63"/>
      <name val="Calibri"/>
      <family val="2"/>
    </font>
    <font>
      <i/>
      <sz val="8"/>
      <name val="Times"/>
      <family val="1"/>
    </font>
    <font>
      <sz val="8"/>
      <name val="Times"/>
      <family val="1"/>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name val="Times New Roman"/>
      <family val="1"/>
    </font>
    <font>
      <b/>
      <sz val="11"/>
      <color indexed="8"/>
      <name val="Calibri"/>
      <family val="2"/>
    </font>
    <font>
      <b/>
      <sz val="11"/>
      <color indexed="9"/>
      <name val="Calibri"/>
      <family val="2"/>
    </font>
    <font>
      <b/>
      <i/>
      <sz val="9"/>
      <name val="Arial"/>
      <family val="2"/>
    </font>
    <font>
      <b/>
      <i/>
      <sz val="8"/>
      <name val="Arial"/>
      <family val="2"/>
    </font>
    <font>
      <b/>
      <i/>
      <sz val="8"/>
      <color indexed="8"/>
      <name val="Arial"/>
      <family val="2"/>
    </font>
    <font>
      <i/>
      <sz val="10"/>
      <color indexed="8"/>
      <name val="Times New Roman, Times Roman"/>
    </font>
    <font>
      <sz val="8"/>
      <color theme="1"/>
      <name val="Arial"/>
      <family val="2"/>
    </font>
    <font>
      <b/>
      <sz val="10"/>
      <name val="Calibri"/>
      <family val="2"/>
    </font>
    <font>
      <b/>
      <sz val="9"/>
      <name val="Calibri"/>
      <family val="2"/>
    </font>
    <font>
      <b/>
      <sz val="18"/>
      <color theme="3"/>
      <name val="Calibri Light"/>
      <family val="2"/>
      <scheme val="major"/>
    </font>
    <font>
      <sz val="8"/>
      <color rgb="FF000000"/>
      <name val="Arial"/>
      <family val="2"/>
    </font>
    <font>
      <vertAlign val="superscript"/>
      <sz val="8"/>
      <name val="Arial"/>
      <family val="2"/>
    </font>
    <font>
      <sz val="9"/>
      <name val="Arial"/>
      <family val="2"/>
    </font>
    <font>
      <b/>
      <sz val="9"/>
      <color theme="1"/>
      <name val="Arial"/>
      <family val="2"/>
    </font>
    <font>
      <b/>
      <sz val="9"/>
      <color theme="1"/>
      <name val="Calibri"/>
      <family val="2"/>
    </font>
    <font>
      <i/>
      <sz val="8"/>
      <color theme="1"/>
      <name val="Arial"/>
      <family val="2"/>
    </font>
    <font>
      <sz val="10"/>
      <name val="MS Sans Serif"/>
      <family val="2"/>
    </font>
    <font>
      <sz val="8"/>
      <name val="MS Sans Serif"/>
      <family val="2"/>
    </font>
    <font>
      <i/>
      <sz val="8"/>
      <name val="Calibri"/>
      <family val="2"/>
    </font>
    <font>
      <sz val="8"/>
      <name val="Calibri"/>
      <family val="2"/>
    </font>
    <font>
      <i/>
      <sz val="9"/>
      <name val="Arial"/>
      <family val="2"/>
    </font>
    <font>
      <sz val="10"/>
      <name val="Arial"/>
      <family val="2"/>
    </font>
    <font>
      <sz val="10"/>
      <color theme="1"/>
      <name val="Calibri"/>
      <family val="2"/>
    </font>
    <font>
      <sz val="10"/>
      <color theme="1"/>
      <name val="Calibri"/>
      <family val="2"/>
      <scheme val="minor"/>
    </font>
    <font>
      <sz val="8"/>
      <name val="Arial"/>
      <family val="2"/>
    </font>
    <font>
      <b/>
      <sz val="8"/>
      <color rgb="FF000000"/>
      <name val="Arial"/>
      <family val="2"/>
    </font>
    <font>
      <b/>
      <sz val="8"/>
      <color theme="1"/>
      <name val="Arial"/>
      <family val="2"/>
    </font>
    <font>
      <sz val="8"/>
      <color theme="1"/>
      <name val="Calibri"/>
      <family val="2"/>
      <scheme val="minor"/>
    </font>
    <font>
      <b/>
      <i/>
      <vertAlign val="superscript"/>
      <sz val="8"/>
      <name val="Arial"/>
      <family val="2"/>
    </font>
    <font>
      <i/>
      <vertAlign val="superscript"/>
      <sz val="8"/>
      <name val="Arial"/>
      <family val="2"/>
    </font>
    <font>
      <b/>
      <vertAlign val="superscript"/>
      <sz val="8"/>
      <color indexed="8"/>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gray0625"/>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0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hair">
        <color indexed="64"/>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style="thin">
        <color indexed="64"/>
      </left>
      <right style="medium">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diagonal/>
    </border>
    <border>
      <left style="double">
        <color indexed="63"/>
      </left>
      <right style="double">
        <color indexed="63"/>
      </right>
      <top style="double">
        <color indexed="63"/>
      </top>
      <bottom style="double">
        <color indexed="63"/>
      </bottom>
      <diagonal/>
    </border>
    <border>
      <left/>
      <right style="medium">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9"/>
      </bottom>
      <diagonal/>
    </border>
    <border>
      <left/>
      <right style="thin">
        <color indexed="64"/>
      </right>
      <top style="thin">
        <color indexed="9"/>
      </top>
      <bottom style="thin">
        <color indexed="9"/>
      </bottom>
      <diagonal/>
    </border>
    <border>
      <left/>
      <right style="thin">
        <color indexed="64"/>
      </right>
      <top style="thin">
        <color indexed="9"/>
      </top>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9"/>
      </bottom>
      <diagonal/>
    </border>
    <border>
      <left/>
      <right/>
      <top style="thin">
        <color indexed="9"/>
      </top>
      <bottom style="thin">
        <color indexed="9"/>
      </bottom>
      <diagonal/>
    </border>
    <border>
      <left style="thin">
        <color indexed="64"/>
      </left>
      <right style="thin">
        <color indexed="64"/>
      </right>
      <top style="thin">
        <color indexed="64"/>
      </top>
      <bottom/>
      <diagonal/>
    </border>
    <border>
      <left/>
      <right/>
      <top style="thin">
        <color indexed="9"/>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9"/>
      </top>
      <bottom style="thin">
        <color indexed="64"/>
      </bottom>
      <diagonal/>
    </border>
    <border>
      <left style="thin">
        <color indexed="64"/>
      </left>
      <right style="thin">
        <color indexed="64"/>
      </right>
      <top/>
      <bottom style="thin">
        <color indexed="9"/>
      </bottom>
      <diagonal/>
    </border>
    <border>
      <left style="thin">
        <color indexed="64"/>
      </left>
      <right style="thin">
        <color indexed="64"/>
      </right>
      <top style="thin">
        <color indexed="9"/>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top style="medium">
        <color indexed="8"/>
      </top>
      <bottom style="thin">
        <color indexed="8"/>
      </bottom>
      <diagonal/>
    </border>
    <border>
      <left style="thin">
        <color indexed="64"/>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diagonal/>
    </border>
    <border>
      <left style="thin">
        <color indexed="64"/>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s>
  <cellStyleXfs count="136">
    <xf numFmtId="0" fontId="0" fillId="0" borderId="0"/>
    <xf numFmtId="0" fontId="17" fillId="0" borderId="0"/>
    <xf numFmtId="0" fontId="29"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42" borderId="0" applyNumberFormat="0" applyBorder="0" applyAlignment="0" applyProtection="0"/>
    <xf numFmtId="0" fontId="30" fillId="43"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50" borderId="0" applyNumberFormat="0" applyBorder="0" applyAlignment="0" applyProtection="0"/>
    <xf numFmtId="0" fontId="31" fillId="0" borderId="0" applyNumberFormat="0" applyFill="0" applyBorder="0" applyAlignment="0" applyProtection="0"/>
    <xf numFmtId="0" fontId="32" fillId="51" borderId="10" applyNumberFormat="0" applyAlignment="0" applyProtection="0"/>
    <xf numFmtId="0" fontId="33" fillId="0" borderId="11" applyNumberFormat="0" applyFill="0" applyAlignment="0" applyProtection="0"/>
    <xf numFmtId="0" fontId="18" fillId="52" borderId="12" applyNumberFormat="0" applyFont="0" applyAlignment="0" applyProtection="0"/>
    <xf numFmtId="3" fontId="34" fillId="0" borderId="0">
      <alignment vertical="center"/>
    </xf>
    <xf numFmtId="0" fontId="35" fillId="0" borderId="0"/>
    <xf numFmtId="0" fontId="36" fillId="38" borderId="10" applyNumberFormat="0" applyAlignment="0" applyProtection="0"/>
    <xf numFmtId="44" fontId="18" fillId="0" borderId="0" applyFont="0" applyFill="0" applyBorder="0" applyAlignment="0" applyProtection="0"/>
    <xf numFmtId="0" fontId="37" fillId="0" borderId="13"/>
    <xf numFmtId="0" fontId="38" fillId="34" borderId="0" applyNumberFormat="0" applyBorder="0" applyAlignment="0" applyProtection="0"/>
    <xf numFmtId="1" fontId="37" fillId="0" borderId="0"/>
    <xf numFmtId="3" fontId="22" fillId="1" borderId="14">
      <alignment horizontal="centerContinuous" vertical="center"/>
    </xf>
    <xf numFmtId="0" fontId="18" fillId="0" borderId="0"/>
    <xf numFmtId="0" fontId="39" fillId="53" borderId="0" applyNumberFormat="0" applyBorder="0" applyAlignment="0" applyProtection="0"/>
    <xf numFmtId="0" fontId="22" fillId="0" borderId="15"/>
    <xf numFmtId="0" fontId="40" fillId="0" borderId="0">
      <alignment horizontal="left"/>
    </xf>
    <xf numFmtId="9" fontId="18" fillId="0" borderId="0" applyFont="0" applyFill="0" applyBorder="0" applyAlignment="0" applyProtection="0"/>
    <xf numFmtId="0" fontId="35" fillId="0" borderId="0"/>
    <xf numFmtId="0" fontId="28" fillId="54" borderId="16">
      <alignment horizontal="centerContinuous" vertical="center"/>
    </xf>
    <xf numFmtId="0" fontId="41" fillId="35" borderId="0" applyNumberFormat="0" applyBorder="0" applyAlignment="0" applyProtection="0"/>
    <xf numFmtId="3" fontId="20" fillId="0" borderId="17">
      <alignment horizontal="center" vertical="center"/>
    </xf>
    <xf numFmtId="0" fontId="42" fillId="51" borderId="18" applyNumberFormat="0" applyAlignment="0" applyProtection="0"/>
    <xf numFmtId="0" fontId="43" fillId="0" borderId="0">
      <alignment horizontal="left"/>
    </xf>
    <xf numFmtId="0" fontId="44" fillId="0" borderId="19">
      <alignment horizontal="right"/>
    </xf>
    <xf numFmtId="3" fontId="28" fillId="54" borderId="20"/>
    <xf numFmtId="3" fontId="44" fillId="0" borderId="0">
      <alignment horizontal="right"/>
    </xf>
    <xf numFmtId="0" fontId="45" fillId="0" borderId="0" applyNumberFormat="0" applyFill="0" applyBorder="0" applyAlignment="0" applyProtection="0"/>
    <xf numFmtId="0" fontId="44" fillId="0" borderId="19">
      <alignment horizontal="center" vertical="center" wrapText="1"/>
    </xf>
    <xf numFmtId="0" fontId="44" fillId="0" borderId="19">
      <alignment horizontal="left" vertical="center"/>
    </xf>
    <xf numFmtId="0" fontId="44" fillId="0" borderId="0">
      <alignment horizontal="left"/>
    </xf>
    <xf numFmtId="0" fontId="46" fillId="0" borderId="0" applyNumberFormat="0" applyFill="0" applyBorder="0" applyAlignment="0" applyProtection="0"/>
    <xf numFmtId="0" fontId="47" fillId="0" borderId="21" applyNumberFormat="0" applyFill="0" applyAlignment="0" applyProtection="0"/>
    <xf numFmtId="0" fontId="48" fillId="0" borderId="22" applyNumberFormat="0" applyFill="0" applyAlignment="0" applyProtection="0"/>
    <xf numFmtId="0" fontId="49" fillId="0" borderId="23" applyNumberFormat="0" applyFill="0" applyAlignment="0" applyProtection="0"/>
    <xf numFmtId="0" fontId="49" fillId="0" borderId="0" applyNumberFormat="0" applyFill="0" applyBorder="0" applyAlignment="0" applyProtection="0"/>
    <xf numFmtId="0" fontId="50" fillId="0" borderId="0">
      <alignment horizontal="left"/>
    </xf>
    <xf numFmtId="0" fontId="51" fillId="0" borderId="24" applyNumberFormat="0" applyFill="0" applyAlignment="0" applyProtection="0"/>
    <xf numFmtId="3" fontId="44" fillId="0" borderId="19">
      <alignment horizontal="right" vertical="center"/>
    </xf>
    <xf numFmtId="0" fontId="44" fillId="0" borderId="19">
      <alignment horizontal="left" vertical="center"/>
    </xf>
    <xf numFmtId="3" fontId="19" fillId="1" borderId="25">
      <alignment vertical="center"/>
    </xf>
    <xf numFmtId="0" fontId="44" fillId="0" borderId="0">
      <alignment horizontal="right"/>
    </xf>
    <xf numFmtId="3" fontId="19" fillId="0" borderId="26" applyFont="0" applyFill="0" applyBorder="0" applyAlignment="0" applyProtection="0"/>
    <xf numFmtId="0" fontId="52" fillId="55" borderId="27" applyNumberFormat="0" applyAlignment="0" applyProtection="0"/>
    <xf numFmtId="0" fontId="18" fillId="0" borderId="28"/>
    <xf numFmtId="3" fontId="22" fillId="0" borderId="20"/>
    <xf numFmtId="0" fontId="18" fillId="0" borderId="0"/>
    <xf numFmtId="0" fontId="22" fillId="0" borderId="0"/>
    <xf numFmtId="0" fontId="1" fillId="0" borderId="0"/>
    <xf numFmtId="0" fontId="60"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8" fillId="0" borderId="0"/>
    <xf numFmtId="0" fontId="18" fillId="0" borderId="0"/>
    <xf numFmtId="0" fontId="22" fillId="0" borderId="0"/>
    <xf numFmtId="0" fontId="18" fillId="0" borderId="0"/>
    <xf numFmtId="0" fontId="22" fillId="0" borderId="0"/>
    <xf numFmtId="0" fontId="67" fillId="0" borderId="0"/>
    <xf numFmtId="0" fontId="17" fillId="52" borderId="12" applyNumberFormat="0" applyFont="0" applyAlignment="0" applyProtection="0"/>
    <xf numFmtId="44"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72" fillId="0" borderId="0"/>
    <xf numFmtId="0" fontId="32" fillId="51" borderId="89" applyNumberFormat="0" applyAlignment="0" applyProtection="0"/>
    <xf numFmtId="0" fontId="17" fillId="52" borderId="90" applyNumberFormat="0" applyFont="0" applyAlignment="0" applyProtection="0"/>
    <xf numFmtId="43" fontId="17" fillId="0" borderId="0" applyFont="0" applyFill="0" applyBorder="0" applyAlignment="0" applyProtection="0"/>
    <xf numFmtId="0" fontId="42" fillId="51" borderId="91" applyNumberFormat="0" applyAlignment="0" applyProtection="0"/>
    <xf numFmtId="0" fontId="51" fillId="0" borderId="92" applyNumberFormat="0" applyFill="0" applyAlignment="0" applyProtection="0"/>
    <xf numFmtId="0" fontId="36" fillId="38" borderId="89" applyNumberFormat="0" applyAlignment="0" applyProtection="0"/>
    <xf numFmtId="0" fontId="75" fillId="0" borderId="0"/>
    <xf numFmtId="9" fontId="75" fillId="0" borderId="0" applyFont="0" applyFill="0" applyBorder="0" applyAlignment="0" applyProtection="0"/>
    <xf numFmtId="9" fontId="1" fillId="0" borderId="0" applyFont="0" applyFill="0" applyBorder="0" applyAlignment="0" applyProtection="0"/>
  </cellStyleXfs>
  <cellXfs count="456">
    <xf numFmtId="0" fontId="0" fillId="0" borderId="0" xfId="0"/>
    <xf numFmtId="0" fontId="26" fillId="57" borderId="57" xfId="1" applyNumberFormat="1" applyFont="1" applyFill="1" applyBorder="1" applyAlignment="1" applyProtection="1"/>
    <xf numFmtId="0" fontId="25" fillId="57" borderId="28" xfId="1" applyNumberFormat="1" applyFont="1" applyFill="1" applyBorder="1" applyAlignment="1" applyProtection="1">
      <alignment horizontal="center" wrapText="1"/>
    </xf>
    <xf numFmtId="0" fontId="26" fillId="57" borderId="15" xfId="1" applyNumberFormat="1" applyFont="1" applyFill="1" applyBorder="1" applyAlignment="1" applyProtection="1">
      <alignment horizontal="center" vertical="center" wrapText="1"/>
    </xf>
    <xf numFmtId="0" fontId="27" fillId="57" borderId="58" xfId="1" applyNumberFormat="1" applyFont="1" applyFill="1" applyBorder="1" applyAlignment="1" applyProtection="1">
      <alignment horizontal="center" vertical="center" wrapText="1"/>
    </xf>
    <xf numFmtId="3" fontId="26" fillId="57" borderId="62" xfId="1" applyNumberFormat="1" applyFont="1" applyFill="1" applyBorder="1" applyAlignment="1" applyProtection="1">
      <alignment horizontal="left" wrapText="1"/>
    </xf>
    <xf numFmtId="3" fontId="26" fillId="57" borderId="63" xfId="1" applyNumberFormat="1" applyFont="1" applyFill="1" applyBorder="1" applyAlignment="1" applyProtection="1">
      <alignment horizontal="left" wrapText="1"/>
    </xf>
    <xf numFmtId="164" fontId="27" fillId="57" borderId="71" xfId="1" applyNumberFormat="1" applyFont="1" applyFill="1" applyBorder="1" applyAlignment="1" applyProtection="1">
      <alignment horizontal="center" vertical="center" wrapText="1"/>
    </xf>
    <xf numFmtId="164" fontId="27" fillId="57" borderId="60" xfId="1" applyNumberFormat="1" applyFont="1" applyFill="1" applyBorder="1" applyAlignment="1" applyProtection="1">
      <alignment horizontal="center" vertical="center" wrapText="1"/>
    </xf>
    <xf numFmtId="3" fontId="25" fillId="57" borderId="75" xfId="1" applyNumberFormat="1" applyFont="1" applyFill="1" applyBorder="1" applyAlignment="1" applyProtection="1">
      <alignment horizontal="left" wrapText="1"/>
    </xf>
    <xf numFmtId="164" fontId="55" fillId="57" borderId="77" xfId="1" applyNumberFormat="1" applyFont="1" applyFill="1" applyBorder="1" applyAlignment="1" applyProtection="1">
      <alignment horizontal="center" vertical="center" wrapText="1"/>
    </xf>
    <xf numFmtId="3" fontId="26" fillId="57" borderId="59" xfId="1" applyNumberFormat="1" applyFont="1" applyFill="1" applyBorder="1" applyAlignment="1" applyProtection="1">
      <alignment horizontal="center" vertical="center" wrapText="1"/>
    </xf>
    <xf numFmtId="3" fontId="25" fillId="57" borderId="76" xfId="1" applyNumberFormat="1" applyFont="1" applyFill="1" applyBorder="1" applyAlignment="1" applyProtection="1">
      <alignment horizontal="center" vertical="center" wrapText="1"/>
    </xf>
    <xf numFmtId="3" fontId="26" fillId="57" borderId="61" xfId="1" applyNumberFormat="1" applyFont="1" applyFill="1" applyBorder="1" applyAlignment="1" applyProtection="1">
      <alignment horizontal="center" vertical="center" wrapText="1"/>
    </xf>
    <xf numFmtId="3" fontId="25" fillId="57" borderId="78" xfId="1" applyNumberFormat="1" applyFont="1" applyFill="1" applyBorder="1" applyAlignment="1" applyProtection="1">
      <alignment horizontal="center" vertical="center" wrapText="1"/>
    </xf>
    <xf numFmtId="0" fontId="0" fillId="0" borderId="0" xfId="0" applyBorder="1"/>
    <xf numFmtId="0" fontId="17" fillId="0" borderId="0" xfId="1"/>
    <xf numFmtId="0" fontId="22" fillId="57" borderId="0" xfId="1" applyFont="1" applyFill="1"/>
    <xf numFmtId="0" fontId="19" fillId="0" borderId="0" xfId="1" applyFont="1" applyAlignment="1">
      <alignment vertical="center"/>
    </xf>
    <xf numFmtId="0" fontId="17" fillId="0" borderId="0" xfId="1"/>
    <xf numFmtId="0" fontId="17" fillId="57" borderId="0" xfId="1" applyFill="1"/>
    <xf numFmtId="0" fontId="22" fillId="57" borderId="41" xfId="1" applyFont="1" applyFill="1" applyBorder="1" applyAlignment="1">
      <alignment horizontal="center" vertical="center" wrapText="1"/>
    </xf>
    <xf numFmtId="0" fontId="27" fillId="57" borderId="0" xfId="1" applyNumberFormat="1" applyFont="1" applyFill="1" applyBorder="1" applyAlignment="1" applyProtection="1">
      <alignment horizontal="left"/>
    </xf>
    <xf numFmtId="0" fontId="26" fillId="57" borderId="0" xfId="1" applyNumberFormat="1" applyFont="1" applyFill="1" applyBorder="1" applyAlignment="1" applyProtection="1">
      <alignment horizontal="left"/>
    </xf>
    <xf numFmtId="0" fontId="19" fillId="57" borderId="0" xfId="1" applyFont="1" applyFill="1"/>
    <xf numFmtId="0" fontId="28" fillId="57" borderId="41" xfId="1" applyFont="1" applyFill="1" applyBorder="1" applyAlignment="1">
      <alignment horizontal="center" vertical="center" wrapText="1"/>
    </xf>
    <xf numFmtId="0" fontId="22" fillId="57" borderId="41" xfId="1" applyFont="1" applyFill="1" applyBorder="1" applyAlignment="1">
      <alignment horizontal="left"/>
    </xf>
    <xf numFmtId="164" fontId="28" fillId="57" borderId="41" xfId="1" applyNumberFormat="1" applyFont="1" applyFill="1" applyBorder="1"/>
    <xf numFmtId="2" fontId="17" fillId="57" borderId="0" xfId="1" applyNumberFormat="1" applyFill="1"/>
    <xf numFmtId="0" fontId="22" fillId="57" borderId="0" xfId="1" applyFont="1" applyFill="1"/>
    <xf numFmtId="3" fontId="17" fillId="57" borderId="0" xfId="1" applyNumberFormat="1" applyFill="1"/>
    <xf numFmtId="0" fontId="18" fillId="57" borderId="0" xfId="1" applyFont="1" applyFill="1"/>
    <xf numFmtId="0" fontId="26" fillId="0" borderId="0" xfId="1" applyNumberFormat="1" applyFont="1" applyFill="1" applyBorder="1" applyAlignment="1" applyProtection="1"/>
    <xf numFmtId="0" fontId="27" fillId="0" borderId="0" xfId="1" applyNumberFormat="1" applyFont="1" applyFill="1" applyBorder="1" applyAlignment="1" applyProtection="1"/>
    <xf numFmtId="0" fontId="22" fillId="57" borderId="0" xfId="1" applyFont="1" applyFill="1" applyBorder="1" applyAlignment="1">
      <alignment horizontal="left"/>
    </xf>
    <xf numFmtId="164" fontId="28" fillId="57" borderId="0" xfId="1" applyNumberFormat="1" applyFont="1" applyFill="1" applyBorder="1"/>
    <xf numFmtId="0" fontId="22" fillId="0" borderId="41" xfId="72" applyFont="1" applyBorder="1"/>
    <xf numFmtId="3" fontId="28" fillId="56" borderId="41" xfId="1" applyNumberFormat="1" applyFont="1" applyFill="1" applyBorder="1"/>
    <xf numFmtId="13" fontId="22" fillId="0" borderId="41" xfId="72" quotePrefix="1" applyNumberFormat="1" applyFont="1" applyBorder="1"/>
    <xf numFmtId="0" fontId="22" fillId="0" borderId="41" xfId="72" quotePrefix="1" applyFont="1" applyBorder="1"/>
    <xf numFmtId="169" fontId="17" fillId="57" borderId="0" xfId="1" applyNumberFormat="1" applyFill="1"/>
    <xf numFmtId="9" fontId="17" fillId="57" borderId="0" xfId="42" applyNumberFormat="1" applyFont="1" applyFill="1"/>
    <xf numFmtId="0" fontId="17" fillId="0" borderId="0" xfId="1"/>
    <xf numFmtId="0" fontId="22" fillId="57" borderId="35" xfId="1" applyFont="1" applyFill="1" applyBorder="1" applyAlignment="1">
      <alignment horizontal="center" vertical="center" wrapText="1"/>
    </xf>
    <xf numFmtId="0" fontId="23" fillId="57" borderId="0" xfId="1" applyNumberFormat="1" applyFont="1" applyFill="1" applyBorder="1" applyAlignment="1" applyProtection="1">
      <alignment horizontal="left"/>
    </xf>
    <xf numFmtId="0" fontId="22" fillId="57" borderId="29" xfId="1" applyFont="1" applyFill="1" applyBorder="1"/>
    <xf numFmtId="0" fontId="28" fillId="57" borderId="0" xfId="1" applyFont="1" applyFill="1" applyBorder="1"/>
    <xf numFmtId="0" fontId="28" fillId="57" borderId="38" xfId="1" applyFont="1" applyFill="1" applyBorder="1"/>
    <xf numFmtId="0" fontId="22" fillId="57" borderId="0" xfId="1" applyFont="1" applyFill="1" applyBorder="1" applyAlignment="1">
      <alignment horizontal="left" indent="1"/>
    </xf>
    <xf numFmtId="167" fontId="28" fillId="57" borderId="54" xfId="1" applyNumberFormat="1" applyFont="1" applyFill="1" applyBorder="1" applyAlignment="1">
      <alignment horizontal="right"/>
    </xf>
    <xf numFmtId="167" fontId="28" fillId="57" borderId="49" xfId="1" applyNumberFormat="1" applyFont="1" applyFill="1" applyBorder="1" applyAlignment="1">
      <alignment horizontal="right"/>
    </xf>
    <xf numFmtId="0" fontId="56" fillId="57" borderId="0" xfId="1" applyNumberFormat="1" applyFont="1" applyFill="1" applyBorder="1" applyAlignment="1" applyProtection="1"/>
    <xf numFmtId="3" fontId="22" fillId="57" borderId="49" xfId="1" applyNumberFormat="1" applyFont="1" applyFill="1" applyBorder="1" applyAlignment="1">
      <alignment horizontal="right"/>
    </xf>
    <xf numFmtId="167" fontId="22" fillId="57" borderId="49" xfId="1" applyNumberFormat="1" applyFont="1" applyFill="1" applyBorder="1" applyAlignment="1">
      <alignment horizontal="right"/>
    </xf>
    <xf numFmtId="3" fontId="24" fillId="57" borderId="0" xfId="1" applyNumberFormat="1" applyFont="1" applyFill="1" applyBorder="1" applyAlignment="1" applyProtection="1"/>
    <xf numFmtId="168" fontId="28" fillId="57" borderId="54" xfId="1" applyNumberFormat="1" applyFont="1" applyFill="1" applyBorder="1" applyAlignment="1">
      <alignment horizontal="center"/>
    </xf>
    <xf numFmtId="168" fontId="28" fillId="57" borderId="49" xfId="1" applyNumberFormat="1" applyFont="1" applyFill="1" applyBorder="1" applyAlignment="1">
      <alignment horizontal="center"/>
    </xf>
    <xf numFmtId="168" fontId="22" fillId="57" borderId="49" xfId="1" applyNumberFormat="1" applyFont="1" applyFill="1" applyBorder="1" applyAlignment="1">
      <alignment horizontal="center"/>
    </xf>
    <xf numFmtId="166" fontId="25" fillId="57" borderId="49" xfId="1" applyNumberFormat="1" applyFont="1" applyFill="1" applyBorder="1" applyAlignment="1" applyProtection="1">
      <alignment horizontal="center"/>
    </xf>
    <xf numFmtId="166" fontId="25" fillId="57" borderId="0" xfId="1" applyNumberFormat="1" applyFont="1" applyFill="1" applyBorder="1" applyAlignment="1" applyProtection="1">
      <alignment horizontal="center"/>
    </xf>
    <xf numFmtId="0" fontId="17" fillId="0" borderId="0" xfId="1"/>
    <xf numFmtId="0" fontId="22" fillId="57" borderId="35" xfId="1" applyNumberFormat="1" applyFont="1" applyFill="1" applyBorder="1" applyAlignment="1" applyProtection="1">
      <alignment horizontal="center" vertical="center" wrapText="1"/>
    </xf>
    <xf numFmtId="0" fontId="22" fillId="57" borderId="41" xfId="1" applyNumberFormat="1" applyFont="1" applyFill="1" applyBorder="1" applyAlignment="1" applyProtection="1">
      <alignment horizontal="center" vertical="center" wrapText="1"/>
    </xf>
    <xf numFmtId="0" fontId="53" fillId="57" borderId="0" xfId="1" applyNumberFormat="1" applyFont="1" applyFill="1" applyBorder="1" applyAlignment="1" applyProtection="1">
      <alignment horizontal="left" wrapText="1"/>
    </xf>
    <xf numFmtId="0" fontId="28" fillId="57" borderId="30" xfId="1" applyNumberFormat="1" applyFont="1" applyFill="1" applyBorder="1" applyAlignment="1" applyProtection="1"/>
    <xf numFmtId="0" fontId="22" fillId="57" borderId="37" xfId="1" applyNumberFormat="1" applyFont="1" applyFill="1" applyBorder="1" applyAlignment="1" applyProtection="1">
      <alignment horizontal="center" wrapText="1"/>
    </xf>
    <xf numFmtId="0" fontId="22" fillId="57" borderId="41" xfId="1" quotePrefix="1" applyNumberFormat="1" applyFont="1" applyFill="1" applyBorder="1" applyAlignment="1" applyProtection="1">
      <alignment horizontal="center" vertical="center" wrapText="1"/>
    </xf>
    <xf numFmtId="0" fontId="22" fillId="57" borderId="37" xfId="1" quotePrefix="1" applyNumberFormat="1" applyFont="1" applyFill="1" applyBorder="1" applyAlignment="1" applyProtection="1">
      <alignment horizontal="center" vertical="center" wrapText="1"/>
    </xf>
    <xf numFmtId="0" fontId="22" fillId="57" borderId="52" xfId="1" applyNumberFormat="1" applyFont="1" applyFill="1" applyBorder="1" applyAlignment="1" applyProtection="1">
      <alignment horizontal="left" wrapText="1"/>
    </xf>
    <xf numFmtId="165" fontId="22" fillId="57" borderId="39" xfId="1" applyNumberFormat="1" applyFont="1" applyFill="1" applyBorder="1" applyAlignment="1" applyProtection="1"/>
    <xf numFmtId="0" fontId="22" fillId="57" borderId="53" xfId="1" applyNumberFormat="1" applyFont="1" applyFill="1" applyBorder="1" applyAlignment="1" applyProtection="1">
      <alignment horizontal="left" wrapText="1"/>
    </xf>
    <xf numFmtId="0" fontId="28" fillId="57" borderId="53" xfId="1" applyNumberFormat="1" applyFont="1" applyFill="1" applyBorder="1" applyAlignment="1" applyProtection="1">
      <alignment horizontal="left" wrapText="1"/>
    </xf>
    <xf numFmtId="165" fontId="28" fillId="57" borderId="39" xfId="1" applyNumberFormat="1" applyFont="1" applyFill="1" applyBorder="1" applyAlignment="1" applyProtection="1"/>
    <xf numFmtId="0" fontId="54" fillId="57" borderId="14" xfId="1" applyNumberFormat="1" applyFont="1" applyFill="1" applyBorder="1" applyAlignment="1" applyProtection="1">
      <alignment horizontal="left" wrapText="1"/>
    </xf>
    <xf numFmtId="165" fontId="54" fillId="57" borderId="40" xfId="1" applyNumberFormat="1" applyFont="1" applyFill="1" applyBorder="1" applyAlignment="1" applyProtection="1"/>
    <xf numFmtId="3" fontId="22" fillId="57" borderId="0" xfId="1" applyNumberFormat="1" applyFont="1" applyFill="1" applyBorder="1" applyAlignment="1" applyProtection="1"/>
    <xf numFmtId="0" fontId="18" fillId="57" borderId="0" xfId="1" applyNumberFormat="1" applyFont="1" applyFill="1" applyBorder="1" applyAlignment="1" applyProtection="1">
      <alignment horizontal="justify"/>
    </xf>
    <xf numFmtId="3" fontId="22" fillId="57" borderId="39" xfId="1" applyNumberFormat="1" applyFont="1" applyFill="1" applyBorder="1" applyAlignment="1" applyProtection="1"/>
    <xf numFmtId="3" fontId="28" fillId="57" borderId="39" xfId="1" applyNumberFormat="1" applyFont="1" applyFill="1" applyBorder="1" applyAlignment="1" applyProtection="1"/>
    <xf numFmtId="3" fontId="54" fillId="57" borderId="40" xfId="1" applyNumberFormat="1" applyFont="1" applyFill="1" applyBorder="1" applyAlignment="1" applyProtection="1"/>
    <xf numFmtId="0" fontId="28" fillId="57" borderId="55" xfId="1" applyNumberFormat="1" applyFont="1" applyFill="1" applyBorder="1" applyAlignment="1" applyProtection="1">
      <alignment horizontal="left" wrapText="1"/>
    </xf>
    <xf numFmtId="165" fontId="28" fillId="57" borderId="50" xfId="1" applyNumberFormat="1" applyFont="1" applyFill="1" applyBorder="1" applyAlignment="1" applyProtection="1"/>
    <xf numFmtId="0" fontId="28" fillId="57" borderId="37" xfId="1" applyNumberFormat="1" applyFont="1" applyFill="1" applyBorder="1" applyAlignment="1" applyProtection="1">
      <alignment horizontal="left" wrapText="1"/>
    </xf>
    <xf numFmtId="3" fontId="28" fillId="57" borderId="35" xfId="1" applyNumberFormat="1" applyFont="1" applyFill="1" applyBorder="1" applyAlignment="1" applyProtection="1"/>
    <xf numFmtId="165" fontId="28" fillId="57" borderId="35" xfId="1" applyNumberFormat="1" applyFont="1" applyFill="1" applyBorder="1" applyAlignment="1" applyProtection="1"/>
    <xf numFmtId="165" fontId="18" fillId="57" borderId="0" xfId="1" applyNumberFormat="1" applyFont="1" applyFill="1" applyBorder="1" applyAlignment="1" applyProtection="1"/>
    <xf numFmtId="0" fontId="17" fillId="0" borderId="0" xfId="1"/>
    <xf numFmtId="0" fontId="28" fillId="57" borderId="44" xfId="1" applyNumberFormat="1" applyFont="1" applyFill="1" applyBorder="1" applyAlignment="1" applyProtection="1"/>
    <xf numFmtId="0" fontId="28" fillId="57" borderId="36" xfId="1" applyNumberFormat="1" applyFont="1" applyFill="1" applyBorder="1" applyAlignment="1" applyProtection="1">
      <alignment horizontal="center" wrapText="1"/>
    </xf>
    <xf numFmtId="0" fontId="22" fillId="57" borderId="35" xfId="1" applyNumberFormat="1" applyFont="1" applyFill="1" applyBorder="1" applyAlignment="1" applyProtection="1">
      <alignment horizontal="center" vertical="center" wrapText="1"/>
    </xf>
    <xf numFmtId="0" fontId="22" fillId="57" borderId="41" xfId="1" applyNumberFormat="1" applyFont="1" applyFill="1" applyBorder="1" applyAlignment="1" applyProtection="1">
      <alignment horizontal="center" vertical="center" wrapText="1"/>
    </xf>
    <xf numFmtId="0" fontId="22" fillId="57" borderId="45" xfId="1" applyNumberFormat="1" applyFont="1" applyFill="1" applyBorder="1" applyAlignment="1" applyProtection="1">
      <alignment horizontal="left" wrapText="1"/>
    </xf>
    <xf numFmtId="0" fontId="21" fillId="57" borderId="46" xfId="1" applyNumberFormat="1" applyFont="1" applyFill="1" applyBorder="1" applyAlignment="1" applyProtection="1">
      <alignment horizontal="left" wrapText="1" indent="2"/>
    </xf>
    <xf numFmtId="0" fontId="22" fillId="57" borderId="46" xfId="1" applyNumberFormat="1" applyFont="1" applyFill="1" applyBorder="1" applyAlignment="1" applyProtection="1">
      <alignment horizontal="left" wrapText="1"/>
    </xf>
    <xf numFmtId="0" fontId="22" fillId="57" borderId="47" xfId="1" applyNumberFormat="1" applyFont="1" applyFill="1" applyBorder="1" applyAlignment="1" applyProtection="1">
      <alignment horizontal="left" wrapText="1"/>
    </xf>
    <xf numFmtId="0" fontId="28" fillId="57" borderId="48" xfId="1" applyNumberFormat="1" applyFont="1" applyFill="1" applyBorder="1" applyAlignment="1" applyProtection="1">
      <alignment horizontal="left" wrapText="1"/>
    </xf>
    <xf numFmtId="3" fontId="28" fillId="57" borderId="40" xfId="1" applyNumberFormat="1" applyFont="1" applyFill="1" applyBorder="1" applyAlignment="1" applyProtection="1">
      <alignment horizontal="right" wrapText="1"/>
    </xf>
    <xf numFmtId="166" fontId="28" fillId="58" borderId="64" xfId="1" applyNumberFormat="1" applyFont="1" applyFill="1" applyBorder="1" applyAlignment="1" applyProtection="1">
      <alignment horizontal="center"/>
    </xf>
    <xf numFmtId="168" fontId="22" fillId="57" borderId="49" xfId="1" applyNumberFormat="1" applyFont="1" applyFill="1" applyBorder="1" applyAlignment="1" applyProtection="1">
      <alignment horizontal="center"/>
    </xf>
    <xf numFmtId="3" fontId="22" fillId="57" borderId="52" xfId="1" applyNumberFormat="1" applyFont="1" applyFill="1" applyBorder="1" applyAlignment="1" applyProtection="1">
      <alignment horizontal="right" wrapText="1"/>
    </xf>
    <xf numFmtId="3" fontId="22" fillId="57" borderId="72" xfId="1" applyNumberFormat="1" applyFont="1" applyFill="1" applyBorder="1" applyAlignment="1" applyProtection="1">
      <alignment horizontal="right" wrapText="1"/>
    </xf>
    <xf numFmtId="164" fontId="22" fillId="57" borderId="73" xfId="1" applyNumberFormat="1" applyFont="1" applyFill="1" applyBorder="1" applyAlignment="1" applyProtection="1">
      <alignment horizontal="right" wrapText="1" indent="1"/>
    </xf>
    <xf numFmtId="164" fontId="22" fillId="57" borderId="74" xfId="1" applyNumberFormat="1" applyFont="1" applyFill="1" applyBorder="1" applyAlignment="1" applyProtection="1">
      <alignment horizontal="right" wrapText="1" indent="1"/>
    </xf>
    <xf numFmtId="168" fontId="22" fillId="57" borderId="39" xfId="1" applyNumberFormat="1" applyFont="1" applyFill="1" applyBorder="1" applyAlignment="1" applyProtection="1">
      <alignment horizontal="center"/>
    </xf>
    <xf numFmtId="168" fontId="21" fillId="57" borderId="39" xfId="1" applyNumberFormat="1" applyFont="1" applyFill="1" applyBorder="1" applyAlignment="1" applyProtection="1">
      <alignment horizontal="center"/>
    </xf>
    <xf numFmtId="168" fontId="28" fillId="57" borderId="43" xfId="1" applyNumberFormat="1" applyFont="1" applyFill="1" applyBorder="1" applyAlignment="1" applyProtection="1">
      <alignment horizontal="center"/>
    </xf>
    <xf numFmtId="166" fontId="28" fillId="57" borderId="43" xfId="1" applyNumberFormat="1" applyFont="1" applyFill="1" applyBorder="1" applyAlignment="1" applyProtection="1">
      <alignment horizontal="center"/>
    </xf>
    <xf numFmtId="164" fontId="28" fillId="57" borderId="65" xfId="1" applyNumberFormat="1" applyFont="1" applyFill="1" applyBorder="1" applyAlignment="1" applyProtection="1">
      <alignment horizontal="right" wrapText="1" indent="1"/>
    </xf>
    <xf numFmtId="3" fontId="22" fillId="57" borderId="39" xfId="0" applyNumberFormat="1" applyFont="1" applyFill="1" applyBorder="1" applyAlignment="1" applyProtection="1">
      <alignment horizontal="right" wrapText="1"/>
    </xf>
    <xf numFmtId="164" fontId="22" fillId="57" borderId="42" xfId="0" applyNumberFormat="1" applyFont="1" applyFill="1" applyBorder="1" applyAlignment="1">
      <alignment horizontal="right" indent="1"/>
    </xf>
    <xf numFmtId="164" fontId="22" fillId="57" borderId="49" xfId="0" applyNumberFormat="1" applyFont="1" applyFill="1" applyBorder="1" applyAlignment="1">
      <alignment horizontal="right" indent="1"/>
    </xf>
    <xf numFmtId="165" fontId="22" fillId="57" borderId="39" xfId="0" applyNumberFormat="1" applyFont="1" applyFill="1" applyBorder="1" applyAlignment="1">
      <alignment horizontal="right" indent="1"/>
    </xf>
    <xf numFmtId="0" fontId="22" fillId="57" borderId="39" xfId="0" applyFont="1" applyFill="1" applyBorder="1"/>
    <xf numFmtId="0" fontId="22" fillId="57" borderId="42" xfId="0" applyFont="1" applyFill="1" applyBorder="1" applyAlignment="1">
      <alignment horizontal="left" wrapText="1"/>
    </xf>
    <xf numFmtId="0" fontId="22" fillId="57" borderId="50" xfId="0" applyFont="1" applyFill="1" applyBorder="1"/>
    <xf numFmtId="0" fontId="28" fillId="57" borderId="32" xfId="0" applyFont="1" applyFill="1" applyBorder="1" applyAlignment="1">
      <alignment horizontal="left" wrapText="1"/>
    </xf>
    <xf numFmtId="164" fontId="28" fillId="57" borderId="42" xfId="0" applyNumberFormat="1" applyFont="1" applyFill="1" applyBorder="1" applyAlignment="1">
      <alignment horizontal="right" indent="1"/>
    </xf>
    <xf numFmtId="164" fontId="28" fillId="57" borderId="51" xfId="0" applyNumberFormat="1" applyFont="1" applyFill="1" applyBorder="1" applyAlignment="1">
      <alignment horizontal="right" indent="1"/>
    </xf>
    <xf numFmtId="165" fontId="22" fillId="58" borderId="51" xfId="0" applyNumberFormat="1" applyFont="1" applyFill="1" applyBorder="1" applyAlignment="1">
      <alignment horizontal="right" indent="1"/>
    </xf>
    <xf numFmtId="164" fontId="28" fillId="57" borderId="50" xfId="0" applyNumberFormat="1" applyFont="1" applyFill="1" applyBorder="1" applyAlignment="1">
      <alignment horizontal="right" indent="1"/>
    </xf>
    <xf numFmtId="165" fontId="22" fillId="58" borderId="50" xfId="0" applyNumberFormat="1" applyFont="1" applyFill="1" applyBorder="1" applyAlignment="1">
      <alignment horizontal="right" indent="1"/>
    </xf>
    <xf numFmtId="0" fontId="22" fillId="57" borderId="0" xfId="0" applyFont="1" applyFill="1" applyBorder="1" applyAlignment="1">
      <alignment horizontal="left" wrapText="1"/>
    </xf>
    <xf numFmtId="164" fontId="22" fillId="57" borderId="34" xfId="0" applyNumberFormat="1" applyFont="1" applyFill="1" applyBorder="1" applyAlignment="1">
      <alignment horizontal="right" indent="1"/>
    </xf>
    <xf numFmtId="0" fontId="28" fillId="57" borderId="31" xfId="0" applyFont="1" applyFill="1" applyBorder="1" applyAlignment="1">
      <alignment horizontal="left" wrapText="1"/>
    </xf>
    <xf numFmtId="3" fontId="28" fillId="57" borderId="50" xfId="0" applyNumberFormat="1" applyFont="1" applyFill="1" applyBorder="1" applyAlignment="1" applyProtection="1">
      <alignment horizontal="right" wrapText="1"/>
    </xf>
    <xf numFmtId="164" fontId="28" fillId="57" borderId="32" xfId="0" applyNumberFormat="1" applyFont="1" applyFill="1" applyBorder="1" applyAlignment="1">
      <alignment horizontal="right" indent="1"/>
    </xf>
    <xf numFmtId="164" fontId="22" fillId="57" borderId="54" xfId="0" applyNumberFormat="1" applyFont="1" applyFill="1" applyBorder="1" applyAlignment="1">
      <alignment horizontal="right" indent="1"/>
    </xf>
    <xf numFmtId="0" fontId="0" fillId="0" borderId="0" xfId="0" applyFill="1"/>
    <xf numFmtId="0" fontId="20" fillId="57" borderId="0" xfId="0" applyFont="1" applyFill="1" applyAlignment="1">
      <alignment horizontal="left"/>
    </xf>
    <xf numFmtId="0" fontId="0" fillId="57" borderId="0" xfId="0" applyFill="1"/>
    <xf numFmtId="0" fontId="28" fillId="57" borderId="29" xfId="0" applyFont="1" applyFill="1" applyBorder="1"/>
    <xf numFmtId="0" fontId="28" fillId="57" borderId="30" xfId="0" applyNumberFormat="1" applyFont="1" applyFill="1" applyBorder="1" applyAlignment="1" applyProtection="1">
      <alignment horizontal="center" vertical="center" wrapText="1"/>
    </xf>
    <xf numFmtId="0" fontId="28" fillId="57" borderId="31" xfId="0" applyFont="1" applyFill="1" applyBorder="1"/>
    <xf numFmtId="0" fontId="28" fillId="57" borderId="32" xfId="0" applyNumberFormat="1" applyFont="1" applyFill="1" applyBorder="1" applyAlignment="1" applyProtection="1">
      <alignment horizontal="center" vertical="center" wrapText="1"/>
    </xf>
    <xf numFmtId="0" fontId="28" fillId="57" borderId="33" xfId="0" applyNumberFormat="1" applyFont="1" applyFill="1" applyBorder="1" applyAlignment="1" applyProtection="1">
      <alignment horizontal="center" vertical="center" wrapText="1"/>
    </xf>
    <xf numFmtId="0" fontId="28" fillId="57" borderId="34" xfId="0" applyNumberFormat="1" applyFont="1" applyFill="1" applyBorder="1" applyAlignment="1" applyProtection="1">
      <alignment horizontal="center" vertical="center" wrapText="1"/>
    </xf>
    <xf numFmtId="0" fontId="28" fillId="57" borderId="35" xfId="0" applyNumberFormat="1" applyFont="1" applyFill="1" applyBorder="1" applyAlignment="1" applyProtection="1">
      <alignment horizontal="center" vertical="center" wrapText="1"/>
    </xf>
    <xf numFmtId="0" fontId="28" fillId="57" borderId="37" xfId="0" applyNumberFormat="1" applyFont="1" applyFill="1" applyBorder="1" applyAlignment="1" applyProtection="1">
      <alignment horizontal="center" vertical="center" wrapText="1"/>
    </xf>
    <xf numFmtId="165" fontId="25" fillId="57" borderId="33" xfId="0" applyNumberFormat="1" applyFont="1" applyFill="1" applyBorder="1" applyAlignment="1" applyProtection="1">
      <alignment horizontal="center" vertical="center" wrapText="1"/>
    </xf>
    <xf numFmtId="165" fontId="25" fillId="57" borderId="38" xfId="0" applyNumberFormat="1" applyFont="1" applyFill="1" applyBorder="1" applyAlignment="1" applyProtection="1">
      <alignment horizontal="center" vertical="center" wrapText="1"/>
    </xf>
    <xf numFmtId="165" fontId="26" fillId="57" borderId="39" xfId="0" applyNumberFormat="1" applyFont="1" applyFill="1" applyBorder="1" applyAlignment="1" applyProtection="1">
      <alignment horizontal="center" vertical="center" wrapText="1"/>
    </xf>
    <xf numFmtId="165" fontId="26" fillId="57" borderId="0" xfId="0" applyNumberFormat="1" applyFont="1" applyFill="1" applyBorder="1" applyAlignment="1" applyProtection="1">
      <alignment horizontal="center" vertical="center" wrapText="1"/>
    </xf>
    <xf numFmtId="0" fontId="21" fillId="57" borderId="0" xfId="0" applyFont="1" applyFill="1" applyBorder="1" applyAlignment="1">
      <alignment horizontal="left" vertical="center" indent="2"/>
    </xf>
    <xf numFmtId="0" fontId="21" fillId="57" borderId="0" xfId="0" applyNumberFormat="1" applyFont="1" applyFill="1" applyBorder="1" applyAlignment="1" applyProtection="1">
      <alignment horizontal="left" vertical="center" wrapText="1"/>
    </xf>
    <xf numFmtId="165" fontId="27" fillId="57" borderId="39" xfId="0" applyNumberFormat="1" applyFont="1" applyFill="1" applyBorder="1" applyAlignment="1" applyProtection="1">
      <alignment horizontal="center" vertical="center" wrapText="1"/>
    </xf>
    <xf numFmtId="165" fontId="27" fillId="57" borderId="0" xfId="0" applyNumberFormat="1" applyFont="1" applyFill="1" applyBorder="1" applyAlignment="1" applyProtection="1">
      <alignment horizontal="center" vertical="center" wrapText="1"/>
    </xf>
    <xf numFmtId="165" fontId="25" fillId="57" borderId="37" xfId="0" applyNumberFormat="1" applyFont="1" applyFill="1" applyBorder="1" applyAlignment="1" applyProtection="1">
      <alignment horizontal="center" vertical="center" wrapText="1"/>
    </xf>
    <xf numFmtId="165" fontId="25" fillId="57" borderId="35" xfId="0" applyNumberFormat="1" applyFont="1" applyFill="1" applyBorder="1" applyAlignment="1" applyProtection="1">
      <alignment horizontal="center" vertical="center" wrapText="1"/>
    </xf>
    <xf numFmtId="165" fontId="25" fillId="57" borderId="39" xfId="0" applyNumberFormat="1" applyFont="1" applyFill="1" applyBorder="1" applyAlignment="1" applyProtection="1">
      <alignment horizontal="center" vertical="center" wrapText="1"/>
    </xf>
    <xf numFmtId="165" fontId="25" fillId="57" borderId="0" xfId="0" applyNumberFormat="1" applyFont="1" applyFill="1" applyBorder="1" applyAlignment="1" applyProtection="1">
      <alignment horizontal="center" vertical="center" wrapText="1"/>
    </xf>
    <xf numFmtId="0" fontId="21" fillId="57" borderId="14" xfId="0" applyFont="1" applyFill="1" applyBorder="1" applyAlignment="1">
      <alignment horizontal="left" vertical="center"/>
    </xf>
    <xf numFmtId="0" fontId="21" fillId="57" borderId="14" xfId="0" applyNumberFormat="1" applyFont="1" applyFill="1" applyBorder="1" applyAlignment="1" applyProtection="1">
      <alignment horizontal="left" vertical="center" wrapText="1"/>
    </xf>
    <xf numFmtId="165" fontId="27" fillId="57" borderId="40" xfId="0" applyNumberFormat="1" applyFont="1" applyFill="1" applyBorder="1" applyAlignment="1" applyProtection="1">
      <alignment horizontal="center" vertical="center" wrapText="1"/>
    </xf>
    <xf numFmtId="165" fontId="27" fillId="57" borderId="14" xfId="0" applyNumberFormat="1" applyFont="1" applyFill="1" applyBorder="1" applyAlignment="1" applyProtection="1">
      <alignment horizontal="center" vertical="center" wrapText="1"/>
    </xf>
    <xf numFmtId="0" fontId="63" fillId="0" borderId="0" xfId="0" applyFont="1" applyFill="1" applyAlignment="1">
      <alignment horizontal="left"/>
    </xf>
    <xf numFmtId="0" fontId="20" fillId="0" borderId="0" xfId="0" applyFont="1" applyFill="1" applyAlignment="1">
      <alignment horizontal="left"/>
    </xf>
    <xf numFmtId="0" fontId="18" fillId="57" borderId="0" xfId="115" applyFill="1"/>
    <xf numFmtId="0" fontId="22" fillId="57" borderId="79" xfId="116" applyFont="1" applyFill="1" applyBorder="1"/>
    <xf numFmtId="0" fontId="22" fillId="57" borderId="29" xfId="117" applyFont="1" applyFill="1" applyBorder="1" applyAlignment="1">
      <alignment horizontal="center" vertical="center" wrapText="1"/>
    </xf>
    <xf numFmtId="0" fontId="22" fillId="57" borderId="56" xfId="117" applyFont="1" applyFill="1" applyBorder="1" applyAlignment="1">
      <alignment horizontal="center" vertical="center" wrapText="1"/>
    </xf>
    <xf numFmtId="0" fontId="28" fillId="57" borderId="16" xfId="116" applyFont="1" applyFill="1" applyBorder="1" applyAlignment="1">
      <alignment wrapText="1"/>
    </xf>
    <xf numFmtId="0" fontId="28" fillId="57" borderId="59" xfId="116" applyFont="1" applyFill="1" applyBorder="1"/>
    <xf numFmtId="0" fontId="21" fillId="57" borderId="59" xfId="116" applyFont="1" applyFill="1" applyBorder="1" applyAlignment="1">
      <alignment horizontal="left" indent="1"/>
    </xf>
    <xf numFmtId="0" fontId="28" fillId="57" borderId="80" xfId="116" applyFont="1" applyFill="1" applyBorder="1"/>
    <xf numFmtId="0" fontId="28" fillId="57" borderId="80" xfId="116" applyFont="1" applyFill="1" applyBorder="1" applyAlignment="1">
      <alignment wrapText="1"/>
    </xf>
    <xf numFmtId="0" fontId="22" fillId="57" borderId="59" xfId="0" applyFont="1" applyFill="1" applyBorder="1" applyAlignment="1">
      <alignment horizontal="left" indent="1"/>
    </xf>
    <xf numFmtId="0" fontId="22" fillId="57" borderId="15" xfId="0" applyFont="1" applyFill="1" applyBorder="1" applyAlignment="1">
      <alignment horizontal="left" indent="1"/>
    </xf>
    <xf numFmtId="0" fontId="28" fillId="57" borderId="76" xfId="0" applyFont="1" applyFill="1" applyBorder="1" applyAlignment="1">
      <alignment horizontal="left"/>
    </xf>
    <xf numFmtId="0" fontId="66" fillId="57" borderId="0" xfId="0" applyFont="1" applyFill="1"/>
    <xf numFmtId="0" fontId="57" fillId="57" borderId="0" xfId="0" applyFont="1" applyFill="1"/>
    <xf numFmtId="0" fontId="63" fillId="57" borderId="0" xfId="0" applyFont="1" applyFill="1" applyAlignment="1">
      <alignment horizontal="left" vertical="top"/>
    </xf>
    <xf numFmtId="0" fontId="63" fillId="57" borderId="0" xfId="0" applyFont="1" applyFill="1"/>
    <xf numFmtId="0" fontId="63" fillId="0" borderId="0" xfId="0" applyFont="1"/>
    <xf numFmtId="0" fontId="20" fillId="57" borderId="41" xfId="0" applyFont="1" applyFill="1" applyBorder="1" applyAlignment="1">
      <alignment horizontal="center" vertical="top" wrapText="1"/>
    </xf>
    <xf numFmtId="0" fontId="63" fillId="57" borderId="41" xfId="0" applyFont="1" applyFill="1" applyBorder="1" applyAlignment="1">
      <alignment horizontal="left" vertical="top" wrapText="1"/>
    </xf>
    <xf numFmtId="165" fontId="63" fillId="57" borderId="41" xfId="0" applyNumberFormat="1" applyFont="1" applyFill="1" applyBorder="1"/>
    <xf numFmtId="0" fontId="63" fillId="57" borderId="0" xfId="0" applyFont="1" applyFill="1" applyAlignment="1">
      <alignment horizontal="left"/>
    </xf>
    <xf numFmtId="0" fontId="21" fillId="57" borderId="0" xfId="0" applyFont="1" applyFill="1" applyAlignment="1">
      <alignment horizontal="left"/>
    </xf>
    <xf numFmtId="0" fontId="22" fillId="57" borderId="0" xfId="0" applyFont="1" applyFill="1" applyAlignment="1">
      <alignment horizontal="left"/>
    </xf>
    <xf numFmtId="0" fontId="22" fillId="57" borderId="0" xfId="0" applyFont="1" applyFill="1"/>
    <xf numFmtId="0" fontId="20" fillId="57" borderId="0" xfId="0" applyFont="1" applyFill="1" applyAlignment="1">
      <alignment horizontal="left" vertical="top" wrapText="1"/>
    </xf>
    <xf numFmtId="0" fontId="17" fillId="0" borderId="0" xfId="0" applyFont="1"/>
    <xf numFmtId="0" fontId="21" fillId="0" borderId="0" xfId="0" applyFont="1"/>
    <xf numFmtId="0" fontId="22" fillId="0" borderId="0" xfId="0" applyFont="1" applyAlignment="1">
      <alignment vertical="center"/>
    </xf>
    <xf numFmtId="0" fontId="20" fillId="57" borderId="0" xfId="0" applyFont="1" applyFill="1"/>
    <xf numFmtId="170" fontId="17" fillId="57" borderId="0" xfId="0" applyNumberFormat="1" applyFont="1" applyFill="1"/>
    <xf numFmtId="170" fontId="19" fillId="57" borderId="82" xfId="0" applyNumberFormat="1" applyFont="1" applyFill="1" applyBorder="1" applyAlignment="1">
      <alignment vertical="top" wrapText="1"/>
    </xf>
    <xf numFmtId="170" fontId="19" fillId="57" borderId="83" xfId="0" applyNumberFormat="1" applyFont="1" applyFill="1" applyBorder="1" applyAlignment="1">
      <alignment horizontal="center" vertical="top" wrapText="1"/>
    </xf>
    <xf numFmtId="170" fontId="19" fillId="57" borderId="84" xfId="0" applyNumberFormat="1" applyFont="1" applyFill="1" applyBorder="1" applyAlignment="1">
      <alignment horizontal="center" vertical="top" wrapText="1"/>
    </xf>
    <xf numFmtId="170" fontId="17" fillId="57" borderId="85" xfId="0" applyNumberFormat="1" applyFont="1" applyFill="1" applyBorder="1" applyAlignment="1"/>
    <xf numFmtId="170" fontId="19" fillId="57" borderId="86" xfId="0" applyNumberFormat="1" applyFont="1" applyFill="1" applyBorder="1" applyAlignment="1">
      <alignment vertical="top" wrapText="1"/>
    </xf>
    <xf numFmtId="170" fontId="17" fillId="57" borderId="87" xfId="0" applyNumberFormat="1" applyFont="1" applyFill="1" applyBorder="1" applyAlignment="1"/>
    <xf numFmtId="170" fontId="19" fillId="57" borderId="88" xfId="0" applyNumberFormat="1" applyFont="1" applyFill="1" applyBorder="1" applyAlignment="1">
      <alignment horizontal="center" vertical="top" wrapText="1"/>
    </xf>
    <xf numFmtId="171" fontId="17" fillId="57" borderId="83" xfId="0" applyNumberFormat="1" applyFont="1" applyFill="1" applyBorder="1" applyAlignment="1">
      <alignment vertical="top" wrapText="1"/>
    </xf>
    <xf numFmtId="171" fontId="17" fillId="57" borderId="0" xfId="0" applyNumberFormat="1" applyFont="1" applyFill="1"/>
    <xf numFmtId="2" fontId="21" fillId="57" borderId="0" xfId="119" applyNumberFormat="1" applyFont="1" applyFill="1"/>
    <xf numFmtId="0" fontId="68" fillId="57" borderId="0" xfId="120" applyNumberFormat="1" applyFont="1" applyFill="1"/>
    <xf numFmtId="2" fontId="17" fillId="57" borderId="0" xfId="0" applyNumberFormat="1" applyFont="1" applyFill="1"/>
    <xf numFmtId="0" fontId="20" fillId="57" borderId="0" xfId="0" applyFont="1" applyFill="1" applyAlignment="1">
      <alignment vertical="center"/>
    </xf>
    <xf numFmtId="0" fontId="0" fillId="57" borderId="0" xfId="0" applyFill="1" applyAlignment="1"/>
    <xf numFmtId="0" fontId="21" fillId="57" borderId="0" xfId="0" applyNumberFormat="1" applyFont="1" applyFill="1" applyBorder="1" applyAlignment="1" applyProtection="1">
      <alignment horizontal="left" vertical="center"/>
    </xf>
    <xf numFmtId="0" fontId="71" fillId="0" borderId="0" xfId="0" applyFont="1" applyFill="1" applyBorder="1"/>
    <xf numFmtId="0" fontId="63" fillId="0" borderId="0" xfId="0" applyFont="1" applyFill="1" applyBorder="1"/>
    <xf numFmtId="0" fontId="63" fillId="0" borderId="0" xfId="0" applyFont="1" applyFill="1" applyBorder="1" applyAlignment="1">
      <alignment vertical="center"/>
    </xf>
    <xf numFmtId="0" fontId="0" fillId="0" borderId="51" xfId="0" applyBorder="1" applyAlignment="1">
      <alignment horizontal="right"/>
    </xf>
    <xf numFmtId="0" fontId="0" fillId="0" borderId="49" xfId="0" applyBorder="1"/>
    <xf numFmtId="0" fontId="0" fillId="0" borderId="49" xfId="0" applyBorder="1" applyAlignment="1">
      <alignment horizontal="right"/>
    </xf>
    <xf numFmtId="0" fontId="19" fillId="0" borderId="41" xfId="0" applyFont="1" applyBorder="1" applyAlignment="1">
      <alignment horizontal="center" wrapText="1"/>
    </xf>
    <xf numFmtId="0" fontId="19" fillId="0" borderId="41" xfId="0" applyFont="1" applyBorder="1" applyAlignment="1">
      <alignment horizontal="center"/>
    </xf>
    <xf numFmtId="0" fontId="19" fillId="0" borderId="54" xfId="0" applyFont="1" applyBorder="1" applyAlignment="1">
      <alignment horizontal="center" wrapText="1"/>
    </xf>
    <xf numFmtId="0" fontId="19" fillId="0" borderId="0" xfId="0" applyFont="1"/>
    <xf numFmtId="2" fontId="0" fillId="56" borderId="51" xfId="0" applyNumberFormat="1" applyFill="1" applyBorder="1"/>
    <xf numFmtId="2" fontId="0" fillId="56" borderId="49" xfId="0" applyNumberFormat="1" applyFill="1" applyBorder="1"/>
    <xf numFmtId="0" fontId="19" fillId="0" borderId="54" xfId="0" applyFont="1" applyBorder="1"/>
    <xf numFmtId="0" fontId="17" fillId="0" borderId="0" xfId="1"/>
    <xf numFmtId="0" fontId="27" fillId="57" borderId="0" xfId="1" applyNumberFormat="1" applyFont="1" applyFill="1" applyBorder="1" applyAlignment="1" applyProtection="1">
      <alignment horizontal="left"/>
    </xf>
    <xf numFmtId="0" fontId="22" fillId="57" borderId="0" xfId="1" applyFont="1" applyFill="1" applyBorder="1"/>
    <xf numFmtId="0" fontId="22" fillId="57" borderId="37" xfId="1" applyFont="1" applyFill="1" applyBorder="1" applyAlignment="1">
      <alignment horizontal="center" vertical="center" wrapText="1"/>
    </xf>
    <xf numFmtId="0" fontId="22" fillId="57" borderId="38" xfId="1" applyFont="1" applyFill="1" applyBorder="1"/>
    <xf numFmtId="0" fontId="0" fillId="0" borderId="0" xfId="0"/>
    <xf numFmtId="0" fontId="0" fillId="57" borderId="0" xfId="0" applyFill="1" applyAlignment="1">
      <alignment wrapText="1"/>
    </xf>
    <xf numFmtId="11" fontId="73" fillId="0" borderId="0" xfId="0" applyNumberFormat="1" applyFont="1" applyBorder="1"/>
    <xf numFmtId="0" fontId="74" fillId="0" borderId="0" xfId="0" applyFont="1"/>
    <xf numFmtId="0" fontId="73" fillId="0" borderId="0" xfId="0" applyFont="1"/>
    <xf numFmtId="0" fontId="0" fillId="57" borderId="0" xfId="0" applyFill="1" applyBorder="1"/>
    <xf numFmtId="165" fontId="22" fillId="0" borderId="41" xfId="72" applyNumberFormat="1" applyBorder="1"/>
    <xf numFmtId="165" fontId="22" fillId="0" borderId="41" xfId="1" applyNumberFormat="1" applyFont="1" applyFill="1" applyBorder="1" applyAlignment="1">
      <alignment horizontal="right"/>
    </xf>
    <xf numFmtId="166" fontId="26" fillId="57" borderId="49" xfId="1" applyNumberFormat="1" applyFont="1" applyFill="1" applyBorder="1" applyAlignment="1" applyProtection="1">
      <alignment horizontal="center"/>
    </xf>
    <xf numFmtId="166" fontId="26" fillId="57" borderId="0" xfId="1" applyNumberFormat="1" applyFont="1" applyFill="1" applyBorder="1" applyAlignment="1" applyProtection="1">
      <alignment horizontal="center"/>
    </xf>
    <xf numFmtId="3" fontId="22" fillId="57" borderId="74" xfId="1" applyNumberFormat="1" applyFont="1" applyFill="1" applyBorder="1" applyAlignment="1" applyProtection="1">
      <alignment horizontal="right" wrapText="1"/>
    </xf>
    <xf numFmtId="165" fontId="0" fillId="0" borderId="0" xfId="0" applyNumberFormat="1"/>
    <xf numFmtId="164" fontId="0" fillId="0" borderId="0" xfId="0" applyNumberFormat="1"/>
    <xf numFmtId="0" fontId="19" fillId="0" borderId="93" xfId="0" applyFont="1" applyBorder="1" applyAlignment="1">
      <alignment horizontal="center" wrapText="1"/>
    </xf>
    <xf numFmtId="0" fontId="19" fillId="57" borderId="0" xfId="125" applyFont="1" applyFill="1" applyBorder="1" applyAlignment="1">
      <alignment vertical="center" wrapText="1"/>
    </xf>
    <xf numFmtId="0" fontId="19" fillId="57" borderId="0" xfId="125" applyFont="1" applyFill="1" applyBorder="1" applyAlignment="1">
      <alignment wrapText="1"/>
    </xf>
    <xf numFmtId="164" fontId="17" fillId="57" borderId="0" xfId="125" applyNumberFormat="1" applyFill="1" applyBorder="1"/>
    <xf numFmtId="165" fontId="75" fillId="0" borderId="0" xfId="133" applyNumberFormat="1"/>
    <xf numFmtId="165" fontId="75" fillId="0" borderId="0" xfId="133" applyNumberFormat="1"/>
    <xf numFmtId="165" fontId="75" fillId="0" borderId="0" xfId="133" applyNumberFormat="1"/>
    <xf numFmtId="165" fontId="75" fillId="0" borderId="0" xfId="133" applyNumberFormat="1"/>
    <xf numFmtId="165" fontId="75" fillId="0" borderId="0" xfId="133" applyNumberFormat="1"/>
    <xf numFmtId="165" fontId="75" fillId="0" borderId="0" xfId="133" applyNumberFormat="1"/>
    <xf numFmtId="165" fontId="75" fillId="0" borderId="0" xfId="133" applyNumberFormat="1"/>
    <xf numFmtId="0" fontId="20" fillId="57" borderId="0" xfId="1" applyNumberFormat="1" applyFont="1" applyFill="1" applyBorder="1" applyAlignment="1" applyProtection="1">
      <alignment horizontal="left" vertical="top"/>
    </xf>
    <xf numFmtId="0" fontId="28" fillId="57" borderId="31" xfId="1" applyFont="1" applyFill="1" applyBorder="1"/>
    <xf numFmtId="0" fontId="22" fillId="57" borderId="94" xfId="1" applyFont="1" applyFill="1" applyBorder="1" applyAlignment="1">
      <alignment horizontal="center" vertical="center" wrapText="1"/>
    </xf>
    <xf numFmtId="0" fontId="28" fillId="57" borderId="14" xfId="1" applyFont="1" applyFill="1" applyBorder="1"/>
    <xf numFmtId="0" fontId="22" fillId="57" borderId="16" xfId="1" applyFont="1" applyFill="1" applyBorder="1" applyAlignment="1">
      <alignment horizontal="center" vertical="center" wrapText="1"/>
    </xf>
    <xf numFmtId="0" fontId="22" fillId="57" borderId="31" xfId="1" applyFont="1" applyFill="1" applyBorder="1" applyAlignment="1">
      <alignment horizontal="center" vertical="center" wrapText="1"/>
    </xf>
    <xf numFmtId="0" fontId="22" fillId="0" borderId="0" xfId="1" applyFont="1" applyBorder="1" applyAlignment="1">
      <alignment vertical="center"/>
    </xf>
    <xf numFmtId="0" fontId="0" fillId="0" borderId="93" xfId="0" applyBorder="1"/>
    <xf numFmtId="0" fontId="0" fillId="0" borderId="93" xfId="0" applyBorder="1" applyAlignment="1">
      <alignment horizontal="center" vertical="center"/>
    </xf>
    <xf numFmtId="1" fontId="0" fillId="0" borderId="93" xfId="0" applyNumberFormat="1" applyBorder="1"/>
    <xf numFmtId="1" fontId="17" fillId="57" borderId="49" xfId="125" applyNumberFormat="1" applyFill="1" applyBorder="1"/>
    <xf numFmtId="0" fontId="28" fillId="57" borderId="93" xfId="1" applyNumberFormat="1" applyFont="1" applyFill="1" applyBorder="1" applyAlignment="1" applyProtection="1"/>
    <xf numFmtId="0" fontId="28" fillId="57" borderId="93" xfId="1" applyNumberFormat="1" applyFont="1" applyFill="1" applyBorder="1" applyAlignment="1" applyProtection="1">
      <alignment horizontal="center" wrapText="1"/>
    </xf>
    <xf numFmtId="0" fontId="22" fillId="57" borderId="93" xfId="1" applyNumberFormat="1" applyFont="1" applyFill="1" applyBorder="1" applyAlignment="1" applyProtection="1">
      <alignment horizontal="center" vertical="center" wrapText="1"/>
    </xf>
    <xf numFmtId="0" fontId="22" fillId="57" borderId="73" xfId="1" applyNumberFormat="1" applyFont="1" applyFill="1" applyBorder="1" applyAlignment="1" applyProtection="1">
      <alignment horizontal="left" wrapText="1"/>
    </xf>
    <xf numFmtId="0" fontId="21" fillId="57" borderId="98" xfId="1" applyNumberFormat="1" applyFont="1" applyFill="1" applyBorder="1" applyAlignment="1" applyProtection="1">
      <alignment horizontal="left" wrapText="1" indent="2"/>
    </xf>
    <xf numFmtId="0" fontId="22" fillId="57" borderId="98" xfId="1" applyNumberFormat="1" applyFont="1" applyFill="1" applyBorder="1" applyAlignment="1" applyProtection="1">
      <alignment horizontal="left" wrapText="1"/>
    </xf>
    <xf numFmtId="0" fontId="22" fillId="57" borderId="99" xfId="1" applyNumberFormat="1" applyFont="1" applyFill="1" applyBorder="1" applyAlignment="1" applyProtection="1">
      <alignment horizontal="left" wrapText="1"/>
    </xf>
    <xf numFmtId="0" fontId="28" fillId="57" borderId="35" xfId="1" applyNumberFormat="1" applyFont="1" applyFill="1" applyBorder="1" applyAlignment="1" applyProtection="1">
      <alignment horizontal="left" wrapText="1"/>
    </xf>
    <xf numFmtId="168" fontId="28" fillId="57" borderId="35" xfId="1" applyNumberFormat="1" applyFont="1" applyFill="1" applyBorder="1" applyAlignment="1" applyProtection="1">
      <alignment horizontal="center"/>
    </xf>
    <xf numFmtId="166" fontId="28" fillId="58" borderId="93" xfId="1" applyNumberFormat="1" applyFont="1" applyFill="1" applyBorder="1" applyAlignment="1" applyProtection="1">
      <alignment horizontal="center"/>
    </xf>
    <xf numFmtId="165" fontId="22" fillId="57" borderId="49" xfId="0" applyNumberFormat="1" applyFont="1" applyFill="1" applyBorder="1" applyAlignment="1">
      <alignment horizontal="right" indent="1"/>
    </xf>
    <xf numFmtId="0" fontId="28" fillId="57" borderId="33" xfId="0" applyFont="1" applyFill="1" applyBorder="1"/>
    <xf numFmtId="0" fontId="28" fillId="57" borderId="39" xfId="0" applyFont="1" applyFill="1" applyBorder="1"/>
    <xf numFmtId="0" fontId="22" fillId="57" borderId="33" xfId="0" applyFont="1" applyFill="1" applyBorder="1"/>
    <xf numFmtId="0" fontId="22" fillId="57" borderId="38" xfId="0" applyFont="1" applyFill="1" applyBorder="1"/>
    <xf numFmtId="0" fontId="22" fillId="57" borderId="35" xfId="0" applyFont="1" applyFill="1" applyBorder="1"/>
    <xf numFmtId="0" fontId="22" fillId="57" borderId="36" xfId="0" applyFont="1" applyFill="1" applyBorder="1"/>
    <xf numFmtId="0" fontId="22" fillId="57" borderId="100" xfId="0" applyNumberFormat="1" applyFont="1" applyFill="1" applyBorder="1" applyAlignment="1" applyProtection="1">
      <alignment horizontal="center" vertical="center" wrapText="1"/>
    </xf>
    <xf numFmtId="0" fontId="22" fillId="57" borderId="101" xfId="0" applyNumberFormat="1" applyFont="1" applyFill="1" applyBorder="1" applyAlignment="1" applyProtection="1">
      <alignment horizontal="center" vertical="center" wrapText="1"/>
    </xf>
    <xf numFmtId="0" fontId="22" fillId="57" borderId="93" xfId="0" applyNumberFormat="1" applyFont="1" applyFill="1" applyBorder="1" applyAlignment="1" applyProtection="1">
      <alignment horizontal="center" vertical="center" wrapText="1"/>
    </xf>
    <xf numFmtId="0" fontId="22" fillId="57" borderId="35" xfId="0" applyNumberFormat="1" applyFont="1" applyFill="1" applyBorder="1" applyAlignment="1" applyProtection="1">
      <alignment horizontal="center" vertical="center" wrapText="1"/>
    </xf>
    <xf numFmtId="0" fontId="21" fillId="57" borderId="0" xfId="1" applyFont="1" applyFill="1" applyBorder="1" applyAlignment="1">
      <alignment horizontal="left" indent="2"/>
    </xf>
    <xf numFmtId="0" fontId="21" fillId="57" borderId="14" xfId="1" applyFont="1" applyFill="1" applyBorder="1" applyAlignment="1">
      <alignment horizontal="left" indent="2"/>
    </xf>
    <xf numFmtId="166" fontId="25" fillId="59" borderId="0" xfId="1" applyNumberFormat="1" applyFont="1" applyFill="1" applyBorder="1" applyAlignment="1" applyProtection="1">
      <alignment horizontal="center"/>
    </xf>
    <xf numFmtId="0" fontId="22" fillId="57" borderId="93" xfId="1" quotePrefix="1" applyFont="1" applyFill="1" applyBorder="1" applyAlignment="1">
      <alignment horizontal="center" vertical="center"/>
    </xf>
    <xf numFmtId="0" fontId="22" fillId="57" borderId="93" xfId="1" quotePrefix="1" applyFont="1" applyFill="1" applyBorder="1" applyAlignment="1">
      <alignment horizontal="center" vertical="center" wrapText="1"/>
    </xf>
    <xf numFmtId="0" fontId="22" fillId="57" borderId="93" xfId="1" applyFont="1" applyFill="1" applyBorder="1" applyAlignment="1">
      <alignment horizontal="center" vertical="center" wrapText="1"/>
    </xf>
    <xf numFmtId="3" fontId="28" fillId="57" borderId="33" xfId="1" applyNumberFormat="1" applyFont="1" applyFill="1" applyBorder="1" applyAlignment="1">
      <alignment horizontal="right"/>
    </xf>
    <xf numFmtId="3" fontId="28" fillId="57" borderId="39" xfId="1" applyNumberFormat="1" applyFont="1" applyFill="1" applyBorder="1" applyAlignment="1">
      <alignment horizontal="right"/>
    </xf>
    <xf numFmtId="0" fontId="22" fillId="57" borderId="36" xfId="1" applyFont="1" applyFill="1" applyBorder="1" applyAlignment="1">
      <alignment horizontal="center" vertical="center" wrapText="1"/>
    </xf>
    <xf numFmtId="166" fontId="25" fillId="59" borderId="49" xfId="1" applyNumberFormat="1" applyFont="1" applyFill="1" applyBorder="1" applyAlignment="1" applyProtection="1">
      <alignment horizontal="center"/>
    </xf>
    <xf numFmtId="3" fontId="21" fillId="57" borderId="49" xfId="1" applyNumberFormat="1" applyFont="1" applyFill="1" applyBorder="1" applyAlignment="1">
      <alignment horizontal="right"/>
    </xf>
    <xf numFmtId="167" fontId="21" fillId="57" borderId="49" xfId="1" applyNumberFormat="1" applyFont="1" applyFill="1" applyBorder="1" applyAlignment="1">
      <alignment horizontal="right"/>
    </xf>
    <xf numFmtId="168" fontId="21" fillId="57" borderId="49" xfId="1" applyNumberFormat="1" applyFont="1" applyFill="1" applyBorder="1" applyAlignment="1">
      <alignment horizontal="center"/>
    </xf>
    <xf numFmtId="166" fontId="27" fillId="57" borderId="49" xfId="1" applyNumberFormat="1" applyFont="1" applyFill="1" applyBorder="1" applyAlignment="1" applyProtection="1">
      <alignment horizontal="center"/>
    </xf>
    <xf numFmtId="166" fontId="27" fillId="57" borderId="0" xfId="1" applyNumberFormat="1" applyFont="1" applyFill="1" applyBorder="1" applyAlignment="1" applyProtection="1">
      <alignment horizontal="center"/>
    </xf>
    <xf numFmtId="3" fontId="21" fillId="57" borderId="65" xfId="1" applyNumberFormat="1" applyFont="1" applyFill="1" applyBorder="1" applyAlignment="1">
      <alignment horizontal="right"/>
    </xf>
    <xf numFmtId="167" fontId="21" fillId="57" borderId="65" xfId="1" applyNumberFormat="1" applyFont="1" applyFill="1" applyBorder="1" applyAlignment="1">
      <alignment horizontal="right"/>
    </xf>
    <xf numFmtId="168" fontId="21" fillId="57" borderId="65" xfId="1" applyNumberFormat="1" applyFont="1" applyFill="1" applyBorder="1" applyAlignment="1">
      <alignment horizontal="center"/>
    </xf>
    <xf numFmtId="168" fontId="21" fillId="57" borderId="40" xfId="1" applyNumberFormat="1" applyFont="1" applyFill="1" applyBorder="1" applyAlignment="1">
      <alignment horizontal="center"/>
    </xf>
    <xf numFmtId="164" fontId="0" fillId="0" borderId="0" xfId="0" applyNumberFormat="1" applyBorder="1"/>
    <xf numFmtId="172" fontId="17" fillId="57" borderId="0" xfId="135" applyNumberFormat="1" applyFont="1" applyFill="1" applyBorder="1"/>
    <xf numFmtId="1" fontId="0" fillId="0" borderId="0" xfId="0" applyNumberFormat="1"/>
    <xf numFmtId="3" fontId="27" fillId="0" borderId="0" xfId="1" applyNumberFormat="1" applyFont="1" applyFill="1" applyBorder="1" applyAlignment="1" applyProtection="1"/>
    <xf numFmtId="165" fontId="22" fillId="57" borderId="39" xfId="0" applyNumberFormat="1" applyFont="1" applyFill="1" applyBorder="1" applyAlignment="1">
      <alignment horizontal="center" vertical="center"/>
    </xf>
    <xf numFmtId="165" fontId="28" fillId="57" borderId="37" xfId="116" applyNumberFormat="1" applyFont="1" applyFill="1" applyBorder="1" applyAlignment="1">
      <alignment horizontal="center" vertical="center" wrapText="1"/>
    </xf>
    <xf numFmtId="165" fontId="28" fillId="57" borderId="35" xfId="116" applyNumberFormat="1" applyFont="1" applyFill="1" applyBorder="1" applyAlignment="1">
      <alignment horizontal="center" vertical="center" wrapText="1"/>
    </xf>
    <xf numFmtId="165" fontId="28" fillId="57" borderId="0" xfId="116" applyNumberFormat="1" applyFont="1" applyFill="1" applyBorder="1" applyAlignment="1">
      <alignment horizontal="center" vertical="center"/>
    </xf>
    <xf numFmtId="165" fontId="28" fillId="57" borderId="39" xfId="116" applyNumberFormat="1" applyFont="1" applyFill="1" applyBorder="1" applyAlignment="1">
      <alignment horizontal="center" vertical="center"/>
    </xf>
    <xf numFmtId="165" fontId="21" fillId="57" borderId="0" xfId="116" applyNumberFormat="1" applyFont="1" applyFill="1" applyBorder="1" applyAlignment="1">
      <alignment horizontal="center" vertical="center"/>
    </xf>
    <xf numFmtId="165" fontId="21" fillId="57" borderId="39" xfId="116" applyNumberFormat="1" applyFont="1" applyFill="1" applyBorder="1" applyAlignment="1">
      <alignment horizontal="center" vertical="center"/>
    </xf>
    <xf numFmtId="165" fontId="28" fillId="57" borderId="38" xfId="116" applyNumberFormat="1" applyFont="1" applyFill="1" applyBorder="1" applyAlignment="1">
      <alignment horizontal="center" vertical="center"/>
    </xf>
    <xf numFmtId="165" fontId="28" fillId="57" borderId="33" xfId="116" applyNumberFormat="1" applyFont="1" applyFill="1" applyBorder="1" applyAlignment="1">
      <alignment horizontal="center" vertical="center"/>
    </xf>
    <xf numFmtId="165" fontId="28" fillId="57" borderId="38" xfId="116" applyNumberFormat="1" applyFont="1" applyFill="1" applyBorder="1" applyAlignment="1">
      <alignment horizontal="center" vertical="center" wrapText="1"/>
    </xf>
    <xf numFmtId="165" fontId="28" fillId="57" borderId="33" xfId="116" applyNumberFormat="1" applyFont="1" applyFill="1" applyBorder="1" applyAlignment="1">
      <alignment horizontal="center" vertical="center" wrapText="1"/>
    </xf>
    <xf numFmtId="165" fontId="22" fillId="57" borderId="0" xfId="0" applyNumberFormat="1" applyFont="1" applyFill="1" applyBorder="1" applyAlignment="1">
      <alignment horizontal="center" vertical="center"/>
    </xf>
    <xf numFmtId="165" fontId="22" fillId="57" borderId="31" xfId="0" applyNumberFormat="1" applyFont="1" applyFill="1" applyBorder="1" applyAlignment="1">
      <alignment horizontal="center" vertical="center"/>
    </xf>
    <xf numFmtId="165" fontId="22" fillId="57" borderId="50" xfId="0" applyNumberFormat="1" applyFont="1" applyFill="1" applyBorder="1" applyAlignment="1">
      <alignment horizontal="center" vertical="center"/>
    </xf>
    <xf numFmtId="165" fontId="28" fillId="57" borderId="81" xfId="0" applyNumberFormat="1" applyFont="1" applyFill="1" applyBorder="1" applyAlignment="1">
      <alignment horizontal="center" vertical="center"/>
    </xf>
    <xf numFmtId="165" fontId="28" fillId="57" borderId="43" xfId="0" applyNumberFormat="1" applyFont="1" applyFill="1" applyBorder="1" applyAlignment="1">
      <alignment horizontal="center" vertical="center"/>
    </xf>
    <xf numFmtId="0" fontId="57" fillId="57" borderId="38" xfId="0" applyFont="1" applyFill="1" applyBorder="1"/>
    <xf numFmtId="0" fontId="22" fillId="57" borderId="36" xfId="0" applyNumberFormat="1" applyFont="1" applyFill="1" applyBorder="1" applyAlignment="1" applyProtection="1">
      <alignment horizontal="center" vertical="center" wrapText="1"/>
    </xf>
    <xf numFmtId="0" fontId="22" fillId="57" borderId="38" xfId="0" applyNumberFormat="1" applyFont="1" applyFill="1" applyBorder="1" applyAlignment="1" applyProtection="1">
      <alignment horizontal="center" vertical="center" wrapText="1"/>
    </xf>
    <xf numFmtId="0" fontId="22" fillId="57" borderId="33" xfId="0" applyNumberFormat="1" applyFont="1" applyFill="1" applyBorder="1" applyAlignment="1" applyProtection="1">
      <alignment horizontal="left" vertical="center" wrapText="1"/>
    </xf>
    <xf numFmtId="164" fontId="22" fillId="57" borderId="39" xfId="0" applyNumberFormat="1" applyFont="1" applyFill="1" applyBorder="1" applyAlignment="1" applyProtection="1">
      <alignment vertical="center" wrapText="1"/>
    </xf>
    <xf numFmtId="164" fontId="22" fillId="57" borderId="0" xfId="0" applyNumberFormat="1" applyFont="1" applyFill="1" applyBorder="1" applyAlignment="1" applyProtection="1">
      <alignment vertical="center" wrapText="1"/>
    </xf>
    <xf numFmtId="164" fontId="22" fillId="57" borderId="33" xfId="0" applyNumberFormat="1" applyFont="1" applyFill="1" applyBorder="1" applyAlignment="1" applyProtection="1">
      <alignment vertical="center" wrapText="1"/>
    </xf>
    <xf numFmtId="164" fontId="22" fillId="57" borderId="34" xfId="0" applyNumberFormat="1" applyFont="1" applyFill="1" applyBorder="1" applyAlignment="1" applyProtection="1">
      <alignment vertical="center" wrapText="1"/>
    </xf>
    <xf numFmtId="164" fontId="22" fillId="57" borderId="38" xfId="0" applyNumberFormat="1" applyFont="1" applyFill="1" applyBorder="1" applyAlignment="1" applyProtection="1">
      <alignment vertical="center" wrapText="1"/>
    </xf>
    <xf numFmtId="164" fontId="22" fillId="57" borderId="42" xfId="0" applyNumberFormat="1" applyFont="1" applyFill="1" applyBorder="1" applyAlignment="1" applyProtection="1">
      <alignment vertical="center" wrapText="1"/>
    </xf>
    <xf numFmtId="0" fontId="22" fillId="57" borderId="39" xfId="0" applyNumberFormat="1" applyFont="1" applyFill="1" applyBorder="1" applyAlignment="1" applyProtection="1">
      <alignment horizontal="left" vertical="center" wrapText="1"/>
    </xf>
    <xf numFmtId="0" fontId="28" fillId="57" borderId="35" xfId="0" applyNumberFormat="1" applyFont="1" applyFill="1" applyBorder="1" applyAlignment="1" applyProtection="1">
      <alignment horizontal="left" vertical="center" wrapText="1"/>
    </xf>
    <xf numFmtId="164" fontId="28" fillId="57" borderId="35" xfId="0" applyNumberFormat="1" applyFont="1" applyFill="1" applyBorder="1" applyAlignment="1" applyProtection="1">
      <alignment vertical="center" wrapText="1"/>
    </xf>
    <xf numFmtId="164" fontId="28" fillId="57" borderId="37" xfId="0" applyNumberFormat="1" applyFont="1" applyFill="1" applyBorder="1" applyAlignment="1" applyProtection="1">
      <alignment vertical="center" wrapText="1"/>
    </xf>
    <xf numFmtId="164" fontId="28" fillId="57" borderId="36" xfId="0" applyNumberFormat="1" applyFont="1" applyFill="1" applyBorder="1" applyAlignment="1" applyProtection="1">
      <alignment vertical="center" wrapText="1"/>
    </xf>
    <xf numFmtId="0" fontId="78" fillId="57" borderId="0" xfId="0" applyFont="1" applyFill="1"/>
    <xf numFmtId="164" fontId="22" fillId="57" borderId="59" xfId="1" applyNumberFormat="1" applyFont="1" applyFill="1" applyBorder="1" applyAlignment="1">
      <alignment horizontal="center" vertical="center"/>
    </xf>
    <xf numFmtId="164" fontId="22" fillId="57" borderId="0" xfId="1" applyNumberFormat="1" applyFont="1" applyFill="1" applyBorder="1" applyAlignment="1">
      <alignment horizontal="center" vertical="center"/>
    </xf>
    <xf numFmtId="164" fontId="22" fillId="57" borderId="63" xfId="1" applyNumberFormat="1" applyFont="1" applyFill="1" applyBorder="1" applyAlignment="1">
      <alignment horizontal="center" vertical="center"/>
    </xf>
    <xf numFmtId="164" fontId="28" fillId="57" borderId="15" xfId="1" applyNumberFormat="1" applyFont="1" applyFill="1" applyBorder="1" applyAlignment="1">
      <alignment horizontal="center" vertical="center"/>
    </xf>
    <xf numFmtId="164" fontId="28" fillId="57" borderId="31" xfId="1" applyNumberFormat="1" applyFont="1" applyFill="1" applyBorder="1" applyAlignment="1">
      <alignment horizontal="center" vertical="center"/>
    </xf>
    <xf numFmtId="164" fontId="28" fillId="57" borderId="28" xfId="1" applyNumberFormat="1" applyFont="1" applyFill="1" applyBorder="1" applyAlignment="1">
      <alignment horizontal="center" vertical="center"/>
    </xf>
    <xf numFmtId="164" fontId="22" fillId="57" borderId="31" xfId="1" applyNumberFormat="1" applyFont="1" applyFill="1" applyBorder="1" applyAlignment="1">
      <alignment horizontal="center" vertical="center"/>
    </xf>
    <xf numFmtId="164" fontId="61" fillId="57" borderId="80" xfId="1" applyNumberFormat="1" applyFont="1" applyFill="1" applyBorder="1" applyAlignment="1">
      <alignment horizontal="center" vertical="center" wrapText="1"/>
    </xf>
    <xf numFmtId="164" fontId="57" fillId="57" borderId="38" xfId="1" applyNumberFormat="1" applyFont="1" applyFill="1" applyBorder="1" applyAlignment="1">
      <alignment horizontal="center" vertical="center"/>
    </xf>
    <xf numFmtId="164" fontId="22" fillId="57" borderId="38" xfId="1" applyNumberFormat="1" applyFont="1" applyFill="1" applyBorder="1" applyAlignment="1">
      <alignment horizontal="center" vertical="center"/>
    </xf>
    <xf numFmtId="164" fontId="57" fillId="57" borderId="62" xfId="1" applyNumberFormat="1" applyFont="1" applyFill="1" applyBorder="1" applyAlignment="1">
      <alignment horizontal="center" vertical="center"/>
    </xf>
    <xf numFmtId="164" fontId="61" fillId="57" borderId="38" xfId="1" applyNumberFormat="1" applyFont="1" applyFill="1" applyBorder="1" applyAlignment="1">
      <alignment horizontal="center" vertical="center" wrapText="1"/>
    </xf>
    <xf numFmtId="164" fontId="61" fillId="57" borderId="59" xfId="1" applyNumberFormat="1" applyFont="1" applyFill="1" applyBorder="1" applyAlignment="1">
      <alignment horizontal="center" vertical="center" wrapText="1"/>
    </xf>
    <xf numFmtId="164" fontId="57" fillId="57" borderId="0" xfId="1" applyNumberFormat="1" applyFont="1" applyFill="1" applyBorder="1" applyAlignment="1">
      <alignment horizontal="center" vertical="center"/>
    </xf>
    <xf numFmtId="164" fontId="57" fillId="57" borderId="63" xfId="1" applyNumberFormat="1" applyFont="1" applyFill="1" applyBorder="1" applyAlignment="1">
      <alignment horizontal="center" vertical="center"/>
    </xf>
    <xf numFmtId="164" fontId="61" fillId="57" borderId="0" xfId="1" applyNumberFormat="1" applyFont="1" applyFill="1" applyBorder="1" applyAlignment="1">
      <alignment horizontal="center" vertical="center" wrapText="1"/>
    </xf>
    <xf numFmtId="164" fontId="76" fillId="57" borderId="59" xfId="1" applyNumberFormat="1" applyFont="1" applyFill="1" applyBorder="1" applyAlignment="1">
      <alignment horizontal="center" vertical="center" wrapText="1"/>
    </xf>
    <xf numFmtId="164" fontId="28" fillId="57" borderId="0" xfId="1" applyNumberFormat="1" applyFont="1" applyFill="1" applyBorder="1" applyAlignment="1">
      <alignment horizontal="center" vertical="center"/>
    </xf>
    <xf numFmtId="164" fontId="77" fillId="57" borderId="63" xfId="1" applyNumberFormat="1" applyFont="1" applyFill="1" applyBorder="1" applyAlignment="1">
      <alignment horizontal="center" vertical="center"/>
    </xf>
    <xf numFmtId="164" fontId="76" fillId="57" borderId="0" xfId="1" applyNumberFormat="1" applyFont="1" applyFill="1" applyBorder="1" applyAlignment="1">
      <alignment horizontal="center" vertical="center" wrapText="1"/>
    </xf>
    <xf numFmtId="0" fontId="0" fillId="0" borderId="0" xfId="0" applyBorder="1" applyAlignment="1">
      <alignment vertical="center"/>
    </xf>
    <xf numFmtId="164" fontId="28" fillId="57" borderId="59" xfId="1" applyNumberFormat="1" applyFont="1" applyFill="1" applyBorder="1" applyAlignment="1">
      <alignment horizontal="center" vertical="center"/>
    </xf>
    <xf numFmtId="164" fontId="28" fillId="57" borderId="63" xfId="1" applyNumberFormat="1" applyFont="1" applyFill="1" applyBorder="1" applyAlignment="1">
      <alignment horizontal="center" vertical="center"/>
    </xf>
    <xf numFmtId="164" fontId="28" fillId="57" borderId="96" xfId="1" applyNumberFormat="1" applyFont="1" applyFill="1" applyBorder="1" applyAlignment="1">
      <alignment horizontal="center" vertical="center"/>
    </xf>
    <xf numFmtId="164" fontId="57" fillId="57" borderId="14" xfId="1" applyNumberFormat="1" applyFont="1" applyFill="1" applyBorder="1" applyAlignment="1">
      <alignment horizontal="center" vertical="center"/>
    </xf>
    <xf numFmtId="164" fontId="28" fillId="57" borderId="14" xfId="1" applyNumberFormat="1" applyFont="1" applyFill="1" applyBorder="1" applyAlignment="1">
      <alignment horizontal="center" vertical="center"/>
    </xf>
    <xf numFmtId="164" fontId="28" fillId="57" borderId="97" xfId="1" applyNumberFormat="1" applyFont="1" applyFill="1" applyBorder="1" applyAlignment="1">
      <alignment horizontal="center" vertical="center"/>
    </xf>
    <xf numFmtId="164" fontId="22" fillId="57" borderId="14" xfId="1" applyNumberFormat="1" applyFont="1" applyFill="1" applyBorder="1" applyAlignment="1">
      <alignment horizontal="center" vertical="center"/>
    </xf>
    <xf numFmtId="3" fontId="22" fillId="57" borderId="93" xfId="1" applyNumberFormat="1" applyFont="1" applyFill="1" applyBorder="1" applyAlignment="1" applyProtection="1">
      <alignment horizontal="right" wrapText="1"/>
    </xf>
    <xf numFmtId="0" fontId="21" fillId="57" borderId="39" xfId="0" applyNumberFormat="1" applyFont="1" applyFill="1" applyBorder="1" applyAlignment="1" applyProtection="1">
      <alignment horizontal="left" vertical="center" wrapText="1" indent="1"/>
    </xf>
    <xf numFmtId="164" fontId="21" fillId="57" borderId="39" xfId="0" applyNumberFormat="1" applyFont="1" applyFill="1" applyBorder="1" applyAlignment="1" applyProtection="1">
      <alignment vertical="center" wrapText="1"/>
    </xf>
    <xf numFmtId="164" fontId="21" fillId="57" borderId="0" xfId="0" applyNumberFormat="1" applyFont="1" applyFill="1" applyBorder="1" applyAlignment="1" applyProtection="1">
      <alignment vertical="center" wrapText="1"/>
    </xf>
    <xf numFmtId="164" fontId="21" fillId="57" borderId="42" xfId="0" applyNumberFormat="1" applyFont="1" applyFill="1" applyBorder="1" applyAlignment="1" applyProtection="1">
      <alignment vertical="center" wrapText="1"/>
    </xf>
    <xf numFmtId="0" fontId="22" fillId="57" borderId="0" xfId="1" applyFont="1" applyFill="1" applyAlignment="1">
      <alignment horizontal="left" vertical="top" wrapText="1"/>
    </xf>
    <xf numFmtId="0" fontId="23" fillId="57" borderId="0" xfId="1" applyNumberFormat="1" applyFont="1" applyFill="1" applyBorder="1" applyAlignment="1" applyProtection="1">
      <alignment horizontal="left" vertical="top" wrapText="1"/>
    </xf>
    <xf numFmtId="0" fontId="25" fillId="57" borderId="66" xfId="1" applyNumberFormat="1" applyFont="1" applyFill="1" applyBorder="1" applyAlignment="1" applyProtection="1">
      <alignment horizontal="center" vertical="center" wrapText="1"/>
    </xf>
    <xf numFmtId="0" fontId="25" fillId="57" borderId="57" xfId="1" applyNumberFormat="1" applyFont="1" applyFill="1" applyBorder="1" applyAlignment="1" applyProtection="1">
      <alignment horizontal="center" vertical="center" wrapText="1"/>
    </xf>
    <xf numFmtId="0" fontId="25" fillId="57" borderId="67" xfId="1" applyNumberFormat="1" applyFont="1" applyFill="1" applyBorder="1" applyAlignment="1" applyProtection="1">
      <alignment horizontal="center" vertical="center" wrapText="1"/>
    </xf>
    <xf numFmtId="0" fontId="25" fillId="57" borderId="68" xfId="1" applyNumberFormat="1" applyFont="1" applyFill="1" applyBorder="1" applyAlignment="1" applyProtection="1">
      <alignment horizontal="center" vertical="center" wrapText="1"/>
    </xf>
    <xf numFmtId="0" fontId="25" fillId="57" borderId="29" xfId="1" applyNumberFormat="1" applyFont="1" applyFill="1" applyBorder="1" applyAlignment="1" applyProtection="1">
      <alignment horizontal="center" vertical="center" wrapText="1"/>
    </xf>
    <xf numFmtId="0" fontId="25" fillId="57" borderId="31" xfId="1" applyNumberFormat="1" applyFont="1" applyFill="1" applyBorder="1" applyAlignment="1" applyProtection="1">
      <alignment horizontal="center" vertical="center" wrapText="1"/>
    </xf>
    <xf numFmtId="0" fontId="27" fillId="57" borderId="0" xfId="1" applyNumberFormat="1" applyFont="1" applyFill="1" applyBorder="1" applyAlignment="1" applyProtection="1">
      <alignment horizontal="left" vertical="top"/>
    </xf>
    <xf numFmtId="0" fontId="21" fillId="57" borderId="0" xfId="1" applyNumberFormat="1" applyFont="1" applyFill="1" applyBorder="1" applyAlignment="1" applyProtection="1">
      <alignment horizontal="left" wrapText="1"/>
    </xf>
    <xf numFmtId="0" fontId="17" fillId="57" borderId="0" xfId="1" applyFill="1" applyBorder="1" applyAlignment="1"/>
    <xf numFmtId="0" fontId="22" fillId="57" borderId="0" xfId="1" applyFont="1" applyFill="1" applyAlignment="1">
      <alignment horizontal="left" wrapText="1"/>
    </xf>
    <xf numFmtId="0" fontId="21" fillId="57" borderId="0" xfId="1" applyFont="1" applyFill="1" applyAlignment="1">
      <alignment horizontal="left" wrapText="1"/>
    </xf>
    <xf numFmtId="0" fontId="28" fillId="57" borderId="69" xfId="1" applyFont="1" applyFill="1" applyBorder="1" applyAlignment="1">
      <alignment horizontal="center" vertical="center" wrapText="1"/>
    </xf>
    <xf numFmtId="0" fontId="28" fillId="57" borderId="44" xfId="1" applyFont="1" applyFill="1" applyBorder="1" applyAlignment="1">
      <alignment horizontal="center" vertical="center" wrapText="1"/>
    </xf>
    <xf numFmtId="0" fontId="28" fillId="57" borderId="70" xfId="1" applyFont="1" applyFill="1" applyBorder="1" applyAlignment="1">
      <alignment horizontal="center" vertical="center" wrapText="1"/>
    </xf>
    <xf numFmtId="0" fontId="22" fillId="0" borderId="0" xfId="1" applyFont="1" applyAlignment="1">
      <alignment horizontal="left" vertical="top" wrapText="1"/>
    </xf>
    <xf numFmtId="0" fontId="27" fillId="57" borderId="0" xfId="1" applyNumberFormat="1" applyFont="1" applyFill="1" applyBorder="1" applyAlignment="1" applyProtection="1">
      <alignment horizontal="left" vertical="top" wrapText="1"/>
    </xf>
    <xf numFmtId="0" fontId="26" fillId="57" borderId="0" xfId="1" applyNumberFormat="1" applyFont="1" applyFill="1" applyBorder="1" applyAlignment="1" applyProtection="1">
      <alignment horizontal="left" vertical="top" wrapText="1"/>
    </xf>
    <xf numFmtId="0" fontId="20" fillId="57" borderId="0" xfId="1" applyNumberFormat="1" applyFont="1" applyFill="1" applyBorder="1" applyAlignment="1" applyProtection="1">
      <alignment horizontal="left" wrapText="1"/>
    </xf>
    <xf numFmtId="2" fontId="28" fillId="57" borderId="56" xfId="1" applyNumberFormat="1" applyFont="1" applyFill="1" applyBorder="1" applyAlignment="1" applyProtection="1">
      <alignment horizontal="center" vertical="center" wrapText="1"/>
    </xf>
    <xf numFmtId="2" fontId="28" fillId="57" borderId="30" xfId="1" applyNumberFormat="1" applyFont="1" applyFill="1" applyBorder="1" applyAlignment="1" applyProtection="1">
      <alignment horizontal="center" vertical="center" wrapText="1"/>
    </xf>
    <xf numFmtId="0" fontId="21" fillId="57" borderId="0" xfId="1" applyNumberFormat="1" applyFont="1" applyFill="1" applyBorder="1" applyAlignment="1" applyProtection="1">
      <alignment horizontal="left" vertical="top" wrapText="1"/>
    </xf>
    <xf numFmtId="0" fontId="22" fillId="57" borderId="0" xfId="1" applyNumberFormat="1" applyFont="1" applyFill="1" applyBorder="1" applyAlignment="1" applyProtection="1">
      <alignment horizontal="left" vertical="top" wrapText="1"/>
    </xf>
    <xf numFmtId="2" fontId="28" fillId="57" borderId="69" xfId="1" applyNumberFormat="1" applyFont="1" applyFill="1" applyBorder="1" applyAlignment="1" applyProtection="1">
      <alignment horizontal="center" vertical="center" wrapText="1"/>
    </xf>
    <xf numFmtId="2" fontId="28" fillId="57" borderId="44" xfId="1" applyNumberFormat="1" applyFont="1" applyFill="1" applyBorder="1" applyAlignment="1" applyProtection="1">
      <alignment horizontal="center" vertical="center" wrapText="1"/>
    </xf>
    <xf numFmtId="2" fontId="28" fillId="57" borderId="70" xfId="1" applyNumberFormat="1" applyFont="1" applyFill="1" applyBorder="1" applyAlignment="1" applyProtection="1">
      <alignment horizontal="center" vertical="center" wrapText="1"/>
    </xf>
    <xf numFmtId="0" fontId="28" fillId="57" borderId="69" xfId="1" applyNumberFormat="1" applyFont="1" applyFill="1" applyBorder="1" applyAlignment="1" applyProtection="1">
      <alignment horizontal="center" vertical="center" wrapText="1"/>
    </xf>
    <xf numFmtId="0" fontId="28" fillId="57" borderId="44" xfId="1" applyNumberFormat="1" applyFont="1" applyFill="1" applyBorder="1" applyAlignment="1" applyProtection="1">
      <alignment horizontal="center" vertical="center" wrapText="1"/>
    </xf>
    <xf numFmtId="0" fontId="28" fillId="57" borderId="70" xfId="1" applyNumberFormat="1" applyFont="1" applyFill="1" applyBorder="1" applyAlignment="1" applyProtection="1">
      <alignment horizontal="center" vertical="center" wrapText="1"/>
    </xf>
    <xf numFmtId="0" fontId="20" fillId="57" borderId="0" xfId="1" applyNumberFormat="1" applyFont="1" applyFill="1" applyBorder="1" applyAlignment="1" applyProtection="1">
      <alignment horizontal="left" vertical="top"/>
    </xf>
    <xf numFmtId="0" fontId="28" fillId="57" borderId="35" xfId="1" applyNumberFormat="1" applyFont="1" applyFill="1" applyBorder="1" applyAlignment="1" applyProtection="1">
      <alignment horizontal="center" vertical="center" wrapText="1"/>
    </xf>
    <xf numFmtId="0" fontId="28" fillId="57" borderId="36" xfId="1" applyNumberFormat="1" applyFont="1" applyFill="1" applyBorder="1" applyAlignment="1" applyProtection="1">
      <alignment horizontal="center" vertical="center" wrapText="1"/>
    </xf>
    <xf numFmtId="0" fontId="22" fillId="57" borderId="0" xfId="0" applyFont="1" applyFill="1" applyAlignment="1">
      <alignment horizontal="justify" wrapText="1"/>
    </xf>
    <xf numFmtId="0" fontId="22" fillId="57" borderId="0" xfId="0" applyFont="1" applyFill="1" applyBorder="1" applyAlignment="1">
      <alignment horizontal="left" vertical="top" wrapText="1"/>
    </xf>
    <xf numFmtId="0" fontId="22" fillId="57" borderId="0" xfId="0" applyFont="1" applyFill="1" applyBorder="1" applyAlignment="1">
      <alignment horizontal="justify" wrapText="1"/>
    </xf>
    <xf numFmtId="0" fontId="19" fillId="57" borderId="0" xfId="0" applyFont="1" applyFill="1" applyAlignment="1">
      <alignment horizontal="left" vertical="center" wrapText="1"/>
    </xf>
    <xf numFmtId="0" fontId="22" fillId="57" borderId="33" xfId="0" applyFont="1" applyFill="1" applyBorder="1" applyAlignment="1">
      <alignment horizontal="center" vertical="center" wrapText="1"/>
    </xf>
    <xf numFmtId="0" fontId="22" fillId="57" borderId="34" xfId="0" applyFont="1" applyFill="1" applyBorder="1" applyAlignment="1">
      <alignment horizontal="center" vertical="center" wrapText="1"/>
    </xf>
    <xf numFmtId="0" fontId="22" fillId="57" borderId="38" xfId="0" applyFont="1" applyFill="1" applyBorder="1" applyAlignment="1">
      <alignment horizontal="center" vertical="center" wrapText="1"/>
    </xf>
    <xf numFmtId="0" fontId="28" fillId="57" borderId="39" xfId="0" applyFont="1" applyFill="1" applyBorder="1" applyAlignment="1">
      <alignment horizontal="left" vertical="top" wrapText="1"/>
    </xf>
    <xf numFmtId="0" fontId="28" fillId="57" borderId="50" xfId="0" applyFont="1" applyFill="1" applyBorder="1" applyAlignment="1">
      <alignment horizontal="left" vertical="top" wrapText="1"/>
    </xf>
    <xf numFmtId="0" fontId="21" fillId="57" borderId="0" xfId="0" applyFont="1" applyFill="1" applyAlignment="1">
      <alignment horizontal="justify" wrapText="1"/>
    </xf>
    <xf numFmtId="0" fontId="20" fillId="0" borderId="0" xfId="0" applyFont="1" applyFill="1" applyAlignment="1">
      <alignment wrapText="1"/>
    </xf>
    <xf numFmtId="0" fontId="22" fillId="0" borderId="0" xfId="0" applyFont="1" applyFill="1" applyAlignment="1">
      <alignment horizontal="justify" wrapText="1"/>
    </xf>
    <xf numFmtId="0" fontId="0" fillId="0" borderId="0" xfId="0" applyFill="1" applyAlignment="1">
      <alignment wrapText="1"/>
    </xf>
    <xf numFmtId="0" fontId="22" fillId="0" borderId="0" xfId="0" applyFont="1" applyFill="1" applyAlignment="1">
      <alignment wrapText="1"/>
    </xf>
    <xf numFmtId="0" fontId="22" fillId="57" borderId="0" xfId="0" applyNumberFormat="1" applyFont="1" applyFill="1" applyBorder="1" applyAlignment="1" applyProtection="1">
      <alignment horizontal="left" vertical="center" wrapText="1"/>
    </xf>
    <xf numFmtId="0" fontId="22" fillId="57" borderId="0" xfId="0" applyFont="1" applyFill="1" applyBorder="1" applyAlignment="1">
      <alignment horizontal="left" vertical="center"/>
    </xf>
    <xf numFmtId="0" fontId="28" fillId="57" borderId="38" xfId="0" applyNumberFormat="1" applyFont="1" applyFill="1" applyBorder="1" applyAlignment="1" applyProtection="1">
      <alignment horizontal="left" vertical="center" wrapText="1"/>
    </xf>
    <xf numFmtId="0" fontId="28" fillId="57" borderId="38" xfId="0" applyFont="1" applyFill="1" applyBorder="1" applyAlignment="1">
      <alignment horizontal="left" vertical="center" wrapText="1"/>
    </xf>
    <xf numFmtId="0" fontId="28" fillId="57" borderId="69" xfId="0" applyNumberFormat="1" applyFont="1" applyFill="1" applyBorder="1" applyAlignment="1" applyProtection="1">
      <alignment horizontal="center" vertical="center" wrapText="1"/>
    </xf>
    <xf numFmtId="0" fontId="28" fillId="57" borderId="70" xfId="0" applyFont="1" applyFill="1" applyBorder="1" applyAlignment="1">
      <alignment horizontal="center" vertical="center" wrapText="1"/>
    </xf>
    <xf numFmtId="0" fontId="28" fillId="57" borderId="44" xfId="0" applyFont="1" applyFill="1" applyBorder="1" applyAlignment="1">
      <alignment horizontal="center" vertical="center" wrapText="1"/>
    </xf>
    <xf numFmtId="0" fontId="22" fillId="57" borderId="31" xfId="0" applyNumberFormat="1" applyFont="1" applyFill="1" applyBorder="1" applyAlignment="1" applyProtection="1">
      <alignment horizontal="left" vertical="center" wrapText="1"/>
    </xf>
    <xf numFmtId="0" fontId="22" fillId="57" borderId="31" xfId="0" applyFont="1" applyFill="1" applyBorder="1" applyAlignment="1">
      <alignment horizontal="left" vertical="center"/>
    </xf>
    <xf numFmtId="0" fontId="28" fillId="57" borderId="37" xfId="0" applyNumberFormat="1" applyFont="1" applyFill="1" applyBorder="1" applyAlignment="1" applyProtection="1">
      <alignment horizontal="left" vertical="center" wrapText="1"/>
    </xf>
    <xf numFmtId="0" fontId="28" fillId="57" borderId="37" xfId="0" applyFont="1" applyFill="1" applyBorder="1" applyAlignment="1">
      <alignment horizontal="left" vertical="center"/>
    </xf>
    <xf numFmtId="0" fontId="28" fillId="57" borderId="38" xfId="0" applyFont="1" applyFill="1" applyBorder="1" applyAlignment="1">
      <alignment horizontal="left" vertical="center"/>
    </xf>
    <xf numFmtId="0" fontId="21" fillId="0" borderId="0" xfId="0" applyFont="1" applyFill="1" applyAlignment="1">
      <alignment horizontal="left" vertical="top" wrapText="1"/>
    </xf>
    <xf numFmtId="0" fontId="22" fillId="0" borderId="0" xfId="0" applyNumberFormat="1" applyFont="1" applyFill="1" applyAlignment="1">
      <alignment horizontal="justify"/>
    </xf>
    <xf numFmtId="0" fontId="20" fillId="57" borderId="0" xfId="115" applyFont="1" applyFill="1" applyAlignment="1">
      <alignment horizontal="left" vertical="justify" wrapText="1"/>
    </xf>
    <xf numFmtId="0" fontId="21" fillId="57" borderId="0" xfId="118" applyFont="1" applyFill="1" applyAlignment="1">
      <alignment horizontal="justify" vertical="center" wrapText="1"/>
    </xf>
    <xf numFmtId="0" fontId="22" fillId="57" borderId="0" xfId="118" applyFont="1" applyFill="1" applyAlignment="1">
      <alignment horizontal="justify" vertical="justify" wrapText="1"/>
    </xf>
    <xf numFmtId="0" fontId="64" fillId="57" borderId="0" xfId="0" applyFont="1" applyFill="1" applyAlignment="1">
      <alignment wrapText="1"/>
    </xf>
    <xf numFmtId="0" fontId="20" fillId="57" borderId="0" xfId="0" applyFont="1" applyFill="1" applyAlignment="1">
      <alignment horizontal="left" wrapText="1"/>
    </xf>
    <xf numFmtId="0" fontId="19" fillId="0" borderId="0" xfId="0" applyFont="1" applyAlignment="1">
      <alignment horizontal="left" vertical="top" wrapText="1"/>
    </xf>
    <xf numFmtId="0" fontId="21" fillId="57" borderId="0" xfId="0" applyFont="1" applyFill="1" applyAlignment="1">
      <alignment horizontal="left"/>
    </xf>
    <xf numFmtId="0" fontId="22" fillId="57" borderId="0" xfId="0" applyFont="1" applyFill="1" applyAlignment="1">
      <alignment horizontal="left" wrapText="1"/>
    </xf>
    <xf numFmtId="0" fontId="57" fillId="57" borderId="33" xfId="0" applyFont="1" applyFill="1" applyBorder="1" applyAlignment="1">
      <alignment horizontal="center"/>
    </xf>
    <xf numFmtId="0" fontId="57" fillId="57" borderId="38" xfId="0" applyFont="1" applyFill="1" applyBorder="1" applyAlignment="1">
      <alignment horizontal="center"/>
    </xf>
    <xf numFmtId="0" fontId="57" fillId="57" borderId="37" xfId="0" applyFont="1" applyFill="1" applyBorder="1" applyAlignment="1">
      <alignment horizontal="center"/>
    </xf>
    <xf numFmtId="0" fontId="57" fillId="57" borderId="36" xfId="0" applyFont="1" applyFill="1" applyBorder="1" applyAlignment="1">
      <alignment horizontal="center"/>
    </xf>
    <xf numFmtId="0" fontId="22" fillId="57" borderId="0" xfId="0" applyFont="1" applyFill="1" applyAlignment="1">
      <alignment horizontal="left" vertical="top" wrapText="1"/>
    </xf>
    <xf numFmtId="0" fontId="28" fillId="57" borderId="79" xfId="1" applyFont="1" applyFill="1" applyBorder="1" applyAlignment="1">
      <alignment horizontal="center" vertical="center" wrapText="1"/>
    </xf>
    <xf numFmtId="0" fontId="28" fillId="57" borderId="29" xfId="1" applyFont="1" applyFill="1" applyBorder="1" applyAlignment="1">
      <alignment horizontal="center" vertical="center" wrapText="1"/>
    </xf>
    <xf numFmtId="0" fontId="28" fillId="57" borderId="95" xfId="1" applyFont="1" applyFill="1" applyBorder="1" applyAlignment="1">
      <alignment horizontal="center" vertical="center" wrapText="1"/>
    </xf>
    <xf numFmtId="0" fontId="28" fillId="57" borderId="66" xfId="1" applyFont="1" applyFill="1" applyBorder="1" applyAlignment="1">
      <alignment horizontal="center" vertical="center" wrapText="1"/>
    </xf>
    <xf numFmtId="0" fontId="22" fillId="57" borderId="0" xfId="1" applyFont="1" applyFill="1" applyBorder="1" applyAlignment="1">
      <alignment vertical="center"/>
    </xf>
    <xf numFmtId="0" fontId="22" fillId="0" borderId="14" xfId="1" applyFont="1" applyBorder="1" applyAlignment="1">
      <alignment vertical="center"/>
    </xf>
    <xf numFmtId="0" fontId="22" fillId="0" borderId="0" xfId="1" applyFont="1" applyBorder="1" applyAlignment="1">
      <alignment vertical="center"/>
    </xf>
    <xf numFmtId="0" fontId="22" fillId="57" borderId="38" xfId="1" applyFont="1" applyFill="1" applyBorder="1" applyAlignment="1">
      <alignment vertical="center"/>
    </xf>
    <xf numFmtId="0" fontId="22" fillId="0" borderId="31" xfId="1" applyFont="1" applyBorder="1" applyAlignment="1">
      <alignment vertical="center"/>
    </xf>
    <xf numFmtId="0" fontId="69" fillId="0" borderId="0" xfId="0" applyFont="1" applyAlignment="1">
      <alignment horizontal="left" vertical="top"/>
    </xf>
    <xf numFmtId="0" fontId="70" fillId="0" borderId="0" xfId="0" applyFont="1" applyAlignment="1">
      <alignment horizontal="left" vertical="top"/>
    </xf>
    <xf numFmtId="0" fontId="19" fillId="0" borderId="50" xfId="0" applyFont="1" applyBorder="1" applyAlignment="1">
      <alignment horizontal="center" wrapText="1"/>
    </xf>
    <xf numFmtId="0" fontId="19" fillId="0" borderId="31" xfId="0" applyFont="1" applyBorder="1" applyAlignment="1">
      <alignment horizontal="center" wrapText="1"/>
    </xf>
    <xf numFmtId="0" fontId="19" fillId="0" borderId="35" xfId="0" applyFont="1" applyBorder="1" applyAlignment="1">
      <alignment horizontal="center" wrapText="1"/>
    </xf>
    <xf numFmtId="0" fontId="19" fillId="0" borderId="37" xfId="0" applyFont="1" applyBorder="1" applyAlignment="1">
      <alignment horizontal="center" wrapText="1"/>
    </xf>
    <xf numFmtId="0" fontId="19" fillId="0" borderId="36" xfId="0" applyFont="1" applyBorder="1" applyAlignment="1">
      <alignment horizontal="center" wrapText="1"/>
    </xf>
    <xf numFmtId="0" fontId="19" fillId="0" borderId="0" xfId="0" applyFont="1" applyAlignment="1">
      <alignment horizontal="left" vertical="top"/>
    </xf>
    <xf numFmtId="0" fontId="0" fillId="0" borderId="93" xfId="0" applyBorder="1" applyAlignment="1">
      <alignment horizontal="center" vertical="center"/>
    </xf>
    <xf numFmtId="0" fontId="0" fillId="0" borderId="93" xfId="0" applyBorder="1" applyAlignment="1">
      <alignment horizontal="center"/>
    </xf>
  </cellXfs>
  <cellStyles count="136">
    <cellStyle name="20 % - Accent1 2" xfId="92"/>
    <cellStyle name="20 % - Accent1 3" xfId="2"/>
    <cellStyle name="20 % - Accent2 2" xfId="96"/>
    <cellStyle name="20 % - Accent2 3" xfId="3"/>
    <cellStyle name="20 % - Accent3 2" xfId="100"/>
    <cellStyle name="20 % - Accent3 3" xfId="4"/>
    <cellStyle name="20 % - Accent4 2" xfId="104"/>
    <cellStyle name="20 % - Accent4 3" xfId="5"/>
    <cellStyle name="20 % - Accent5 2" xfId="108"/>
    <cellStyle name="20 % - Accent5 3" xfId="6"/>
    <cellStyle name="20 % - Accent6 2" xfId="112"/>
    <cellStyle name="20 % - Accent6 3" xfId="7"/>
    <cellStyle name="40 % - Accent1 2" xfId="93"/>
    <cellStyle name="40 % - Accent1 3" xfId="8"/>
    <cellStyle name="40 % - Accent2 2" xfId="97"/>
    <cellStyle name="40 % - Accent2 3" xfId="9"/>
    <cellStyle name="40 % - Accent3 2" xfId="101"/>
    <cellStyle name="40 % - Accent3 3" xfId="10"/>
    <cellStyle name="40 % - Accent4 2" xfId="105"/>
    <cellStyle name="40 % - Accent4 3" xfId="11"/>
    <cellStyle name="40 % - Accent5 2" xfId="109"/>
    <cellStyle name="40 % - Accent5 3" xfId="12"/>
    <cellStyle name="40 % - Accent6 2" xfId="113"/>
    <cellStyle name="40 % - Accent6 3" xfId="13"/>
    <cellStyle name="60 % - Accent1 2" xfId="94"/>
    <cellStyle name="60 % - Accent1 3" xfId="14"/>
    <cellStyle name="60 % - Accent2 2" xfId="98"/>
    <cellStyle name="60 % - Accent2 3" xfId="15"/>
    <cellStyle name="60 % - Accent3 2" xfId="102"/>
    <cellStyle name="60 % - Accent3 3" xfId="16"/>
    <cellStyle name="60 % - Accent4 2" xfId="106"/>
    <cellStyle name="60 % - Accent4 3" xfId="17"/>
    <cellStyle name="60 % - Accent5 2" xfId="110"/>
    <cellStyle name="60 % - Accent5 3" xfId="18"/>
    <cellStyle name="60 % - Accent6 2" xfId="114"/>
    <cellStyle name="60 % - Accent6 3" xfId="19"/>
    <cellStyle name="Accent1 2" xfId="91"/>
    <cellStyle name="Accent1 3" xfId="20"/>
    <cellStyle name="Accent2 2" xfId="95"/>
    <cellStyle name="Accent2 3" xfId="21"/>
    <cellStyle name="Accent3 2" xfId="99"/>
    <cellStyle name="Accent3 3" xfId="22"/>
    <cellStyle name="Accent4 2" xfId="103"/>
    <cellStyle name="Accent4 3" xfId="23"/>
    <cellStyle name="Accent5 2" xfId="107"/>
    <cellStyle name="Accent5 3" xfId="24"/>
    <cellStyle name="Accent6 2" xfId="111"/>
    <cellStyle name="Accent6 3" xfId="25"/>
    <cellStyle name="Avertissement 2" xfId="87"/>
    <cellStyle name="Avertissement 3" xfId="26"/>
    <cellStyle name="Calcul 2" xfId="84"/>
    <cellStyle name="Calcul 3" xfId="27"/>
    <cellStyle name="Calcul 4" xfId="127"/>
    <cellStyle name="Cellule liée 2" xfId="85"/>
    <cellStyle name="Cellule liée 3" xfId="28"/>
    <cellStyle name="Commentaire 2" xfId="88"/>
    <cellStyle name="Commentaire 3" xfId="29"/>
    <cellStyle name="Commentaire 4" xfId="121"/>
    <cellStyle name="Commentaire 5" xfId="128"/>
    <cellStyle name="Date" xfId="30"/>
    <cellStyle name="DEFINITION" xfId="31"/>
    <cellStyle name="Entrée 2" xfId="82"/>
    <cellStyle name="Entrée 3" xfId="32"/>
    <cellStyle name="Entrée 4" xfId="132"/>
    <cellStyle name="Euro" xfId="33"/>
    <cellStyle name="Euro 2" xfId="122"/>
    <cellStyle name="FILET_HAUT" xfId="34"/>
    <cellStyle name="Insatisfaisant 2" xfId="80"/>
    <cellStyle name="Insatisfaisant 3" xfId="35"/>
    <cellStyle name="josette" xfId="36"/>
    <cellStyle name="Ligne_Bas" xfId="37"/>
    <cellStyle name="Milliers 2" xfId="129"/>
    <cellStyle name="Motif" xfId="38"/>
    <cellStyle name="Motif 2" xfId="123"/>
    <cellStyle name="Neutre 2" xfId="81"/>
    <cellStyle name="Neutre 3" xfId="39"/>
    <cellStyle name="Nom_Département" xfId="40"/>
    <cellStyle name="Normal" xfId="0" builtinId="0"/>
    <cellStyle name="Normal 2" xfId="71"/>
    <cellStyle name="Normal 2 2" xfId="125"/>
    <cellStyle name="Normal 3" xfId="73"/>
    <cellStyle name="Normal 4" xfId="1"/>
    <cellStyle name="Normal 5" xfId="126"/>
    <cellStyle name="Normal 6" xfId="133"/>
    <cellStyle name="Normal_DF annexe 2" xfId="119"/>
    <cellStyle name="Normal_Pyramides des âges 31-12-2006 Public privé" xfId="120"/>
    <cellStyle name="Normal_Tab 1-16 1-19 1-18_ 07 mars" xfId="117"/>
    <cellStyle name="Normal_Tableaux Non-titulaires_Vue d'ensemble n°1.2" xfId="118"/>
    <cellStyle name="Normal_Vue 1.2 Emploi public_mise en forme 08062010" xfId="115"/>
    <cellStyle name="Normal_Vue 1.2-partie localisation 3FP-tableaux_Audrey_20080627" xfId="116"/>
    <cellStyle name="Normal_Vue 1.2-Tabx et graph_20090703-DEF" xfId="72"/>
    <cellStyle name="NOTE01" xfId="41"/>
    <cellStyle name="Pourcentage" xfId="135" builtinId="5"/>
    <cellStyle name="Pourcentage 2" xfId="42"/>
    <cellStyle name="Pourcentage 3" xfId="124"/>
    <cellStyle name="Pourcentage 4" xfId="134"/>
    <cellStyle name="REMARQ01" xfId="43"/>
    <cellStyle name="S/TT_Nom" xfId="44"/>
    <cellStyle name="Satisfaisant 2" xfId="79"/>
    <cellStyle name="Satisfaisant 3" xfId="45"/>
    <cellStyle name="Service_+" xfId="46"/>
    <cellStyle name="Sortie 2" xfId="83"/>
    <cellStyle name="Sortie 3" xfId="47"/>
    <cellStyle name="Sortie 4" xfId="130"/>
    <cellStyle name="SOURSITU" xfId="48"/>
    <cellStyle name="SOUS TOT" xfId="49"/>
    <cellStyle name="Sous_Total" xfId="50"/>
    <cellStyle name="TABL01" xfId="51"/>
    <cellStyle name="Texte explicatif 2" xfId="89"/>
    <cellStyle name="Texte explicatif 3" xfId="52"/>
    <cellStyle name="TITCOL01" xfId="53"/>
    <cellStyle name="TITCOLG1" xfId="54"/>
    <cellStyle name="TITLIG01" xfId="55"/>
    <cellStyle name="Titre 2" xfId="74"/>
    <cellStyle name="Titre 3" xfId="56"/>
    <cellStyle name="Titre 1 2" xfId="75"/>
    <cellStyle name="Titre 1 3" xfId="57"/>
    <cellStyle name="Titre 2 2" xfId="76"/>
    <cellStyle name="Titre 2 3" xfId="58"/>
    <cellStyle name="Titre 3 2" xfId="77"/>
    <cellStyle name="Titre 3 3" xfId="59"/>
    <cellStyle name="Titre 4 2" xfId="78"/>
    <cellStyle name="Titre 4 3" xfId="60"/>
    <cellStyle name="TITRE01" xfId="61"/>
    <cellStyle name="Total 2" xfId="90"/>
    <cellStyle name="Total 3" xfId="62"/>
    <cellStyle name="Total 4" xfId="131"/>
    <cellStyle name="TOTAL01" xfId="63"/>
    <cellStyle name="TOTALG1" xfId="64"/>
    <cellStyle name="TT_DPT_Corps" xfId="65"/>
    <cellStyle name="UNITE" xfId="66"/>
    <cellStyle name="Valeur" xfId="67"/>
    <cellStyle name="Vérification 2" xfId="86"/>
    <cellStyle name="Vérification 3" xfId="68"/>
    <cellStyle name="Vide_Département" xfId="69"/>
    <cellStyle name="Villes"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73789810330876E-2"/>
          <c:y val="8.5324232081911269E-2"/>
          <c:w val="0.8333350948134276"/>
          <c:h val="0.75085324232081907"/>
        </c:manualLayout>
      </c:layout>
      <c:lineChart>
        <c:grouping val="standard"/>
        <c:varyColors val="0"/>
        <c:ser>
          <c:idx val="0"/>
          <c:order val="0"/>
          <c:tx>
            <c:strRef>
              <c:f>'Source Figure 2'!$B$3</c:f>
              <c:strCache>
                <c:ptCount val="1"/>
                <c:pt idx="0">
                  <c:v>FPE</c:v>
                </c:pt>
              </c:strCache>
            </c:strRef>
          </c:tx>
          <c:marker>
            <c:symbol val="diamond"/>
            <c:size val="5"/>
            <c:spPr>
              <a:solidFill>
                <a:srgbClr val="000080"/>
              </a:solidFill>
              <a:ln>
                <a:solidFill>
                  <a:srgbClr val="000080"/>
                </a:solidFill>
                <a:prstDash val="solid"/>
              </a:ln>
            </c:spPr>
          </c:marker>
          <c:cat>
            <c:numRef>
              <c:f>'Source Figure 2'!$A$4:$A$14</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'Source Figure 2'!$B$4:$B$14</c:f>
              <c:numCache>
                <c:formatCode>#,##0.0</c:formatCode>
                <c:ptCount val="11"/>
                <c:pt idx="0">
                  <c:v>100</c:v>
                </c:pt>
                <c:pt idx="1">
                  <c:v>96.958642264397071</c:v>
                </c:pt>
                <c:pt idx="2">
                  <c:v>95.972342651884347</c:v>
                </c:pt>
                <c:pt idx="3">
                  <c:v>94.981135691642365</c:v>
                </c:pt>
                <c:pt idx="4">
                  <c:v>93.350737029532183</c:v>
                </c:pt>
                <c:pt idx="5">
                  <c:v>92.731986169780328</c:v>
                </c:pt>
                <c:pt idx="6">
                  <c:v>92.760541523889898</c:v>
                </c:pt>
                <c:pt idx="7">
                  <c:v>92.450528525214494</c:v>
                </c:pt>
                <c:pt idx="8">
                  <c:v>92.661196712772551</c:v>
                </c:pt>
                <c:pt idx="9">
                  <c:v>93.955500016229024</c:v>
                </c:pt>
                <c:pt idx="10">
                  <c:v>94.678928080693808</c:v>
                </c:pt>
              </c:numCache>
            </c:numRef>
          </c:val>
          <c:smooth val="0"/>
        </c:ser>
        <c:ser>
          <c:idx val="1"/>
          <c:order val="1"/>
          <c:tx>
            <c:strRef>
              <c:f>'Source Figure 2'!$C$3</c:f>
              <c:strCache>
                <c:ptCount val="1"/>
                <c:pt idx="0">
                  <c:v>FPT</c:v>
                </c:pt>
              </c:strCache>
            </c:strRef>
          </c:tx>
          <c:marker>
            <c:symbol val="square"/>
            <c:size val="5"/>
            <c:spPr>
              <a:solidFill>
                <a:srgbClr val="FF00FF"/>
              </a:solidFill>
              <a:ln>
                <a:solidFill>
                  <a:srgbClr val="FF00FF"/>
                </a:solidFill>
                <a:prstDash val="solid"/>
              </a:ln>
            </c:spPr>
          </c:marker>
          <c:cat>
            <c:numRef>
              <c:f>'Source Figure 2'!$A$4:$A$14</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'Source Figure 2'!$C$4:$C$14</c:f>
              <c:numCache>
                <c:formatCode>#,##0.0</c:formatCode>
                <c:ptCount val="11"/>
                <c:pt idx="0">
                  <c:v>100</c:v>
                </c:pt>
                <c:pt idx="1">
                  <c:v>103.92159280541237</c:v>
                </c:pt>
                <c:pt idx="2">
                  <c:v>106.0728994549804</c:v>
                </c:pt>
                <c:pt idx="3">
                  <c:v>106.33959618521507</c:v>
                </c:pt>
                <c:pt idx="4">
                  <c:v>107.49258099254399</c:v>
                </c:pt>
                <c:pt idx="5">
                  <c:v>109.35734425956134</c:v>
                </c:pt>
                <c:pt idx="6">
                  <c:v>110.31603151507466</c:v>
                </c:pt>
                <c:pt idx="7">
                  <c:v>111.25017468577111</c:v>
                </c:pt>
                <c:pt idx="8">
                  <c:v>110.93632747680937</c:v>
                </c:pt>
                <c:pt idx="9">
                  <c:v>110.73445531508617</c:v>
                </c:pt>
                <c:pt idx="10">
                  <c:v>111.69537385103736</c:v>
                </c:pt>
              </c:numCache>
            </c:numRef>
          </c:val>
          <c:smooth val="0"/>
        </c:ser>
        <c:ser>
          <c:idx val="2"/>
          <c:order val="2"/>
          <c:tx>
            <c:strRef>
              <c:f>'Source Figure 2'!$D$3</c:f>
              <c:strCache>
                <c:ptCount val="1"/>
                <c:pt idx="0">
                  <c:v>FPH</c:v>
                </c:pt>
              </c:strCache>
            </c:strRef>
          </c:tx>
          <c:marker>
            <c:symbol val="triangle"/>
            <c:size val="5"/>
            <c:spPr>
              <a:solidFill>
                <a:srgbClr val="99CC00"/>
              </a:solidFill>
              <a:ln>
                <a:solidFill>
                  <a:srgbClr val="99CC00"/>
                </a:solidFill>
                <a:prstDash val="solid"/>
              </a:ln>
            </c:spPr>
          </c:marker>
          <c:cat>
            <c:numRef>
              <c:f>'Source Figure 2'!$A$4:$A$14</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'Source Figure 2'!$D$4:$D$14</c:f>
              <c:numCache>
                <c:formatCode>#,##0.0</c:formatCode>
                <c:ptCount val="11"/>
                <c:pt idx="0">
                  <c:v>100</c:v>
                </c:pt>
                <c:pt idx="1">
                  <c:v>101.07981640605345</c:v>
                </c:pt>
                <c:pt idx="2">
                  <c:v>102.1023295857955</c:v>
                </c:pt>
                <c:pt idx="3">
                  <c:v>103.47695478542505</c:v>
                </c:pt>
                <c:pt idx="4">
                  <c:v>105.23648994910728</c:v>
                </c:pt>
                <c:pt idx="5">
                  <c:v>105.94006175703805</c:v>
                </c:pt>
                <c:pt idx="6">
                  <c:v>107.40460177518874</c:v>
                </c:pt>
                <c:pt idx="7">
                  <c:v>108.18541646866771</c:v>
                </c:pt>
                <c:pt idx="8">
                  <c:v>108.38956503590072</c:v>
                </c:pt>
                <c:pt idx="9">
                  <c:v>108.58793669251368</c:v>
                </c:pt>
                <c:pt idx="10">
                  <c:v>109.33418309825034</c:v>
                </c:pt>
              </c:numCache>
            </c:numRef>
          </c:val>
          <c:smooth val="0"/>
        </c:ser>
        <c:ser>
          <c:idx val="3"/>
          <c:order val="3"/>
          <c:tx>
            <c:strRef>
              <c:f>'Source Figure 2'!$E$3</c:f>
              <c:strCache>
                <c:ptCount val="1"/>
                <c:pt idx="0">
                  <c:v>Ensemble FP</c:v>
                </c:pt>
              </c:strCache>
            </c:strRef>
          </c:tx>
          <c:marker>
            <c:symbol val="x"/>
            <c:size val="5"/>
            <c:spPr>
              <a:noFill/>
              <a:ln>
                <a:solidFill>
                  <a:srgbClr val="00FFFF"/>
                </a:solidFill>
                <a:prstDash val="solid"/>
              </a:ln>
            </c:spPr>
          </c:marker>
          <c:cat>
            <c:numRef>
              <c:f>'Source Figure 2'!$A$4:$A$14</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'Source Figure 2'!$E$4:$E$14</c:f>
              <c:numCache>
                <c:formatCode>#,##0.0</c:formatCode>
                <c:ptCount val="11"/>
                <c:pt idx="0">
                  <c:v>100</c:v>
                </c:pt>
                <c:pt idx="1">
                  <c:v>99.993773597181189</c:v>
                </c:pt>
                <c:pt idx="2">
                  <c:v>100.40551778598063</c:v>
                </c:pt>
                <c:pt idx="3">
                  <c:v>100.28701107125259</c:v>
                </c:pt>
                <c:pt idx="4">
                  <c:v>100.21852064024573</c:v>
                </c:pt>
                <c:pt idx="5">
                  <c:v>100.65280291589529</c:v>
                </c:pt>
                <c:pt idx="6">
                  <c:v>101.26395977221804</c:v>
                </c:pt>
                <c:pt idx="7">
                  <c:v>101.56718931787894</c:v>
                </c:pt>
                <c:pt idx="8">
                  <c:v>101.6100284606263</c:v>
                </c:pt>
                <c:pt idx="9">
                  <c:v>102.21005608795856</c:v>
                </c:pt>
                <c:pt idx="10">
                  <c:v>103.01344847083089</c:v>
                </c:pt>
              </c:numCache>
            </c:numRef>
          </c:val>
          <c:smooth val="0"/>
        </c:ser>
        <c:ser>
          <c:idx val="4"/>
          <c:order val="4"/>
          <c:tx>
            <c:strRef>
              <c:f>'Source Figure 2'!$F$3</c:f>
              <c:strCache>
                <c:ptCount val="1"/>
                <c:pt idx="0">
                  <c:v>Emploi total</c:v>
                </c:pt>
              </c:strCache>
            </c:strRef>
          </c:tx>
          <c:marker>
            <c:symbol val="star"/>
            <c:size val="5"/>
            <c:spPr>
              <a:noFill/>
              <a:ln>
                <a:solidFill>
                  <a:srgbClr val="800080"/>
                </a:solidFill>
                <a:prstDash val="solid"/>
              </a:ln>
            </c:spPr>
          </c:marker>
          <c:cat>
            <c:numRef>
              <c:f>'Source Figure 2'!$A$4:$A$14</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'Source Figure 2'!$F$4:$F$14</c:f>
              <c:numCache>
                <c:formatCode>#,##0.0</c:formatCode>
                <c:ptCount val="11"/>
                <c:pt idx="0">
                  <c:v>100</c:v>
                </c:pt>
                <c:pt idx="1">
                  <c:v>99.455233776393584</c:v>
                </c:pt>
                <c:pt idx="2">
                  <c:v>98.637085752225317</c:v>
                </c:pt>
                <c:pt idx="3">
                  <c:v>99.19198681730839</c:v>
                </c:pt>
                <c:pt idx="4">
                  <c:v>99.632149640564521</c:v>
                </c:pt>
                <c:pt idx="5">
                  <c:v>99.943407637009926</c:v>
                </c:pt>
                <c:pt idx="6">
                  <c:v>100.62566001305693</c:v>
                </c:pt>
                <c:pt idx="7">
                  <c:v>100.7654764392677</c:v>
                </c:pt>
                <c:pt idx="8">
                  <c:v>101.11871635204888</c:v>
                </c:pt>
                <c:pt idx="9">
                  <c:v>102.03861966418164</c:v>
                </c:pt>
                <c:pt idx="10">
                  <c:v>103.14753407100676</c:v>
                </c:pt>
              </c:numCache>
            </c:numRef>
          </c:val>
          <c:smooth val="0"/>
        </c:ser>
        <c:dLbls>
          <c:showLegendKey val="0"/>
          <c:showVal val="0"/>
          <c:showCatName val="0"/>
          <c:showSerName val="0"/>
          <c:showPercent val="0"/>
          <c:showBubbleSize val="0"/>
        </c:dLbls>
        <c:marker val="1"/>
        <c:smooth val="0"/>
        <c:axId val="100054912"/>
        <c:axId val="112748800"/>
      </c:lineChart>
      <c:catAx>
        <c:axId val="100054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50" b="0" i="0" u="none" strike="noStrike" baseline="0">
                <a:solidFill>
                  <a:srgbClr val="000000"/>
                </a:solidFill>
                <a:latin typeface="Arial"/>
                <a:ea typeface="Arial"/>
                <a:cs typeface="Arial"/>
              </a:defRPr>
            </a:pPr>
            <a:endParaRPr lang="fr-FR"/>
          </a:p>
        </c:txPr>
        <c:crossAx val="112748800"/>
        <c:crosses val="autoZero"/>
        <c:auto val="1"/>
        <c:lblAlgn val="ctr"/>
        <c:lblOffset val="100"/>
        <c:tickLblSkip val="1"/>
        <c:tickMarkSkip val="1"/>
        <c:noMultiLvlLbl val="0"/>
      </c:catAx>
      <c:valAx>
        <c:axId val="112748800"/>
        <c:scaling>
          <c:orientation val="minMax"/>
          <c:max val="140"/>
          <c:min val="8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100054912"/>
        <c:crosses val="autoZero"/>
        <c:crossBetween val="midCat"/>
        <c:majorUnit val="10"/>
      </c:valAx>
      <c:spPr>
        <a:solidFill>
          <a:srgbClr val="FFFFFF"/>
        </a:solidFill>
        <a:ln w="25400">
          <a:noFill/>
        </a:ln>
      </c:spPr>
    </c:plotArea>
    <c:legend>
      <c:legendPos val="r"/>
      <c:layout>
        <c:manualLayout>
          <c:xMode val="edge"/>
          <c:yMode val="edge"/>
          <c:x val="0.1861476749368593"/>
          <c:y val="2.7303754266211604E-2"/>
          <c:w val="0.26623439365676776"/>
          <c:h val="0.25255972696245732"/>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669945326601618E-2"/>
          <c:y val="2.2544283413848631E-2"/>
          <c:w val="0.91990041942431611"/>
          <c:h val="0.88389161499740065"/>
        </c:manualLayout>
      </c:layout>
      <c:barChart>
        <c:barDir val="bar"/>
        <c:grouping val="clustered"/>
        <c:varyColors val="0"/>
        <c:ser>
          <c:idx val="0"/>
          <c:order val="0"/>
          <c:invertIfNegative val="0"/>
          <c:dPt>
            <c:idx val="11"/>
            <c:invertIfNegative val="0"/>
            <c:bubble3D val="0"/>
            <c:spPr>
              <a:solidFill>
                <a:schemeClr val="accent2"/>
              </a:solidFill>
            </c:spPr>
          </c:dPt>
          <c:cat>
            <c:strRef>
              <c:f>'Source Figure 9'!$A$4:$A$21</c:f>
              <c:strCache>
                <c:ptCount val="18"/>
                <c:pt idx="0">
                  <c:v>Guyane</c:v>
                </c:pt>
                <c:pt idx="1">
                  <c:v>La Réunion</c:v>
                </c:pt>
                <c:pt idx="2">
                  <c:v>Corse</c:v>
                </c:pt>
                <c:pt idx="3">
                  <c:v>Nouvelle-Aquitaine</c:v>
                </c:pt>
                <c:pt idx="4">
                  <c:v>Occitanie</c:v>
                </c:pt>
                <c:pt idx="5">
                  <c:v>Bretagne</c:v>
                </c:pt>
                <c:pt idx="6">
                  <c:v>Martinique</c:v>
                </c:pt>
                <c:pt idx="7">
                  <c:v>Auvergne-Rhône-Alpes</c:v>
                </c:pt>
                <c:pt idx="8">
                  <c:v>Pays de la Loire</c:v>
                </c:pt>
                <c:pt idx="9">
                  <c:v>Guadeloupe</c:v>
                </c:pt>
                <c:pt idx="10">
                  <c:v>Normandie</c:v>
                </c:pt>
                <c:pt idx="11">
                  <c:v>France métropolitaine</c:v>
                </c:pt>
                <c:pt idx="12">
                  <c:v>Provence-Alpes-Côte d'Azur</c:v>
                </c:pt>
                <c:pt idx="13">
                  <c:v>Grand-Est</c:v>
                </c:pt>
                <c:pt idx="14">
                  <c:v>Bourgogne-Franche-Comté</c:v>
                </c:pt>
                <c:pt idx="15">
                  <c:v>Centre-Val de Loire</c:v>
                </c:pt>
                <c:pt idx="16">
                  <c:v>Île-de-France</c:v>
                </c:pt>
                <c:pt idx="17">
                  <c:v>Hauts-de-France</c:v>
                </c:pt>
              </c:strCache>
            </c:strRef>
          </c:cat>
          <c:val>
            <c:numRef>
              <c:f>'Source Figure 9'!$B$4:$B$21</c:f>
              <c:numCache>
                <c:formatCode>0.0</c:formatCode>
                <c:ptCount val="18"/>
                <c:pt idx="0">
                  <c:v>4.7982503124442077</c:v>
                </c:pt>
                <c:pt idx="1">
                  <c:v>2.4543613420385579</c:v>
                </c:pt>
                <c:pt idx="2">
                  <c:v>2.3297362967197977</c:v>
                </c:pt>
                <c:pt idx="3">
                  <c:v>1.2113703627228301</c:v>
                </c:pt>
                <c:pt idx="4">
                  <c:v>1.1551386010851816</c:v>
                </c:pt>
                <c:pt idx="5">
                  <c:v>1.0242339680881729</c:v>
                </c:pt>
                <c:pt idx="6">
                  <c:v>1.0039215686274527</c:v>
                </c:pt>
                <c:pt idx="7">
                  <c:v>0.9899232941698477</c:v>
                </c:pt>
                <c:pt idx="8">
                  <c:v>0.90116748264916779</c:v>
                </c:pt>
                <c:pt idx="9">
                  <c:v>0.81110212880626253</c:v>
                </c:pt>
                <c:pt idx="10">
                  <c:v>0.79929303977046562</c:v>
                </c:pt>
                <c:pt idx="11">
                  <c:v>0.76060375344630948</c:v>
                </c:pt>
                <c:pt idx="12">
                  <c:v>0.71487635698805896</c:v>
                </c:pt>
                <c:pt idx="13">
                  <c:v>0.55363407589223979</c:v>
                </c:pt>
                <c:pt idx="14">
                  <c:v>0.55469104129575175</c:v>
                </c:pt>
                <c:pt idx="15">
                  <c:v>0.55014154906587454</c:v>
                </c:pt>
                <c:pt idx="16">
                  <c:v>0.47923473620357093</c:v>
                </c:pt>
                <c:pt idx="17">
                  <c:v>0.32386237513872818</c:v>
                </c:pt>
              </c:numCache>
            </c:numRef>
          </c:val>
        </c:ser>
        <c:dLbls>
          <c:showLegendKey val="0"/>
          <c:showVal val="0"/>
          <c:showCatName val="0"/>
          <c:showSerName val="0"/>
          <c:showPercent val="0"/>
          <c:showBubbleSize val="0"/>
        </c:dLbls>
        <c:gapWidth val="150"/>
        <c:axId val="118452608"/>
        <c:axId val="118454912"/>
      </c:barChart>
      <c:catAx>
        <c:axId val="118452608"/>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18454912"/>
        <c:crosses val="autoZero"/>
        <c:auto val="1"/>
        <c:lblAlgn val="ctr"/>
        <c:lblOffset val="100"/>
        <c:noMultiLvlLbl val="0"/>
      </c:catAx>
      <c:valAx>
        <c:axId val="118454912"/>
        <c:scaling>
          <c:orientation val="minMax"/>
          <c:min val="-1.5"/>
        </c:scaling>
        <c:delete val="0"/>
        <c:axPos val="b"/>
        <c:majorGridlines>
          <c:spPr>
            <a:ln w="1270">
              <a:prstDash val="sysDash"/>
            </a:ln>
          </c:spPr>
        </c:majorGridlines>
        <c:numFmt formatCode="0.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18452608"/>
        <c:crosses val="autoZero"/>
        <c:crossBetween val="between"/>
      </c:valAx>
    </c:plotArea>
    <c:plotVisOnly val="1"/>
    <c:dispBlanksAs val="gap"/>
    <c:showDLblsOverMax val="0"/>
  </c:chart>
  <c:spPr>
    <a:noFill/>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38887477774973E-2"/>
          <c:y val="7.1566754155730522E-2"/>
          <c:w val="0.88583100499534329"/>
          <c:h val="0.90131093613298341"/>
        </c:manualLayout>
      </c:layout>
      <c:barChart>
        <c:barDir val="col"/>
        <c:grouping val="clustered"/>
        <c:varyColors val="0"/>
        <c:ser>
          <c:idx val="0"/>
          <c:order val="0"/>
          <c:invertIfNegative val="0"/>
          <c:cat>
            <c:strRef>
              <c:f>'Source Figure 10'!$A$3:$A$7</c:f>
              <c:strCache>
                <c:ptCount val="5"/>
                <c:pt idx="0">
                  <c:v>Catégorie A</c:v>
                </c:pt>
                <c:pt idx="1">
                  <c:v>dont A+</c:v>
                </c:pt>
                <c:pt idx="2">
                  <c:v>Catégorie B</c:v>
                </c:pt>
                <c:pt idx="3">
                  <c:v>Catégorie C</c:v>
                </c:pt>
                <c:pt idx="4">
                  <c:v>Toutes catégories</c:v>
                </c:pt>
              </c:strCache>
            </c:strRef>
          </c:cat>
          <c:val>
            <c:numRef>
              <c:f>'Source Figure 10'!$B$3:$B$7</c:f>
              <c:numCache>
                <c:formatCode>0.0</c:formatCode>
                <c:ptCount val="5"/>
                <c:pt idx="0">
                  <c:v>0.41599999999999682</c:v>
                </c:pt>
                <c:pt idx="1">
                  <c:v>0.47500000000000142</c:v>
                </c:pt>
                <c:pt idx="2">
                  <c:v>-0.34899999999999665</c:v>
                </c:pt>
                <c:pt idx="3">
                  <c:v>0.24099999999999966</c:v>
                </c:pt>
                <c:pt idx="4">
                  <c:v>0.22200000000000131</c:v>
                </c:pt>
              </c:numCache>
            </c:numRef>
          </c:val>
        </c:ser>
        <c:dLbls>
          <c:showLegendKey val="0"/>
          <c:showVal val="0"/>
          <c:showCatName val="0"/>
          <c:showSerName val="0"/>
          <c:showPercent val="0"/>
          <c:showBubbleSize val="0"/>
        </c:dLbls>
        <c:gapWidth val="105"/>
        <c:axId val="123251712"/>
        <c:axId val="123257984"/>
      </c:barChart>
      <c:catAx>
        <c:axId val="1232517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3257984"/>
        <c:crosses val="autoZero"/>
        <c:auto val="1"/>
        <c:lblAlgn val="ctr"/>
        <c:lblOffset val="100"/>
        <c:noMultiLvlLbl val="0"/>
      </c:catAx>
      <c:valAx>
        <c:axId val="123257984"/>
        <c:scaling>
          <c:orientation val="minMax"/>
          <c:min val="-0.5"/>
        </c:scaling>
        <c:delete val="0"/>
        <c:axPos val="l"/>
        <c:majorGridlines>
          <c:spPr>
            <a:ln w="1905">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ysDot"/>
            </a:ln>
          </c:spPr>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325171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428663696500513E-2"/>
          <c:y val="7.1005917159763315E-2"/>
          <c:w val="0.77381052337875555"/>
          <c:h val="0.81656804733727806"/>
        </c:manualLayout>
      </c:layout>
      <c:scatterChart>
        <c:scatterStyle val="smoothMarker"/>
        <c:varyColors val="0"/>
        <c:ser>
          <c:idx val="0"/>
          <c:order val="0"/>
          <c:tx>
            <c:strRef>
              <c:f>'Source Figure 11'!$B$3</c:f>
              <c:strCache>
                <c:ptCount val="1"/>
                <c:pt idx="0">
                  <c:v>FPE </c:v>
                </c:pt>
              </c:strCache>
            </c:strRef>
          </c:tx>
          <c:spPr>
            <a:ln w="25400">
              <a:solidFill>
                <a:srgbClr val="0000FF"/>
              </a:solidFill>
              <a:prstDash val="sysDash"/>
            </a:ln>
          </c:spPr>
          <c:marker>
            <c:symbol val="none"/>
          </c:marker>
          <c:xVal>
            <c:numRef>
              <c:f>'Source Figure 11'!$B$5:$B$80</c:f>
              <c:numCache>
                <c:formatCode>0;[Red]0</c:formatCode>
                <c:ptCount val="76"/>
                <c:pt idx="0">
                  <c:v>0</c:v>
                </c:pt>
                <c:pt idx="1">
                  <c:v>-9</c:v>
                </c:pt>
                <c:pt idx="2">
                  <c:v>-52</c:v>
                </c:pt>
                <c:pt idx="3">
                  <c:v>-192</c:v>
                </c:pt>
                <c:pt idx="4">
                  <c:v>-901</c:v>
                </c:pt>
                <c:pt idx="5">
                  <c:v>-2352</c:v>
                </c:pt>
                <c:pt idx="6">
                  <c:v>-4178</c:v>
                </c:pt>
                <c:pt idx="7">
                  <c:v>-5875</c:v>
                </c:pt>
                <c:pt idx="8">
                  <c:v>-10013</c:v>
                </c:pt>
                <c:pt idx="9">
                  <c:v>-14016</c:v>
                </c:pt>
                <c:pt idx="10">
                  <c:v>-17730</c:v>
                </c:pt>
                <c:pt idx="11">
                  <c:v>-21408</c:v>
                </c:pt>
                <c:pt idx="12">
                  <c:v>-22977</c:v>
                </c:pt>
                <c:pt idx="13">
                  <c:v>-23795</c:v>
                </c:pt>
                <c:pt idx="14">
                  <c:v>-25174</c:v>
                </c:pt>
                <c:pt idx="15">
                  <c:v>-26506</c:v>
                </c:pt>
                <c:pt idx="16">
                  <c:v>-27191</c:v>
                </c:pt>
                <c:pt idx="17">
                  <c:v>-28623</c:v>
                </c:pt>
                <c:pt idx="18">
                  <c:v>-30043</c:v>
                </c:pt>
                <c:pt idx="19">
                  <c:v>-30909</c:v>
                </c:pt>
                <c:pt idx="20">
                  <c:v>-31749</c:v>
                </c:pt>
                <c:pt idx="21">
                  <c:v>-34161</c:v>
                </c:pt>
                <c:pt idx="22">
                  <c:v>-36541</c:v>
                </c:pt>
                <c:pt idx="23">
                  <c:v>-39268</c:v>
                </c:pt>
                <c:pt idx="24">
                  <c:v>-39261</c:v>
                </c:pt>
                <c:pt idx="25">
                  <c:v>-40227</c:v>
                </c:pt>
                <c:pt idx="26">
                  <c:v>-41607</c:v>
                </c:pt>
                <c:pt idx="27">
                  <c:v>-40565</c:v>
                </c:pt>
                <c:pt idx="28">
                  <c:v>-41188</c:v>
                </c:pt>
                <c:pt idx="29">
                  <c:v>-42524</c:v>
                </c:pt>
                <c:pt idx="30">
                  <c:v>-44360</c:v>
                </c:pt>
                <c:pt idx="31">
                  <c:v>-45223</c:v>
                </c:pt>
                <c:pt idx="32">
                  <c:v>-44603</c:v>
                </c:pt>
                <c:pt idx="33">
                  <c:v>-43151</c:v>
                </c:pt>
                <c:pt idx="34">
                  <c:v>-41111</c:v>
                </c:pt>
                <c:pt idx="35">
                  <c:v>-38919</c:v>
                </c:pt>
                <c:pt idx="36">
                  <c:v>-37447</c:v>
                </c:pt>
                <c:pt idx="37">
                  <c:v>-36753</c:v>
                </c:pt>
                <c:pt idx="38">
                  <c:v>-35858</c:v>
                </c:pt>
                <c:pt idx="39">
                  <c:v>-35946</c:v>
                </c:pt>
                <c:pt idx="40">
                  <c:v>-35870</c:v>
                </c:pt>
                <c:pt idx="41">
                  <c:v>-34905</c:v>
                </c:pt>
                <c:pt idx="42">
                  <c:v>-35201</c:v>
                </c:pt>
                <c:pt idx="43">
                  <c:v>-33147</c:v>
                </c:pt>
                <c:pt idx="44">
                  <c:v>-32000</c:v>
                </c:pt>
                <c:pt idx="45">
                  <c:v>-29116</c:v>
                </c:pt>
                <c:pt idx="46">
                  <c:v>-24753</c:v>
                </c:pt>
                <c:pt idx="47">
                  <c:v>-21144</c:v>
                </c:pt>
                <c:pt idx="48">
                  <c:v>-13713</c:v>
                </c:pt>
                <c:pt idx="49">
                  <c:v>-8769</c:v>
                </c:pt>
                <c:pt idx="50">
                  <c:v>-6168</c:v>
                </c:pt>
                <c:pt idx="51">
                  <c:v>-3533</c:v>
                </c:pt>
                <c:pt idx="52">
                  <c:v>-1070</c:v>
                </c:pt>
                <c:pt idx="53">
                  <c:v>-546</c:v>
                </c:pt>
                <c:pt idx="54">
                  <c:v>-254</c:v>
                </c:pt>
                <c:pt idx="55">
                  <c:v>-150</c:v>
                </c:pt>
                <c:pt idx="56">
                  <c:v>-119</c:v>
                </c:pt>
                <c:pt idx="57">
                  <c:v>-78</c:v>
                </c:pt>
                <c:pt idx="58">
                  <c:v>-60</c:v>
                </c:pt>
                <c:pt idx="59">
                  <c:v>-31</c:v>
                </c:pt>
                <c:pt idx="60">
                  <c:v>-33</c:v>
                </c:pt>
                <c:pt idx="61">
                  <c:v>-13</c:v>
                </c:pt>
                <c:pt idx="62">
                  <c:v>-11</c:v>
                </c:pt>
                <c:pt idx="63">
                  <c:v>-9</c:v>
                </c:pt>
                <c:pt idx="64">
                  <c:v>-8</c:v>
                </c:pt>
                <c:pt idx="65">
                  <c:v>-2</c:v>
                </c:pt>
                <c:pt idx="66">
                  <c:v>-5</c:v>
                </c:pt>
                <c:pt idx="67">
                  <c:v>-3</c:v>
                </c:pt>
                <c:pt idx="68">
                  <c:v>0</c:v>
                </c:pt>
                <c:pt idx="69">
                  <c:v>-1</c:v>
                </c:pt>
                <c:pt idx="70">
                  <c:v>-4</c:v>
                </c:pt>
                <c:pt idx="71">
                  <c:v>-1</c:v>
                </c:pt>
                <c:pt idx="72">
                  <c:v>0</c:v>
                </c:pt>
                <c:pt idx="73">
                  <c:v>-2</c:v>
                </c:pt>
                <c:pt idx="74">
                  <c:v>-1</c:v>
                </c:pt>
                <c:pt idx="75">
                  <c:v>-2</c:v>
                </c:pt>
              </c:numCache>
            </c:numRef>
          </c:xVal>
          <c:yVal>
            <c:numRef>
              <c:f>'Source Figure 11'!$A$5:$A$80</c:f>
              <c:numCache>
                <c:formatCode>#,##0;[Red]#,##0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1"/>
          <c:order val="1"/>
          <c:tx>
            <c:strRef>
              <c:f>'Source Figure 11'!$C$3</c:f>
              <c:strCache>
                <c:ptCount val="1"/>
                <c:pt idx="0">
                  <c:v>FPE </c:v>
                </c:pt>
              </c:strCache>
            </c:strRef>
          </c:tx>
          <c:spPr>
            <a:ln w="25400">
              <a:solidFill>
                <a:srgbClr val="0000FF"/>
              </a:solidFill>
              <a:prstDash val="sysDash"/>
            </a:ln>
          </c:spPr>
          <c:marker>
            <c:symbol val="none"/>
          </c:marker>
          <c:xVal>
            <c:numRef>
              <c:f>'Source Figure 11'!$C$5:$C$80</c:f>
              <c:numCache>
                <c:formatCode>0;[Red]0</c:formatCode>
                <c:ptCount val="76"/>
                <c:pt idx="0">
                  <c:v>0</c:v>
                </c:pt>
                <c:pt idx="1">
                  <c:v>14</c:v>
                </c:pt>
                <c:pt idx="2">
                  <c:v>213</c:v>
                </c:pt>
                <c:pt idx="3">
                  <c:v>465</c:v>
                </c:pt>
                <c:pt idx="4">
                  <c:v>2388</c:v>
                </c:pt>
                <c:pt idx="5">
                  <c:v>6368</c:v>
                </c:pt>
                <c:pt idx="6">
                  <c:v>10933</c:v>
                </c:pt>
                <c:pt idx="7">
                  <c:v>14145</c:v>
                </c:pt>
                <c:pt idx="8">
                  <c:v>16991</c:v>
                </c:pt>
                <c:pt idx="9">
                  <c:v>19543</c:v>
                </c:pt>
                <c:pt idx="10">
                  <c:v>21108</c:v>
                </c:pt>
                <c:pt idx="11">
                  <c:v>23637</c:v>
                </c:pt>
                <c:pt idx="12">
                  <c:v>23994</c:v>
                </c:pt>
                <c:pt idx="13">
                  <c:v>23551</c:v>
                </c:pt>
                <c:pt idx="14">
                  <c:v>22892</c:v>
                </c:pt>
                <c:pt idx="15">
                  <c:v>22985</c:v>
                </c:pt>
                <c:pt idx="16">
                  <c:v>22435</c:v>
                </c:pt>
                <c:pt idx="17">
                  <c:v>22276</c:v>
                </c:pt>
                <c:pt idx="18">
                  <c:v>22633</c:v>
                </c:pt>
                <c:pt idx="19">
                  <c:v>22569</c:v>
                </c:pt>
                <c:pt idx="20">
                  <c:v>23111</c:v>
                </c:pt>
                <c:pt idx="21">
                  <c:v>24969</c:v>
                </c:pt>
                <c:pt idx="22">
                  <c:v>26019</c:v>
                </c:pt>
                <c:pt idx="23">
                  <c:v>27275</c:v>
                </c:pt>
                <c:pt idx="24">
                  <c:v>27254</c:v>
                </c:pt>
                <c:pt idx="25">
                  <c:v>29734</c:v>
                </c:pt>
                <c:pt idx="26">
                  <c:v>30819</c:v>
                </c:pt>
                <c:pt idx="27">
                  <c:v>30312</c:v>
                </c:pt>
                <c:pt idx="28">
                  <c:v>31439</c:v>
                </c:pt>
                <c:pt idx="29">
                  <c:v>32817</c:v>
                </c:pt>
                <c:pt idx="30">
                  <c:v>33656</c:v>
                </c:pt>
                <c:pt idx="31">
                  <c:v>33644</c:v>
                </c:pt>
                <c:pt idx="32">
                  <c:v>33401</c:v>
                </c:pt>
                <c:pt idx="33">
                  <c:v>32292</c:v>
                </c:pt>
                <c:pt idx="34">
                  <c:v>30949</c:v>
                </c:pt>
                <c:pt idx="35">
                  <c:v>29602</c:v>
                </c:pt>
                <c:pt idx="36">
                  <c:v>28529</c:v>
                </c:pt>
                <c:pt idx="37">
                  <c:v>27776</c:v>
                </c:pt>
                <c:pt idx="38">
                  <c:v>26762</c:v>
                </c:pt>
                <c:pt idx="39">
                  <c:v>26238</c:v>
                </c:pt>
                <c:pt idx="40">
                  <c:v>25606</c:v>
                </c:pt>
                <c:pt idx="41">
                  <c:v>24443</c:v>
                </c:pt>
                <c:pt idx="42">
                  <c:v>24433</c:v>
                </c:pt>
                <c:pt idx="43">
                  <c:v>23046</c:v>
                </c:pt>
                <c:pt idx="44">
                  <c:v>21726</c:v>
                </c:pt>
                <c:pt idx="45">
                  <c:v>19650</c:v>
                </c:pt>
                <c:pt idx="46">
                  <c:v>16485</c:v>
                </c:pt>
                <c:pt idx="47">
                  <c:v>14577</c:v>
                </c:pt>
                <c:pt idx="48">
                  <c:v>10518</c:v>
                </c:pt>
                <c:pt idx="49">
                  <c:v>7420</c:v>
                </c:pt>
                <c:pt idx="50">
                  <c:v>5587</c:v>
                </c:pt>
                <c:pt idx="51">
                  <c:v>3500</c:v>
                </c:pt>
                <c:pt idx="52">
                  <c:v>1377</c:v>
                </c:pt>
                <c:pt idx="53">
                  <c:v>821</c:v>
                </c:pt>
                <c:pt idx="54">
                  <c:v>557</c:v>
                </c:pt>
                <c:pt idx="55">
                  <c:v>355</c:v>
                </c:pt>
                <c:pt idx="56">
                  <c:v>297</c:v>
                </c:pt>
                <c:pt idx="57">
                  <c:v>239</c:v>
                </c:pt>
                <c:pt idx="58">
                  <c:v>143</c:v>
                </c:pt>
                <c:pt idx="59">
                  <c:v>123</c:v>
                </c:pt>
                <c:pt idx="60">
                  <c:v>103</c:v>
                </c:pt>
                <c:pt idx="61">
                  <c:v>66</c:v>
                </c:pt>
                <c:pt idx="62">
                  <c:v>44</c:v>
                </c:pt>
                <c:pt idx="63">
                  <c:v>46</c:v>
                </c:pt>
                <c:pt idx="64">
                  <c:v>33</c:v>
                </c:pt>
                <c:pt idx="65">
                  <c:v>31</c:v>
                </c:pt>
                <c:pt idx="66">
                  <c:v>8</c:v>
                </c:pt>
                <c:pt idx="67">
                  <c:v>26</c:v>
                </c:pt>
                <c:pt idx="68">
                  <c:v>19</c:v>
                </c:pt>
                <c:pt idx="69">
                  <c:v>12</c:v>
                </c:pt>
                <c:pt idx="70">
                  <c:v>12</c:v>
                </c:pt>
                <c:pt idx="71">
                  <c:v>11</c:v>
                </c:pt>
                <c:pt idx="72">
                  <c:v>11</c:v>
                </c:pt>
                <c:pt idx="73">
                  <c:v>10</c:v>
                </c:pt>
                <c:pt idx="74">
                  <c:v>8</c:v>
                </c:pt>
                <c:pt idx="75">
                  <c:v>40</c:v>
                </c:pt>
              </c:numCache>
            </c:numRef>
          </c:xVal>
          <c:yVal>
            <c:numRef>
              <c:f>'Source Figure 11'!$A$5:$A$80</c:f>
              <c:numCache>
                <c:formatCode>#,##0;[Red]#,##0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2"/>
          <c:order val="2"/>
          <c:tx>
            <c:strRef>
              <c:f>'Source Figure 11'!$D$3</c:f>
              <c:strCache>
                <c:ptCount val="1"/>
                <c:pt idx="0">
                  <c:v>FPH </c:v>
                </c:pt>
              </c:strCache>
            </c:strRef>
          </c:tx>
          <c:spPr>
            <a:ln w="38100">
              <a:solidFill>
                <a:srgbClr val="008000"/>
              </a:solidFill>
              <a:prstDash val="solid"/>
            </a:ln>
          </c:spPr>
          <c:marker>
            <c:symbol val="none"/>
          </c:marker>
          <c:xVal>
            <c:numRef>
              <c:f>'Source Figure 11'!$D$5:$D$80</c:f>
              <c:numCache>
                <c:formatCode>0;[Red]0</c:formatCode>
                <c:ptCount val="76"/>
                <c:pt idx="0">
                  <c:v>0</c:v>
                </c:pt>
                <c:pt idx="1">
                  <c:v>-1</c:v>
                </c:pt>
                <c:pt idx="2">
                  <c:v>-1</c:v>
                </c:pt>
                <c:pt idx="3">
                  <c:v>-12</c:v>
                </c:pt>
                <c:pt idx="4">
                  <c:v>-655</c:v>
                </c:pt>
                <c:pt idx="5">
                  <c:v>-1919</c:v>
                </c:pt>
                <c:pt idx="6">
                  <c:v>-3273</c:v>
                </c:pt>
                <c:pt idx="7">
                  <c:v>-5916</c:v>
                </c:pt>
                <c:pt idx="8">
                  <c:v>-9648</c:v>
                </c:pt>
                <c:pt idx="9">
                  <c:v>-12927</c:v>
                </c:pt>
                <c:pt idx="10">
                  <c:v>-16863</c:v>
                </c:pt>
                <c:pt idx="11">
                  <c:v>-21152</c:v>
                </c:pt>
                <c:pt idx="12">
                  <c:v>-23309</c:v>
                </c:pt>
                <c:pt idx="13">
                  <c:v>-24092</c:v>
                </c:pt>
                <c:pt idx="14">
                  <c:v>-24623</c:v>
                </c:pt>
                <c:pt idx="15">
                  <c:v>-24796</c:v>
                </c:pt>
                <c:pt idx="16">
                  <c:v>-24569</c:v>
                </c:pt>
                <c:pt idx="17">
                  <c:v>-24878</c:v>
                </c:pt>
                <c:pt idx="18">
                  <c:v>-24342</c:v>
                </c:pt>
                <c:pt idx="19">
                  <c:v>-23643</c:v>
                </c:pt>
                <c:pt idx="20">
                  <c:v>-23247</c:v>
                </c:pt>
                <c:pt idx="21">
                  <c:v>-24957</c:v>
                </c:pt>
                <c:pt idx="22">
                  <c:v>-24911</c:v>
                </c:pt>
                <c:pt idx="23">
                  <c:v>-24744</c:v>
                </c:pt>
                <c:pt idx="24">
                  <c:v>-23403</c:v>
                </c:pt>
                <c:pt idx="25">
                  <c:v>-22241</c:v>
                </c:pt>
                <c:pt idx="26">
                  <c:v>-21828</c:v>
                </c:pt>
                <c:pt idx="27">
                  <c:v>-21448</c:v>
                </c:pt>
                <c:pt idx="28">
                  <c:v>-21982</c:v>
                </c:pt>
                <c:pt idx="29">
                  <c:v>-23354</c:v>
                </c:pt>
                <c:pt idx="30">
                  <c:v>-25066</c:v>
                </c:pt>
                <c:pt idx="31">
                  <c:v>-26081</c:v>
                </c:pt>
                <c:pt idx="32">
                  <c:v>-26211</c:v>
                </c:pt>
                <c:pt idx="33">
                  <c:v>-25322</c:v>
                </c:pt>
                <c:pt idx="34">
                  <c:v>-25050</c:v>
                </c:pt>
                <c:pt idx="35">
                  <c:v>-24796</c:v>
                </c:pt>
                <c:pt idx="36">
                  <c:v>-24149</c:v>
                </c:pt>
                <c:pt idx="37">
                  <c:v>-24845</c:v>
                </c:pt>
                <c:pt idx="38">
                  <c:v>-24261</c:v>
                </c:pt>
                <c:pt idx="39">
                  <c:v>-24637</c:v>
                </c:pt>
                <c:pt idx="40">
                  <c:v>-24432</c:v>
                </c:pt>
                <c:pt idx="41">
                  <c:v>-23692</c:v>
                </c:pt>
                <c:pt idx="42">
                  <c:v>-24074</c:v>
                </c:pt>
                <c:pt idx="43">
                  <c:v>-21303</c:v>
                </c:pt>
                <c:pt idx="44">
                  <c:v>-18780</c:v>
                </c:pt>
                <c:pt idx="45">
                  <c:v>-16203</c:v>
                </c:pt>
                <c:pt idx="46">
                  <c:v>-12859</c:v>
                </c:pt>
                <c:pt idx="47">
                  <c:v>-9103</c:v>
                </c:pt>
                <c:pt idx="48">
                  <c:v>-5545</c:v>
                </c:pt>
                <c:pt idx="49">
                  <c:v>-3150</c:v>
                </c:pt>
                <c:pt idx="50">
                  <c:v>-2146</c:v>
                </c:pt>
                <c:pt idx="51">
                  <c:v>-1267</c:v>
                </c:pt>
                <c:pt idx="52">
                  <c:v>-574</c:v>
                </c:pt>
                <c:pt idx="53">
                  <c:v>-323</c:v>
                </c:pt>
                <c:pt idx="54">
                  <c:v>-214</c:v>
                </c:pt>
                <c:pt idx="55">
                  <c:v>-142</c:v>
                </c:pt>
                <c:pt idx="56">
                  <c:v>-109</c:v>
                </c:pt>
                <c:pt idx="57">
                  <c:v>-62</c:v>
                </c:pt>
                <c:pt idx="58">
                  <c:v>-27</c:v>
                </c:pt>
                <c:pt idx="59">
                  <c:v>-15</c:v>
                </c:pt>
                <c:pt idx="60">
                  <c:v>-12</c:v>
                </c:pt>
                <c:pt idx="61">
                  <c:v>-8</c:v>
                </c:pt>
                <c:pt idx="62">
                  <c:v>-1</c:v>
                </c:pt>
                <c:pt idx="63">
                  <c:v>-6</c:v>
                </c:pt>
                <c:pt idx="64">
                  <c:v>-4</c:v>
                </c:pt>
                <c:pt idx="65">
                  <c:v>-3</c:v>
                </c:pt>
                <c:pt idx="66">
                  <c:v>-2</c:v>
                </c:pt>
                <c:pt idx="67">
                  <c:v>-1</c:v>
                </c:pt>
                <c:pt idx="68">
                  <c:v>-1</c:v>
                </c:pt>
                <c:pt idx="69">
                  <c:v>-1</c:v>
                </c:pt>
                <c:pt idx="70">
                  <c:v>0</c:v>
                </c:pt>
                <c:pt idx="71">
                  <c:v>0</c:v>
                </c:pt>
                <c:pt idx="72">
                  <c:v>-1</c:v>
                </c:pt>
                <c:pt idx="73">
                  <c:v>-1</c:v>
                </c:pt>
                <c:pt idx="74">
                  <c:v>0</c:v>
                </c:pt>
                <c:pt idx="75">
                  <c:v>-2</c:v>
                </c:pt>
              </c:numCache>
            </c:numRef>
          </c:xVal>
          <c:yVal>
            <c:numRef>
              <c:f>'Source Figure 11'!$A$5:$A$80</c:f>
              <c:numCache>
                <c:formatCode>#,##0;[Red]#,##0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3"/>
          <c:order val="3"/>
          <c:tx>
            <c:strRef>
              <c:f>'Source Figure 11'!$F$3</c:f>
              <c:strCache>
                <c:ptCount val="1"/>
                <c:pt idx="0">
                  <c:v>FPT </c:v>
                </c:pt>
              </c:strCache>
            </c:strRef>
          </c:tx>
          <c:spPr>
            <a:ln w="12700">
              <a:solidFill>
                <a:srgbClr val="FF0000"/>
              </a:solidFill>
              <a:prstDash val="solid"/>
            </a:ln>
          </c:spPr>
          <c:marker>
            <c:symbol val="none"/>
          </c:marker>
          <c:xVal>
            <c:numRef>
              <c:f>'Source Figure 11'!$F$5:$F$80</c:f>
              <c:numCache>
                <c:formatCode>0;[Red]0</c:formatCode>
                <c:ptCount val="76"/>
                <c:pt idx="0">
                  <c:v>-2</c:v>
                </c:pt>
                <c:pt idx="1">
                  <c:v>-31</c:v>
                </c:pt>
                <c:pt idx="2">
                  <c:v>-146</c:v>
                </c:pt>
                <c:pt idx="3">
                  <c:v>-341</c:v>
                </c:pt>
                <c:pt idx="4">
                  <c:v>-1430</c:v>
                </c:pt>
                <c:pt idx="5">
                  <c:v>-3488</c:v>
                </c:pt>
                <c:pt idx="6">
                  <c:v>-5040</c:v>
                </c:pt>
                <c:pt idx="7">
                  <c:v>-6641</c:v>
                </c:pt>
                <c:pt idx="8">
                  <c:v>-7779</c:v>
                </c:pt>
                <c:pt idx="9">
                  <c:v>-9108</c:v>
                </c:pt>
                <c:pt idx="10">
                  <c:v>-10173</c:v>
                </c:pt>
                <c:pt idx="11">
                  <c:v>-11924</c:v>
                </c:pt>
                <c:pt idx="12">
                  <c:v>-13396</c:v>
                </c:pt>
                <c:pt idx="13">
                  <c:v>-14593</c:v>
                </c:pt>
                <c:pt idx="14">
                  <c:v>-16079</c:v>
                </c:pt>
                <c:pt idx="15">
                  <c:v>-17000</c:v>
                </c:pt>
                <c:pt idx="16">
                  <c:v>-17846</c:v>
                </c:pt>
                <c:pt idx="17">
                  <c:v>-18833</c:v>
                </c:pt>
                <c:pt idx="18">
                  <c:v>-19801</c:v>
                </c:pt>
                <c:pt idx="19">
                  <c:v>-20259</c:v>
                </c:pt>
                <c:pt idx="20">
                  <c:v>-20946</c:v>
                </c:pt>
                <c:pt idx="21">
                  <c:v>-23358</c:v>
                </c:pt>
                <c:pt idx="22">
                  <c:v>-24543</c:v>
                </c:pt>
                <c:pt idx="23">
                  <c:v>-25917</c:v>
                </c:pt>
                <c:pt idx="24">
                  <c:v>-25822</c:v>
                </c:pt>
                <c:pt idx="25">
                  <c:v>-26149</c:v>
                </c:pt>
                <c:pt idx="26">
                  <c:v>-27377</c:v>
                </c:pt>
                <c:pt idx="27">
                  <c:v>-27888</c:v>
                </c:pt>
                <c:pt idx="28">
                  <c:v>-29575</c:v>
                </c:pt>
                <c:pt idx="29">
                  <c:v>-33015</c:v>
                </c:pt>
                <c:pt idx="30">
                  <c:v>-35982</c:v>
                </c:pt>
                <c:pt idx="31">
                  <c:v>-37525</c:v>
                </c:pt>
                <c:pt idx="32">
                  <c:v>-38239</c:v>
                </c:pt>
                <c:pt idx="33">
                  <c:v>-37894</c:v>
                </c:pt>
                <c:pt idx="34">
                  <c:v>-38155</c:v>
                </c:pt>
                <c:pt idx="35">
                  <c:v>-38202</c:v>
                </c:pt>
                <c:pt idx="36">
                  <c:v>-39076</c:v>
                </c:pt>
                <c:pt idx="37">
                  <c:v>-40690</c:v>
                </c:pt>
                <c:pt idx="38">
                  <c:v>-41391</c:v>
                </c:pt>
                <c:pt idx="39">
                  <c:v>-42385</c:v>
                </c:pt>
                <c:pt idx="40">
                  <c:v>-41171</c:v>
                </c:pt>
                <c:pt idx="41">
                  <c:v>-38739</c:v>
                </c:pt>
                <c:pt idx="42">
                  <c:v>-38417</c:v>
                </c:pt>
                <c:pt idx="43">
                  <c:v>-36760</c:v>
                </c:pt>
                <c:pt idx="44">
                  <c:v>-36074</c:v>
                </c:pt>
                <c:pt idx="45">
                  <c:v>-33812</c:v>
                </c:pt>
                <c:pt idx="46">
                  <c:v>-29119</c:v>
                </c:pt>
                <c:pt idx="47">
                  <c:v>-24991</c:v>
                </c:pt>
                <c:pt idx="48">
                  <c:v>-14862</c:v>
                </c:pt>
                <c:pt idx="49">
                  <c:v>-9449</c:v>
                </c:pt>
                <c:pt idx="50">
                  <c:v>-7054</c:v>
                </c:pt>
                <c:pt idx="51">
                  <c:v>-4554</c:v>
                </c:pt>
                <c:pt idx="52">
                  <c:v>-1540</c:v>
                </c:pt>
                <c:pt idx="53">
                  <c:v>-834</c:v>
                </c:pt>
                <c:pt idx="54">
                  <c:v>-477</c:v>
                </c:pt>
                <c:pt idx="55">
                  <c:v>-300</c:v>
                </c:pt>
                <c:pt idx="56">
                  <c:v>-220</c:v>
                </c:pt>
                <c:pt idx="57">
                  <c:v>-143</c:v>
                </c:pt>
                <c:pt idx="58">
                  <c:v>-86</c:v>
                </c:pt>
                <c:pt idx="59">
                  <c:v>-50</c:v>
                </c:pt>
                <c:pt idx="60">
                  <c:v>-30</c:v>
                </c:pt>
                <c:pt idx="61">
                  <c:v>-22</c:v>
                </c:pt>
                <c:pt idx="62">
                  <c:v>-12</c:v>
                </c:pt>
                <c:pt idx="63">
                  <c:v>-8</c:v>
                </c:pt>
                <c:pt idx="64">
                  <c:v>-11</c:v>
                </c:pt>
                <c:pt idx="65">
                  <c:v>-5</c:v>
                </c:pt>
                <c:pt idx="66">
                  <c:v>-1</c:v>
                </c:pt>
                <c:pt idx="67">
                  <c:v>-2</c:v>
                </c:pt>
                <c:pt idx="68">
                  <c:v>-6</c:v>
                </c:pt>
                <c:pt idx="69">
                  <c:v>-2</c:v>
                </c:pt>
                <c:pt idx="70">
                  <c:v>-5</c:v>
                </c:pt>
                <c:pt idx="71">
                  <c:v>-2</c:v>
                </c:pt>
                <c:pt idx="72">
                  <c:v>-3</c:v>
                </c:pt>
                <c:pt idx="73">
                  <c:v>-4</c:v>
                </c:pt>
                <c:pt idx="74">
                  <c:v>-6</c:v>
                </c:pt>
                <c:pt idx="75">
                  <c:v>-57</c:v>
                </c:pt>
              </c:numCache>
            </c:numRef>
          </c:xVal>
          <c:yVal>
            <c:numRef>
              <c:f>'Source Figure 11'!$A$5:$A$80</c:f>
              <c:numCache>
                <c:formatCode>#,##0;[Red]#,##0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4"/>
          <c:order val="4"/>
          <c:tx>
            <c:strRef>
              <c:f>'Source Figure 11'!$G$3</c:f>
              <c:strCache>
                <c:ptCount val="1"/>
                <c:pt idx="0">
                  <c:v>FPT </c:v>
                </c:pt>
              </c:strCache>
            </c:strRef>
          </c:tx>
          <c:spPr>
            <a:ln w="12700">
              <a:solidFill>
                <a:srgbClr val="FF0000"/>
              </a:solidFill>
              <a:prstDash val="solid"/>
            </a:ln>
          </c:spPr>
          <c:marker>
            <c:symbol val="none"/>
          </c:marker>
          <c:xVal>
            <c:numRef>
              <c:f>'Source Figure 11'!$G$5:$G$80</c:f>
              <c:numCache>
                <c:formatCode>0;[Red]0</c:formatCode>
                <c:ptCount val="76"/>
                <c:pt idx="0">
                  <c:v>2</c:v>
                </c:pt>
                <c:pt idx="1">
                  <c:v>34</c:v>
                </c:pt>
                <c:pt idx="2">
                  <c:v>228</c:v>
                </c:pt>
                <c:pt idx="3">
                  <c:v>523</c:v>
                </c:pt>
                <c:pt idx="4">
                  <c:v>1323</c:v>
                </c:pt>
                <c:pt idx="5">
                  <c:v>2331</c:v>
                </c:pt>
                <c:pt idx="6">
                  <c:v>3210</c:v>
                </c:pt>
                <c:pt idx="7">
                  <c:v>4048</c:v>
                </c:pt>
                <c:pt idx="8">
                  <c:v>4908</c:v>
                </c:pt>
                <c:pt idx="9">
                  <c:v>5500</c:v>
                </c:pt>
                <c:pt idx="10">
                  <c:v>6677</c:v>
                </c:pt>
                <c:pt idx="11">
                  <c:v>7559</c:v>
                </c:pt>
                <c:pt idx="12">
                  <c:v>8747</c:v>
                </c:pt>
                <c:pt idx="13">
                  <c:v>9535</c:v>
                </c:pt>
                <c:pt idx="14">
                  <c:v>10447</c:v>
                </c:pt>
                <c:pt idx="15">
                  <c:v>11207</c:v>
                </c:pt>
                <c:pt idx="16">
                  <c:v>11635</c:v>
                </c:pt>
                <c:pt idx="17">
                  <c:v>12021</c:v>
                </c:pt>
                <c:pt idx="18">
                  <c:v>12765</c:v>
                </c:pt>
                <c:pt idx="19">
                  <c:v>12982</c:v>
                </c:pt>
                <c:pt idx="20">
                  <c:v>13530</c:v>
                </c:pt>
                <c:pt idx="21">
                  <c:v>15162</c:v>
                </c:pt>
                <c:pt idx="22">
                  <c:v>16134</c:v>
                </c:pt>
                <c:pt idx="23">
                  <c:v>16606</c:v>
                </c:pt>
                <c:pt idx="24">
                  <c:v>16557</c:v>
                </c:pt>
                <c:pt idx="25">
                  <c:v>16931</c:v>
                </c:pt>
                <c:pt idx="26">
                  <c:v>18135</c:v>
                </c:pt>
                <c:pt idx="27">
                  <c:v>18246</c:v>
                </c:pt>
                <c:pt idx="28">
                  <c:v>19806</c:v>
                </c:pt>
                <c:pt idx="29">
                  <c:v>22095</c:v>
                </c:pt>
                <c:pt idx="30">
                  <c:v>24113</c:v>
                </c:pt>
                <c:pt idx="31">
                  <c:v>24594</c:v>
                </c:pt>
                <c:pt idx="32">
                  <c:v>24506</c:v>
                </c:pt>
                <c:pt idx="33">
                  <c:v>24160</c:v>
                </c:pt>
                <c:pt idx="34">
                  <c:v>23590</c:v>
                </c:pt>
                <c:pt idx="35">
                  <c:v>23601</c:v>
                </c:pt>
                <c:pt idx="36">
                  <c:v>23786</c:v>
                </c:pt>
                <c:pt idx="37">
                  <c:v>24714</c:v>
                </c:pt>
                <c:pt idx="38">
                  <c:v>25275</c:v>
                </c:pt>
                <c:pt idx="39">
                  <c:v>26011</c:v>
                </c:pt>
                <c:pt idx="40">
                  <c:v>25725</c:v>
                </c:pt>
                <c:pt idx="41">
                  <c:v>24616</c:v>
                </c:pt>
                <c:pt idx="42">
                  <c:v>24930</c:v>
                </c:pt>
                <c:pt idx="43">
                  <c:v>24232</c:v>
                </c:pt>
                <c:pt idx="44">
                  <c:v>23231</c:v>
                </c:pt>
                <c:pt idx="45">
                  <c:v>21895</c:v>
                </c:pt>
                <c:pt idx="46">
                  <c:v>15517</c:v>
                </c:pt>
                <c:pt idx="47">
                  <c:v>11571</c:v>
                </c:pt>
                <c:pt idx="48">
                  <c:v>7337</c:v>
                </c:pt>
                <c:pt idx="49">
                  <c:v>4974</c:v>
                </c:pt>
                <c:pt idx="50">
                  <c:v>3624</c:v>
                </c:pt>
                <c:pt idx="51">
                  <c:v>2111</c:v>
                </c:pt>
                <c:pt idx="52">
                  <c:v>777</c:v>
                </c:pt>
                <c:pt idx="53">
                  <c:v>428</c:v>
                </c:pt>
                <c:pt idx="54">
                  <c:v>273</c:v>
                </c:pt>
                <c:pt idx="55">
                  <c:v>238</c:v>
                </c:pt>
                <c:pt idx="56">
                  <c:v>164</c:v>
                </c:pt>
                <c:pt idx="57">
                  <c:v>136</c:v>
                </c:pt>
                <c:pt idx="58">
                  <c:v>84</c:v>
                </c:pt>
                <c:pt idx="59">
                  <c:v>57</c:v>
                </c:pt>
                <c:pt idx="60">
                  <c:v>55</c:v>
                </c:pt>
                <c:pt idx="61">
                  <c:v>44</c:v>
                </c:pt>
                <c:pt idx="62">
                  <c:v>24</c:v>
                </c:pt>
                <c:pt idx="63">
                  <c:v>23</c:v>
                </c:pt>
                <c:pt idx="64">
                  <c:v>15</c:v>
                </c:pt>
                <c:pt idx="65">
                  <c:v>9</c:v>
                </c:pt>
                <c:pt idx="66">
                  <c:v>8</c:v>
                </c:pt>
                <c:pt idx="67">
                  <c:v>6</c:v>
                </c:pt>
                <c:pt idx="68">
                  <c:v>3</c:v>
                </c:pt>
                <c:pt idx="69">
                  <c:v>3</c:v>
                </c:pt>
                <c:pt idx="70">
                  <c:v>3</c:v>
                </c:pt>
                <c:pt idx="71">
                  <c:v>4</c:v>
                </c:pt>
                <c:pt idx="72">
                  <c:v>2</c:v>
                </c:pt>
                <c:pt idx="73">
                  <c:v>3</c:v>
                </c:pt>
                <c:pt idx="74">
                  <c:v>2</c:v>
                </c:pt>
                <c:pt idx="75">
                  <c:v>12</c:v>
                </c:pt>
              </c:numCache>
            </c:numRef>
          </c:xVal>
          <c:yVal>
            <c:numRef>
              <c:f>'Source Figure 11'!$A$5:$A$80</c:f>
              <c:numCache>
                <c:formatCode>#,##0;[Red]#,##0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5"/>
          <c:order val="5"/>
          <c:tx>
            <c:strRef>
              <c:f>'Source Figure 11'!$E$3</c:f>
              <c:strCache>
                <c:ptCount val="1"/>
                <c:pt idx="0">
                  <c:v>FPH </c:v>
                </c:pt>
              </c:strCache>
            </c:strRef>
          </c:tx>
          <c:spPr>
            <a:ln w="38100">
              <a:solidFill>
                <a:srgbClr val="008000"/>
              </a:solidFill>
              <a:prstDash val="solid"/>
            </a:ln>
          </c:spPr>
          <c:marker>
            <c:symbol val="none"/>
          </c:marker>
          <c:xVal>
            <c:numRef>
              <c:f>'Source Figure 11'!$E$5:$E$80</c:f>
              <c:numCache>
                <c:formatCode>0;[Red]0</c:formatCode>
                <c:ptCount val="76"/>
                <c:pt idx="0">
                  <c:v>1</c:v>
                </c:pt>
                <c:pt idx="1">
                  <c:v>0</c:v>
                </c:pt>
                <c:pt idx="2">
                  <c:v>2</c:v>
                </c:pt>
                <c:pt idx="3">
                  <c:v>19</c:v>
                </c:pt>
                <c:pt idx="4">
                  <c:v>156</c:v>
                </c:pt>
                <c:pt idx="5">
                  <c:v>416</c:v>
                </c:pt>
                <c:pt idx="6">
                  <c:v>779</c:v>
                </c:pt>
                <c:pt idx="7">
                  <c:v>1205</c:v>
                </c:pt>
                <c:pt idx="8">
                  <c:v>1772</c:v>
                </c:pt>
                <c:pt idx="9">
                  <c:v>2648</c:v>
                </c:pt>
                <c:pt idx="10">
                  <c:v>4029</c:v>
                </c:pt>
                <c:pt idx="11">
                  <c:v>5982</c:v>
                </c:pt>
                <c:pt idx="12">
                  <c:v>6582</c:v>
                </c:pt>
                <c:pt idx="13">
                  <c:v>6748</c:v>
                </c:pt>
                <c:pt idx="14">
                  <c:v>6994</c:v>
                </c:pt>
                <c:pt idx="15">
                  <c:v>6664</c:v>
                </c:pt>
                <c:pt idx="16">
                  <c:v>6426</c:v>
                </c:pt>
                <c:pt idx="17">
                  <c:v>6164</c:v>
                </c:pt>
                <c:pt idx="18">
                  <c:v>5906</c:v>
                </c:pt>
                <c:pt idx="19">
                  <c:v>5518</c:v>
                </c:pt>
                <c:pt idx="20">
                  <c:v>5648</c:v>
                </c:pt>
                <c:pt idx="21">
                  <c:v>6081</c:v>
                </c:pt>
                <c:pt idx="22">
                  <c:v>6121</c:v>
                </c:pt>
                <c:pt idx="23">
                  <c:v>6136</c:v>
                </c:pt>
                <c:pt idx="24">
                  <c:v>5857</c:v>
                </c:pt>
                <c:pt idx="25">
                  <c:v>5827</c:v>
                </c:pt>
                <c:pt idx="26">
                  <c:v>5933</c:v>
                </c:pt>
                <c:pt idx="27">
                  <c:v>5622</c:v>
                </c:pt>
                <c:pt idx="28">
                  <c:v>6032</c:v>
                </c:pt>
                <c:pt idx="29">
                  <c:v>6494</c:v>
                </c:pt>
                <c:pt idx="30">
                  <c:v>6856</c:v>
                </c:pt>
                <c:pt idx="31">
                  <c:v>6901</c:v>
                </c:pt>
                <c:pt idx="32">
                  <c:v>7000</c:v>
                </c:pt>
                <c:pt idx="33">
                  <c:v>6739</c:v>
                </c:pt>
                <c:pt idx="34">
                  <c:v>6767</c:v>
                </c:pt>
                <c:pt idx="35">
                  <c:v>6757</c:v>
                </c:pt>
                <c:pt idx="36">
                  <c:v>6654</c:v>
                </c:pt>
                <c:pt idx="37">
                  <c:v>7009</c:v>
                </c:pt>
                <c:pt idx="38">
                  <c:v>7090</c:v>
                </c:pt>
                <c:pt idx="39">
                  <c:v>7129</c:v>
                </c:pt>
                <c:pt idx="40">
                  <c:v>7450</c:v>
                </c:pt>
                <c:pt idx="41">
                  <c:v>7201</c:v>
                </c:pt>
                <c:pt idx="42">
                  <c:v>7584</c:v>
                </c:pt>
                <c:pt idx="43">
                  <c:v>7117</c:v>
                </c:pt>
                <c:pt idx="44">
                  <c:v>6824</c:v>
                </c:pt>
                <c:pt idx="45">
                  <c:v>6603</c:v>
                </c:pt>
                <c:pt idx="46">
                  <c:v>5204</c:v>
                </c:pt>
                <c:pt idx="47">
                  <c:v>4011</c:v>
                </c:pt>
                <c:pt idx="48">
                  <c:v>2981</c:v>
                </c:pt>
                <c:pt idx="49">
                  <c:v>2210</c:v>
                </c:pt>
                <c:pt idx="50">
                  <c:v>1801</c:v>
                </c:pt>
                <c:pt idx="51">
                  <c:v>1305</c:v>
                </c:pt>
                <c:pt idx="52">
                  <c:v>801</c:v>
                </c:pt>
                <c:pt idx="53">
                  <c:v>583</c:v>
                </c:pt>
                <c:pt idx="54">
                  <c:v>538</c:v>
                </c:pt>
                <c:pt idx="55">
                  <c:v>437</c:v>
                </c:pt>
                <c:pt idx="56">
                  <c:v>344</c:v>
                </c:pt>
                <c:pt idx="57">
                  <c:v>217</c:v>
                </c:pt>
                <c:pt idx="58">
                  <c:v>83</c:v>
                </c:pt>
                <c:pt idx="59">
                  <c:v>78</c:v>
                </c:pt>
                <c:pt idx="60">
                  <c:v>35</c:v>
                </c:pt>
                <c:pt idx="61">
                  <c:v>42</c:v>
                </c:pt>
                <c:pt idx="62">
                  <c:v>22</c:v>
                </c:pt>
                <c:pt idx="63">
                  <c:v>17</c:v>
                </c:pt>
                <c:pt idx="64">
                  <c:v>9</c:v>
                </c:pt>
                <c:pt idx="65">
                  <c:v>6</c:v>
                </c:pt>
                <c:pt idx="66">
                  <c:v>12</c:v>
                </c:pt>
                <c:pt idx="67">
                  <c:v>5</c:v>
                </c:pt>
                <c:pt idx="68">
                  <c:v>3</c:v>
                </c:pt>
                <c:pt idx="69">
                  <c:v>2</c:v>
                </c:pt>
                <c:pt idx="70">
                  <c:v>3</c:v>
                </c:pt>
                <c:pt idx="71">
                  <c:v>3</c:v>
                </c:pt>
                <c:pt idx="72">
                  <c:v>0</c:v>
                </c:pt>
                <c:pt idx="73">
                  <c:v>3</c:v>
                </c:pt>
                <c:pt idx="74">
                  <c:v>1</c:v>
                </c:pt>
                <c:pt idx="75">
                  <c:v>2</c:v>
                </c:pt>
              </c:numCache>
            </c:numRef>
          </c:xVal>
          <c:yVal>
            <c:numRef>
              <c:f>'Source Figure 11'!$A$5:$A$80</c:f>
              <c:numCache>
                <c:formatCode>#,##0;[Red]#,##0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dLbls>
          <c:showLegendKey val="0"/>
          <c:showVal val="0"/>
          <c:showCatName val="0"/>
          <c:showSerName val="0"/>
          <c:showPercent val="0"/>
          <c:showBubbleSize val="0"/>
        </c:dLbls>
        <c:axId val="138769536"/>
        <c:axId val="138771840"/>
      </c:scatterChart>
      <c:valAx>
        <c:axId val="138769536"/>
        <c:scaling>
          <c:orientation val="minMax"/>
          <c:max val="50000"/>
        </c:scaling>
        <c:delete val="0"/>
        <c:axPos val="b"/>
        <c:numFmt formatCode="#,##0;[Red]#,##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8771840"/>
        <c:crosses val="autoZero"/>
        <c:crossBetween val="midCat"/>
      </c:valAx>
      <c:valAx>
        <c:axId val="138771840"/>
        <c:scaling>
          <c:orientation val="minMax"/>
          <c:max val="70"/>
          <c:min val="15"/>
        </c:scaling>
        <c:delete val="0"/>
        <c:axPos val="l"/>
        <c:majorGridlines>
          <c:spPr>
            <a:ln w="3175">
              <a:solidFill>
                <a:srgbClr val="C0C0C0"/>
              </a:solidFill>
              <a:prstDash val="sysDash"/>
            </a:ln>
          </c:spPr>
        </c:majorGridlines>
        <c:title>
          <c:tx>
            <c:rich>
              <a:bodyPr rot="0" vert="horz"/>
              <a:lstStyle/>
              <a:p>
                <a:pPr>
                  <a:defRPr sz="800" b="0" i="0" u="none" strike="noStrike" baseline="0">
                    <a:solidFill>
                      <a:srgbClr val="000000"/>
                    </a:solidFill>
                    <a:latin typeface="Arial"/>
                    <a:ea typeface="Arial"/>
                    <a:cs typeface="Arial"/>
                  </a:defRPr>
                </a:pPr>
                <a:r>
                  <a:rPr lang="fr-FR"/>
                  <a:t>Âges</a:t>
                </a:r>
              </a:p>
            </c:rich>
          </c:tx>
          <c:layout>
            <c:manualLayout>
              <c:xMode val="edge"/>
              <c:yMode val="edge"/>
              <c:x val="1.1022927689594356E-2"/>
              <c:y val="1.9723865877712033E-3"/>
            </c:manualLayout>
          </c:layout>
          <c:overlay val="0"/>
          <c:spPr>
            <a:noFill/>
            <a:ln w="25400">
              <a:noFill/>
            </a:ln>
          </c:spPr>
        </c:title>
        <c:numFmt formatCode="#,##0;[Red]#,##0" sourceLinked="1"/>
        <c:majorTickMark val="out"/>
        <c:minorTickMark val="out"/>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8769536"/>
        <c:crosses val="autoZero"/>
        <c:crossBetween val="midCat"/>
        <c:majorUnit val="5"/>
        <c:minorUnit val="1"/>
      </c:valAx>
      <c:spPr>
        <a:noFill/>
        <a:ln w="3175">
          <a:solidFill>
            <a:srgbClr val="000000"/>
          </a:solidFill>
          <a:prstDash val="solid"/>
        </a:ln>
      </c:spPr>
    </c:plotArea>
    <c:legend>
      <c:legendPos val="r"/>
      <c:legendEntry>
        <c:idx val="0"/>
        <c:delete val="1"/>
      </c:legendEntry>
      <c:legendEntry>
        <c:idx val="2"/>
        <c:delete val="1"/>
      </c:legendEntry>
      <c:legendEntry>
        <c:idx val="4"/>
        <c:delete val="1"/>
      </c:legendEntry>
      <c:layout>
        <c:manualLayout>
          <c:xMode val="edge"/>
          <c:yMode val="edge"/>
          <c:x val="0.68386326709161349"/>
          <c:y val="0.10650887573964497"/>
          <c:w val="0.12566151453290564"/>
          <c:h val="0.16568047337278108"/>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sz="900"/>
              <a:t>Entrants dans la fonction publique</a:t>
            </a:r>
          </a:p>
        </c:rich>
      </c:tx>
      <c:layout>
        <c:manualLayout>
          <c:xMode val="edge"/>
          <c:yMode val="edge"/>
          <c:x val="0.32704463272889367"/>
          <c:y val="3.1331592689295036E-2"/>
        </c:manualLayout>
      </c:layout>
      <c:overlay val="0"/>
      <c:spPr>
        <a:noFill/>
        <a:ln w="25400">
          <a:noFill/>
        </a:ln>
      </c:spPr>
    </c:title>
    <c:autoTitleDeleted val="0"/>
    <c:plotArea>
      <c:layout>
        <c:manualLayout>
          <c:layoutTarget val="inner"/>
          <c:xMode val="edge"/>
          <c:yMode val="edge"/>
          <c:x val="0.10220141478941687"/>
          <c:y val="0.19321148825065274"/>
          <c:w val="0.8757875082723876"/>
          <c:h val="0.53263707571801566"/>
        </c:manualLayout>
      </c:layout>
      <c:lineChart>
        <c:grouping val="standard"/>
        <c:varyColors val="0"/>
        <c:ser>
          <c:idx val="0"/>
          <c:order val="0"/>
          <c:tx>
            <c:strRef>
              <c:f>'Source Figure 14'!$B$2</c:f>
              <c:strCache>
                <c:ptCount val="1"/>
                <c:pt idx="0">
                  <c:v>Fonctionnaires</c:v>
                </c:pt>
              </c:strCache>
            </c:strRef>
          </c:tx>
          <c:marker>
            <c:symbol val="none"/>
          </c:marker>
          <c:cat>
            <c:strRef>
              <c:f>'Source Figure 14'!$A$3:$A$50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14'!$B$3:$B$50</c:f>
              <c:numCache>
                <c:formatCode>0.00</c:formatCode>
                <c:ptCount val="48"/>
                <c:pt idx="0">
                  <c:v>0.04</c:v>
                </c:pt>
                <c:pt idx="1">
                  <c:v>0.31</c:v>
                </c:pt>
                <c:pt idx="2">
                  <c:v>1</c:v>
                </c:pt>
                <c:pt idx="3">
                  <c:v>1.42</c:v>
                </c:pt>
                <c:pt idx="4">
                  <c:v>4.71</c:v>
                </c:pt>
                <c:pt idx="5">
                  <c:v>5.14</c:v>
                </c:pt>
                <c:pt idx="6">
                  <c:v>4.92</c:v>
                </c:pt>
                <c:pt idx="7">
                  <c:v>4.6500000000000004</c:v>
                </c:pt>
                <c:pt idx="8">
                  <c:v>3.96</c:v>
                </c:pt>
                <c:pt idx="9">
                  <c:v>3.62</c:v>
                </c:pt>
                <c:pt idx="10">
                  <c:v>3.34</c:v>
                </c:pt>
                <c:pt idx="11">
                  <c:v>3.21</c:v>
                </c:pt>
                <c:pt idx="12">
                  <c:v>3.04</c:v>
                </c:pt>
                <c:pt idx="13">
                  <c:v>3.01</c:v>
                </c:pt>
                <c:pt idx="14">
                  <c:v>3.08</c:v>
                </c:pt>
                <c:pt idx="15">
                  <c:v>2.94</c:v>
                </c:pt>
                <c:pt idx="16">
                  <c:v>2.87</c:v>
                </c:pt>
                <c:pt idx="17">
                  <c:v>3.04</c:v>
                </c:pt>
                <c:pt idx="18">
                  <c:v>3.02</c:v>
                </c:pt>
                <c:pt idx="19">
                  <c:v>2.94</c:v>
                </c:pt>
                <c:pt idx="20">
                  <c:v>2.69</c:v>
                </c:pt>
                <c:pt idx="21">
                  <c:v>2.52</c:v>
                </c:pt>
                <c:pt idx="22">
                  <c:v>2.4500000000000002</c:v>
                </c:pt>
                <c:pt idx="23">
                  <c:v>2.2799999999999998</c:v>
                </c:pt>
                <c:pt idx="24">
                  <c:v>2.25</c:v>
                </c:pt>
                <c:pt idx="25">
                  <c:v>2.15</c:v>
                </c:pt>
                <c:pt idx="26">
                  <c:v>2.13</c:v>
                </c:pt>
                <c:pt idx="27">
                  <c:v>1.96</c:v>
                </c:pt>
                <c:pt idx="28">
                  <c:v>1.92</c:v>
                </c:pt>
                <c:pt idx="29">
                  <c:v>1.71</c:v>
                </c:pt>
                <c:pt idx="30">
                  <c:v>1.66</c:v>
                </c:pt>
                <c:pt idx="31">
                  <c:v>1.49</c:v>
                </c:pt>
                <c:pt idx="32">
                  <c:v>1.42</c:v>
                </c:pt>
                <c:pt idx="33">
                  <c:v>1.41</c:v>
                </c:pt>
                <c:pt idx="34">
                  <c:v>1.43</c:v>
                </c:pt>
                <c:pt idx="35">
                  <c:v>1.33</c:v>
                </c:pt>
                <c:pt idx="36">
                  <c:v>1.26</c:v>
                </c:pt>
                <c:pt idx="37">
                  <c:v>1.2</c:v>
                </c:pt>
                <c:pt idx="38">
                  <c:v>1.1399999999999999</c:v>
                </c:pt>
                <c:pt idx="39">
                  <c:v>1.04</c:v>
                </c:pt>
                <c:pt idx="40">
                  <c:v>1.0900000000000001</c:v>
                </c:pt>
                <c:pt idx="41">
                  <c:v>0.88</c:v>
                </c:pt>
                <c:pt idx="42">
                  <c:v>0.65</c:v>
                </c:pt>
                <c:pt idx="43">
                  <c:v>0.66</c:v>
                </c:pt>
                <c:pt idx="44">
                  <c:v>0.34</c:v>
                </c:pt>
                <c:pt idx="45">
                  <c:v>0.26</c:v>
                </c:pt>
                <c:pt idx="46">
                  <c:v>0.18</c:v>
                </c:pt>
                <c:pt idx="47">
                  <c:v>0.19000000000000003</c:v>
                </c:pt>
              </c:numCache>
            </c:numRef>
          </c:val>
          <c:smooth val="0"/>
        </c:ser>
        <c:ser>
          <c:idx val="1"/>
          <c:order val="1"/>
          <c:tx>
            <c:strRef>
              <c:f>'Source Figure 14'!$C$2</c:f>
              <c:strCache>
                <c:ptCount val="1"/>
                <c:pt idx="0">
                  <c:v>Contractuels</c:v>
                </c:pt>
              </c:strCache>
            </c:strRef>
          </c:tx>
          <c:marker>
            <c:symbol val="none"/>
          </c:marker>
          <c:cat>
            <c:strRef>
              <c:f>'Source Figure 14'!$A$3:$A$50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14'!$C$3:$C$50</c:f>
              <c:numCache>
                <c:formatCode>0.00</c:formatCode>
                <c:ptCount val="48"/>
                <c:pt idx="0">
                  <c:v>0.91</c:v>
                </c:pt>
                <c:pt idx="1">
                  <c:v>2.2200000000000002</c:v>
                </c:pt>
                <c:pt idx="2">
                  <c:v>3.12</c:v>
                </c:pt>
                <c:pt idx="3">
                  <c:v>4.13</c:v>
                </c:pt>
                <c:pt idx="4">
                  <c:v>5</c:v>
                </c:pt>
                <c:pt idx="5">
                  <c:v>5.51</c:v>
                </c:pt>
                <c:pt idx="6">
                  <c:v>5.45</c:v>
                </c:pt>
                <c:pt idx="7">
                  <c:v>5.05</c:v>
                </c:pt>
                <c:pt idx="8">
                  <c:v>4.45</c:v>
                </c:pt>
                <c:pt idx="9">
                  <c:v>4.04</c:v>
                </c:pt>
                <c:pt idx="10">
                  <c:v>3.69</c:v>
                </c:pt>
                <c:pt idx="11">
                  <c:v>3.48</c:v>
                </c:pt>
                <c:pt idx="12">
                  <c:v>3.03</c:v>
                </c:pt>
                <c:pt idx="13">
                  <c:v>2.9</c:v>
                </c:pt>
                <c:pt idx="14">
                  <c:v>2.73</c:v>
                </c:pt>
                <c:pt idx="15">
                  <c:v>2.48</c:v>
                </c:pt>
                <c:pt idx="16">
                  <c:v>2.3199999999999998</c:v>
                </c:pt>
                <c:pt idx="17">
                  <c:v>2.33</c:v>
                </c:pt>
                <c:pt idx="18">
                  <c:v>2.23</c:v>
                </c:pt>
                <c:pt idx="19">
                  <c:v>2.1800000000000002</c:v>
                </c:pt>
                <c:pt idx="20">
                  <c:v>1.99</c:v>
                </c:pt>
                <c:pt idx="21">
                  <c:v>1.9</c:v>
                </c:pt>
                <c:pt idx="22">
                  <c:v>1.81</c:v>
                </c:pt>
                <c:pt idx="23">
                  <c:v>1.76</c:v>
                </c:pt>
                <c:pt idx="24">
                  <c:v>1.71</c:v>
                </c:pt>
                <c:pt idx="25">
                  <c:v>1.83</c:v>
                </c:pt>
                <c:pt idx="26">
                  <c:v>1.84</c:v>
                </c:pt>
                <c:pt idx="27">
                  <c:v>1.75</c:v>
                </c:pt>
                <c:pt idx="28">
                  <c:v>1.66</c:v>
                </c:pt>
                <c:pt idx="29">
                  <c:v>1.57</c:v>
                </c:pt>
                <c:pt idx="30">
                  <c:v>1.44</c:v>
                </c:pt>
                <c:pt idx="31">
                  <c:v>1.39</c:v>
                </c:pt>
                <c:pt idx="32">
                  <c:v>1.27</c:v>
                </c:pt>
                <c:pt idx="33">
                  <c:v>1.19</c:v>
                </c:pt>
                <c:pt idx="34">
                  <c:v>1.1399999999999999</c:v>
                </c:pt>
                <c:pt idx="35">
                  <c:v>1.1100000000000001</c:v>
                </c:pt>
                <c:pt idx="36">
                  <c:v>1.07</c:v>
                </c:pt>
                <c:pt idx="37">
                  <c:v>0.97</c:v>
                </c:pt>
                <c:pt idx="38">
                  <c:v>0.88</c:v>
                </c:pt>
                <c:pt idx="39">
                  <c:v>0.82</c:v>
                </c:pt>
                <c:pt idx="40">
                  <c:v>0.74</c:v>
                </c:pt>
                <c:pt idx="41">
                  <c:v>0.63</c:v>
                </c:pt>
                <c:pt idx="42">
                  <c:v>0.51</c:v>
                </c:pt>
                <c:pt idx="43">
                  <c:v>0.41</c:v>
                </c:pt>
                <c:pt idx="44">
                  <c:v>0.28999999999999998</c:v>
                </c:pt>
                <c:pt idx="45">
                  <c:v>0.25</c:v>
                </c:pt>
                <c:pt idx="46">
                  <c:v>0.18</c:v>
                </c:pt>
                <c:pt idx="47">
                  <c:v>0.64000000000000012</c:v>
                </c:pt>
              </c:numCache>
            </c:numRef>
          </c:val>
          <c:smooth val="0"/>
        </c:ser>
        <c:ser>
          <c:idx val="2"/>
          <c:order val="2"/>
          <c:tx>
            <c:strRef>
              <c:f>'Source Figure 14'!$D$2</c:f>
              <c:strCache>
                <c:ptCount val="1"/>
                <c:pt idx="0">
                  <c:v>Militaires</c:v>
                </c:pt>
              </c:strCache>
            </c:strRef>
          </c:tx>
          <c:marker>
            <c:symbol val="none"/>
          </c:marker>
          <c:cat>
            <c:strRef>
              <c:f>'Source Figure 14'!$A$3:$A$50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14'!$D$3:$D$50</c:f>
              <c:numCache>
                <c:formatCode>0.00</c:formatCode>
                <c:ptCount val="48"/>
                <c:pt idx="0">
                  <c:v>7.57</c:v>
                </c:pt>
                <c:pt idx="1">
                  <c:v>13.44</c:v>
                </c:pt>
                <c:pt idx="2">
                  <c:v>14.77</c:v>
                </c:pt>
                <c:pt idx="3">
                  <c:v>13.27</c:v>
                </c:pt>
                <c:pt idx="4">
                  <c:v>10.01</c:v>
                </c:pt>
                <c:pt idx="5">
                  <c:v>8.11</c:v>
                </c:pt>
                <c:pt idx="6">
                  <c:v>6.46</c:v>
                </c:pt>
                <c:pt idx="7">
                  <c:v>5.51</c:v>
                </c:pt>
                <c:pt idx="8">
                  <c:v>3.67</c:v>
                </c:pt>
                <c:pt idx="9">
                  <c:v>2.4</c:v>
                </c:pt>
                <c:pt idx="10">
                  <c:v>1.75</c:v>
                </c:pt>
                <c:pt idx="11">
                  <c:v>1.5</c:v>
                </c:pt>
                <c:pt idx="12">
                  <c:v>1.1599999999999999</c:v>
                </c:pt>
                <c:pt idx="13">
                  <c:v>0.66</c:v>
                </c:pt>
                <c:pt idx="14">
                  <c:v>0.66</c:v>
                </c:pt>
                <c:pt idx="15">
                  <c:v>0.66</c:v>
                </c:pt>
                <c:pt idx="16">
                  <c:v>0.68</c:v>
                </c:pt>
                <c:pt idx="17">
                  <c:v>0.71</c:v>
                </c:pt>
                <c:pt idx="18">
                  <c:v>0.57999999999999996</c:v>
                </c:pt>
                <c:pt idx="19">
                  <c:v>0.52</c:v>
                </c:pt>
                <c:pt idx="20">
                  <c:v>0.46</c:v>
                </c:pt>
                <c:pt idx="21">
                  <c:v>0.47</c:v>
                </c:pt>
                <c:pt idx="22">
                  <c:v>0.5</c:v>
                </c:pt>
                <c:pt idx="23">
                  <c:v>0.45</c:v>
                </c:pt>
                <c:pt idx="24">
                  <c:v>0.36</c:v>
                </c:pt>
                <c:pt idx="25">
                  <c:v>0.44</c:v>
                </c:pt>
                <c:pt idx="26">
                  <c:v>0.39</c:v>
                </c:pt>
                <c:pt idx="27">
                  <c:v>0.35</c:v>
                </c:pt>
                <c:pt idx="28">
                  <c:v>0.28000000000000003</c:v>
                </c:pt>
                <c:pt idx="29">
                  <c:v>0.32</c:v>
                </c:pt>
                <c:pt idx="30">
                  <c:v>0.22</c:v>
                </c:pt>
                <c:pt idx="31">
                  <c:v>0.22</c:v>
                </c:pt>
                <c:pt idx="32">
                  <c:v>0.22</c:v>
                </c:pt>
                <c:pt idx="33">
                  <c:v>0.23</c:v>
                </c:pt>
                <c:pt idx="34">
                  <c:v>0.17</c:v>
                </c:pt>
                <c:pt idx="35">
                  <c:v>0.16</c:v>
                </c:pt>
                <c:pt idx="36">
                  <c:v>0.16</c:v>
                </c:pt>
                <c:pt idx="37">
                  <c:v>0.18</c:v>
                </c:pt>
                <c:pt idx="38">
                  <c:v>0.13</c:v>
                </c:pt>
                <c:pt idx="39">
                  <c:v>7.0000000000000007E-2</c:v>
                </c:pt>
                <c:pt idx="40">
                  <c:v>0.05</c:v>
                </c:pt>
                <c:pt idx="41">
                  <c:v>0.02</c:v>
                </c:pt>
                <c:pt idx="42">
                  <c:v>0.02</c:v>
                </c:pt>
                <c:pt idx="43">
                  <c:v>0.01</c:v>
                </c:pt>
                <c:pt idx="44">
                  <c:v>0</c:v>
                </c:pt>
                <c:pt idx="45">
                  <c:v>0</c:v>
                </c:pt>
                <c:pt idx="46">
                  <c:v>0</c:v>
                </c:pt>
                <c:pt idx="47">
                  <c:v>0.01</c:v>
                </c:pt>
              </c:numCache>
            </c:numRef>
          </c:val>
          <c:smooth val="0"/>
        </c:ser>
        <c:ser>
          <c:idx val="3"/>
          <c:order val="3"/>
          <c:tx>
            <c:strRef>
              <c:f>'Source Figure 14'!$E$2</c:f>
              <c:strCache>
                <c:ptCount val="1"/>
                <c:pt idx="0">
                  <c:v>Autres catégories et statuts</c:v>
                </c:pt>
              </c:strCache>
            </c:strRef>
          </c:tx>
          <c:marker>
            <c:symbol val="none"/>
          </c:marker>
          <c:cat>
            <c:strRef>
              <c:f>'Source Figure 14'!$A$3:$A$50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14'!$E$3:$E$50</c:f>
              <c:numCache>
                <c:formatCode>0.00</c:formatCode>
                <c:ptCount val="48"/>
                <c:pt idx="0">
                  <c:v>5.98</c:v>
                </c:pt>
                <c:pt idx="1">
                  <c:v>3.7</c:v>
                </c:pt>
                <c:pt idx="2">
                  <c:v>4.3</c:v>
                </c:pt>
                <c:pt idx="3">
                  <c:v>3.46</c:v>
                </c:pt>
                <c:pt idx="4">
                  <c:v>4.1900000000000004</c:v>
                </c:pt>
                <c:pt idx="5">
                  <c:v>4.7699999999999996</c:v>
                </c:pt>
                <c:pt idx="6">
                  <c:v>9.17</c:v>
                </c:pt>
                <c:pt idx="7">
                  <c:v>10.78</c:v>
                </c:pt>
                <c:pt idx="8">
                  <c:v>4.8600000000000003</c:v>
                </c:pt>
                <c:pt idx="9">
                  <c:v>2.9</c:v>
                </c:pt>
                <c:pt idx="10">
                  <c:v>2.96</c:v>
                </c:pt>
                <c:pt idx="11">
                  <c:v>2.88</c:v>
                </c:pt>
                <c:pt idx="12">
                  <c:v>2.84</c:v>
                </c:pt>
                <c:pt idx="13">
                  <c:v>2.37</c:v>
                </c:pt>
                <c:pt idx="14">
                  <c:v>2.11</c:v>
                </c:pt>
                <c:pt idx="15">
                  <c:v>2.06</c:v>
                </c:pt>
                <c:pt idx="16">
                  <c:v>1.74</c:v>
                </c:pt>
                <c:pt idx="17">
                  <c:v>1.62</c:v>
                </c:pt>
                <c:pt idx="18">
                  <c:v>1.57</c:v>
                </c:pt>
                <c:pt idx="19">
                  <c:v>1.62</c:v>
                </c:pt>
                <c:pt idx="20">
                  <c:v>1.48</c:v>
                </c:pt>
                <c:pt idx="21">
                  <c:v>1.34</c:v>
                </c:pt>
                <c:pt idx="22">
                  <c:v>1.4</c:v>
                </c:pt>
                <c:pt idx="23">
                  <c:v>1.21</c:v>
                </c:pt>
                <c:pt idx="24">
                  <c:v>1.29</c:v>
                </c:pt>
                <c:pt idx="25">
                  <c:v>1.1499999999999999</c:v>
                </c:pt>
                <c:pt idx="26">
                  <c:v>1.35</c:v>
                </c:pt>
                <c:pt idx="27">
                  <c:v>1.18</c:v>
                </c:pt>
                <c:pt idx="28">
                  <c:v>1.1200000000000001</c:v>
                </c:pt>
                <c:pt idx="29">
                  <c:v>0.99</c:v>
                </c:pt>
                <c:pt idx="30">
                  <c:v>0.97</c:v>
                </c:pt>
                <c:pt idx="31">
                  <c:v>0.98</c:v>
                </c:pt>
                <c:pt idx="32">
                  <c:v>0.84</c:v>
                </c:pt>
                <c:pt idx="33">
                  <c:v>0.9</c:v>
                </c:pt>
                <c:pt idx="34">
                  <c:v>0.82</c:v>
                </c:pt>
                <c:pt idx="35">
                  <c:v>0.83</c:v>
                </c:pt>
                <c:pt idx="36">
                  <c:v>0.75</c:v>
                </c:pt>
                <c:pt idx="37">
                  <c:v>0.63</c:v>
                </c:pt>
                <c:pt idx="38">
                  <c:v>0.68</c:v>
                </c:pt>
                <c:pt idx="39">
                  <c:v>0.6</c:v>
                </c:pt>
                <c:pt idx="40">
                  <c:v>0.52</c:v>
                </c:pt>
                <c:pt idx="41">
                  <c:v>0.54</c:v>
                </c:pt>
                <c:pt idx="42">
                  <c:v>0.38</c:v>
                </c:pt>
                <c:pt idx="43">
                  <c:v>0.35</c:v>
                </c:pt>
                <c:pt idx="44">
                  <c:v>0.28000000000000003</c:v>
                </c:pt>
                <c:pt idx="45">
                  <c:v>0.22</c:v>
                </c:pt>
                <c:pt idx="46">
                  <c:v>0.17</c:v>
                </c:pt>
                <c:pt idx="47">
                  <c:v>1.1700000000000002</c:v>
                </c:pt>
              </c:numCache>
            </c:numRef>
          </c:val>
          <c:smooth val="0"/>
        </c:ser>
        <c:dLbls>
          <c:showLegendKey val="0"/>
          <c:showVal val="0"/>
          <c:showCatName val="0"/>
          <c:showSerName val="0"/>
          <c:showPercent val="0"/>
          <c:showBubbleSize val="0"/>
        </c:dLbls>
        <c:marker val="1"/>
        <c:smooth val="0"/>
        <c:axId val="151298048"/>
        <c:axId val="151300736"/>
      </c:lineChart>
      <c:catAx>
        <c:axId val="15129804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Âge</a:t>
                </a:r>
              </a:p>
            </c:rich>
          </c:tx>
          <c:layout>
            <c:manualLayout>
              <c:xMode val="edge"/>
              <c:yMode val="edge"/>
              <c:x val="0.91666809709622799"/>
              <c:y val="0.82506527415143605"/>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fr-FR"/>
          </a:p>
        </c:txPr>
        <c:crossAx val="151300736"/>
        <c:crosses val="autoZero"/>
        <c:auto val="1"/>
        <c:lblAlgn val="ctr"/>
        <c:lblOffset val="100"/>
        <c:noMultiLvlLbl val="0"/>
      </c:catAx>
      <c:valAx>
        <c:axId val="151300736"/>
        <c:scaling>
          <c:orientation val="minMax"/>
          <c:max val="18"/>
        </c:scaling>
        <c:delete val="0"/>
        <c:axPos val="l"/>
        <c:majorGridlines>
          <c:spPr>
            <a:ln w="1270">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ot"/>
            </a:ln>
          </c:spPr>
        </c:majorGridlines>
        <c:title>
          <c:tx>
            <c:rich>
              <a:bodyPr rot="0" vert="horz"/>
              <a:lstStyle/>
              <a:p>
                <a:pPr algn="ctr">
                  <a:defRPr sz="800" b="0" i="0" u="none" strike="noStrike" baseline="0">
                    <a:solidFill>
                      <a:srgbClr val="000000"/>
                    </a:solidFill>
                    <a:latin typeface="Arial"/>
                    <a:ea typeface="Arial"/>
                    <a:cs typeface="Arial"/>
                  </a:defRPr>
                </a:pPr>
                <a:r>
                  <a:rPr lang="fr-FR"/>
                  <a:t>en %</a:t>
                </a:r>
              </a:p>
            </c:rich>
          </c:tx>
          <c:layout>
            <c:manualLayout>
              <c:xMode val="edge"/>
              <c:yMode val="edge"/>
              <c:x val="6.2893260015501856E-2"/>
              <c:y val="0.1044386422976501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1298048"/>
        <c:crosses val="autoZero"/>
        <c:crossBetween val="between"/>
      </c:valAx>
      <c:spPr>
        <a:noFill/>
        <a:ln w="25400">
          <a:noFill/>
        </a:ln>
      </c:spPr>
    </c:plotArea>
    <c:legend>
      <c:legendPos val="b"/>
      <c:layout>
        <c:manualLayout>
          <c:xMode val="edge"/>
          <c:yMode val="edge"/>
          <c:x val="0.22244776437165883"/>
          <c:y val="0.20191470844212359"/>
          <c:w val="0.77755223562834108"/>
          <c:h val="4.04688166763119E-2"/>
        </c:manualLayout>
      </c:layout>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sz="900"/>
              <a:t>Sortants de la fonction publique</a:t>
            </a:r>
          </a:p>
        </c:rich>
      </c:tx>
      <c:layout>
        <c:manualLayout>
          <c:xMode val="edge"/>
          <c:yMode val="edge"/>
          <c:x val="0.3385272095945514"/>
          <c:y val="3.1578947368421054E-2"/>
        </c:manualLayout>
      </c:layout>
      <c:overlay val="0"/>
      <c:spPr>
        <a:noFill/>
        <a:ln w="25400">
          <a:noFill/>
        </a:ln>
      </c:spPr>
    </c:title>
    <c:autoTitleDeleted val="0"/>
    <c:plotArea>
      <c:layout>
        <c:manualLayout>
          <c:layoutTarget val="inner"/>
          <c:xMode val="edge"/>
          <c:yMode val="edge"/>
          <c:x val="9.2068052344339499E-2"/>
          <c:y val="0.16842105263157894"/>
          <c:w val="0.88810259722924401"/>
          <c:h val="0.55263157894736847"/>
        </c:manualLayout>
      </c:layout>
      <c:lineChart>
        <c:grouping val="standard"/>
        <c:varyColors val="0"/>
        <c:ser>
          <c:idx val="0"/>
          <c:order val="0"/>
          <c:tx>
            <c:strRef>
              <c:f>'Source Figure 14'!$I$2</c:f>
              <c:strCache>
                <c:ptCount val="1"/>
                <c:pt idx="0">
                  <c:v>Fonctionnaires</c:v>
                </c:pt>
              </c:strCache>
            </c:strRef>
          </c:tx>
          <c:marker>
            <c:symbol val="none"/>
          </c:marker>
          <c:cat>
            <c:strRef>
              <c:f>'Source Figure 14'!$H$3:$H$50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14'!$I$3:$I$50</c:f>
              <c:numCache>
                <c:formatCode>0.00</c:formatCode>
                <c:ptCount val="48"/>
                <c:pt idx="0">
                  <c:v>0</c:v>
                </c:pt>
                <c:pt idx="1">
                  <c:v>0.01</c:v>
                </c:pt>
                <c:pt idx="2">
                  <c:v>0.05</c:v>
                </c:pt>
                <c:pt idx="3">
                  <c:v>0.09</c:v>
                </c:pt>
                <c:pt idx="4">
                  <c:v>0.24</c:v>
                </c:pt>
                <c:pt idx="5">
                  <c:v>0.36</c:v>
                </c:pt>
                <c:pt idx="6">
                  <c:v>0.49</c:v>
                </c:pt>
                <c:pt idx="7">
                  <c:v>0.69</c:v>
                </c:pt>
                <c:pt idx="8">
                  <c:v>0.83</c:v>
                </c:pt>
                <c:pt idx="9">
                  <c:v>1.03</c:v>
                </c:pt>
                <c:pt idx="10">
                  <c:v>1.17</c:v>
                </c:pt>
                <c:pt idx="11">
                  <c:v>1.1599999999999999</c:v>
                </c:pt>
                <c:pt idx="12">
                  <c:v>1.28</c:v>
                </c:pt>
                <c:pt idx="13">
                  <c:v>1.28</c:v>
                </c:pt>
                <c:pt idx="14">
                  <c:v>1.28</c:v>
                </c:pt>
                <c:pt idx="15">
                  <c:v>1.28</c:v>
                </c:pt>
                <c:pt idx="16">
                  <c:v>1.32</c:v>
                </c:pt>
                <c:pt idx="17">
                  <c:v>1.34</c:v>
                </c:pt>
                <c:pt idx="18">
                  <c:v>1.33</c:v>
                </c:pt>
                <c:pt idx="19">
                  <c:v>1.26</c:v>
                </c:pt>
                <c:pt idx="20">
                  <c:v>1.18</c:v>
                </c:pt>
                <c:pt idx="21">
                  <c:v>1.17</c:v>
                </c:pt>
                <c:pt idx="22">
                  <c:v>1.06</c:v>
                </c:pt>
                <c:pt idx="23">
                  <c:v>1.0900000000000001</c:v>
                </c:pt>
                <c:pt idx="24">
                  <c:v>1.0900000000000001</c:v>
                </c:pt>
                <c:pt idx="25">
                  <c:v>1.1599999999999999</c:v>
                </c:pt>
                <c:pt idx="26">
                  <c:v>1.1399999999999999</c:v>
                </c:pt>
                <c:pt idx="27">
                  <c:v>1.1299999999999999</c:v>
                </c:pt>
                <c:pt idx="28">
                  <c:v>1.07</c:v>
                </c:pt>
                <c:pt idx="29">
                  <c:v>1.05</c:v>
                </c:pt>
                <c:pt idx="30">
                  <c:v>1.03</c:v>
                </c:pt>
                <c:pt idx="31">
                  <c:v>1.01</c:v>
                </c:pt>
                <c:pt idx="32">
                  <c:v>1.1000000000000001</c:v>
                </c:pt>
                <c:pt idx="33">
                  <c:v>1.1299999999999999</c:v>
                </c:pt>
                <c:pt idx="34">
                  <c:v>1.19</c:v>
                </c:pt>
                <c:pt idx="35">
                  <c:v>1.26</c:v>
                </c:pt>
                <c:pt idx="36">
                  <c:v>1.46</c:v>
                </c:pt>
                <c:pt idx="37">
                  <c:v>1.67</c:v>
                </c:pt>
                <c:pt idx="38">
                  <c:v>4.26</c:v>
                </c:pt>
                <c:pt idx="39">
                  <c:v>3.9</c:v>
                </c:pt>
                <c:pt idx="40">
                  <c:v>3.83</c:v>
                </c:pt>
                <c:pt idx="41">
                  <c:v>10.62</c:v>
                </c:pt>
                <c:pt idx="42">
                  <c:v>8.07</c:v>
                </c:pt>
                <c:pt idx="43">
                  <c:v>13.35</c:v>
                </c:pt>
                <c:pt idx="44">
                  <c:v>6.59</c:v>
                </c:pt>
                <c:pt idx="45">
                  <c:v>4.0599999999999996</c:v>
                </c:pt>
                <c:pt idx="46">
                  <c:v>3.99</c:v>
                </c:pt>
                <c:pt idx="47">
                  <c:v>3.8099999999999992</c:v>
                </c:pt>
              </c:numCache>
            </c:numRef>
          </c:val>
          <c:smooth val="0"/>
        </c:ser>
        <c:ser>
          <c:idx val="1"/>
          <c:order val="1"/>
          <c:tx>
            <c:strRef>
              <c:f>'Source Figure 14'!$J$2</c:f>
              <c:strCache>
                <c:ptCount val="1"/>
                <c:pt idx="0">
                  <c:v>Contractuels</c:v>
                </c:pt>
              </c:strCache>
            </c:strRef>
          </c:tx>
          <c:marker>
            <c:symbol val="none"/>
          </c:marker>
          <c:cat>
            <c:strRef>
              <c:f>'Source Figure 14'!$H$3:$H$50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14'!$J$3:$J$50</c:f>
              <c:numCache>
                <c:formatCode>0.00</c:formatCode>
                <c:ptCount val="48"/>
                <c:pt idx="0">
                  <c:v>0.75</c:v>
                </c:pt>
                <c:pt idx="1">
                  <c:v>1.83</c:v>
                </c:pt>
                <c:pt idx="2">
                  <c:v>2.76</c:v>
                </c:pt>
                <c:pt idx="3">
                  <c:v>3.55</c:v>
                </c:pt>
                <c:pt idx="4">
                  <c:v>4</c:v>
                </c:pt>
                <c:pt idx="5">
                  <c:v>4.46</c:v>
                </c:pt>
                <c:pt idx="6">
                  <c:v>4.72</c:v>
                </c:pt>
                <c:pt idx="7">
                  <c:v>4.9400000000000004</c:v>
                </c:pt>
                <c:pt idx="8">
                  <c:v>5</c:v>
                </c:pt>
                <c:pt idx="9">
                  <c:v>4.72</c:v>
                </c:pt>
                <c:pt idx="10">
                  <c:v>4.24</c:v>
                </c:pt>
                <c:pt idx="11">
                  <c:v>3.8</c:v>
                </c:pt>
                <c:pt idx="12">
                  <c:v>3.44</c:v>
                </c:pt>
                <c:pt idx="13">
                  <c:v>3.05</c:v>
                </c:pt>
                <c:pt idx="14">
                  <c:v>2.68</c:v>
                </c:pt>
                <c:pt idx="15">
                  <c:v>2.42</c:v>
                </c:pt>
                <c:pt idx="16">
                  <c:v>2.29</c:v>
                </c:pt>
                <c:pt idx="17">
                  <c:v>2.16</c:v>
                </c:pt>
                <c:pt idx="18">
                  <c:v>1.99</c:v>
                </c:pt>
                <c:pt idx="19">
                  <c:v>1.83</c:v>
                </c:pt>
                <c:pt idx="20">
                  <c:v>1.73</c:v>
                </c:pt>
                <c:pt idx="21">
                  <c:v>1.61</c:v>
                </c:pt>
                <c:pt idx="22">
                  <c:v>1.53</c:v>
                </c:pt>
                <c:pt idx="23">
                  <c:v>1.45</c:v>
                </c:pt>
                <c:pt idx="24">
                  <c:v>1.52</c:v>
                </c:pt>
                <c:pt idx="25">
                  <c:v>1.53</c:v>
                </c:pt>
                <c:pt idx="26">
                  <c:v>1.5</c:v>
                </c:pt>
                <c:pt idx="27">
                  <c:v>1.42</c:v>
                </c:pt>
                <c:pt idx="28">
                  <c:v>1.33</c:v>
                </c:pt>
                <c:pt idx="29">
                  <c:v>1.29</c:v>
                </c:pt>
                <c:pt idx="30">
                  <c:v>1.19</c:v>
                </c:pt>
                <c:pt idx="31">
                  <c:v>1.1499999999999999</c:v>
                </c:pt>
                <c:pt idx="32">
                  <c:v>1.17</c:v>
                </c:pt>
                <c:pt idx="33">
                  <c:v>1.07</c:v>
                </c:pt>
                <c:pt idx="34">
                  <c:v>1.03</c:v>
                </c:pt>
                <c:pt idx="35">
                  <c:v>0.99</c:v>
                </c:pt>
                <c:pt idx="36">
                  <c:v>0.93</c:v>
                </c:pt>
                <c:pt idx="37">
                  <c:v>0.9</c:v>
                </c:pt>
                <c:pt idx="38">
                  <c:v>0.89</c:v>
                </c:pt>
                <c:pt idx="39">
                  <c:v>0.88</c:v>
                </c:pt>
                <c:pt idx="40">
                  <c:v>0.85</c:v>
                </c:pt>
                <c:pt idx="41">
                  <c:v>1.41</c:v>
                </c:pt>
                <c:pt idx="42">
                  <c:v>1.23</c:v>
                </c:pt>
                <c:pt idx="43">
                  <c:v>1.92</c:v>
                </c:pt>
                <c:pt idx="44">
                  <c:v>1.04</c:v>
                </c:pt>
                <c:pt idx="45">
                  <c:v>0.75</c:v>
                </c:pt>
                <c:pt idx="46">
                  <c:v>0.86</c:v>
                </c:pt>
                <c:pt idx="47">
                  <c:v>2.1799999999999993</c:v>
                </c:pt>
              </c:numCache>
            </c:numRef>
          </c:val>
          <c:smooth val="0"/>
        </c:ser>
        <c:ser>
          <c:idx val="2"/>
          <c:order val="2"/>
          <c:tx>
            <c:strRef>
              <c:f>'Source Figure 14'!$K$2</c:f>
              <c:strCache>
                <c:ptCount val="1"/>
                <c:pt idx="0">
                  <c:v>Militaires</c:v>
                </c:pt>
              </c:strCache>
            </c:strRef>
          </c:tx>
          <c:marker>
            <c:symbol val="none"/>
          </c:marker>
          <c:cat>
            <c:strRef>
              <c:f>'Source Figure 14'!$H$3:$H$50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14'!$K$3:$K$50</c:f>
              <c:numCache>
                <c:formatCode>0.00</c:formatCode>
                <c:ptCount val="48"/>
                <c:pt idx="0">
                  <c:v>1.72</c:v>
                </c:pt>
                <c:pt idx="1">
                  <c:v>2.98</c:v>
                </c:pt>
                <c:pt idx="2">
                  <c:v>4.1399999999999997</c:v>
                </c:pt>
                <c:pt idx="3">
                  <c:v>4.32</c:v>
                </c:pt>
                <c:pt idx="4">
                  <c:v>4.75</c:v>
                </c:pt>
                <c:pt idx="5">
                  <c:v>5.03</c:v>
                </c:pt>
                <c:pt idx="6">
                  <c:v>5.31</c:v>
                </c:pt>
                <c:pt idx="7">
                  <c:v>4.9400000000000004</c:v>
                </c:pt>
                <c:pt idx="8">
                  <c:v>3.99</c:v>
                </c:pt>
                <c:pt idx="9">
                  <c:v>3.71</c:v>
                </c:pt>
                <c:pt idx="10">
                  <c:v>3.52</c:v>
                </c:pt>
                <c:pt idx="11">
                  <c:v>3.42</c:v>
                </c:pt>
                <c:pt idx="12">
                  <c:v>2.97</c:v>
                </c:pt>
                <c:pt idx="13">
                  <c:v>2.42</c:v>
                </c:pt>
                <c:pt idx="14">
                  <c:v>2.0299999999999998</c:v>
                </c:pt>
                <c:pt idx="15">
                  <c:v>1.65</c:v>
                </c:pt>
                <c:pt idx="16">
                  <c:v>1.46</c:v>
                </c:pt>
                <c:pt idx="17">
                  <c:v>1.67</c:v>
                </c:pt>
                <c:pt idx="18">
                  <c:v>1.6</c:v>
                </c:pt>
                <c:pt idx="19">
                  <c:v>1.92</c:v>
                </c:pt>
                <c:pt idx="20">
                  <c:v>2.4700000000000002</c:v>
                </c:pt>
                <c:pt idx="21">
                  <c:v>2.4700000000000002</c:v>
                </c:pt>
                <c:pt idx="22">
                  <c:v>2.04</c:v>
                </c:pt>
                <c:pt idx="23">
                  <c:v>1.82</c:v>
                </c:pt>
                <c:pt idx="24">
                  <c:v>1.56</c:v>
                </c:pt>
                <c:pt idx="25">
                  <c:v>1.49</c:v>
                </c:pt>
                <c:pt idx="26">
                  <c:v>1.47</c:v>
                </c:pt>
                <c:pt idx="27">
                  <c:v>1.25</c:v>
                </c:pt>
                <c:pt idx="28">
                  <c:v>1.3</c:v>
                </c:pt>
                <c:pt idx="29">
                  <c:v>1.1299999999999999</c:v>
                </c:pt>
                <c:pt idx="30">
                  <c:v>1.02</c:v>
                </c:pt>
                <c:pt idx="31">
                  <c:v>1.36</c:v>
                </c:pt>
                <c:pt idx="32">
                  <c:v>1.54</c:v>
                </c:pt>
                <c:pt idx="33">
                  <c:v>1.75</c:v>
                </c:pt>
                <c:pt idx="34">
                  <c:v>1.63</c:v>
                </c:pt>
                <c:pt idx="35">
                  <c:v>1.85</c:v>
                </c:pt>
                <c:pt idx="36">
                  <c:v>1.81</c:v>
                </c:pt>
                <c:pt idx="37">
                  <c:v>1.63</c:v>
                </c:pt>
                <c:pt idx="38">
                  <c:v>1.52</c:v>
                </c:pt>
                <c:pt idx="39">
                  <c:v>2.82</c:v>
                </c:pt>
                <c:pt idx="40">
                  <c:v>1.84</c:v>
                </c:pt>
                <c:pt idx="41">
                  <c:v>0.2</c:v>
                </c:pt>
                <c:pt idx="42">
                  <c:v>0.08</c:v>
                </c:pt>
                <c:pt idx="43">
                  <c:v>0.25</c:v>
                </c:pt>
                <c:pt idx="44">
                  <c:v>0.04</c:v>
                </c:pt>
                <c:pt idx="45">
                  <c:v>0.04</c:v>
                </c:pt>
                <c:pt idx="46">
                  <c:v>0.06</c:v>
                </c:pt>
                <c:pt idx="47">
                  <c:v>0.02</c:v>
                </c:pt>
              </c:numCache>
            </c:numRef>
          </c:val>
          <c:smooth val="0"/>
        </c:ser>
        <c:ser>
          <c:idx val="3"/>
          <c:order val="3"/>
          <c:tx>
            <c:strRef>
              <c:f>'Source Figure 14'!$L$2</c:f>
              <c:strCache>
                <c:ptCount val="1"/>
                <c:pt idx="0">
                  <c:v>Autres catégories et statuts</c:v>
                </c:pt>
              </c:strCache>
            </c:strRef>
          </c:tx>
          <c:marker>
            <c:symbol val="none"/>
          </c:marker>
          <c:cat>
            <c:strRef>
              <c:f>'Source Figure 14'!$H$3:$H$50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14'!$L$3:$L$50</c:f>
              <c:numCache>
                <c:formatCode>0.00</c:formatCode>
                <c:ptCount val="48"/>
                <c:pt idx="0">
                  <c:v>3.62</c:v>
                </c:pt>
                <c:pt idx="1">
                  <c:v>2.88</c:v>
                </c:pt>
                <c:pt idx="2">
                  <c:v>3.78</c:v>
                </c:pt>
                <c:pt idx="3">
                  <c:v>2.9</c:v>
                </c:pt>
                <c:pt idx="4">
                  <c:v>2.76</c:v>
                </c:pt>
                <c:pt idx="5">
                  <c:v>2.29</c:v>
                </c:pt>
                <c:pt idx="6">
                  <c:v>2.1800000000000002</c:v>
                </c:pt>
                <c:pt idx="7">
                  <c:v>2.11</c:v>
                </c:pt>
                <c:pt idx="8">
                  <c:v>3.22</c:v>
                </c:pt>
                <c:pt idx="9">
                  <c:v>4.8099999999999996</c:v>
                </c:pt>
                <c:pt idx="10">
                  <c:v>4.38</c:v>
                </c:pt>
                <c:pt idx="11">
                  <c:v>3.12</c:v>
                </c:pt>
                <c:pt idx="12">
                  <c:v>2.57</c:v>
                </c:pt>
                <c:pt idx="13">
                  <c:v>2.23</c:v>
                </c:pt>
                <c:pt idx="14">
                  <c:v>1.86</c:v>
                </c:pt>
                <c:pt idx="15">
                  <c:v>1.56</c:v>
                </c:pt>
                <c:pt idx="16">
                  <c:v>1.43</c:v>
                </c:pt>
                <c:pt idx="17">
                  <c:v>1.44</c:v>
                </c:pt>
                <c:pt idx="18">
                  <c:v>1.39</c:v>
                </c:pt>
                <c:pt idx="19">
                  <c:v>1.26</c:v>
                </c:pt>
                <c:pt idx="20">
                  <c:v>1.0900000000000001</c:v>
                </c:pt>
                <c:pt idx="21">
                  <c:v>1.1000000000000001</c:v>
                </c:pt>
                <c:pt idx="22">
                  <c:v>1.01</c:v>
                </c:pt>
                <c:pt idx="23">
                  <c:v>0.95</c:v>
                </c:pt>
                <c:pt idx="24">
                  <c:v>0.99</c:v>
                </c:pt>
                <c:pt idx="25">
                  <c:v>1.02</c:v>
                </c:pt>
                <c:pt idx="26">
                  <c:v>1.05</c:v>
                </c:pt>
                <c:pt idx="27">
                  <c:v>1.03</c:v>
                </c:pt>
                <c:pt idx="28">
                  <c:v>0.81</c:v>
                </c:pt>
                <c:pt idx="29">
                  <c:v>0.76</c:v>
                </c:pt>
                <c:pt idx="30">
                  <c:v>0.82</c:v>
                </c:pt>
                <c:pt idx="31">
                  <c:v>0.9</c:v>
                </c:pt>
                <c:pt idx="32">
                  <c:v>0.93</c:v>
                </c:pt>
                <c:pt idx="33">
                  <c:v>0.88</c:v>
                </c:pt>
                <c:pt idx="34">
                  <c:v>0.97</c:v>
                </c:pt>
                <c:pt idx="35">
                  <c:v>0.94</c:v>
                </c:pt>
                <c:pt idx="36">
                  <c:v>1.19</c:v>
                </c:pt>
                <c:pt idx="37">
                  <c:v>1.19</c:v>
                </c:pt>
                <c:pt idx="38">
                  <c:v>1.79</c:v>
                </c:pt>
                <c:pt idx="39">
                  <c:v>2.11</c:v>
                </c:pt>
                <c:pt idx="40">
                  <c:v>2.11</c:v>
                </c:pt>
                <c:pt idx="41">
                  <c:v>3.09</c:v>
                </c:pt>
                <c:pt idx="42">
                  <c:v>2.13</c:v>
                </c:pt>
                <c:pt idx="43">
                  <c:v>5.33</c:v>
                </c:pt>
                <c:pt idx="44">
                  <c:v>3.15</c:v>
                </c:pt>
                <c:pt idx="45">
                  <c:v>2.25</c:v>
                </c:pt>
                <c:pt idx="46">
                  <c:v>2.5099999999999998</c:v>
                </c:pt>
                <c:pt idx="47">
                  <c:v>6.1199999999999974</c:v>
                </c:pt>
              </c:numCache>
            </c:numRef>
          </c:val>
          <c:smooth val="0"/>
        </c:ser>
        <c:dLbls>
          <c:showLegendKey val="0"/>
          <c:showVal val="0"/>
          <c:showCatName val="0"/>
          <c:showSerName val="0"/>
          <c:showPercent val="0"/>
          <c:showBubbleSize val="0"/>
        </c:dLbls>
        <c:marker val="1"/>
        <c:smooth val="0"/>
        <c:axId val="40925440"/>
        <c:axId val="40927616"/>
      </c:lineChart>
      <c:catAx>
        <c:axId val="40925440"/>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Âge</a:t>
                </a:r>
              </a:p>
            </c:rich>
          </c:tx>
          <c:layout>
            <c:manualLayout>
              <c:xMode val="edge"/>
              <c:yMode val="edge"/>
              <c:x val="0.93059549567635491"/>
              <c:y val="0.8315789473684210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fr-FR"/>
          </a:p>
        </c:txPr>
        <c:crossAx val="40927616"/>
        <c:crosses val="autoZero"/>
        <c:auto val="1"/>
        <c:lblAlgn val="ctr"/>
        <c:lblOffset val="100"/>
        <c:noMultiLvlLbl val="0"/>
      </c:catAx>
      <c:valAx>
        <c:axId val="40927616"/>
        <c:scaling>
          <c:orientation val="minMax"/>
          <c:max val="18"/>
        </c:scaling>
        <c:delete val="0"/>
        <c:axPos val="l"/>
        <c:majorGridlines>
          <c:spPr>
            <a:ln w="1270">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ot"/>
            </a:ln>
          </c:spPr>
        </c:majorGridlines>
        <c:title>
          <c:tx>
            <c:rich>
              <a:bodyPr rot="0" vert="horz"/>
              <a:lstStyle/>
              <a:p>
                <a:pPr algn="ctr">
                  <a:defRPr sz="800" b="0" i="0" u="none" strike="noStrike" baseline="0">
                    <a:solidFill>
                      <a:srgbClr val="000000"/>
                    </a:solidFill>
                    <a:latin typeface="Arial"/>
                    <a:ea typeface="Arial"/>
                    <a:cs typeface="Arial"/>
                  </a:defRPr>
                </a:pPr>
                <a:r>
                  <a:rPr lang="fr-FR"/>
                  <a:t>en %</a:t>
                </a:r>
              </a:p>
            </c:rich>
          </c:tx>
          <c:layout>
            <c:manualLayout>
              <c:xMode val="edge"/>
              <c:yMode val="edge"/>
              <c:x val="4.9575070821529746E-2"/>
              <c:y val="7.8947368421052627E-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fr-FR"/>
          </a:p>
        </c:txPr>
        <c:crossAx val="40925440"/>
        <c:crosses val="autoZero"/>
        <c:crossBetween val="between"/>
      </c:valAx>
      <c:spPr>
        <a:noFill/>
        <a:ln w="25400">
          <a:noFill/>
        </a:ln>
      </c:spPr>
    </c:plotArea>
    <c:legend>
      <c:legendPos val="b"/>
      <c:layout>
        <c:manualLayout>
          <c:xMode val="edge"/>
          <c:yMode val="edge"/>
          <c:x val="0.11378673983032574"/>
          <c:y val="0.17807017543859649"/>
          <c:w val="0.88621326016967428"/>
          <c:h val="4.0741028447677227E-2"/>
        </c:manualLayout>
      </c:layout>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8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814914845190082E-2"/>
          <c:y val="4.0852387122495767E-2"/>
          <c:w val="0.81071734962634001"/>
          <c:h val="0.80638240473105416"/>
        </c:manualLayout>
      </c:layout>
      <c:barChart>
        <c:barDir val="col"/>
        <c:grouping val="clustered"/>
        <c:varyColors val="0"/>
        <c:ser>
          <c:idx val="0"/>
          <c:order val="0"/>
          <c:tx>
            <c:strRef>
              <c:f>'Source Figure 15'!$A$5</c:f>
              <c:strCache>
                <c:ptCount val="1"/>
                <c:pt idx="0">
                  <c:v>Entrants-sortants</c:v>
                </c:pt>
              </c:strCache>
            </c:strRef>
          </c:tx>
          <c:spPr>
            <a:ln>
              <a:solidFill>
                <a:schemeClr val="accent1">
                  <a:lumMod val="50000"/>
                </a:schemeClr>
              </a:solidFill>
            </a:ln>
          </c:spPr>
          <c:invertIfNegative val="0"/>
          <c:dPt>
            <c:idx val="5"/>
            <c:invertIfNegative val="0"/>
            <c:bubble3D val="0"/>
            <c:spPr>
              <a:solidFill>
                <a:schemeClr val="accent1"/>
              </a:solidFill>
              <a:ln>
                <a:solidFill>
                  <a:schemeClr val="accent1">
                    <a:lumMod val="50000"/>
                  </a:schemeClr>
                </a:solidFill>
              </a:ln>
            </c:spPr>
          </c:dPt>
          <c:dLbls>
            <c:dLbl>
              <c:idx val="7"/>
              <c:layout>
                <c:manualLayout>
                  <c:x val="-9.1722916504867271E-17"/>
                  <c:y val="3.8011362503737663E-2"/>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Black]#,##0" sourceLinked="0"/>
            <c:spPr>
              <a:noFill/>
              <a:ln>
                <a:noFill/>
              </a:ln>
              <a:effectLst/>
            </c:spPr>
            <c:txPr>
              <a:bodyPr wrap="square" lIns="38100" tIns="19050" rIns="38100" bIns="19050" anchor="ctr">
                <a:spAutoFit/>
              </a:bodyPr>
              <a:lstStyle/>
              <a:p>
                <a:pPr>
                  <a:defRPr sz="1000">
                    <a:latin typeface="+mn-lt"/>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'Source Figure 15'!$B$3:$K$4</c:f>
              <c:multiLvlStrCache>
                <c:ptCount val="10"/>
                <c:lvl>
                  <c:pt idx="0">
                    <c:v>3FP</c:v>
                  </c:pt>
                  <c:pt idx="1">
                    <c:v>FPE</c:v>
                  </c:pt>
                  <c:pt idx="2">
                    <c:v>FPT</c:v>
                  </c:pt>
                  <c:pt idx="3">
                    <c:v>FPH</c:v>
                  </c:pt>
                  <c:pt idx="4">
                    <c:v>Fonctionnaires</c:v>
                  </c:pt>
                  <c:pt idx="5">
                    <c:v>Contractuels</c:v>
                  </c:pt>
                  <c:pt idx="6">
                    <c:v>Militaires</c:v>
                  </c:pt>
                  <c:pt idx="7">
                    <c:v>Autres statuts</c:v>
                  </c:pt>
                  <c:pt idx="8">
                    <c:v>Femmes</c:v>
                  </c:pt>
                  <c:pt idx="9">
                    <c:v>Hommes</c:v>
                  </c:pt>
                </c:lvl>
                <c:lvl>
                  <c:pt idx="0">
                    <c:v>Ensemble</c:v>
                  </c:pt>
                  <c:pt idx="1">
                    <c:v>Versants de la FP</c:v>
                  </c:pt>
                  <c:pt idx="4">
                    <c:v>Statuts d'emploi</c:v>
                  </c:pt>
                  <c:pt idx="8">
                    <c:v>Sexe</c:v>
                  </c:pt>
                </c:lvl>
              </c:multiLvlStrCache>
            </c:multiLvlStrRef>
          </c:cat>
          <c:val>
            <c:numRef>
              <c:f>'Source Figure 15'!$B$5:$K$5</c:f>
              <c:numCache>
                <c:formatCode>0</c:formatCode>
                <c:ptCount val="10"/>
                <c:pt idx="0">
                  <c:v>247966</c:v>
                </c:pt>
                <c:pt idx="1">
                  <c:v>82604</c:v>
                </c:pt>
                <c:pt idx="2">
                  <c:v>119731</c:v>
                </c:pt>
                <c:pt idx="3">
                  <c:v>45631</c:v>
                </c:pt>
                <c:pt idx="4">
                  <c:v>7625</c:v>
                </c:pt>
                <c:pt idx="5">
                  <c:v>225130</c:v>
                </c:pt>
                <c:pt idx="6">
                  <c:v>4271</c:v>
                </c:pt>
                <c:pt idx="7">
                  <c:v>10940</c:v>
                </c:pt>
                <c:pt idx="8">
                  <c:v>146866</c:v>
                </c:pt>
                <c:pt idx="9">
                  <c:v>101100</c:v>
                </c:pt>
              </c:numCache>
            </c:numRef>
          </c:val>
        </c:ser>
        <c:ser>
          <c:idx val="1"/>
          <c:order val="1"/>
          <c:tx>
            <c:strRef>
              <c:f>'Source Figure 15'!$A$6</c:f>
              <c:strCache>
                <c:ptCount val="1"/>
                <c:pt idx="0">
                  <c:v>Sortants-Entrants</c:v>
                </c:pt>
              </c:strCache>
            </c:strRef>
          </c:tx>
          <c:spPr>
            <a:solidFill>
              <a:schemeClr val="accent1">
                <a:lumMod val="40000"/>
                <a:lumOff val="60000"/>
              </a:schemeClr>
            </a:solidFill>
            <a:ln>
              <a:solidFill>
                <a:schemeClr val="accent1">
                  <a:lumMod val="50000"/>
                </a:schemeClr>
              </a:solidFill>
            </a:ln>
          </c:spPr>
          <c:invertIfNegative val="0"/>
          <c:dLbls>
            <c:spPr>
              <a:noFill/>
              <a:ln>
                <a:noFill/>
              </a:ln>
              <a:effectLst/>
            </c:spPr>
            <c:txPr>
              <a:bodyPr wrap="square" lIns="38100" tIns="19050" rIns="38100" bIns="19050" anchor="ctr">
                <a:spAutoFit/>
              </a:bodyPr>
              <a:lstStyle/>
              <a:p>
                <a:pPr>
                  <a:defRPr sz="1000">
                    <a:latin typeface="+mn-lt"/>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'Source Figure 15'!$B$3:$K$4</c:f>
              <c:multiLvlStrCache>
                <c:ptCount val="10"/>
                <c:lvl>
                  <c:pt idx="0">
                    <c:v>3FP</c:v>
                  </c:pt>
                  <c:pt idx="1">
                    <c:v>FPE</c:v>
                  </c:pt>
                  <c:pt idx="2">
                    <c:v>FPT</c:v>
                  </c:pt>
                  <c:pt idx="3">
                    <c:v>FPH</c:v>
                  </c:pt>
                  <c:pt idx="4">
                    <c:v>Fonctionnaires</c:v>
                  </c:pt>
                  <c:pt idx="5">
                    <c:v>Contractuels</c:v>
                  </c:pt>
                  <c:pt idx="6">
                    <c:v>Militaires</c:v>
                  </c:pt>
                  <c:pt idx="7">
                    <c:v>Autres statuts</c:v>
                  </c:pt>
                  <c:pt idx="8">
                    <c:v>Femmes</c:v>
                  </c:pt>
                  <c:pt idx="9">
                    <c:v>Hommes</c:v>
                  </c:pt>
                </c:lvl>
                <c:lvl>
                  <c:pt idx="0">
                    <c:v>Ensemble</c:v>
                  </c:pt>
                  <c:pt idx="1">
                    <c:v>Versants de la FP</c:v>
                  </c:pt>
                  <c:pt idx="4">
                    <c:v>Statuts d'emploi</c:v>
                  </c:pt>
                  <c:pt idx="8">
                    <c:v>Sexe</c:v>
                  </c:pt>
                </c:lvl>
              </c:multiLvlStrCache>
            </c:multiLvlStrRef>
          </c:cat>
          <c:val>
            <c:numRef>
              <c:f>'Source Figure 15'!$B$6:$K$6</c:f>
              <c:numCache>
                <c:formatCode>0</c:formatCode>
                <c:ptCount val="10"/>
                <c:pt idx="0">
                  <c:v>208424</c:v>
                </c:pt>
                <c:pt idx="1">
                  <c:v>87957</c:v>
                </c:pt>
                <c:pt idx="2">
                  <c:v>68321</c:v>
                </c:pt>
                <c:pt idx="3">
                  <c:v>52146</c:v>
                </c:pt>
                <c:pt idx="4">
                  <c:v>85819</c:v>
                </c:pt>
                <c:pt idx="5">
                  <c:v>99670</c:v>
                </c:pt>
                <c:pt idx="6">
                  <c:v>1368</c:v>
                </c:pt>
                <c:pt idx="7">
                  <c:v>21567</c:v>
                </c:pt>
                <c:pt idx="8">
                  <c:v>148516</c:v>
                </c:pt>
                <c:pt idx="9">
                  <c:v>59908</c:v>
                </c:pt>
              </c:numCache>
            </c:numRef>
          </c:val>
        </c:ser>
        <c:dLbls>
          <c:showLegendKey val="0"/>
          <c:showVal val="0"/>
          <c:showCatName val="0"/>
          <c:showSerName val="0"/>
          <c:showPercent val="0"/>
          <c:showBubbleSize val="0"/>
        </c:dLbls>
        <c:gapWidth val="50"/>
        <c:axId val="41044992"/>
        <c:axId val="41054976"/>
      </c:barChart>
      <c:catAx>
        <c:axId val="41044992"/>
        <c:scaling>
          <c:orientation val="minMax"/>
        </c:scaling>
        <c:delete val="0"/>
        <c:axPos val="b"/>
        <c:numFmt formatCode="General" sourceLinked="0"/>
        <c:majorTickMark val="none"/>
        <c:minorTickMark val="none"/>
        <c:tickLblPos val="nextTo"/>
        <c:spPr>
          <a:ln>
            <a:solidFill>
              <a:schemeClr val="tx1">
                <a:tint val="75000"/>
              </a:schemeClr>
            </a:solidFill>
          </a:ln>
        </c:spPr>
        <c:txPr>
          <a:bodyPr rot="0" vert="horz"/>
          <a:lstStyle/>
          <a:p>
            <a:pPr>
              <a:defRPr/>
            </a:pPr>
            <a:endParaRPr lang="fr-FR"/>
          </a:p>
        </c:txPr>
        <c:crossAx val="41054976"/>
        <c:crossesAt val="-2.9999999999999988E+134"/>
        <c:auto val="1"/>
        <c:lblAlgn val="ctr"/>
        <c:lblOffset val="100"/>
        <c:noMultiLvlLbl val="0"/>
      </c:catAx>
      <c:valAx>
        <c:axId val="41054976"/>
        <c:scaling>
          <c:orientation val="minMax"/>
        </c:scaling>
        <c:delete val="0"/>
        <c:axPos val="l"/>
        <c:majorGridlines>
          <c:spPr>
            <a:ln w="127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ysDot"/>
            </a:ln>
          </c:spPr>
        </c:majorGridlines>
        <c:numFmt formatCode="#,##0" sourceLinked="0"/>
        <c:majorTickMark val="out"/>
        <c:minorTickMark val="none"/>
        <c:tickLblPos val="nextTo"/>
        <c:crossAx val="41044992"/>
        <c:crosses val="autoZero"/>
        <c:crossBetween val="between"/>
        <c:majorUnit val="50000"/>
        <c:dispUnits>
          <c:builtInUnit val="thousands"/>
          <c:dispUnitsLbl>
            <c:layout>
              <c:manualLayout>
                <c:xMode val="edge"/>
                <c:yMode val="edge"/>
                <c:x val="6.7925313965851893E-3"/>
                <c:y val="4.0852387122495767E-2"/>
              </c:manualLayout>
            </c:layout>
            <c:tx>
              <c:rich>
                <a:bodyPr/>
                <a:lstStyle/>
                <a:p>
                  <a:pPr>
                    <a:defRPr/>
                  </a:pPr>
                  <a:r>
                    <a:rPr lang="en-US"/>
                    <a:t>En milliers</a:t>
                  </a:r>
                </a:p>
              </c:rich>
            </c:tx>
          </c:dispUnitsLbl>
        </c:dispUnits>
      </c:valAx>
    </c:plotArea>
    <c:legend>
      <c:legendPos val="r"/>
      <c:layout>
        <c:manualLayout>
          <c:xMode val="edge"/>
          <c:yMode val="edge"/>
          <c:x val="0.29613725206659525"/>
          <c:y val="4.7774749701903693E-2"/>
          <c:w val="0.38065633921666803"/>
          <c:h val="0.12207874015748031"/>
        </c:manualLayout>
      </c:layout>
      <c:overlay val="0"/>
      <c:spPr>
        <a:ln>
          <a:solidFill>
            <a:schemeClr val="bg2">
              <a:lumMod val="90000"/>
            </a:schemeClr>
          </a:solidFill>
        </a:ln>
      </c:sp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5</xdr:col>
      <xdr:colOff>733425</xdr:colOff>
      <xdr:row>20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xdr:row>
      <xdr:rowOff>85725</xdr:rowOff>
    </xdr:from>
    <xdr:to>
      <xdr:col>7</xdr:col>
      <xdr:colOff>742950</xdr:colOff>
      <xdr:row>25</xdr:row>
      <xdr:rowOff>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3</xdr:row>
      <xdr:rowOff>38100</xdr:rowOff>
    </xdr:from>
    <xdr:to>
      <xdr:col>6</xdr:col>
      <xdr:colOff>295275</xdr:colOff>
      <xdr:row>20</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0.29704</cdr:x>
      <cdr:y>0.11471</cdr:y>
    </cdr:from>
    <cdr:to>
      <cdr:x>0.38171</cdr:x>
      <cdr:y>0.18415</cdr:y>
    </cdr:to>
    <cdr:sp macro="" textlink="">
      <cdr:nvSpPr>
        <cdr:cNvPr id="2" name="ZoneTexte 1"/>
        <cdr:cNvSpPr txBox="1"/>
      </cdr:nvSpPr>
      <cdr:spPr>
        <a:xfrm xmlns:a="http://schemas.openxmlformats.org/drawingml/2006/main">
          <a:off x="1403346" y="383500"/>
          <a:ext cx="400015" cy="232157"/>
        </a:xfrm>
        <a:prstGeom xmlns:a="http://schemas.openxmlformats.org/drawingml/2006/main" prst="rect">
          <a:avLst/>
        </a:prstGeom>
        <a:solidFill xmlns:a="http://schemas.openxmlformats.org/drawingml/2006/main">
          <a:schemeClr val="lt1"/>
        </a:solidFill>
        <a:ln xmlns:a="http://schemas.openxmlformats.org/drawingml/2006/main" w="9525" cmpd="sng">
          <a:solidFill>
            <a:srgbClr val="FF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50"/>
            <a:t>41</a:t>
          </a:r>
        </a:p>
      </cdr:txBody>
    </cdr:sp>
  </cdr:relSizeAnchor>
  <cdr:relSizeAnchor xmlns:cdr="http://schemas.openxmlformats.org/drawingml/2006/chartDrawing">
    <cdr:from>
      <cdr:x>0.47246</cdr:x>
      <cdr:y>0.48911</cdr:y>
    </cdr:from>
    <cdr:to>
      <cdr:x>0.55713</cdr:x>
      <cdr:y>0.55856</cdr:y>
    </cdr:to>
    <cdr:sp macro="" textlink="">
      <cdr:nvSpPr>
        <cdr:cNvPr id="3" name="ZoneTexte 1"/>
        <cdr:cNvSpPr txBox="1"/>
      </cdr:nvSpPr>
      <cdr:spPr>
        <a:xfrm xmlns:a="http://schemas.openxmlformats.org/drawingml/2006/main">
          <a:off x="2232108" y="1635223"/>
          <a:ext cx="400015" cy="232190"/>
        </a:xfrm>
        <a:prstGeom xmlns:a="http://schemas.openxmlformats.org/drawingml/2006/main" prst="rect">
          <a:avLst/>
        </a:prstGeom>
        <a:solidFill xmlns:a="http://schemas.openxmlformats.org/drawingml/2006/main">
          <a:schemeClr val="lt1"/>
        </a:solidFill>
        <a:ln xmlns:a="http://schemas.openxmlformats.org/drawingml/2006/main" w="9525" cmpd="sng">
          <a:solidFill>
            <a:srgbClr val="FF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50"/>
            <a:t>55</a:t>
          </a:r>
        </a:p>
      </cdr:txBody>
    </cdr:sp>
  </cdr:relSizeAnchor>
  <cdr:relSizeAnchor xmlns:cdr="http://schemas.openxmlformats.org/drawingml/2006/chartDrawing">
    <cdr:from>
      <cdr:x>0.64987</cdr:x>
      <cdr:y>0.30726</cdr:y>
    </cdr:from>
    <cdr:to>
      <cdr:x>0.73455</cdr:x>
      <cdr:y>0.37671</cdr:y>
    </cdr:to>
    <cdr:sp macro="" textlink="">
      <cdr:nvSpPr>
        <cdr:cNvPr id="4" name="ZoneTexte 1"/>
        <cdr:cNvSpPr txBox="1"/>
      </cdr:nvSpPr>
      <cdr:spPr>
        <a:xfrm xmlns:a="http://schemas.openxmlformats.org/drawingml/2006/main">
          <a:off x="3070256" y="1027252"/>
          <a:ext cx="400063" cy="232190"/>
        </a:xfrm>
        <a:prstGeom xmlns:a="http://schemas.openxmlformats.org/drawingml/2006/main" prst="rect">
          <a:avLst/>
        </a:prstGeom>
        <a:solidFill xmlns:a="http://schemas.openxmlformats.org/drawingml/2006/main">
          <a:schemeClr val="lt1"/>
        </a:solidFill>
        <a:ln xmlns:a="http://schemas.openxmlformats.org/drawingml/2006/main" w="9525" cmpd="sng">
          <a:solidFill>
            <a:srgbClr val="FF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50"/>
            <a:t>63</a:t>
          </a:r>
        </a:p>
      </cdr:txBody>
    </cdr:sp>
  </cdr:relSizeAnchor>
  <cdr:relSizeAnchor xmlns:cdr="http://schemas.openxmlformats.org/drawingml/2006/chartDrawing">
    <cdr:from>
      <cdr:x>0.82527</cdr:x>
      <cdr:y>0.33322</cdr:y>
    </cdr:from>
    <cdr:to>
      <cdr:x>0.90995</cdr:x>
      <cdr:y>0.40266</cdr:y>
    </cdr:to>
    <cdr:sp macro="" textlink="">
      <cdr:nvSpPr>
        <cdr:cNvPr id="5" name="ZoneTexte 1"/>
        <cdr:cNvSpPr txBox="1"/>
      </cdr:nvSpPr>
      <cdr:spPr>
        <a:xfrm xmlns:a="http://schemas.openxmlformats.org/drawingml/2006/main">
          <a:off x="3898895" y="1114036"/>
          <a:ext cx="400062" cy="232157"/>
        </a:xfrm>
        <a:prstGeom xmlns:a="http://schemas.openxmlformats.org/drawingml/2006/main" prst="rect">
          <a:avLst/>
        </a:prstGeom>
        <a:solidFill xmlns:a="http://schemas.openxmlformats.org/drawingml/2006/main">
          <a:schemeClr val="lt1"/>
        </a:solidFill>
        <a:ln xmlns:a="http://schemas.openxmlformats.org/drawingml/2006/main" w="9525" cmpd="sng">
          <a:solidFill>
            <a:srgbClr val="FF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50"/>
            <a:t>62</a:t>
          </a:r>
        </a:p>
      </cdr:txBody>
    </cdr:sp>
  </cdr:relSizeAnchor>
  <cdr:relSizeAnchor xmlns:cdr="http://schemas.openxmlformats.org/drawingml/2006/chartDrawing">
    <cdr:from>
      <cdr:x>0.16532</cdr:x>
      <cdr:y>0.87444</cdr:y>
    </cdr:from>
    <cdr:to>
      <cdr:x>0.57849</cdr:x>
      <cdr:y>0.93743</cdr:y>
    </cdr:to>
    <cdr:sp macro="" textlink="">
      <cdr:nvSpPr>
        <cdr:cNvPr id="7" name="ZoneTexte 1"/>
        <cdr:cNvSpPr txBox="1"/>
      </cdr:nvSpPr>
      <cdr:spPr>
        <a:xfrm xmlns:a="http://schemas.openxmlformats.org/drawingml/2006/main">
          <a:off x="781038" y="2498712"/>
          <a:ext cx="1951964" cy="180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050"/>
            <a:t>Part</a:t>
          </a:r>
          <a:r>
            <a:rPr lang="fr-FR" sz="1050" baseline="0"/>
            <a:t> des femmes en 2017 (en %)</a:t>
          </a:r>
          <a:endParaRPr lang="fr-FR" sz="1050"/>
        </a:p>
      </cdr:txBody>
    </cdr:sp>
  </cdr:relSizeAnchor>
  <cdr:relSizeAnchor xmlns:cdr="http://schemas.openxmlformats.org/drawingml/2006/chartDrawing">
    <cdr:from>
      <cdr:x>0.11962</cdr:x>
      <cdr:y>0.18014</cdr:y>
    </cdr:from>
    <cdr:to>
      <cdr:x>0.20429</cdr:x>
      <cdr:y>0.24958</cdr:y>
    </cdr:to>
    <cdr:sp macro="" textlink="">
      <cdr:nvSpPr>
        <cdr:cNvPr id="8" name="ZoneTexte 1"/>
        <cdr:cNvSpPr txBox="1"/>
      </cdr:nvSpPr>
      <cdr:spPr>
        <a:xfrm xmlns:a="http://schemas.openxmlformats.org/drawingml/2006/main">
          <a:off x="565151" y="602261"/>
          <a:ext cx="400015" cy="232157"/>
        </a:xfrm>
        <a:prstGeom xmlns:a="http://schemas.openxmlformats.org/drawingml/2006/main" prst="rect">
          <a:avLst/>
        </a:prstGeom>
        <a:solidFill xmlns:a="http://schemas.openxmlformats.org/drawingml/2006/main">
          <a:schemeClr val="lt1"/>
        </a:solidFill>
        <a:ln xmlns:a="http://schemas.openxmlformats.org/drawingml/2006/main" w="9525" cmpd="sng">
          <a:solidFill>
            <a:srgbClr val="FF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50"/>
            <a:t>65</a:t>
          </a:r>
        </a:p>
      </cdr:txBody>
    </cdr:sp>
  </cdr:relSizeAnchor>
  <cdr:relSizeAnchor xmlns:cdr="http://schemas.openxmlformats.org/drawingml/2006/chartDrawing">
    <cdr:from>
      <cdr:x>0.12567</cdr:x>
      <cdr:y>0.89111</cdr:y>
    </cdr:from>
    <cdr:to>
      <cdr:x>0.17139</cdr:x>
      <cdr:y>0.91631</cdr:y>
    </cdr:to>
    <cdr:sp macro="" textlink="">
      <cdr:nvSpPr>
        <cdr:cNvPr id="9" name="ZoneTexte 1"/>
        <cdr:cNvSpPr txBox="1">
          <a:spLocks xmlns:a="http://schemas.openxmlformats.org/drawingml/2006/main" noChangeAspect="1"/>
        </cdr:cNvSpPr>
      </cdr:nvSpPr>
      <cdr:spPr>
        <a:xfrm xmlns:a="http://schemas.openxmlformats.org/drawingml/2006/main">
          <a:off x="593725" y="2546350"/>
          <a:ext cx="216000" cy="72000"/>
        </a:xfrm>
        <a:prstGeom xmlns:a="http://schemas.openxmlformats.org/drawingml/2006/main" prst="rect">
          <a:avLst/>
        </a:prstGeom>
        <a:solidFill xmlns:a="http://schemas.openxmlformats.org/drawingml/2006/main">
          <a:schemeClr val="lt1"/>
        </a:solidFill>
        <a:ln xmlns:a="http://schemas.openxmlformats.org/drawingml/2006/main" w="9525" cmpd="sng">
          <a:solidFill>
            <a:srgbClr val="FF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endParaRPr lang="fr-FR" sz="105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342900</xdr:colOff>
      <xdr:row>21</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0.62606</cdr:x>
      <cdr:y>0.82318</cdr:y>
    </cdr:from>
    <cdr:to>
      <cdr:x>0.80788</cdr:x>
      <cdr:y>0.88189</cdr:y>
    </cdr:to>
    <cdr:sp macro="" textlink="">
      <cdr:nvSpPr>
        <cdr:cNvPr id="10241" name="Text Box 1"/>
        <cdr:cNvSpPr txBox="1">
          <a:spLocks xmlns:a="http://schemas.openxmlformats.org/drawingml/2006/main" noChangeArrowheads="1"/>
        </cdr:cNvSpPr>
      </cdr:nvSpPr>
      <cdr:spPr bwMode="auto">
        <a:xfrm xmlns:a="http://schemas.openxmlformats.org/drawingml/2006/main">
          <a:off x="4517351" y="2661193"/>
          <a:ext cx="1310971" cy="18959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Effectifs hommes</a:t>
          </a:r>
          <a:endParaRPr lang="fr-FR" sz="850" b="0" i="0" u="none" strike="noStrike" baseline="0">
            <a:solidFill>
              <a:srgbClr val="000000"/>
            </a:solidFill>
            <a:latin typeface="Arial"/>
            <a:cs typeface="Arial"/>
          </a:endParaRPr>
        </a:p>
        <a:p xmlns:a="http://schemas.openxmlformats.org/drawingml/2006/main">
          <a:pPr algn="ctr" rtl="0">
            <a:defRPr sz="1000"/>
          </a:pPr>
          <a:endParaRPr lang="fr-FR" sz="850" b="0" i="0" u="none" strike="noStrike" baseline="0">
            <a:solidFill>
              <a:srgbClr val="000000"/>
            </a:solidFill>
            <a:latin typeface="Arial"/>
            <a:cs typeface="Arial"/>
          </a:endParaRPr>
        </a:p>
      </cdr:txBody>
    </cdr:sp>
  </cdr:relSizeAnchor>
  <cdr:relSizeAnchor xmlns:cdr="http://schemas.openxmlformats.org/drawingml/2006/chartDrawing">
    <cdr:from>
      <cdr:x>0.09443</cdr:x>
      <cdr:y>0.8125</cdr:y>
    </cdr:from>
    <cdr:to>
      <cdr:x>0.25133</cdr:x>
      <cdr:y>0.87122</cdr:y>
    </cdr:to>
    <cdr:sp macro="" textlink="">
      <cdr:nvSpPr>
        <cdr:cNvPr id="10242" name="Text Box 2"/>
        <cdr:cNvSpPr txBox="1">
          <a:spLocks xmlns:a="http://schemas.openxmlformats.org/drawingml/2006/main" noChangeArrowheads="1"/>
        </cdr:cNvSpPr>
      </cdr:nvSpPr>
      <cdr:spPr bwMode="auto">
        <a:xfrm xmlns:a="http://schemas.openxmlformats.org/drawingml/2006/main">
          <a:off x="684051" y="2626722"/>
          <a:ext cx="1131312" cy="18959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Effectifs femmes</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76200</xdr:colOff>
      <xdr:row>2</xdr:row>
      <xdr:rowOff>9525</xdr:rowOff>
    </xdr:from>
    <xdr:to>
      <xdr:col>10</xdr:col>
      <xdr:colOff>419100</xdr:colOff>
      <xdr:row>24</xdr:row>
      <xdr:rowOff>95250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200025</xdr:colOff>
      <xdr:row>2</xdr:row>
      <xdr:rowOff>19050</xdr:rowOff>
    </xdr:from>
    <xdr:to>
      <xdr:col>21</xdr:col>
      <xdr:colOff>123825</xdr:colOff>
      <xdr:row>24</xdr:row>
      <xdr:rowOff>76200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57148</xdr:colOff>
      <xdr:row>2</xdr:row>
      <xdr:rowOff>38100</xdr:rowOff>
    </xdr:from>
    <xdr:to>
      <xdr:col>13</xdr:col>
      <xdr:colOff>304800</xdr:colOff>
      <xdr:row>21</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tabSelected="1" workbookViewId="0">
      <selection activeCell="F18" sqref="F18"/>
    </sheetView>
  </sheetViews>
  <sheetFormatPr baseColWidth="10" defaultRowHeight="15"/>
  <cols>
    <col min="1" max="1" width="28.28515625" customWidth="1"/>
    <col min="3" max="3" width="27.42578125" customWidth="1"/>
    <col min="5" max="5" width="13.42578125" customWidth="1"/>
  </cols>
  <sheetData>
    <row r="1" spans="1:8" ht="37.5" customHeight="1" thickBot="1">
      <c r="A1" s="364" t="s">
        <v>196</v>
      </c>
      <c r="B1" s="364"/>
      <c r="C1" s="364"/>
      <c r="D1" s="364"/>
      <c r="E1" s="364"/>
    </row>
    <row r="2" spans="1:8" ht="25.5" customHeight="1">
      <c r="A2" s="1"/>
      <c r="B2" s="365" t="s">
        <v>234</v>
      </c>
      <c r="C2" s="366"/>
      <c r="D2" s="367" t="s">
        <v>232</v>
      </c>
      <c r="E2" s="369" t="s">
        <v>233</v>
      </c>
    </row>
    <row r="3" spans="1:8">
      <c r="A3" s="2"/>
      <c r="B3" s="3" t="s">
        <v>0</v>
      </c>
      <c r="C3" s="4" t="s">
        <v>7</v>
      </c>
      <c r="D3" s="368"/>
      <c r="E3" s="370"/>
    </row>
    <row r="4" spans="1:8">
      <c r="A4" s="5" t="s">
        <v>1</v>
      </c>
      <c r="B4" s="11">
        <v>2450249</v>
      </c>
      <c r="C4" s="7">
        <v>14.978355261036736</v>
      </c>
      <c r="D4" s="13">
        <v>2330236</v>
      </c>
      <c r="E4" s="11">
        <v>2336516</v>
      </c>
      <c r="H4" s="219"/>
    </row>
    <row r="5" spans="1:8">
      <c r="A5" s="6" t="s">
        <v>2</v>
      </c>
      <c r="B5" s="11">
        <v>1902237</v>
      </c>
      <c r="C5" s="8">
        <v>26.328317659681733</v>
      </c>
      <c r="D5" s="13">
        <v>1724479</v>
      </c>
      <c r="E5" s="11">
        <v>1770940</v>
      </c>
      <c r="F5" s="219"/>
      <c r="G5" s="219"/>
      <c r="H5" s="219"/>
    </row>
    <row r="6" spans="1:8">
      <c r="A6" s="6" t="s">
        <v>3</v>
      </c>
      <c r="B6" s="11">
        <v>1173416</v>
      </c>
      <c r="C6" s="8">
        <v>23.201490349543555</v>
      </c>
      <c r="D6" s="13">
        <v>1087163</v>
      </c>
      <c r="E6" s="11">
        <v>1094672</v>
      </c>
      <c r="F6" s="219"/>
      <c r="G6" s="219"/>
      <c r="H6" s="219"/>
    </row>
    <row r="7" spans="1:8" ht="15.75" thickBot="1">
      <c r="A7" s="9" t="s">
        <v>4</v>
      </c>
      <c r="B7" s="12">
        <v>5525902</v>
      </c>
      <c r="C7" s="10">
        <v>20.631636246896885</v>
      </c>
      <c r="D7" s="14">
        <v>5141877</v>
      </c>
      <c r="E7" s="12">
        <v>5202128</v>
      </c>
    </row>
    <row r="8" spans="1:8">
      <c r="A8" s="371" t="s">
        <v>5</v>
      </c>
      <c r="B8" s="371"/>
      <c r="C8" s="371"/>
      <c r="D8" s="371"/>
      <c r="E8" s="371"/>
    </row>
    <row r="9" spans="1:8" ht="27" customHeight="1">
      <c r="A9" s="363" t="s">
        <v>218</v>
      </c>
      <c r="B9" s="363"/>
      <c r="C9" s="363"/>
      <c r="D9" s="363"/>
      <c r="E9" s="363"/>
    </row>
    <row r="10" spans="1:8" ht="25.5" customHeight="1">
      <c r="A10" s="363" t="s">
        <v>223</v>
      </c>
      <c r="B10" s="363"/>
      <c r="C10" s="363"/>
      <c r="D10" s="363"/>
      <c r="E10" s="363"/>
    </row>
  </sheetData>
  <mergeCells count="7">
    <mergeCell ref="A10:E10"/>
    <mergeCell ref="A1:E1"/>
    <mergeCell ref="B2:C2"/>
    <mergeCell ref="D2:D3"/>
    <mergeCell ref="E2:E3"/>
    <mergeCell ref="A9:E9"/>
    <mergeCell ref="A8:E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M21" sqref="M21"/>
    </sheetView>
  </sheetViews>
  <sheetFormatPr baseColWidth="10" defaultRowHeight="15"/>
  <cols>
    <col min="1" max="16384" width="11.42578125" style="129"/>
  </cols>
  <sheetData>
    <row r="1" spans="1:14" ht="33.75" customHeight="1">
      <c r="A1" s="427" t="s">
        <v>201</v>
      </c>
      <c r="B1" s="427"/>
      <c r="C1" s="427"/>
      <c r="D1" s="427"/>
      <c r="E1" s="427"/>
      <c r="F1" s="427"/>
      <c r="G1" s="427"/>
      <c r="H1" s="427"/>
      <c r="I1" s="427"/>
      <c r="J1" s="220"/>
      <c r="K1" s="220"/>
      <c r="L1" s="220"/>
      <c r="M1" s="220"/>
      <c r="N1" s="220"/>
    </row>
    <row r="26" spans="1:1">
      <c r="A26" s="168" t="s">
        <v>5</v>
      </c>
    </row>
    <row r="27" spans="1:1">
      <c r="A27" s="169" t="s">
        <v>80</v>
      </c>
    </row>
  </sheetData>
  <mergeCells count="1">
    <mergeCell ref="A1:I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election activeCell="J20" sqref="J20"/>
    </sheetView>
  </sheetViews>
  <sheetFormatPr baseColWidth="10" defaultRowHeight="12"/>
  <cols>
    <col min="1" max="1" width="21.28515625" style="171" customWidth="1"/>
    <col min="2" max="2" width="19.7109375" style="171" customWidth="1"/>
    <col min="3" max="3" width="11.42578125" style="171"/>
    <col min="4" max="16384" width="11.42578125" style="172"/>
  </cols>
  <sheetData>
    <row r="1" spans="1:2">
      <c r="A1" s="170" t="s">
        <v>202</v>
      </c>
    </row>
    <row r="3" spans="1:2">
      <c r="A3" s="173" t="s">
        <v>81</v>
      </c>
      <c r="B3" s="173" t="s">
        <v>129</v>
      </c>
    </row>
    <row r="4" spans="1:2">
      <c r="A4" s="174" t="s">
        <v>77</v>
      </c>
      <c r="B4" s="175">
        <v>4.7982503124442077</v>
      </c>
    </row>
    <row r="5" spans="1:2">
      <c r="A5" s="174" t="s">
        <v>78</v>
      </c>
      <c r="B5" s="175">
        <v>2.4543613420385579</v>
      </c>
    </row>
    <row r="6" spans="1:2">
      <c r="A6" s="174" t="s">
        <v>182</v>
      </c>
      <c r="B6" s="175">
        <v>2.3297362967197977</v>
      </c>
    </row>
    <row r="7" spans="1:2">
      <c r="A7" s="174" t="s">
        <v>183</v>
      </c>
      <c r="B7" s="175">
        <v>1.2113703627228301</v>
      </c>
    </row>
    <row r="8" spans="1:2">
      <c r="A8" s="174" t="s">
        <v>184</v>
      </c>
      <c r="B8" s="175">
        <v>1.1551386010851816</v>
      </c>
    </row>
    <row r="9" spans="1:2">
      <c r="A9" s="174" t="s">
        <v>185</v>
      </c>
      <c r="B9" s="175">
        <v>1.0242339680881729</v>
      </c>
    </row>
    <row r="10" spans="1:2">
      <c r="A10" s="174" t="s">
        <v>186</v>
      </c>
      <c r="B10" s="175">
        <v>1.0039215686274527</v>
      </c>
    </row>
    <row r="11" spans="1:2">
      <c r="A11" s="174" t="s">
        <v>187</v>
      </c>
      <c r="B11" s="175">
        <v>0.9899232941698477</v>
      </c>
    </row>
    <row r="12" spans="1:2">
      <c r="A12" s="174" t="s">
        <v>188</v>
      </c>
      <c r="B12" s="175">
        <v>0.90116748264916779</v>
      </c>
    </row>
    <row r="13" spans="1:2">
      <c r="A13" s="174" t="s">
        <v>189</v>
      </c>
      <c r="B13" s="175">
        <v>0.81110212880626253</v>
      </c>
    </row>
    <row r="14" spans="1:2">
      <c r="A14" s="174" t="s">
        <v>190</v>
      </c>
      <c r="B14" s="175">
        <v>0.79929303977046562</v>
      </c>
    </row>
    <row r="15" spans="1:2">
      <c r="A15" s="174" t="s">
        <v>73</v>
      </c>
      <c r="B15" s="175">
        <v>0.76060375344630948</v>
      </c>
    </row>
    <row r="16" spans="1:2" ht="24">
      <c r="A16" s="174" t="s">
        <v>191</v>
      </c>
      <c r="B16" s="175">
        <v>0.71487635698805896</v>
      </c>
    </row>
    <row r="17" spans="1:2">
      <c r="A17" s="174" t="s">
        <v>192</v>
      </c>
      <c r="B17" s="175">
        <v>0.55363407589223979</v>
      </c>
    </row>
    <row r="18" spans="1:2" ht="24">
      <c r="A18" s="174" t="s">
        <v>193</v>
      </c>
      <c r="B18" s="175">
        <v>0.55469104129575175</v>
      </c>
    </row>
    <row r="19" spans="1:2">
      <c r="A19" s="174" t="s">
        <v>194</v>
      </c>
      <c r="B19" s="175">
        <v>0.55014154906587454</v>
      </c>
    </row>
    <row r="20" spans="1:2">
      <c r="A20" s="174" t="s">
        <v>70</v>
      </c>
      <c r="B20" s="175">
        <v>0.47923473620357093</v>
      </c>
    </row>
    <row r="21" spans="1:2">
      <c r="A21" s="174" t="s">
        <v>229</v>
      </c>
      <c r="B21" s="175">
        <v>0.32386237513872818</v>
      </c>
    </row>
    <row r="22" spans="1:2">
      <c r="A22" s="168"/>
    </row>
    <row r="23" spans="1:2">
      <c r="A23" s="169" t="s">
        <v>82</v>
      </c>
    </row>
    <row r="24" spans="1:2" ht="15">
      <c r="A24" s="129"/>
    </row>
  </sheetData>
  <sortState ref="A4:B21">
    <sortCondition descending="1" ref="B4:B2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sqref="A1:H1"/>
    </sheetView>
  </sheetViews>
  <sheetFormatPr baseColWidth="10" defaultRowHeight="15"/>
  <cols>
    <col min="1" max="16384" width="11.42578125" style="129"/>
  </cols>
  <sheetData>
    <row r="1" spans="1:8" ht="27.75" customHeight="1">
      <c r="A1" s="428" t="s">
        <v>203</v>
      </c>
      <c r="B1" s="428"/>
      <c r="C1" s="428"/>
      <c r="D1" s="428"/>
      <c r="E1" s="428"/>
      <c r="F1" s="428"/>
      <c r="G1" s="428"/>
      <c r="H1" s="428"/>
    </row>
    <row r="2" spans="1:8">
      <c r="A2" s="176" t="s">
        <v>83</v>
      </c>
      <c r="B2" s="128"/>
      <c r="C2" s="128"/>
      <c r="D2" s="128"/>
      <c r="E2" s="128"/>
      <c r="F2" s="128"/>
      <c r="G2" s="128"/>
      <c r="H2" s="128"/>
    </row>
    <row r="23" spans="1:1">
      <c r="A23" s="177" t="s">
        <v>84</v>
      </c>
    </row>
    <row r="24" spans="1:1">
      <c r="A24" s="178" t="s">
        <v>122</v>
      </c>
    </row>
    <row r="25" spans="1:1">
      <c r="A25" s="179"/>
    </row>
  </sheetData>
  <mergeCells count="1">
    <mergeCell ref="A1:H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election activeCell="M24" sqref="M24"/>
    </sheetView>
  </sheetViews>
  <sheetFormatPr baseColWidth="10" defaultRowHeight="15"/>
  <cols>
    <col min="1" max="1" width="28.85546875" customWidth="1"/>
  </cols>
  <sheetData>
    <row r="1" spans="1:9" ht="26.25" customHeight="1">
      <c r="A1" s="429" t="s">
        <v>130</v>
      </c>
      <c r="B1" s="429"/>
      <c r="C1" s="429"/>
      <c r="D1" s="429"/>
      <c r="E1" s="429"/>
      <c r="F1" s="429"/>
      <c r="G1" s="429"/>
      <c r="H1" s="180"/>
      <c r="I1" s="180"/>
    </row>
    <row r="3" spans="1:9">
      <c r="A3" s="181" t="s">
        <v>58</v>
      </c>
      <c r="B3" s="230">
        <v>0.41599999999999682</v>
      </c>
    </row>
    <row r="4" spans="1:9">
      <c r="A4" s="181" t="s">
        <v>85</v>
      </c>
      <c r="B4" s="230">
        <v>0.47500000000000142</v>
      </c>
    </row>
    <row r="5" spans="1:9">
      <c r="A5" s="181" t="s">
        <v>59</v>
      </c>
      <c r="B5" s="230">
        <v>-0.34899999999999665</v>
      </c>
    </row>
    <row r="6" spans="1:9">
      <c r="A6" s="181" t="s">
        <v>60</v>
      </c>
      <c r="B6" s="230">
        <v>0.24099999999999966</v>
      </c>
    </row>
    <row r="7" spans="1:9">
      <c r="A7" s="181" t="s">
        <v>86</v>
      </c>
      <c r="B7" s="230">
        <v>0.22200000000000131</v>
      </c>
    </row>
    <row r="8" spans="1:9">
      <c r="A8" s="181"/>
    </row>
    <row r="9" spans="1:9">
      <c r="A9" s="182" t="s">
        <v>120</v>
      </c>
    </row>
    <row r="10" spans="1:9">
      <c r="A10" s="183" t="s">
        <v>121</v>
      </c>
    </row>
  </sheetData>
  <mergeCells count="1">
    <mergeCell ref="A1:G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K17" sqref="K17"/>
    </sheetView>
  </sheetViews>
  <sheetFormatPr baseColWidth="10" defaultRowHeight="15"/>
  <cols>
    <col min="1" max="16384" width="11.42578125" style="129"/>
  </cols>
  <sheetData>
    <row r="1" spans="1:8">
      <c r="A1" s="184" t="s">
        <v>204</v>
      </c>
    </row>
    <row r="2" spans="1:8">
      <c r="H2" s="185"/>
    </row>
    <row r="3" spans="1:8">
      <c r="H3" s="185"/>
    </row>
    <row r="4" spans="1:8">
      <c r="H4" s="185"/>
    </row>
    <row r="5" spans="1:8">
      <c r="H5" s="185"/>
    </row>
    <row r="6" spans="1:8">
      <c r="H6" s="185"/>
    </row>
    <row r="7" spans="1:8">
      <c r="H7" s="185"/>
    </row>
    <row r="8" spans="1:8">
      <c r="H8" s="185"/>
    </row>
    <row r="9" spans="1:8">
      <c r="H9" s="185"/>
    </row>
    <row r="10" spans="1:8">
      <c r="H10" s="185"/>
    </row>
    <row r="11" spans="1:8">
      <c r="H11" s="185"/>
    </row>
    <row r="12" spans="1:8">
      <c r="H12" s="185"/>
    </row>
    <row r="13" spans="1:8">
      <c r="H13" s="185"/>
    </row>
    <row r="14" spans="1:8">
      <c r="H14" s="185"/>
    </row>
    <row r="15" spans="1:8">
      <c r="H15" s="185"/>
    </row>
    <row r="16" spans="1:8">
      <c r="H16" s="185"/>
    </row>
    <row r="17" spans="1:11">
      <c r="H17" s="185"/>
    </row>
    <row r="18" spans="1:11">
      <c r="H18" s="185"/>
      <c r="K18" s="224"/>
    </row>
    <row r="19" spans="1:11">
      <c r="H19" s="185"/>
    </row>
    <row r="20" spans="1:11">
      <c r="H20" s="185"/>
    </row>
    <row r="21" spans="1:11">
      <c r="H21" s="185"/>
    </row>
    <row r="22" spans="1:11">
      <c r="H22" s="185"/>
    </row>
    <row r="23" spans="1:11">
      <c r="H23" s="185"/>
    </row>
    <row r="24" spans="1:11">
      <c r="A24" s="430" t="s">
        <v>5</v>
      </c>
      <c r="B24" s="430"/>
      <c r="C24" s="430"/>
      <c r="D24" s="430"/>
      <c r="E24" s="430"/>
      <c r="F24" s="430"/>
      <c r="G24" s="430"/>
      <c r="H24" s="430"/>
    </row>
    <row r="25" spans="1:11" ht="22.5" customHeight="1">
      <c r="A25" s="431" t="s">
        <v>122</v>
      </c>
      <c r="B25" s="431"/>
      <c r="C25" s="431"/>
      <c r="D25" s="431"/>
      <c r="E25" s="431"/>
      <c r="F25" s="431"/>
      <c r="G25" s="431"/>
      <c r="H25" s="431"/>
    </row>
  </sheetData>
  <mergeCells count="2">
    <mergeCell ref="A24:H24"/>
    <mergeCell ref="A25:H2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workbookViewId="0">
      <selection activeCell="N11" sqref="N11"/>
    </sheetView>
  </sheetViews>
  <sheetFormatPr baseColWidth="10" defaultRowHeight="15"/>
  <cols>
    <col min="1" max="1" width="18.42578125" style="185" bestFit="1" customWidth="1"/>
    <col min="2" max="2" width="11.5703125" style="185" customWidth="1"/>
    <col min="3" max="3" width="8.85546875" style="185" customWidth="1"/>
    <col min="4" max="4" width="10.85546875" style="185" customWidth="1"/>
    <col min="5" max="5" width="10.42578125" style="185" customWidth="1"/>
    <col min="6" max="7" width="8.85546875" style="185" customWidth="1"/>
    <col min="8" max="16384" width="11.42578125" style="129"/>
  </cols>
  <sheetData>
    <row r="1" spans="1:7">
      <c r="A1" s="184" t="s">
        <v>230</v>
      </c>
    </row>
    <row r="2" spans="1:7" ht="15.75" thickBot="1">
      <c r="A2" s="129"/>
    </row>
    <row r="3" spans="1:7" ht="15.75" thickBot="1">
      <c r="A3" s="186"/>
      <c r="B3" s="187" t="s">
        <v>87</v>
      </c>
      <c r="C3" s="187" t="s">
        <v>87</v>
      </c>
      <c r="D3" s="187" t="s">
        <v>88</v>
      </c>
      <c r="E3" s="187" t="s">
        <v>88</v>
      </c>
      <c r="F3" s="187" t="s">
        <v>89</v>
      </c>
      <c r="G3" s="188" t="s">
        <v>89</v>
      </c>
    </row>
    <row r="4" spans="1:7">
      <c r="A4" s="189" t="s">
        <v>90</v>
      </c>
      <c r="B4" s="190" t="s">
        <v>91</v>
      </c>
      <c r="C4" s="191" t="s">
        <v>92</v>
      </c>
      <c r="D4" s="190" t="s">
        <v>91</v>
      </c>
      <c r="E4" s="191" t="s">
        <v>92</v>
      </c>
      <c r="F4" s="190" t="s">
        <v>91</v>
      </c>
      <c r="G4" s="191" t="s">
        <v>92</v>
      </c>
    </row>
    <row r="5" spans="1:7">
      <c r="A5" s="192">
        <v>14</v>
      </c>
      <c r="B5" s="193">
        <v>0</v>
      </c>
      <c r="C5" s="193">
        <v>0</v>
      </c>
      <c r="D5" s="193">
        <v>0</v>
      </c>
      <c r="E5" s="193">
        <v>1</v>
      </c>
      <c r="F5" s="193">
        <v>-2</v>
      </c>
      <c r="G5" s="193">
        <v>2</v>
      </c>
    </row>
    <row r="6" spans="1:7">
      <c r="A6" s="192">
        <v>15</v>
      </c>
      <c r="B6" s="193">
        <v>-9</v>
      </c>
      <c r="C6" s="193">
        <v>14</v>
      </c>
      <c r="D6" s="193">
        <v>-1</v>
      </c>
      <c r="E6" s="193">
        <v>0</v>
      </c>
      <c r="F6" s="193">
        <v>-31</v>
      </c>
      <c r="G6" s="193">
        <v>34</v>
      </c>
    </row>
    <row r="7" spans="1:7">
      <c r="A7" s="192">
        <v>16</v>
      </c>
      <c r="B7" s="193">
        <v>-52</v>
      </c>
      <c r="C7" s="193">
        <v>213</v>
      </c>
      <c r="D7" s="193">
        <v>-1</v>
      </c>
      <c r="E7" s="193">
        <v>2</v>
      </c>
      <c r="F7" s="193">
        <v>-146</v>
      </c>
      <c r="G7" s="193">
        <v>228</v>
      </c>
    </row>
    <row r="8" spans="1:7">
      <c r="A8" s="192">
        <v>17</v>
      </c>
      <c r="B8" s="193">
        <v>-192</v>
      </c>
      <c r="C8" s="193">
        <v>465</v>
      </c>
      <c r="D8" s="193">
        <v>-12</v>
      </c>
      <c r="E8" s="193">
        <v>19</v>
      </c>
      <c r="F8" s="193">
        <v>-341</v>
      </c>
      <c r="G8" s="193">
        <v>523</v>
      </c>
    </row>
    <row r="9" spans="1:7">
      <c r="A9" s="192">
        <v>18</v>
      </c>
      <c r="B9" s="193">
        <v>-901</v>
      </c>
      <c r="C9" s="193">
        <v>2388</v>
      </c>
      <c r="D9" s="193">
        <v>-655</v>
      </c>
      <c r="E9" s="193">
        <v>156</v>
      </c>
      <c r="F9" s="193">
        <v>-1430</v>
      </c>
      <c r="G9" s="193">
        <v>1323</v>
      </c>
    </row>
    <row r="10" spans="1:7">
      <c r="A10" s="192">
        <v>19</v>
      </c>
      <c r="B10" s="193">
        <v>-2352</v>
      </c>
      <c r="C10" s="193">
        <v>6368</v>
      </c>
      <c r="D10" s="193">
        <v>-1919</v>
      </c>
      <c r="E10" s="193">
        <v>416</v>
      </c>
      <c r="F10" s="193">
        <v>-3488</v>
      </c>
      <c r="G10" s="193">
        <v>2331</v>
      </c>
    </row>
    <row r="11" spans="1:7">
      <c r="A11" s="192">
        <v>20</v>
      </c>
      <c r="B11" s="193">
        <v>-4178</v>
      </c>
      <c r="C11" s="193">
        <v>10933</v>
      </c>
      <c r="D11" s="193">
        <v>-3273</v>
      </c>
      <c r="E11" s="193">
        <v>779</v>
      </c>
      <c r="F11" s="193">
        <v>-5040</v>
      </c>
      <c r="G11" s="193">
        <v>3210</v>
      </c>
    </row>
    <row r="12" spans="1:7">
      <c r="A12" s="192">
        <v>21</v>
      </c>
      <c r="B12" s="193">
        <v>-5875</v>
      </c>
      <c r="C12" s="193">
        <v>14145</v>
      </c>
      <c r="D12" s="193">
        <v>-5916</v>
      </c>
      <c r="E12" s="193">
        <v>1205</v>
      </c>
      <c r="F12" s="193">
        <v>-6641</v>
      </c>
      <c r="G12" s="193">
        <v>4048</v>
      </c>
    </row>
    <row r="13" spans="1:7">
      <c r="A13" s="192">
        <v>22</v>
      </c>
      <c r="B13" s="193">
        <v>-10013</v>
      </c>
      <c r="C13" s="193">
        <v>16991</v>
      </c>
      <c r="D13" s="193">
        <v>-9648</v>
      </c>
      <c r="E13" s="193">
        <v>1772</v>
      </c>
      <c r="F13" s="193">
        <v>-7779</v>
      </c>
      <c r="G13" s="193">
        <v>4908</v>
      </c>
    </row>
    <row r="14" spans="1:7">
      <c r="A14" s="192">
        <v>23</v>
      </c>
      <c r="B14" s="193">
        <v>-14016</v>
      </c>
      <c r="C14" s="193">
        <v>19543</v>
      </c>
      <c r="D14" s="193">
        <v>-12927</v>
      </c>
      <c r="E14" s="193">
        <v>2648</v>
      </c>
      <c r="F14" s="193">
        <v>-9108</v>
      </c>
      <c r="G14" s="193">
        <v>5500</v>
      </c>
    </row>
    <row r="15" spans="1:7">
      <c r="A15" s="192">
        <v>24</v>
      </c>
      <c r="B15" s="193">
        <v>-17730</v>
      </c>
      <c r="C15" s="193">
        <v>21108</v>
      </c>
      <c r="D15" s="193">
        <v>-16863</v>
      </c>
      <c r="E15" s="193">
        <v>4029</v>
      </c>
      <c r="F15" s="193">
        <v>-10173</v>
      </c>
      <c r="G15" s="193">
        <v>6677</v>
      </c>
    </row>
    <row r="16" spans="1:7">
      <c r="A16" s="192">
        <v>25</v>
      </c>
      <c r="B16" s="193">
        <v>-21408</v>
      </c>
      <c r="C16" s="193">
        <v>23637</v>
      </c>
      <c r="D16" s="193">
        <v>-21152</v>
      </c>
      <c r="E16" s="193">
        <v>5982</v>
      </c>
      <c r="F16" s="193">
        <v>-11924</v>
      </c>
      <c r="G16" s="193">
        <v>7559</v>
      </c>
    </row>
    <row r="17" spans="1:7">
      <c r="A17" s="192">
        <v>26</v>
      </c>
      <c r="B17" s="193">
        <v>-22977</v>
      </c>
      <c r="C17" s="193">
        <v>23994</v>
      </c>
      <c r="D17" s="193">
        <v>-23309</v>
      </c>
      <c r="E17" s="193">
        <v>6582</v>
      </c>
      <c r="F17" s="193">
        <v>-13396</v>
      </c>
      <c r="G17" s="193">
        <v>8747</v>
      </c>
    </row>
    <row r="18" spans="1:7">
      <c r="A18" s="192">
        <v>27</v>
      </c>
      <c r="B18" s="193">
        <v>-23795</v>
      </c>
      <c r="C18" s="193">
        <v>23551</v>
      </c>
      <c r="D18" s="193">
        <v>-24092</v>
      </c>
      <c r="E18" s="193">
        <v>6748</v>
      </c>
      <c r="F18" s="193">
        <v>-14593</v>
      </c>
      <c r="G18" s="193">
        <v>9535</v>
      </c>
    </row>
    <row r="19" spans="1:7">
      <c r="A19" s="192">
        <v>28</v>
      </c>
      <c r="B19" s="193">
        <v>-25174</v>
      </c>
      <c r="C19" s="193">
        <v>22892</v>
      </c>
      <c r="D19" s="193">
        <v>-24623</v>
      </c>
      <c r="E19" s="193">
        <v>6994</v>
      </c>
      <c r="F19" s="193">
        <v>-16079</v>
      </c>
      <c r="G19" s="193">
        <v>10447</v>
      </c>
    </row>
    <row r="20" spans="1:7">
      <c r="A20" s="192">
        <v>29</v>
      </c>
      <c r="B20" s="193">
        <v>-26506</v>
      </c>
      <c r="C20" s="193">
        <v>22985</v>
      </c>
      <c r="D20" s="193">
        <v>-24796</v>
      </c>
      <c r="E20" s="193">
        <v>6664</v>
      </c>
      <c r="F20" s="193">
        <v>-17000</v>
      </c>
      <c r="G20" s="193">
        <v>11207</v>
      </c>
    </row>
    <row r="21" spans="1:7">
      <c r="A21" s="192">
        <v>30</v>
      </c>
      <c r="B21" s="193">
        <v>-27191</v>
      </c>
      <c r="C21" s="193">
        <v>22435</v>
      </c>
      <c r="D21" s="193">
        <v>-24569</v>
      </c>
      <c r="E21" s="193">
        <v>6426</v>
      </c>
      <c r="F21" s="193">
        <v>-17846</v>
      </c>
      <c r="G21" s="193">
        <v>11635</v>
      </c>
    </row>
    <row r="22" spans="1:7">
      <c r="A22" s="192">
        <v>31</v>
      </c>
      <c r="B22" s="193">
        <v>-28623</v>
      </c>
      <c r="C22" s="193">
        <v>22276</v>
      </c>
      <c r="D22" s="193">
        <v>-24878</v>
      </c>
      <c r="E22" s="193">
        <v>6164</v>
      </c>
      <c r="F22" s="193">
        <v>-18833</v>
      </c>
      <c r="G22" s="193">
        <v>12021</v>
      </c>
    </row>
    <row r="23" spans="1:7">
      <c r="A23" s="192">
        <v>32</v>
      </c>
      <c r="B23" s="193">
        <v>-30043</v>
      </c>
      <c r="C23" s="193">
        <v>22633</v>
      </c>
      <c r="D23" s="193">
        <v>-24342</v>
      </c>
      <c r="E23" s="193">
        <v>5906</v>
      </c>
      <c r="F23" s="193">
        <v>-19801</v>
      </c>
      <c r="G23" s="193">
        <v>12765</v>
      </c>
    </row>
    <row r="24" spans="1:7">
      <c r="A24" s="192">
        <v>33</v>
      </c>
      <c r="B24" s="193">
        <v>-30909</v>
      </c>
      <c r="C24" s="193">
        <v>22569</v>
      </c>
      <c r="D24" s="193">
        <v>-23643</v>
      </c>
      <c r="E24" s="193">
        <v>5518</v>
      </c>
      <c r="F24" s="193">
        <v>-20259</v>
      </c>
      <c r="G24" s="193">
        <v>12982</v>
      </c>
    </row>
    <row r="25" spans="1:7">
      <c r="A25" s="192">
        <v>34</v>
      </c>
      <c r="B25" s="193">
        <v>-31749</v>
      </c>
      <c r="C25" s="193">
        <v>23111</v>
      </c>
      <c r="D25" s="193">
        <v>-23247</v>
      </c>
      <c r="E25" s="193">
        <v>5648</v>
      </c>
      <c r="F25" s="193">
        <v>-20946</v>
      </c>
      <c r="G25" s="193">
        <v>13530</v>
      </c>
    </row>
    <row r="26" spans="1:7">
      <c r="A26" s="192">
        <v>35</v>
      </c>
      <c r="B26" s="193">
        <v>-34161</v>
      </c>
      <c r="C26" s="193">
        <v>24969</v>
      </c>
      <c r="D26" s="193">
        <v>-24957</v>
      </c>
      <c r="E26" s="193">
        <v>6081</v>
      </c>
      <c r="F26" s="193">
        <v>-23358</v>
      </c>
      <c r="G26" s="193">
        <v>15162</v>
      </c>
    </row>
    <row r="27" spans="1:7">
      <c r="A27" s="192">
        <v>36</v>
      </c>
      <c r="B27" s="193">
        <v>-36541</v>
      </c>
      <c r="C27" s="193">
        <v>26019</v>
      </c>
      <c r="D27" s="193">
        <v>-24911</v>
      </c>
      <c r="E27" s="193">
        <v>6121</v>
      </c>
      <c r="F27" s="193">
        <v>-24543</v>
      </c>
      <c r="G27" s="193">
        <v>16134</v>
      </c>
    </row>
    <row r="28" spans="1:7">
      <c r="A28" s="192">
        <v>37</v>
      </c>
      <c r="B28" s="193">
        <v>-39268</v>
      </c>
      <c r="C28" s="193">
        <v>27275</v>
      </c>
      <c r="D28" s="193">
        <v>-24744</v>
      </c>
      <c r="E28" s="193">
        <v>6136</v>
      </c>
      <c r="F28" s="193">
        <v>-25917</v>
      </c>
      <c r="G28" s="193">
        <v>16606</v>
      </c>
    </row>
    <row r="29" spans="1:7">
      <c r="A29" s="192">
        <v>38</v>
      </c>
      <c r="B29" s="193">
        <v>-39261</v>
      </c>
      <c r="C29" s="193">
        <v>27254</v>
      </c>
      <c r="D29" s="193">
        <v>-23403</v>
      </c>
      <c r="E29" s="193">
        <v>5857</v>
      </c>
      <c r="F29" s="193">
        <v>-25822</v>
      </c>
      <c r="G29" s="193">
        <v>16557</v>
      </c>
    </row>
    <row r="30" spans="1:7">
      <c r="A30" s="192">
        <v>39</v>
      </c>
      <c r="B30" s="193">
        <v>-40227</v>
      </c>
      <c r="C30" s="193">
        <v>29734</v>
      </c>
      <c r="D30" s="193">
        <v>-22241</v>
      </c>
      <c r="E30" s="193">
        <v>5827</v>
      </c>
      <c r="F30" s="193">
        <v>-26149</v>
      </c>
      <c r="G30" s="193">
        <v>16931</v>
      </c>
    </row>
    <row r="31" spans="1:7">
      <c r="A31" s="192">
        <v>40</v>
      </c>
      <c r="B31" s="193">
        <v>-41607</v>
      </c>
      <c r="C31" s="193">
        <v>30819</v>
      </c>
      <c r="D31" s="193">
        <v>-21828</v>
      </c>
      <c r="E31" s="193">
        <v>5933</v>
      </c>
      <c r="F31" s="193">
        <v>-27377</v>
      </c>
      <c r="G31" s="193">
        <v>18135</v>
      </c>
    </row>
    <row r="32" spans="1:7">
      <c r="A32" s="192">
        <v>41</v>
      </c>
      <c r="B32" s="193">
        <v>-40565</v>
      </c>
      <c r="C32" s="193">
        <v>30312</v>
      </c>
      <c r="D32" s="193">
        <v>-21448</v>
      </c>
      <c r="E32" s="193">
        <v>5622</v>
      </c>
      <c r="F32" s="193">
        <v>-27888</v>
      </c>
      <c r="G32" s="193">
        <v>18246</v>
      </c>
    </row>
    <row r="33" spans="1:7">
      <c r="A33" s="192">
        <v>42</v>
      </c>
      <c r="B33" s="193">
        <v>-41188</v>
      </c>
      <c r="C33" s="193">
        <v>31439</v>
      </c>
      <c r="D33" s="193">
        <v>-21982</v>
      </c>
      <c r="E33" s="193">
        <v>6032</v>
      </c>
      <c r="F33" s="193">
        <v>-29575</v>
      </c>
      <c r="G33" s="193">
        <v>19806</v>
      </c>
    </row>
    <row r="34" spans="1:7">
      <c r="A34" s="192">
        <v>43</v>
      </c>
      <c r="B34" s="193">
        <v>-42524</v>
      </c>
      <c r="C34" s="193">
        <v>32817</v>
      </c>
      <c r="D34" s="193">
        <v>-23354</v>
      </c>
      <c r="E34" s="193">
        <v>6494</v>
      </c>
      <c r="F34" s="193">
        <v>-33015</v>
      </c>
      <c r="G34" s="193">
        <v>22095</v>
      </c>
    </row>
    <row r="35" spans="1:7">
      <c r="A35" s="192">
        <v>44</v>
      </c>
      <c r="B35" s="193">
        <v>-44360</v>
      </c>
      <c r="C35" s="193">
        <v>33656</v>
      </c>
      <c r="D35" s="193">
        <v>-25066</v>
      </c>
      <c r="E35" s="193">
        <v>6856</v>
      </c>
      <c r="F35" s="193">
        <v>-35982</v>
      </c>
      <c r="G35" s="193">
        <v>24113</v>
      </c>
    </row>
    <row r="36" spans="1:7">
      <c r="A36" s="192">
        <v>45</v>
      </c>
      <c r="B36" s="193">
        <v>-45223</v>
      </c>
      <c r="C36" s="193">
        <v>33644</v>
      </c>
      <c r="D36" s="193">
        <v>-26081</v>
      </c>
      <c r="E36" s="193">
        <v>6901</v>
      </c>
      <c r="F36" s="193">
        <v>-37525</v>
      </c>
      <c r="G36" s="193">
        <v>24594</v>
      </c>
    </row>
    <row r="37" spans="1:7">
      <c r="A37" s="192">
        <v>46</v>
      </c>
      <c r="B37" s="193">
        <v>-44603</v>
      </c>
      <c r="C37" s="193">
        <v>33401</v>
      </c>
      <c r="D37" s="193">
        <v>-26211</v>
      </c>
      <c r="E37" s="193">
        <v>7000</v>
      </c>
      <c r="F37" s="193">
        <v>-38239</v>
      </c>
      <c r="G37" s="193">
        <v>24506</v>
      </c>
    </row>
    <row r="38" spans="1:7">
      <c r="A38" s="192">
        <v>47</v>
      </c>
      <c r="B38" s="193">
        <v>-43151</v>
      </c>
      <c r="C38" s="193">
        <v>32292</v>
      </c>
      <c r="D38" s="193">
        <v>-25322</v>
      </c>
      <c r="E38" s="193">
        <v>6739</v>
      </c>
      <c r="F38" s="193">
        <v>-37894</v>
      </c>
      <c r="G38" s="193">
        <v>24160</v>
      </c>
    </row>
    <row r="39" spans="1:7">
      <c r="A39" s="192">
        <v>48</v>
      </c>
      <c r="B39" s="193">
        <v>-41111</v>
      </c>
      <c r="C39" s="193">
        <v>30949</v>
      </c>
      <c r="D39" s="193">
        <v>-25050</v>
      </c>
      <c r="E39" s="193">
        <v>6767</v>
      </c>
      <c r="F39" s="193">
        <v>-38155</v>
      </c>
      <c r="G39" s="193">
        <v>23590</v>
      </c>
    </row>
    <row r="40" spans="1:7">
      <c r="A40" s="192">
        <v>49</v>
      </c>
      <c r="B40" s="193">
        <v>-38919</v>
      </c>
      <c r="C40" s="193">
        <v>29602</v>
      </c>
      <c r="D40" s="193">
        <v>-24796</v>
      </c>
      <c r="E40" s="193">
        <v>6757</v>
      </c>
      <c r="F40" s="193">
        <v>-38202</v>
      </c>
      <c r="G40" s="193">
        <v>23601</v>
      </c>
    </row>
    <row r="41" spans="1:7">
      <c r="A41" s="192">
        <v>50</v>
      </c>
      <c r="B41" s="193">
        <v>-37447</v>
      </c>
      <c r="C41" s="193">
        <v>28529</v>
      </c>
      <c r="D41" s="193">
        <v>-24149</v>
      </c>
      <c r="E41" s="193">
        <v>6654</v>
      </c>
      <c r="F41" s="193">
        <v>-39076</v>
      </c>
      <c r="G41" s="193">
        <v>23786</v>
      </c>
    </row>
    <row r="42" spans="1:7">
      <c r="A42" s="192">
        <v>51</v>
      </c>
      <c r="B42" s="193">
        <v>-36753</v>
      </c>
      <c r="C42" s="193">
        <v>27776</v>
      </c>
      <c r="D42" s="193">
        <v>-24845</v>
      </c>
      <c r="E42" s="193">
        <v>7009</v>
      </c>
      <c r="F42" s="193">
        <v>-40690</v>
      </c>
      <c r="G42" s="193">
        <v>24714</v>
      </c>
    </row>
    <row r="43" spans="1:7">
      <c r="A43" s="192">
        <v>52</v>
      </c>
      <c r="B43" s="193">
        <v>-35858</v>
      </c>
      <c r="C43" s="193">
        <v>26762</v>
      </c>
      <c r="D43" s="193">
        <v>-24261</v>
      </c>
      <c r="E43" s="193">
        <v>7090</v>
      </c>
      <c r="F43" s="193">
        <v>-41391</v>
      </c>
      <c r="G43" s="193">
        <v>25275</v>
      </c>
    </row>
    <row r="44" spans="1:7">
      <c r="A44" s="192">
        <v>53</v>
      </c>
      <c r="B44" s="193">
        <v>-35946</v>
      </c>
      <c r="C44" s="193">
        <v>26238</v>
      </c>
      <c r="D44" s="193">
        <v>-24637</v>
      </c>
      <c r="E44" s="193">
        <v>7129</v>
      </c>
      <c r="F44" s="193">
        <v>-42385</v>
      </c>
      <c r="G44" s="193">
        <v>26011</v>
      </c>
    </row>
    <row r="45" spans="1:7">
      <c r="A45" s="192">
        <v>54</v>
      </c>
      <c r="B45" s="193">
        <v>-35870</v>
      </c>
      <c r="C45" s="193">
        <v>25606</v>
      </c>
      <c r="D45" s="193">
        <v>-24432</v>
      </c>
      <c r="E45" s="193">
        <v>7450</v>
      </c>
      <c r="F45" s="193">
        <v>-41171</v>
      </c>
      <c r="G45" s="193">
        <v>25725</v>
      </c>
    </row>
    <row r="46" spans="1:7">
      <c r="A46" s="192">
        <v>55</v>
      </c>
      <c r="B46" s="193">
        <v>-34905</v>
      </c>
      <c r="C46" s="193">
        <v>24443</v>
      </c>
      <c r="D46" s="193">
        <v>-23692</v>
      </c>
      <c r="E46" s="193">
        <v>7201</v>
      </c>
      <c r="F46" s="193">
        <v>-38739</v>
      </c>
      <c r="G46" s="193">
        <v>24616</v>
      </c>
    </row>
    <row r="47" spans="1:7">
      <c r="A47" s="192">
        <v>56</v>
      </c>
      <c r="B47" s="193">
        <v>-35201</v>
      </c>
      <c r="C47" s="193">
        <v>24433</v>
      </c>
      <c r="D47" s="193">
        <v>-24074</v>
      </c>
      <c r="E47" s="193">
        <v>7584</v>
      </c>
      <c r="F47" s="193">
        <v>-38417</v>
      </c>
      <c r="G47" s="193">
        <v>24930</v>
      </c>
    </row>
    <row r="48" spans="1:7">
      <c r="A48" s="192">
        <v>57</v>
      </c>
      <c r="B48" s="193">
        <v>-33147</v>
      </c>
      <c r="C48" s="193">
        <v>23046</v>
      </c>
      <c r="D48" s="193">
        <v>-21303</v>
      </c>
      <c r="E48" s="193">
        <v>7117</v>
      </c>
      <c r="F48" s="193">
        <v>-36760</v>
      </c>
      <c r="G48" s="193">
        <v>24232</v>
      </c>
    </row>
    <row r="49" spans="1:7">
      <c r="A49" s="192">
        <v>58</v>
      </c>
      <c r="B49" s="193">
        <v>-32000</v>
      </c>
      <c r="C49" s="193">
        <v>21726</v>
      </c>
      <c r="D49" s="193">
        <v>-18780</v>
      </c>
      <c r="E49" s="193">
        <v>6824</v>
      </c>
      <c r="F49" s="193">
        <v>-36074</v>
      </c>
      <c r="G49" s="193">
        <v>23231</v>
      </c>
    </row>
    <row r="50" spans="1:7">
      <c r="A50" s="192">
        <v>59</v>
      </c>
      <c r="B50" s="193">
        <v>-29116</v>
      </c>
      <c r="C50" s="193">
        <v>19650</v>
      </c>
      <c r="D50" s="193">
        <v>-16203</v>
      </c>
      <c r="E50" s="193">
        <v>6603</v>
      </c>
      <c r="F50" s="193">
        <v>-33812</v>
      </c>
      <c r="G50" s="193">
        <v>21895</v>
      </c>
    </row>
    <row r="51" spans="1:7">
      <c r="A51" s="192">
        <v>60</v>
      </c>
      <c r="B51" s="193">
        <v>-24753</v>
      </c>
      <c r="C51" s="193">
        <v>16485</v>
      </c>
      <c r="D51" s="193">
        <v>-12859</v>
      </c>
      <c r="E51" s="193">
        <v>5204</v>
      </c>
      <c r="F51" s="193">
        <v>-29119</v>
      </c>
      <c r="G51" s="193">
        <v>15517</v>
      </c>
    </row>
    <row r="52" spans="1:7">
      <c r="A52" s="192">
        <v>61</v>
      </c>
      <c r="B52" s="193">
        <v>-21144</v>
      </c>
      <c r="C52" s="193">
        <v>14577</v>
      </c>
      <c r="D52" s="193">
        <v>-9103</v>
      </c>
      <c r="E52" s="193">
        <v>4011</v>
      </c>
      <c r="F52" s="193">
        <v>-24991</v>
      </c>
      <c r="G52" s="193">
        <v>11571</v>
      </c>
    </row>
    <row r="53" spans="1:7">
      <c r="A53" s="192">
        <v>62</v>
      </c>
      <c r="B53" s="193">
        <v>-13713</v>
      </c>
      <c r="C53" s="193">
        <v>10518</v>
      </c>
      <c r="D53" s="193">
        <v>-5545</v>
      </c>
      <c r="E53" s="193">
        <v>2981</v>
      </c>
      <c r="F53" s="193">
        <v>-14862</v>
      </c>
      <c r="G53" s="193">
        <v>7337</v>
      </c>
    </row>
    <row r="54" spans="1:7">
      <c r="A54" s="192">
        <v>63</v>
      </c>
      <c r="B54" s="193">
        <v>-8769</v>
      </c>
      <c r="C54" s="193">
        <v>7420</v>
      </c>
      <c r="D54" s="193">
        <v>-3150</v>
      </c>
      <c r="E54" s="193">
        <v>2210</v>
      </c>
      <c r="F54" s="193">
        <v>-9449</v>
      </c>
      <c r="G54" s="193">
        <v>4974</v>
      </c>
    </row>
    <row r="55" spans="1:7">
      <c r="A55" s="192">
        <v>64</v>
      </c>
      <c r="B55" s="193">
        <v>-6168</v>
      </c>
      <c r="C55" s="193">
        <v>5587</v>
      </c>
      <c r="D55" s="193">
        <v>-2146</v>
      </c>
      <c r="E55" s="193">
        <v>1801</v>
      </c>
      <c r="F55" s="193">
        <v>-7054</v>
      </c>
      <c r="G55" s="193">
        <v>3624</v>
      </c>
    </row>
    <row r="56" spans="1:7">
      <c r="A56" s="192">
        <v>65</v>
      </c>
      <c r="B56" s="193">
        <v>-3533</v>
      </c>
      <c r="C56" s="193">
        <v>3500</v>
      </c>
      <c r="D56" s="193">
        <v>-1267</v>
      </c>
      <c r="E56" s="193">
        <v>1305</v>
      </c>
      <c r="F56" s="193">
        <v>-4554</v>
      </c>
      <c r="G56" s="193">
        <v>2111</v>
      </c>
    </row>
    <row r="57" spans="1:7">
      <c r="A57" s="192">
        <v>66</v>
      </c>
      <c r="B57" s="193">
        <v>-1070</v>
      </c>
      <c r="C57" s="193">
        <v>1377</v>
      </c>
      <c r="D57" s="193">
        <v>-574</v>
      </c>
      <c r="E57" s="193">
        <v>801</v>
      </c>
      <c r="F57" s="193">
        <v>-1540</v>
      </c>
      <c r="G57" s="193">
        <v>777</v>
      </c>
    </row>
    <row r="58" spans="1:7">
      <c r="A58" s="192">
        <v>67</v>
      </c>
      <c r="B58" s="193">
        <v>-546</v>
      </c>
      <c r="C58" s="193">
        <v>821</v>
      </c>
      <c r="D58" s="193">
        <v>-323</v>
      </c>
      <c r="E58" s="193">
        <v>583</v>
      </c>
      <c r="F58" s="193">
        <v>-834</v>
      </c>
      <c r="G58" s="193">
        <v>428</v>
      </c>
    </row>
    <row r="59" spans="1:7">
      <c r="A59" s="192">
        <v>68</v>
      </c>
      <c r="B59" s="193">
        <v>-254</v>
      </c>
      <c r="C59" s="193">
        <v>557</v>
      </c>
      <c r="D59" s="193">
        <v>-214</v>
      </c>
      <c r="E59" s="193">
        <v>538</v>
      </c>
      <c r="F59" s="193">
        <v>-477</v>
      </c>
      <c r="G59" s="193">
        <v>273</v>
      </c>
    </row>
    <row r="60" spans="1:7">
      <c r="A60" s="192">
        <v>69</v>
      </c>
      <c r="B60" s="193">
        <v>-150</v>
      </c>
      <c r="C60" s="193">
        <v>355</v>
      </c>
      <c r="D60" s="193">
        <v>-142</v>
      </c>
      <c r="E60" s="193">
        <v>437</v>
      </c>
      <c r="F60" s="193">
        <v>-300</v>
      </c>
      <c r="G60" s="193">
        <v>238</v>
      </c>
    </row>
    <row r="61" spans="1:7">
      <c r="A61" s="192">
        <v>70</v>
      </c>
      <c r="B61" s="193">
        <v>-119</v>
      </c>
      <c r="C61" s="193">
        <v>297</v>
      </c>
      <c r="D61" s="193">
        <v>-109</v>
      </c>
      <c r="E61" s="193">
        <v>344</v>
      </c>
      <c r="F61" s="193">
        <v>-220</v>
      </c>
      <c r="G61" s="193">
        <v>164</v>
      </c>
    </row>
    <row r="62" spans="1:7">
      <c r="A62" s="192">
        <v>71</v>
      </c>
      <c r="B62" s="193">
        <v>-78</v>
      </c>
      <c r="C62" s="193">
        <v>239</v>
      </c>
      <c r="D62" s="193">
        <v>-62</v>
      </c>
      <c r="E62" s="193">
        <v>217</v>
      </c>
      <c r="F62" s="193">
        <v>-143</v>
      </c>
      <c r="G62" s="193">
        <v>136</v>
      </c>
    </row>
    <row r="63" spans="1:7">
      <c r="A63" s="192">
        <v>72</v>
      </c>
      <c r="B63" s="193">
        <v>-60</v>
      </c>
      <c r="C63" s="193">
        <v>143</v>
      </c>
      <c r="D63" s="193">
        <v>-27</v>
      </c>
      <c r="E63" s="193">
        <v>83</v>
      </c>
      <c r="F63" s="193">
        <v>-86</v>
      </c>
      <c r="G63" s="193">
        <v>84</v>
      </c>
    </row>
    <row r="64" spans="1:7">
      <c r="A64" s="192">
        <v>73</v>
      </c>
      <c r="B64" s="193">
        <v>-31</v>
      </c>
      <c r="C64" s="193">
        <v>123</v>
      </c>
      <c r="D64" s="193">
        <v>-15</v>
      </c>
      <c r="E64" s="193">
        <v>78</v>
      </c>
      <c r="F64" s="193">
        <v>-50</v>
      </c>
      <c r="G64" s="193">
        <v>57</v>
      </c>
    </row>
    <row r="65" spans="1:7">
      <c r="A65" s="192">
        <v>74</v>
      </c>
      <c r="B65" s="193">
        <v>-33</v>
      </c>
      <c r="C65" s="193">
        <v>103</v>
      </c>
      <c r="D65" s="193">
        <v>-12</v>
      </c>
      <c r="E65" s="193">
        <v>35</v>
      </c>
      <c r="F65" s="193">
        <v>-30</v>
      </c>
      <c r="G65" s="193">
        <v>55</v>
      </c>
    </row>
    <row r="66" spans="1:7">
      <c r="A66" s="192">
        <v>75</v>
      </c>
      <c r="B66" s="193">
        <v>-13</v>
      </c>
      <c r="C66" s="193">
        <v>66</v>
      </c>
      <c r="D66" s="193">
        <v>-8</v>
      </c>
      <c r="E66" s="193">
        <v>42</v>
      </c>
      <c r="F66" s="193">
        <v>-22</v>
      </c>
      <c r="G66" s="193">
        <v>44</v>
      </c>
    </row>
    <row r="67" spans="1:7">
      <c r="A67" s="192">
        <v>76</v>
      </c>
      <c r="B67" s="193">
        <v>-11</v>
      </c>
      <c r="C67" s="193">
        <v>44</v>
      </c>
      <c r="D67" s="193">
        <v>-1</v>
      </c>
      <c r="E67" s="193">
        <v>22</v>
      </c>
      <c r="F67" s="193">
        <v>-12</v>
      </c>
      <c r="G67" s="193">
        <v>24</v>
      </c>
    </row>
    <row r="68" spans="1:7">
      <c r="A68" s="192">
        <v>77</v>
      </c>
      <c r="B68" s="193">
        <v>-9</v>
      </c>
      <c r="C68" s="193">
        <v>46</v>
      </c>
      <c r="D68" s="193">
        <v>-6</v>
      </c>
      <c r="E68" s="193">
        <v>17</v>
      </c>
      <c r="F68" s="193">
        <v>-8</v>
      </c>
      <c r="G68" s="193">
        <v>23</v>
      </c>
    </row>
    <row r="69" spans="1:7">
      <c r="A69" s="192">
        <v>78</v>
      </c>
      <c r="B69" s="193">
        <v>-8</v>
      </c>
      <c r="C69" s="193">
        <v>33</v>
      </c>
      <c r="D69" s="193">
        <v>-4</v>
      </c>
      <c r="E69" s="193">
        <v>9</v>
      </c>
      <c r="F69" s="193">
        <v>-11</v>
      </c>
      <c r="G69" s="193">
        <v>15</v>
      </c>
    </row>
    <row r="70" spans="1:7">
      <c r="A70" s="192">
        <v>79</v>
      </c>
      <c r="B70" s="193">
        <v>-2</v>
      </c>
      <c r="C70" s="193">
        <v>31</v>
      </c>
      <c r="D70" s="193">
        <v>-3</v>
      </c>
      <c r="E70" s="193">
        <v>6</v>
      </c>
      <c r="F70" s="193">
        <v>-5</v>
      </c>
      <c r="G70" s="193">
        <v>9</v>
      </c>
    </row>
    <row r="71" spans="1:7">
      <c r="A71" s="192">
        <v>80</v>
      </c>
      <c r="B71" s="193">
        <v>-5</v>
      </c>
      <c r="C71" s="193">
        <v>8</v>
      </c>
      <c r="D71" s="193">
        <v>-2</v>
      </c>
      <c r="E71" s="193">
        <v>12</v>
      </c>
      <c r="F71" s="193">
        <v>-1</v>
      </c>
      <c r="G71" s="193">
        <v>8</v>
      </c>
    </row>
    <row r="72" spans="1:7">
      <c r="A72" s="192">
        <v>81</v>
      </c>
      <c r="B72" s="193">
        <v>-3</v>
      </c>
      <c r="C72" s="193">
        <v>26</v>
      </c>
      <c r="D72" s="193">
        <v>-1</v>
      </c>
      <c r="E72" s="193">
        <v>5</v>
      </c>
      <c r="F72" s="193">
        <v>-2</v>
      </c>
      <c r="G72" s="193">
        <v>6</v>
      </c>
    </row>
    <row r="73" spans="1:7">
      <c r="A73" s="192">
        <v>82</v>
      </c>
      <c r="B73" s="193">
        <v>0</v>
      </c>
      <c r="C73" s="193">
        <v>19</v>
      </c>
      <c r="D73" s="193">
        <v>-1</v>
      </c>
      <c r="E73" s="193">
        <v>3</v>
      </c>
      <c r="F73" s="193">
        <v>-6</v>
      </c>
      <c r="G73" s="193">
        <v>3</v>
      </c>
    </row>
    <row r="74" spans="1:7">
      <c r="A74" s="192">
        <v>83</v>
      </c>
      <c r="B74" s="193">
        <v>-1</v>
      </c>
      <c r="C74" s="193">
        <v>12</v>
      </c>
      <c r="D74" s="193">
        <v>-1</v>
      </c>
      <c r="E74" s="193">
        <v>2</v>
      </c>
      <c r="F74" s="193">
        <v>-2</v>
      </c>
      <c r="G74" s="193">
        <v>3</v>
      </c>
    </row>
    <row r="75" spans="1:7">
      <c r="A75" s="192">
        <v>84</v>
      </c>
      <c r="B75" s="193">
        <v>-4</v>
      </c>
      <c r="C75" s="193">
        <v>12</v>
      </c>
      <c r="D75" s="193">
        <v>0</v>
      </c>
      <c r="E75" s="193">
        <v>3</v>
      </c>
      <c r="F75" s="193">
        <v>-5</v>
      </c>
      <c r="G75" s="193">
        <v>3</v>
      </c>
    </row>
    <row r="76" spans="1:7">
      <c r="A76" s="192">
        <v>85</v>
      </c>
      <c r="B76" s="193">
        <v>-1</v>
      </c>
      <c r="C76" s="193">
        <v>11</v>
      </c>
      <c r="D76" s="193">
        <v>0</v>
      </c>
      <c r="E76" s="193">
        <v>3</v>
      </c>
      <c r="F76" s="193">
        <v>-2</v>
      </c>
      <c r="G76" s="193">
        <v>4</v>
      </c>
    </row>
    <row r="77" spans="1:7">
      <c r="A77" s="192">
        <v>86</v>
      </c>
      <c r="B77" s="193">
        <v>0</v>
      </c>
      <c r="C77" s="193">
        <v>11</v>
      </c>
      <c r="D77" s="193">
        <v>-1</v>
      </c>
      <c r="E77" s="193">
        <v>0</v>
      </c>
      <c r="F77" s="193">
        <v>-3</v>
      </c>
      <c r="G77" s="193">
        <v>2</v>
      </c>
    </row>
    <row r="78" spans="1:7">
      <c r="A78" s="192">
        <v>87</v>
      </c>
      <c r="B78" s="193">
        <v>-2</v>
      </c>
      <c r="C78" s="193">
        <v>10</v>
      </c>
      <c r="D78" s="193">
        <v>-1</v>
      </c>
      <c r="E78" s="193">
        <v>3</v>
      </c>
      <c r="F78" s="193">
        <v>-4</v>
      </c>
      <c r="G78" s="193">
        <v>3</v>
      </c>
    </row>
    <row r="79" spans="1:7">
      <c r="A79" s="192">
        <v>88</v>
      </c>
      <c r="B79" s="193">
        <v>-1</v>
      </c>
      <c r="C79" s="193">
        <v>8</v>
      </c>
      <c r="D79" s="193">
        <v>0</v>
      </c>
      <c r="E79" s="193">
        <v>1</v>
      </c>
      <c r="F79" s="193">
        <v>-6</v>
      </c>
      <c r="G79" s="193">
        <v>2</v>
      </c>
    </row>
    <row r="80" spans="1:7">
      <c r="A80" s="192">
        <v>89</v>
      </c>
      <c r="B80" s="193">
        <v>-2</v>
      </c>
      <c r="C80" s="193">
        <v>40</v>
      </c>
      <c r="D80" s="193">
        <v>-2</v>
      </c>
      <c r="E80" s="193">
        <v>2</v>
      </c>
      <c r="F80" s="193">
        <v>-57</v>
      </c>
      <c r="G80" s="193">
        <v>12</v>
      </c>
    </row>
    <row r="81" spans="1:2">
      <c r="B81" s="194"/>
    </row>
    <row r="82" spans="1:2">
      <c r="B82" s="194"/>
    </row>
    <row r="83" spans="1:2">
      <c r="B83" s="194"/>
    </row>
    <row r="84" spans="1:2">
      <c r="B84" s="194"/>
    </row>
    <row r="85" spans="1:2">
      <c r="B85" s="194"/>
    </row>
    <row r="86" spans="1:2">
      <c r="B86" s="194"/>
    </row>
    <row r="87" spans="1:2">
      <c r="B87" s="194"/>
    </row>
    <row r="88" spans="1:2" ht="12.75" customHeight="1">
      <c r="B88" s="194"/>
    </row>
    <row r="89" spans="1:2" ht="12.75" customHeight="1">
      <c r="B89" s="194"/>
    </row>
    <row r="90" spans="1:2">
      <c r="B90" s="194"/>
    </row>
    <row r="91" spans="1:2">
      <c r="B91" s="194"/>
    </row>
    <row r="92" spans="1:2">
      <c r="B92" s="194"/>
    </row>
    <row r="93" spans="1:2">
      <c r="B93" s="194"/>
    </row>
    <row r="94" spans="1:2">
      <c r="A94" s="195" t="s">
        <v>93</v>
      </c>
      <c r="B94" s="194"/>
    </row>
    <row r="95" spans="1:2">
      <c r="A95" s="196" t="s">
        <v>94</v>
      </c>
      <c r="B95" s="194"/>
    </row>
    <row r="96" spans="1:2">
      <c r="B96" s="194"/>
    </row>
    <row r="97" spans="1:7">
      <c r="B97" s="194"/>
    </row>
    <row r="98" spans="1:7">
      <c r="B98" s="194"/>
    </row>
    <row r="99" spans="1:7">
      <c r="B99" s="194"/>
    </row>
    <row r="100" spans="1:7" ht="15.75" thickBot="1">
      <c r="B100" s="194"/>
    </row>
    <row r="101" spans="1:7">
      <c r="B101" s="190" t="s">
        <v>91</v>
      </c>
      <c r="C101" s="191" t="s">
        <v>92</v>
      </c>
      <c r="D101" s="190" t="s">
        <v>91</v>
      </c>
      <c r="E101" s="191" t="s">
        <v>92</v>
      </c>
      <c r="F101" s="190" t="s">
        <v>91</v>
      </c>
      <c r="G101" s="191" t="s">
        <v>92</v>
      </c>
    </row>
    <row r="102" spans="1:7">
      <c r="B102" s="187" t="s">
        <v>87</v>
      </c>
      <c r="C102" s="187" t="s">
        <v>87</v>
      </c>
      <c r="D102" s="187" t="s">
        <v>88</v>
      </c>
      <c r="E102" s="187" t="s">
        <v>88</v>
      </c>
      <c r="F102" s="187" t="s">
        <v>89</v>
      </c>
      <c r="G102" s="188" t="s">
        <v>89</v>
      </c>
    </row>
    <row r="103" spans="1:7">
      <c r="B103" s="194"/>
    </row>
    <row r="104" spans="1:7">
      <c r="A104" s="185" t="s">
        <v>95</v>
      </c>
      <c r="B104" s="194">
        <f>SUM({-32657;-31236;-29524;-28342;-27290;-19740;-11498;-8019;-5405;-3845;-1216;-410;-244;-94;-49;-29})</f>
        <v>-199598</v>
      </c>
      <c r="C104" s="194">
        <f>SUM({25655;22948;20892;19595;18711;14721;10009;7728;5827;4642;1907;853;570;344;185;108})</f>
        <v>154695</v>
      </c>
      <c r="D104" s="194">
        <f>SUM({-22710;-18540;-15520;-12906;-10757;-6981;-3688;-2492;-1607;-1188;-540;-233;-157;-89;-59;-18})</f>
        <v>-97485</v>
      </c>
      <c r="E104" s="194">
        <f>SUM({7985;7282;7011;6100;5006;3769;2480;2240;1731;1461;776;391;334;182;149;88})</f>
        <v>46985</v>
      </c>
      <c r="F104" s="194">
        <f>SUM({-32385;-30753;-29628;-27628;-25735;-18051;-10425;-7759;-5571;-4406;-1726;-664;-340;-177;-118;-71})</f>
        <v>-195437</v>
      </c>
      <c r="G104" s="194">
        <f>SUM({22156;20451;19624;18032;14825;9501;5550;3892;2805;2150;816;303;171;129;91;55})</f>
        <v>120551</v>
      </c>
    </row>
    <row r="105" spans="1:7">
      <c r="A105" s="185" t="s">
        <v>96</v>
      </c>
      <c r="B105" s="194">
        <f t="shared" ref="B105:G105" si="0">SUM(B20:B104)</f>
        <v>-1414054</v>
      </c>
      <c r="C105" s="194">
        <f t="shared" si="0"/>
        <v>1055574</v>
      </c>
      <c r="D105" s="194">
        <f t="shared" si="0"/>
        <v>-866309</v>
      </c>
      <c r="E105" s="194">
        <f t="shared" si="0"/>
        <v>269853</v>
      </c>
      <c r="F105" s="194">
        <f t="shared" si="0"/>
        <v>-1262133</v>
      </c>
      <c r="G105" s="194">
        <f t="shared" si="0"/>
        <v>790849</v>
      </c>
    </row>
    <row r="106" spans="1:7">
      <c r="B106" s="194"/>
    </row>
    <row r="107" spans="1:7">
      <c r="A107" s="185" t="s">
        <v>97</v>
      </c>
      <c r="B107" s="194">
        <f t="shared" ref="B107:G107" si="1">B104/B105*100</f>
        <v>14.115302527343369</v>
      </c>
      <c r="C107" s="194">
        <f t="shared" si="1"/>
        <v>14.655059711588198</v>
      </c>
      <c r="D107" s="194">
        <f t="shared" si="1"/>
        <v>11.25291322149487</v>
      </c>
      <c r="E107" s="194">
        <f t="shared" si="1"/>
        <v>17.411331354478179</v>
      </c>
      <c r="F107" s="194">
        <f t="shared" si="1"/>
        <v>15.484659699096687</v>
      </c>
      <c r="G107" s="194">
        <f t="shared" si="1"/>
        <v>15.243238595484094</v>
      </c>
    </row>
    <row r="108" spans="1:7">
      <c r="B108" s="194"/>
    </row>
    <row r="109" spans="1:7">
      <c r="B109" s="194"/>
    </row>
    <row r="110" spans="1:7">
      <c r="B110" s="197">
        <f>SUM({-32657;-31236;-29524;-28342;-27290;-19740;-11498;-8019;-5405;-3845;-1216;-410;-244;-94;-49;-29})</f>
        <v>-199598</v>
      </c>
      <c r="C110" s="197"/>
      <c r="D110" s="197"/>
      <c r="E110" s="197"/>
      <c r="F110" s="197"/>
      <c r="G110" s="197"/>
    </row>
    <row r="111" spans="1:7">
      <c r="B111" s="197"/>
      <c r="C111" s="197"/>
      <c r="D111" s="197"/>
      <c r="E111" s="197"/>
      <c r="F111" s="197"/>
      <c r="G111" s="197"/>
    </row>
    <row r="112" spans="1:7">
      <c r="B112" s="197"/>
      <c r="C112" s="197"/>
      <c r="D112" s="197"/>
      <c r="E112" s="197"/>
      <c r="F112" s="197"/>
      <c r="G112" s="197"/>
    </row>
    <row r="113" spans="2:7">
      <c r="B113" s="197"/>
      <c r="C113" s="197"/>
      <c r="D113" s="197"/>
      <c r="E113" s="197"/>
      <c r="F113" s="197"/>
      <c r="G113" s="197"/>
    </row>
    <row r="114" spans="2:7">
      <c r="B114" s="197"/>
      <c r="C114" s="197"/>
      <c r="D114" s="197"/>
      <c r="E114" s="197"/>
      <c r="F114" s="197"/>
      <c r="G114" s="197"/>
    </row>
    <row r="115" spans="2:7">
      <c r="B115" s="197"/>
      <c r="C115" s="197"/>
      <c r="D115" s="197"/>
      <c r="E115" s="197"/>
      <c r="F115" s="197"/>
      <c r="G115" s="197"/>
    </row>
    <row r="116" spans="2:7">
      <c r="B116" s="197"/>
      <c r="C116" s="197"/>
      <c r="D116" s="197"/>
      <c r="E116" s="197"/>
      <c r="F116" s="197"/>
      <c r="G116" s="197"/>
    </row>
    <row r="117" spans="2:7">
      <c r="B117" s="197"/>
      <c r="C117" s="197"/>
      <c r="D117" s="197"/>
      <c r="E117" s="197"/>
      <c r="F117" s="197"/>
      <c r="G117" s="197"/>
    </row>
    <row r="118" spans="2:7">
      <c r="B118" s="197"/>
      <c r="C118" s="197"/>
      <c r="D118" s="197"/>
      <c r="E118" s="197"/>
      <c r="F118" s="197"/>
      <c r="G118" s="197"/>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F16" sqref="F16"/>
    </sheetView>
  </sheetViews>
  <sheetFormatPr baseColWidth="10" defaultRowHeight="15"/>
  <cols>
    <col min="1" max="1" width="11.42578125" style="129"/>
    <col min="2" max="3" width="6.7109375" style="129" bestFit="1" customWidth="1"/>
    <col min="4" max="4" width="11.140625" style="129" bestFit="1" customWidth="1"/>
    <col min="5" max="5" width="8.85546875" style="129" bestFit="1" customWidth="1"/>
    <col min="6" max="6" width="11.7109375" style="129" customWidth="1"/>
    <col min="7" max="7" width="12.42578125" style="129" customWidth="1"/>
    <col min="8" max="9" width="11.42578125" style="129"/>
    <col min="10" max="10" width="11.42578125" style="224"/>
    <col min="11" max="16384" width="11.42578125" style="129"/>
  </cols>
  <sheetData>
    <row r="1" spans="1:9">
      <c r="A1" s="198" t="s">
        <v>205</v>
      </c>
      <c r="B1" s="198"/>
      <c r="C1" s="198"/>
      <c r="D1" s="198"/>
      <c r="E1" s="198"/>
      <c r="F1" s="198"/>
      <c r="G1" s="198"/>
      <c r="H1" s="198"/>
      <c r="I1" s="199"/>
    </row>
    <row r="3" spans="1:9">
      <c r="A3" s="314"/>
      <c r="B3" s="432" t="s">
        <v>175</v>
      </c>
      <c r="C3" s="433"/>
      <c r="D3" s="434"/>
      <c r="E3" s="435"/>
      <c r="F3" s="433" t="s">
        <v>180</v>
      </c>
      <c r="G3" s="433"/>
      <c r="H3" s="434"/>
      <c r="I3" s="434"/>
    </row>
    <row r="4" spans="1:9" ht="45">
      <c r="A4" s="134"/>
      <c r="B4" s="274" t="s">
        <v>99</v>
      </c>
      <c r="C4" s="315" t="s">
        <v>98</v>
      </c>
      <c r="D4" s="316" t="s">
        <v>100</v>
      </c>
      <c r="E4" s="316" t="s">
        <v>101</v>
      </c>
      <c r="F4" s="274" t="s">
        <v>103</v>
      </c>
      <c r="G4" s="315" t="s">
        <v>102</v>
      </c>
      <c r="H4" s="316" t="s">
        <v>104</v>
      </c>
      <c r="I4" s="316" t="s">
        <v>214</v>
      </c>
    </row>
    <row r="5" spans="1:9">
      <c r="A5" s="317" t="s">
        <v>58</v>
      </c>
      <c r="B5" s="318">
        <v>64.748999999999995</v>
      </c>
      <c r="C5" s="319">
        <v>35.250999999999998</v>
      </c>
      <c r="D5" s="320">
        <v>13.601000000000001</v>
      </c>
      <c r="E5" s="321">
        <v>30.937999999999999</v>
      </c>
      <c r="F5" s="320">
        <v>0.41599999999999682</v>
      </c>
      <c r="G5" s="322">
        <v>-0.41600000000000392</v>
      </c>
      <c r="H5" s="320">
        <v>3.0000000000001137E-2</v>
      </c>
      <c r="I5" s="322">
        <v>0.24299999999999855</v>
      </c>
    </row>
    <row r="6" spans="1:9">
      <c r="A6" s="359" t="s">
        <v>85</v>
      </c>
      <c r="B6" s="360">
        <v>41.152000000000001</v>
      </c>
      <c r="C6" s="361">
        <v>58.847999999999999</v>
      </c>
      <c r="D6" s="360">
        <v>1.7869999999999999</v>
      </c>
      <c r="E6" s="362">
        <v>48.878999999999998</v>
      </c>
      <c r="F6" s="360">
        <v>0.47500000000000142</v>
      </c>
      <c r="G6" s="361">
        <v>-0.47500000000000142</v>
      </c>
      <c r="H6" s="360">
        <v>-5.0000000000000044E-2</v>
      </c>
      <c r="I6" s="361">
        <v>1.2040000000000006</v>
      </c>
    </row>
    <row r="7" spans="1:9">
      <c r="A7" s="324" t="s">
        <v>59</v>
      </c>
      <c r="B7" s="318">
        <v>55.325000000000003</v>
      </c>
      <c r="C7" s="319">
        <v>44.674999999999997</v>
      </c>
      <c r="D7" s="318">
        <v>14.295999999999999</v>
      </c>
      <c r="E7" s="323">
        <v>30.858000000000001</v>
      </c>
      <c r="F7" s="318">
        <v>-0.34899999999999665</v>
      </c>
      <c r="G7" s="319">
        <v>0.34899999999999665</v>
      </c>
      <c r="H7" s="318">
        <v>6.0999999999999943E-2</v>
      </c>
      <c r="I7" s="319">
        <v>0.22200000000000131</v>
      </c>
    </row>
    <row r="8" spans="1:9">
      <c r="A8" s="324" t="s">
        <v>60</v>
      </c>
      <c r="B8" s="318">
        <v>63.435000000000002</v>
      </c>
      <c r="C8" s="319">
        <v>36.564999999999998</v>
      </c>
      <c r="D8" s="318">
        <v>14.685</v>
      </c>
      <c r="E8" s="323">
        <v>37.244</v>
      </c>
      <c r="F8" s="318">
        <v>0.24099999999999966</v>
      </c>
      <c r="G8" s="319">
        <v>-0.24099999999999966</v>
      </c>
      <c r="H8" s="318">
        <v>0.16100000000000136</v>
      </c>
      <c r="I8" s="319">
        <v>0.45199999999999818</v>
      </c>
    </row>
    <row r="9" spans="1:9" ht="22.5">
      <c r="A9" s="325" t="s">
        <v>86</v>
      </c>
      <c r="B9" s="326">
        <v>62.31</v>
      </c>
      <c r="C9" s="327">
        <v>37.69</v>
      </c>
      <c r="D9" s="326">
        <v>14.315</v>
      </c>
      <c r="E9" s="328">
        <v>33.752000000000002</v>
      </c>
      <c r="F9" s="326">
        <v>0.22200000000000131</v>
      </c>
      <c r="G9" s="327">
        <v>-0.22200000000000131</v>
      </c>
      <c r="H9" s="326">
        <v>8.6000000000000298E-2</v>
      </c>
      <c r="I9" s="327">
        <v>0.35900000000000176</v>
      </c>
    </row>
    <row r="10" spans="1:9">
      <c r="A10" s="200" t="s">
        <v>5</v>
      </c>
      <c r="B10" s="329"/>
      <c r="C10" s="329"/>
      <c r="D10" s="329"/>
      <c r="E10" s="329"/>
      <c r="F10" s="329"/>
      <c r="G10" s="329"/>
      <c r="H10" s="329"/>
      <c r="I10" s="329"/>
    </row>
    <row r="11" spans="1:9" ht="24" customHeight="1">
      <c r="A11" s="436" t="s">
        <v>122</v>
      </c>
      <c r="B11" s="436"/>
      <c r="C11" s="436"/>
      <c r="D11" s="436"/>
      <c r="E11" s="436"/>
      <c r="F11" s="436"/>
      <c r="G11" s="436"/>
      <c r="H11" s="436"/>
      <c r="I11" s="329"/>
    </row>
  </sheetData>
  <mergeCells count="3">
    <mergeCell ref="B3:E3"/>
    <mergeCell ref="F3:I3"/>
    <mergeCell ref="A11:H1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topLeftCell="A13" workbookViewId="0">
      <selection activeCell="A34" sqref="A34"/>
    </sheetView>
  </sheetViews>
  <sheetFormatPr baseColWidth="10" defaultRowHeight="15"/>
  <cols>
    <col min="1" max="1" width="24.5703125" customWidth="1"/>
    <col min="2" max="2" width="8.85546875" bestFit="1" customWidth="1"/>
    <col min="3" max="3" width="8.5703125" customWidth="1"/>
    <col min="4" max="4" width="11" customWidth="1"/>
    <col min="5" max="5" width="8.5703125" customWidth="1"/>
    <col min="6" max="6" width="13.42578125" customWidth="1"/>
    <col min="7" max="7" width="8.5703125" customWidth="1"/>
    <col min="8" max="8" width="11.140625" customWidth="1"/>
    <col min="9" max="9" width="7.140625" customWidth="1"/>
    <col min="10" max="10" width="12.5703125" customWidth="1"/>
    <col min="11" max="11" width="11.42578125" style="15"/>
  </cols>
  <sheetData>
    <row r="1" spans="1:11">
      <c r="A1" s="393" t="s">
        <v>206</v>
      </c>
      <c r="B1" s="393"/>
      <c r="C1" s="393"/>
      <c r="D1" s="393"/>
      <c r="E1" s="393"/>
      <c r="F1" s="393"/>
      <c r="G1" s="393"/>
      <c r="H1" s="393"/>
      <c r="I1" s="393"/>
      <c r="J1" s="393"/>
    </row>
    <row r="2" spans="1:11" s="219" customFormat="1" ht="15.75" thickBot="1">
      <c r="A2" s="243"/>
      <c r="B2" s="243"/>
      <c r="C2" s="243"/>
      <c r="D2" s="243"/>
      <c r="E2" s="243"/>
      <c r="F2" s="243"/>
      <c r="G2" s="243"/>
      <c r="K2" s="15"/>
    </row>
    <row r="3" spans="1:11" s="219" customFormat="1">
      <c r="A3" s="45"/>
      <c r="B3" s="45"/>
      <c r="C3" s="437" t="s">
        <v>139</v>
      </c>
      <c r="D3" s="438"/>
      <c r="E3" s="438"/>
      <c r="F3" s="439"/>
      <c r="G3" s="440" t="s">
        <v>140</v>
      </c>
      <c r="H3" s="378"/>
      <c r="I3" s="378"/>
      <c r="J3" s="378"/>
      <c r="K3" s="15"/>
    </row>
    <row r="4" spans="1:11" s="219" customFormat="1" ht="45">
      <c r="A4" s="218"/>
      <c r="B4" s="218"/>
      <c r="C4" s="247" t="s">
        <v>138</v>
      </c>
      <c r="D4" s="217" t="s">
        <v>215</v>
      </c>
      <c r="E4" s="217" t="s">
        <v>144</v>
      </c>
      <c r="F4" s="245" t="s">
        <v>143</v>
      </c>
      <c r="G4" s="248" t="s">
        <v>138</v>
      </c>
      <c r="H4" s="248" t="s">
        <v>215</v>
      </c>
      <c r="I4" s="248" t="s">
        <v>145</v>
      </c>
      <c r="J4" s="248" t="s">
        <v>142</v>
      </c>
      <c r="K4" s="15"/>
    </row>
    <row r="5" spans="1:11">
      <c r="A5" s="444" t="s">
        <v>4</v>
      </c>
      <c r="B5" s="218" t="s">
        <v>132</v>
      </c>
      <c r="C5" s="330">
        <v>301.27800000000002</v>
      </c>
      <c r="D5" s="331">
        <v>10.104960018711552</v>
      </c>
      <c r="E5" s="331">
        <v>8.811753684579358</v>
      </c>
      <c r="F5" s="332">
        <v>0.7267247391343119</v>
      </c>
      <c r="G5" s="331">
        <v>261.58800000000002</v>
      </c>
      <c r="H5" s="331">
        <v>4.0376079797642461</v>
      </c>
      <c r="I5" s="331">
        <v>7.6509038922249388</v>
      </c>
      <c r="J5" s="331">
        <v>0.23126828985939785</v>
      </c>
    </row>
    <row r="6" spans="1:11" s="219" customFormat="1">
      <c r="A6" s="441"/>
      <c r="B6" s="216" t="s">
        <v>133</v>
      </c>
      <c r="C6" s="330">
        <v>167.60499999999999</v>
      </c>
      <c r="D6" s="331">
        <v>5.0986367683760303</v>
      </c>
      <c r="E6" s="331">
        <v>8.1126364337991586</v>
      </c>
      <c r="F6" s="332">
        <v>0.36363150112970022</v>
      </c>
      <c r="G6" s="331">
        <v>164.952</v>
      </c>
      <c r="H6" s="331">
        <v>6.2924085135997121</v>
      </c>
      <c r="I6" s="331">
        <v>7.9842224577312066</v>
      </c>
      <c r="J6" s="331">
        <v>0.45785061352429857</v>
      </c>
      <c r="K6" s="15"/>
    </row>
    <row r="7" spans="1:11">
      <c r="A7" s="445"/>
      <c r="B7" s="244" t="s">
        <v>0</v>
      </c>
      <c r="C7" s="333">
        <v>468.88299999999998</v>
      </c>
      <c r="D7" s="331">
        <v>8.2615642504537021</v>
      </c>
      <c r="E7" s="334">
        <v>8.5484259268628211</v>
      </c>
      <c r="F7" s="335">
        <v>0.59051814003185399</v>
      </c>
      <c r="G7" s="334">
        <v>426.54</v>
      </c>
      <c r="H7" s="336">
        <v>4.8981488995949674</v>
      </c>
      <c r="I7" s="334">
        <v>7.7764508306849844</v>
      </c>
      <c r="J7" s="334">
        <v>0.31643988716589</v>
      </c>
    </row>
    <row r="8" spans="1:11">
      <c r="A8" s="441" t="s">
        <v>1</v>
      </c>
      <c r="B8" s="216" t="s">
        <v>132</v>
      </c>
      <c r="C8" s="337">
        <v>113.631</v>
      </c>
      <c r="D8" s="338">
        <v>4.5575001380224078</v>
      </c>
      <c r="E8" s="339">
        <v>8.4014222330004475</v>
      </c>
      <c r="F8" s="340">
        <v>0.20961389314871859</v>
      </c>
      <c r="G8" s="341">
        <v>94.826999999999998</v>
      </c>
      <c r="H8" s="331">
        <v>9.148355759159287</v>
      </c>
      <c r="I8" s="339">
        <v>7.011129586897356</v>
      </c>
      <c r="J8" s="339">
        <v>0.47585490177536727</v>
      </c>
    </row>
    <row r="9" spans="1:11">
      <c r="A9" s="443"/>
      <c r="B9" s="216" t="s">
        <v>133</v>
      </c>
      <c r="C9" s="342">
        <v>86.866</v>
      </c>
      <c r="D9" s="343">
        <v>-0.98935418423871102</v>
      </c>
      <c r="E9" s="331">
        <v>8.073464755849395</v>
      </c>
      <c r="F9" s="344">
        <v>-0.13415912542319575</v>
      </c>
      <c r="G9" s="345">
        <v>88.197999999999993</v>
      </c>
      <c r="H9" s="331">
        <v>9.8698224852070915</v>
      </c>
      <c r="I9" s="331">
        <v>8.1972629629130509</v>
      </c>
      <c r="J9" s="331">
        <v>0.70135107957735343</v>
      </c>
    </row>
    <row r="10" spans="1:11" s="219" customFormat="1">
      <c r="A10" s="249"/>
      <c r="B10" s="46" t="s">
        <v>0</v>
      </c>
      <c r="C10" s="346">
        <v>200.49700000000001</v>
      </c>
      <c r="D10" s="343">
        <v>2.0798118241247998</v>
      </c>
      <c r="E10" s="347">
        <v>8.2561189360112373</v>
      </c>
      <c r="F10" s="348">
        <v>5.7257805780386306E-2</v>
      </c>
      <c r="G10" s="349">
        <v>183.02500000000001</v>
      </c>
      <c r="H10" s="331">
        <v>9.4948370963303432</v>
      </c>
      <c r="I10" s="347">
        <v>7.5366522604500661</v>
      </c>
      <c r="J10" s="347">
        <v>0.5726608847985748</v>
      </c>
      <c r="K10" s="294"/>
    </row>
    <row r="11" spans="1:11">
      <c r="A11" s="216"/>
      <c r="B11" s="216"/>
      <c r="C11" s="330"/>
      <c r="D11" s="343"/>
      <c r="E11" s="350"/>
      <c r="F11" s="332"/>
      <c r="G11" s="350"/>
      <c r="H11" s="331"/>
      <c r="I11" s="350"/>
      <c r="J11" s="350"/>
      <c r="K11" s="294"/>
    </row>
    <row r="12" spans="1:11">
      <c r="A12" s="441" t="s">
        <v>2</v>
      </c>
      <c r="B12" s="216" t="s">
        <v>132</v>
      </c>
      <c r="C12" s="330">
        <v>109.82</v>
      </c>
      <c r="D12" s="343">
        <v>18.162255218420476</v>
      </c>
      <c r="E12" s="331">
        <v>9.4865292925314098</v>
      </c>
      <c r="F12" s="332">
        <v>1.4313632081555401</v>
      </c>
      <c r="G12" s="331">
        <v>96.331999999999994</v>
      </c>
      <c r="H12" s="331">
        <v>-1.0335120918860019</v>
      </c>
      <c r="I12" s="331">
        <v>8.3214017465683465</v>
      </c>
      <c r="J12" s="331">
        <v>-0.1160351732277114</v>
      </c>
      <c r="K12" s="294"/>
    </row>
    <row r="13" spans="1:11">
      <c r="A13" s="443"/>
      <c r="B13" s="216" t="s">
        <v>133</v>
      </c>
      <c r="C13" s="330">
        <v>58.488</v>
      </c>
      <c r="D13" s="343">
        <v>16.079863454134081</v>
      </c>
      <c r="E13" s="331">
        <v>8.0036783421186595</v>
      </c>
      <c r="F13" s="332">
        <v>1.0995140098405392</v>
      </c>
      <c r="G13" s="331">
        <v>55.168999999999997</v>
      </c>
      <c r="H13" s="331">
        <v>2.2083480000741007</v>
      </c>
      <c r="I13" s="331">
        <v>7.5494961437618704</v>
      </c>
      <c r="J13" s="331">
        <v>0.15211875489278537</v>
      </c>
      <c r="K13" s="294"/>
    </row>
    <row r="14" spans="1:11" s="219" customFormat="1">
      <c r="A14" s="249"/>
      <c r="B14" s="46" t="s">
        <v>0</v>
      </c>
      <c r="C14" s="351">
        <v>168.30799999999999</v>
      </c>
      <c r="D14" s="343">
        <v>17.430194102954101</v>
      </c>
      <c r="E14" s="347">
        <v>8.9127043953218728</v>
      </c>
      <c r="F14" s="352">
        <v>1.3034883386510137</v>
      </c>
      <c r="G14" s="347">
        <v>151.501</v>
      </c>
      <c r="H14" s="331">
        <v>0.12292238046460735</v>
      </c>
      <c r="I14" s="347">
        <v>8.0226942783210493</v>
      </c>
      <c r="J14" s="347">
        <v>-1.177545529804469E-2</v>
      </c>
      <c r="K14" s="294"/>
    </row>
    <row r="15" spans="1:11">
      <c r="A15" s="216"/>
      <c r="B15" s="216"/>
      <c r="C15" s="342"/>
      <c r="D15" s="343"/>
      <c r="E15" s="350"/>
      <c r="F15" s="332"/>
      <c r="G15" s="350"/>
      <c r="H15" s="331"/>
      <c r="I15" s="350"/>
      <c r="J15" s="350"/>
      <c r="K15" s="294"/>
    </row>
    <row r="16" spans="1:11">
      <c r="A16" s="441" t="s">
        <v>3</v>
      </c>
      <c r="B16" s="216" t="s">
        <v>132</v>
      </c>
      <c r="C16" s="330">
        <v>77.826999999999998</v>
      </c>
      <c r="D16" s="343">
        <v>8.0780447160116573</v>
      </c>
      <c r="E16" s="331">
        <v>8.5629142096713053</v>
      </c>
      <c r="F16" s="332">
        <v>0.59665834204222179</v>
      </c>
      <c r="G16" s="331">
        <v>70.429000000000002</v>
      </c>
      <c r="H16" s="331">
        <v>4.7754355167437978</v>
      </c>
      <c r="I16" s="331">
        <v>7.7489493989610345</v>
      </c>
      <c r="J16" s="331">
        <v>0.32654733643947598</v>
      </c>
      <c r="K16" s="294"/>
    </row>
    <row r="17" spans="1:11" s="219" customFormat="1">
      <c r="A17" s="441"/>
      <c r="B17" s="216" t="s">
        <v>133</v>
      </c>
      <c r="C17" s="330">
        <v>22.251000000000001</v>
      </c>
      <c r="D17" s="343">
        <v>4.2006181511660579</v>
      </c>
      <c r="E17" s="331">
        <v>8.5823054314873524</v>
      </c>
      <c r="F17" s="332">
        <v>0.35072040345345812</v>
      </c>
      <c r="G17" s="331">
        <v>21.585000000000001</v>
      </c>
      <c r="H17" s="331">
        <v>3.1048483401003191</v>
      </c>
      <c r="I17" s="331">
        <v>8.3254263960565602</v>
      </c>
      <c r="J17" s="331">
        <v>0.31093926080261447</v>
      </c>
      <c r="K17" s="294"/>
    </row>
    <row r="18" spans="1:11">
      <c r="A18" s="445"/>
      <c r="B18" s="244" t="s">
        <v>0</v>
      </c>
      <c r="C18" s="333">
        <v>100.078</v>
      </c>
      <c r="D18" s="343">
        <v>7.1912086028876221</v>
      </c>
      <c r="E18" s="334">
        <v>8.5672180082960203</v>
      </c>
      <c r="F18" s="335">
        <v>0.54175221451867017</v>
      </c>
      <c r="G18" s="334">
        <v>92.013999999999996</v>
      </c>
      <c r="H18" s="336">
        <v>4.3787009097715268</v>
      </c>
      <c r="I18" s="334">
        <v>7.8768959992740664</v>
      </c>
      <c r="J18" s="334">
        <v>0.32253445837905659</v>
      </c>
      <c r="K18" s="294"/>
    </row>
    <row r="19" spans="1:11">
      <c r="A19" s="444" t="s">
        <v>52</v>
      </c>
      <c r="B19" s="216" t="s">
        <v>132</v>
      </c>
      <c r="C19" s="330">
        <v>57.975000000000001</v>
      </c>
      <c r="D19" s="338">
        <v>9.1890161217417656</v>
      </c>
      <c r="E19" s="331">
        <v>2.3448704871101893</v>
      </c>
      <c r="F19" s="332">
        <v>0.19640954860209536</v>
      </c>
      <c r="G19" s="331">
        <v>111.39100000000001</v>
      </c>
      <c r="H19" s="331">
        <v>6.2962220759020138</v>
      </c>
      <c r="I19" s="331">
        <v>4.505346587834258</v>
      </c>
      <c r="J19" s="331">
        <v>0.26470716254142879</v>
      </c>
    </row>
    <row r="20" spans="1:11">
      <c r="A20" s="443"/>
      <c r="B20" s="216" t="s">
        <v>133</v>
      </c>
      <c r="C20" s="330">
        <v>30.411999999999999</v>
      </c>
      <c r="D20" s="343">
        <v>9.9136217427445708</v>
      </c>
      <c r="E20" s="331">
        <v>2.2248941306090111</v>
      </c>
      <c r="F20" s="332">
        <v>0.21193270935097042</v>
      </c>
      <c r="G20" s="331">
        <v>62.582000000000001</v>
      </c>
      <c r="H20" s="331">
        <v>7.3742364971518759</v>
      </c>
      <c r="I20" s="331">
        <v>4.5784007786983141</v>
      </c>
      <c r="J20" s="331">
        <v>0.33823689762774478</v>
      </c>
    </row>
    <row r="21" spans="1:11">
      <c r="A21" s="216"/>
      <c r="B21" s="46" t="s">
        <v>0</v>
      </c>
      <c r="C21" s="351">
        <v>88.387</v>
      </c>
      <c r="D21" s="343">
        <v>9.4372562372314839</v>
      </c>
      <c r="E21" s="347">
        <v>2.3021557624414464</v>
      </c>
      <c r="F21" s="352">
        <v>0.20212392899180021</v>
      </c>
      <c r="G21" s="347">
        <v>173.97300000000001</v>
      </c>
      <c r="H21" s="331">
        <v>6.6815062823083693</v>
      </c>
      <c r="I21" s="347">
        <v>4.5313557928114516</v>
      </c>
      <c r="J21" s="347">
        <v>0.29088524846097563</v>
      </c>
    </row>
    <row r="22" spans="1:11" s="219" customFormat="1">
      <c r="A22" s="216"/>
      <c r="B22" s="216"/>
      <c r="C22" s="342"/>
      <c r="D22" s="343"/>
      <c r="E22" s="350"/>
      <c r="F22" s="332"/>
      <c r="G22" s="350"/>
      <c r="H22" s="331"/>
      <c r="I22" s="350"/>
      <c r="J22" s="350"/>
      <c r="K22" s="15"/>
    </row>
    <row r="23" spans="1:11">
      <c r="A23" s="441" t="s">
        <v>53</v>
      </c>
      <c r="B23" s="216" t="s">
        <v>132</v>
      </c>
      <c r="C23" s="330">
        <v>213.52199999999999</v>
      </c>
      <c r="D23" s="343">
        <v>11.02953029207896</v>
      </c>
      <c r="E23" s="331">
        <v>31.969898987025452</v>
      </c>
      <c r="F23" s="332">
        <v>1.9124811299878566</v>
      </c>
      <c r="G23" s="331">
        <v>125.63800000000001</v>
      </c>
      <c r="H23" s="331">
        <v>2.0924242054882525</v>
      </c>
      <c r="I23" s="331">
        <v>18.811336391247288</v>
      </c>
      <c r="J23" s="331">
        <v>-0.41593960282425968</v>
      </c>
    </row>
    <row r="24" spans="1:11">
      <c r="A24" s="443"/>
      <c r="B24" s="216" t="s">
        <v>133</v>
      </c>
      <c r="C24" s="330">
        <v>97.887</v>
      </c>
      <c r="D24" s="343">
        <v>8.2270083806912364</v>
      </c>
      <c r="E24" s="331">
        <v>31.130878363551361</v>
      </c>
      <c r="F24" s="332">
        <v>1.3479260947505445</v>
      </c>
      <c r="G24" s="331">
        <v>64.831999999999994</v>
      </c>
      <c r="H24" s="331">
        <v>2.5676723251435662</v>
      </c>
      <c r="I24" s="331">
        <v>20.618438669749427</v>
      </c>
      <c r="J24" s="331">
        <v>-0.21561414003882362</v>
      </c>
    </row>
    <row r="25" spans="1:11">
      <c r="A25" s="216"/>
      <c r="B25" s="46" t="s">
        <v>0</v>
      </c>
      <c r="C25" s="351">
        <v>311.40899999999999</v>
      </c>
      <c r="D25" s="343">
        <v>10.133082470106846</v>
      </c>
      <c r="E25" s="347">
        <v>31.70133199772172</v>
      </c>
      <c r="F25" s="352">
        <v>1.7323654876771926</v>
      </c>
      <c r="G25" s="347">
        <v>190.47</v>
      </c>
      <c r="H25" s="331">
        <v>2.2536935234495736</v>
      </c>
      <c r="I25" s="347">
        <v>19.389782265785694</v>
      </c>
      <c r="J25" s="347">
        <v>-0.35479885091343633</v>
      </c>
    </row>
    <row r="26" spans="1:11" s="219" customFormat="1">
      <c r="A26" s="216"/>
      <c r="B26" s="216"/>
      <c r="C26" s="342"/>
      <c r="D26" s="343"/>
      <c r="E26" s="350"/>
      <c r="F26" s="332"/>
      <c r="G26" s="350"/>
      <c r="H26" s="331"/>
      <c r="I26" s="350"/>
      <c r="J26" s="350"/>
      <c r="K26" s="15"/>
    </row>
    <row r="27" spans="1:11">
      <c r="A27" s="441" t="s">
        <v>54</v>
      </c>
      <c r="B27" s="216" t="s">
        <v>132</v>
      </c>
      <c r="C27" s="330">
        <v>5.484</v>
      </c>
      <c r="D27" s="343">
        <v>5.8074474242716612</v>
      </c>
      <c r="E27" s="331">
        <v>11.083489965439885</v>
      </c>
      <c r="F27" s="332">
        <v>0.21611892693115209</v>
      </c>
      <c r="G27" s="331">
        <v>3.5230000000000001</v>
      </c>
      <c r="H27" s="331">
        <v>3.1927357937902689</v>
      </c>
      <c r="I27" s="331">
        <v>7.1201924048586278</v>
      </c>
      <c r="J27" s="331">
        <v>-2.0682181910186337E-2</v>
      </c>
    </row>
    <row r="28" spans="1:11">
      <c r="A28" s="443"/>
      <c r="B28" s="216" t="s">
        <v>133</v>
      </c>
      <c r="C28" s="330">
        <v>24.376000000000001</v>
      </c>
      <c r="D28" s="343">
        <v>-8.895201076394077</v>
      </c>
      <c r="E28" s="331">
        <v>9.4782970483363584</v>
      </c>
      <c r="F28" s="332">
        <v>-1.0860650294431906</v>
      </c>
      <c r="G28" s="331">
        <v>23.167999999999999</v>
      </c>
      <c r="H28" s="331">
        <v>15.82841715828418</v>
      </c>
      <c r="I28" s="331">
        <v>9.0085816383269108</v>
      </c>
      <c r="J28" s="331">
        <v>1.1469512080591846</v>
      </c>
    </row>
    <row r="29" spans="1:11">
      <c r="A29" s="216"/>
      <c r="B29" s="46" t="s">
        <v>0</v>
      </c>
      <c r="C29" s="351">
        <v>29.86</v>
      </c>
      <c r="D29" s="343">
        <v>-6.5092833213312939</v>
      </c>
      <c r="E29" s="347">
        <v>9.7372952102681829</v>
      </c>
      <c r="F29" s="352">
        <v>-0.87493804346867954</v>
      </c>
      <c r="G29" s="347">
        <v>26.690999999999999</v>
      </c>
      <c r="H29" s="331">
        <v>13.986163307140419</v>
      </c>
      <c r="I29" s="347">
        <v>8.703889700511322</v>
      </c>
      <c r="J29" s="347">
        <v>0.95628578443942214</v>
      </c>
    </row>
    <row r="30" spans="1:11" s="219" customFormat="1">
      <c r="A30" s="216"/>
      <c r="B30" s="216"/>
      <c r="C30" s="342"/>
      <c r="D30" s="343"/>
      <c r="E30" s="350"/>
      <c r="F30" s="332"/>
      <c r="G30" s="350"/>
      <c r="H30" s="331"/>
      <c r="I30" s="350"/>
      <c r="J30" s="350"/>
      <c r="K30" s="15"/>
    </row>
    <row r="31" spans="1:11">
      <c r="A31" s="441" t="s">
        <v>55</v>
      </c>
      <c r="B31" s="216" t="s">
        <v>132</v>
      </c>
      <c r="C31" s="330">
        <v>24.297000000000001</v>
      </c>
      <c r="D31" s="343">
        <v>5.4648841045229712</v>
      </c>
      <c r="E31" s="331">
        <v>10.597756749271042</v>
      </c>
      <c r="F31" s="332">
        <v>0.49558643481503317</v>
      </c>
      <c r="G31" s="331">
        <v>21.036000000000001</v>
      </c>
      <c r="H31" s="331">
        <v>4.3141922047009951</v>
      </c>
      <c r="I31" s="331">
        <v>9.175388359783744</v>
      </c>
      <c r="J31" s="331">
        <v>0.41170812901289189</v>
      </c>
    </row>
    <row r="32" spans="1:11" s="219" customFormat="1">
      <c r="A32" s="441"/>
      <c r="B32" s="216" t="s">
        <v>133</v>
      </c>
      <c r="C32" s="330">
        <v>14.93</v>
      </c>
      <c r="D32" s="343">
        <v>2.2392659042662411</v>
      </c>
      <c r="E32" s="331">
        <v>11.71311115295299</v>
      </c>
      <c r="F32" s="332">
        <v>0.33400232309901945</v>
      </c>
      <c r="G32" s="331">
        <v>14.37</v>
      </c>
      <c r="H32" s="331">
        <v>4.9517966695880711</v>
      </c>
      <c r="I32" s="331">
        <v>11.273771417812089</v>
      </c>
      <c r="J32" s="331">
        <v>0.7463243680642826</v>
      </c>
      <c r="K32" s="15"/>
    </row>
    <row r="33" spans="1:11" ht="15.75" thickBot="1">
      <c r="A33" s="442"/>
      <c r="B33" s="246" t="s">
        <v>0</v>
      </c>
      <c r="C33" s="353">
        <v>39.226999999999997</v>
      </c>
      <c r="D33" s="354">
        <v>4.2134906086448209</v>
      </c>
      <c r="E33" s="355">
        <v>10.996287102692657</v>
      </c>
      <c r="F33" s="356">
        <v>0.43427976681004665</v>
      </c>
      <c r="G33" s="355">
        <v>35.405999999999999</v>
      </c>
      <c r="H33" s="357">
        <v>4.5720361509835161</v>
      </c>
      <c r="I33" s="355">
        <v>9.9251673887357228</v>
      </c>
      <c r="J33" s="355">
        <v>0.52640734484776175</v>
      </c>
    </row>
    <row r="34" spans="1:11" s="219" customFormat="1">
      <c r="A34" s="215" t="s">
        <v>5</v>
      </c>
      <c r="B34" s="214"/>
      <c r="C34" s="214"/>
      <c r="D34" s="214"/>
      <c r="E34" s="214"/>
      <c r="F34" s="214"/>
      <c r="G34" s="15"/>
      <c r="K34" s="15"/>
    </row>
    <row r="35" spans="1:11" s="219" customFormat="1">
      <c r="A35" s="215" t="s">
        <v>6</v>
      </c>
      <c r="B35" s="215"/>
      <c r="C35" s="215"/>
      <c r="D35" s="215"/>
      <c r="E35" s="215"/>
      <c r="F35" s="214"/>
      <c r="G35" s="15"/>
      <c r="K35" s="15"/>
    </row>
    <row r="36" spans="1:11" s="219" customFormat="1" ht="23.25" customHeight="1">
      <c r="A36" s="381" t="s">
        <v>181</v>
      </c>
      <c r="B36" s="381"/>
      <c r="C36" s="381"/>
      <c r="D36" s="381"/>
      <c r="E36" s="381"/>
      <c r="F36" s="381"/>
      <c r="G36" s="381"/>
      <c r="H36" s="381"/>
      <c r="I36" s="381"/>
      <c r="J36" s="381"/>
      <c r="K36" s="15"/>
    </row>
    <row r="37" spans="1:11" s="219" customFormat="1">
      <c r="A37"/>
      <c r="B37"/>
      <c r="C37"/>
      <c r="D37"/>
      <c r="E37"/>
      <c r="F37"/>
      <c r="G37" s="15"/>
      <c r="H37" s="231"/>
      <c r="K37" s="15"/>
    </row>
    <row r="38" spans="1:11" s="219" customFormat="1">
      <c r="A38"/>
      <c r="B38"/>
      <c r="C38"/>
      <c r="D38"/>
      <c r="E38"/>
      <c r="F38"/>
      <c r="G38" s="15"/>
      <c r="K38" s="15"/>
    </row>
    <row r="41" spans="1:11" ht="34.5" customHeight="1"/>
  </sheetData>
  <mergeCells count="12">
    <mergeCell ref="C3:F3"/>
    <mergeCell ref="G3:J3"/>
    <mergeCell ref="A1:J1"/>
    <mergeCell ref="A36:J36"/>
    <mergeCell ref="A31:A33"/>
    <mergeCell ref="A8:A9"/>
    <mergeCell ref="A12:A13"/>
    <mergeCell ref="A5:A7"/>
    <mergeCell ref="A16:A18"/>
    <mergeCell ref="A19:A20"/>
    <mergeCell ref="A23:A24"/>
    <mergeCell ref="A27:A28"/>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opLeftCell="A7" zoomScaleNormal="100" workbookViewId="0">
      <selection activeCell="N30" sqref="N30"/>
    </sheetView>
  </sheetViews>
  <sheetFormatPr baseColWidth="10" defaultRowHeight="15"/>
  <cols>
    <col min="1" max="1" width="5.7109375" customWidth="1"/>
    <col min="2" max="2" width="15.28515625" customWidth="1"/>
    <col min="3" max="3" width="12.28515625" bestFit="1" customWidth="1"/>
    <col min="4" max="4" width="9.28515625" bestFit="1" customWidth="1"/>
    <col min="6" max="6" width="5.28515625" bestFit="1" customWidth="1"/>
    <col min="7" max="7" width="14.7109375" customWidth="1"/>
    <col min="8" max="8" width="12.85546875" customWidth="1"/>
    <col min="9" max="9" width="9.28515625" bestFit="1" customWidth="1"/>
    <col min="13" max="14" width="8.85546875" customWidth="1"/>
    <col min="15" max="15" width="10.42578125" customWidth="1"/>
    <col min="16" max="17" width="8.85546875" customWidth="1"/>
    <col min="18" max="18" width="10.42578125" customWidth="1"/>
  </cols>
  <sheetData>
    <row r="1" spans="1:1">
      <c r="A1" s="210" t="s">
        <v>207</v>
      </c>
    </row>
    <row r="2" spans="1:1">
      <c r="A2" s="210"/>
    </row>
    <row r="3" spans="1:1">
      <c r="A3" s="210"/>
    </row>
    <row r="4" spans="1:1">
      <c r="A4" s="210"/>
    </row>
    <row r="5" spans="1:1">
      <c r="A5" s="210"/>
    </row>
    <row r="6" spans="1:1">
      <c r="A6" s="210"/>
    </row>
    <row r="7" spans="1:1">
      <c r="A7" s="210"/>
    </row>
    <row r="8" spans="1:1">
      <c r="A8" s="210"/>
    </row>
    <row r="9" spans="1:1">
      <c r="A9" s="210"/>
    </row>
    <row r="10" spans="1:1">
      <c r="A10" s="210"/>
    </row>
    <row r="11" spans="1:1">
      <c r="A11" s="210"/>
    </row>
    <row r="12" spans="1:1">
      <c r="A12" s="210"/>
    </row>
    <row r="13" spans="1:1">
      <c r="A13" s="210"/>
    </row>
    <row r="14" spans="1:1">
      <c r="A14" s="210"/>
    </row>
    <row r="15" spans="1:1">
      <c r="A15" s="210"/>
    </row>
    <row r="16" spans="1:1">
      <c r="A16" s="210"/>
    </row>
    <row r="17" spans="1:11">
      <c r="A17" s="210"/>
    </row>
    <row r="18" spans="1:11">
      <c r="A18" s="210"/>
    </row>
    <row r="19" spans="1:11">
      <c r="A19" s="210"/>
    </row>
    <row r="20" spans="1:11">
      <c r="A20" s="210"/>
    </row>
    <row r="21" spans="1:11">
      <c r="A21" s="210"/>
    </row>
    <row r="22" spans="1:11">
      <c r="A22" s="210"/>
    </row>
    <row r="23" spans="1:11">
      <c r="A23" s="210"/>
    </row>
    <row r="24" spans="1:11">
      <c r="A24" s="210"/>
    </row>
    <row r="25" spans="1:11">
      <c r="A25" s="210"/>
    </row>
    <row r="26" spans="1:11">
      <c r="A26" s="446" t="s">
        <v>217</v>
      </c>
      <c r="B26" s="446"/>
      <c r="C26" s="446"/>
      <c r="D26" s="446"/>
      <c r="E26" s="446"/>
      <c r="F26" s="446"/>
      <c r="G26" s="446"/>
      <c r="H26" s="446"/>
      <c r="I26" s="446"/>
      <c r="J26" s="446"/>
    </row>
    <row r="27" spans="1:11" ht="16.5" customHeight="1">
      <c r="A27" s="447" t="s">
        <v>106</v>
      </c>
      <c r="B27" s="447"/>
      <c r="C27" s="447"/>
      <c r="D27" s="447"/>
      <c r="E27" s="447"/>
      <c r="F27" s="447"/>
      <c r="G27" s="447"/>
      <c r="H27" s="447"/>
      <c r="I27" s="447"/>
      <c r="J27" s="447"/>
      <c r="K27" s="447"/>
    </row>
    <row r="28" spans="1:11">
      <c r="A28" s="447" t="s">
        <v>231</v>
      </c>
      <c r="B28" s="447"/>
      <c r="C28" s="447"/>
      <c r="D28" s="447"/>
      <c r="E28" s="447"/>
      <c r="F28" s="447"/>
      <c r="G28" s="447"/>
      <c r="H28" s="447"/>
      <c r="I28" s="447"/>
      <c r="J28" s="447"/>
    </row>
    <row r="29" spans="1:11">
      <c r="A29" s="210"/>
    </row>
    <row r="30" spans="1:11">
      <c r="A30" s="210"/>
    </row>
  </sheetData>
  <mergeCells count="3">
    <mergeCell ref="A26:J26"/>
    <mergeCell ref="A28:J28"/>
    <mergeCell ref="A27:K27"/>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election activeCell="D12" sqref="D12"/>
    </sheetView>
  </sheetViews>
  <sheetFormatPr baseColWidth="10" defaultRowHeight="15"/>
  <cols>
    <col min="2" max="5" width="13.5703125" customWidth="1"/>
    <col min="6" max="7" width="13.5703125" style="219" customWidth="1"/>
    <col min="8" max="12" width="13.5703125" customWidth="1"/>
  </cols>
  <sheetData>
    <row r="1" spans="1:14" ht="15" customHeight="1">
      <c r="A1" s="213"/>
      <c r="B1" s="450" t="s">
        <v>107</v>
      </c>
      <c r="C1" s="451"/>
      <c r="D1" s="451"/>
      <c r="E1" s="451"/>
      <c r="F1" s="451"/>
      <c r="G1" s="452"/>
      <c r="H1" s="209"/>
      <c r="I1" s="448" t="s">
        <v>108</v>
      </c>
      <c r="J1" s="449"/>
      <c r="K1" s="449"/>
      <c r="L1" s="449"/>
      <c r="M1" s="449"/>
      <c r="N1" s="449"/>
    </row>
    <row r="2" spans="1:14" ht="39">
      <c r="A2" s="208" t="s">
        <v>109</v>
      </c>
      <c r="B2" s="207" t="s">
        <v>52</v>
      </c>
      <c r="C2" s="207" t="s">
        <v>53</v>
      </c>
      <c r="D2" s="207" t="s">
        <v>54</v>
      </c>
      <c r="E2" s="207" t="s">
        <v>55</v>
      </c>
      <c r="F2" s="232" t="s">
        <v>132</v>
      </c>
      <c r="G2" s="232" t="s">
        <v>133</v>
      </c>
      <c r="H2" s="208" t="s">
        <v>109</v>
      </c>
      <c r="I2" s="207" t="s">
        <v>52</v>
      </c>
      <c r="J2" s="207" t="s">
        <v>53</v>
      </c>
      <c r="K2" s="207" t="s">
        <v>54</v>
      </c>
      <c r="L2" s="207" t="s">
        <v>55</v>
      </c>
      <c r="M2" s="232" t="s">
        <v>132</v>
      </c>
      <c r="N2" s="232" t="s">
        <v>133</v>
      </c>
    </row>
    <row r="3" spans="1:14">
      <c r="A3" s="206" t="s">
        <v>110</v>
      </c>
      <c r="B3" s="212">
        <v>0.04</v>
      </c>
      <c r="C3" s="212">
        <v>0.91</v>
      </c>
      <c r="D3" s="212">
        <v>7.57</v>
      </c>
      <c r="E3" s="212">
        <v>5.98</v>
      </c>
      <c r="F3" s="212">
        <v>1.07</v>
      </c>
      <c r="G3" s="212">
        <v>2.52</v>
      </c>
      <c r="H3" s="206" t="s">
        <v>110</v>
      </c>
      <c r="I3" s="212">
        <v>0</v>
      </c>
      <c r="J3" s="212">
        <v>0.75</v>
      </c>
      <c r="K3" s="212">
        <v>1.72</v>
      </c>
      <c r="L3" s="212">
        <v>3.62</v>
      </c>
      <c r="M3" s="212">
        <v>0.57999999999999996</v>
      </c>
      <c r="N3" s="212">
        <v>0.99</v>
      </c>
    </row>
    <row r="4" spans="1:14">
      <c r="A4" s="205">
        <v>19</v>
      </c>
      <c r="B4" s="212">
        <v>0.31</v>
      </c>
      <c r="C4" s="212">
        <v>2.2200000000000002</v>
      </c>
      <c r="D4" s="212">
        <v>13.44</v>
      </c>
      <c r="E4" s="212">
        <v>3.7</v>
      </c>
      <c r="F4" s="212">
        <v>2.06</v>
      </c>
      <c r="G4" s="212">
        <v>3.84</v>
      </c>
      <c r="H4" s="205">
        <v>19</v>
      </c>
      <c r="I4" s="212">
        <v>0.01</v>
      </c>
      <c r="J4" s="212">
        <v>1.83</v>
      </c>
      <c r="K4" s="212">
        <v>2.98</v>
      </c>
      <c r="L4" s="212">
        <v>2.88</v>
      </c>
      <c r="M4" s="212">
        <v>1.1200000000000001</v>
      </c>
      <c r="N4" s="212">
        <v>1.45</v>
      </c>
    </row>
    <row r="5" spans="1:14">
      <c r="A5" s="205">
        <v>20</v>
      </c>
      <c r="B5" s="212">
        <v>1</v>
      </c>
      <c r="C5" s="212">
        <v>3.12</v>
      </c>
      <c r="D5" s="212">
        <v>14.77</v>
      </c>
      <c r="E5" s="212">
        <v>4.3</v>
      </c>
      <c r="F5" s="212">
        <v>2.76</v>
      </c>
      <c r="G5" s="212">
        <v>4.99</v>
      </c>
      <c r="H5" s="205">
        <v>20</v>
      </c>
      <c r="I5" s="212">
        <v>0.05</v>
      </c>
      <c r="J5" s="212">
        <v>2.76</v>
      </c>
      <c r="K5" s="212">
        <v>4.1399999999999997</v>
      </c>
      <c r="L5" s="212">
        <v>3.78</v>
      </c>
      <c r="M5" s="212">
        <v>1.68</v>
      </c>
      <c r="N5" s="212">
        <v>2.0499999999999998</v>
      </c>
    </row>
    <row r="6" spans="1:14">
      <c r="A6" s="205">
        <v>21</v>
      </c>
      <c r="B6" s="212">
        <v>1.42</v>
      </c>
      <c r="C6" s="212">
        <v>4.13</v>
      </c>
      <c r="D6" s="212">
        <v>13.27</v>
      </c>
      <c r="E6" s="212">
        <v>3.46</v>
      </c>
      <c r="F6" s="212">
        <v>3.59</v>
      </c>
      <c r="G6" s="212">
        <v>5.15</v>
      </c>
      <c r="H6" s="205">
        <v>21</v>
      </c>
      <c r="I6" s="212">
        <v>0.09</v>
      </c>
      <c r="J6" s="212">
        <v>3.55</v>
      </c>
      <c r="K6" s="212">
        <v>4.32</v>
      </c>
      <c r="L6" s="212">
        <v>2.9</v>
      </c>
      <c r="M6" s="212">
        <v>2</v>
      </c>
      <c r="N6" s="212">
        <v>2.35</v>
      </c>
    </row>
    <row r="7" spans="1:14">
      <c r="A7" s="205">
        <v>22</v>
      </c>
      <c r="B7" s="212">
        <v>4.71</v>
      </c>
      <c r="C7" s="212">
        <v>5</v>
      </c>
      <c r="D7" s="212">
        <v>10.01</v>
      </c>
      <c r="E7" s="212">
        <v>4.1900000000000004</v>
      </c>
      <c r="F7" s="212">
        <v>5.16</v>
      </c>
      <c r="G7" s="212">
        <v>5.25</v>
      </c>
      <c r="H7" s="205">
        <v>22</v>
      </c>
      <c r="I7" s="212">
        <v>0.24</v>
      </c>
      <c r="J7" s="212">
        <v>4</v>
      </c>
      <c r="K7" s="212">
        <v>4.75</v>
      </c>
      <c r="L7" s="212">
        <v>2.76</v>
      </c>
      <c r="M7" s="212">
        <v>2.27</v>
      </c>
      <c r="N7" s="212">
        <v>2.62</v>
      </c>
    </row>
    <row r="8" spans="1:14">
      <c r="A8" s="205">
        <v>23</v>
      </c>
      <c r="B8" s="212">
        <v>5.14</v>
      </c>
      <c r="C8" s="212">
        <v>5.51</v>
      </c>
      <c r="D8" s="212">
        <v>8.11</v>
      </c>
      <c r="E8" s="212">
        <v>4.7699999999999996</v>
      </c>
      <c r="F8" s="212">
        <v>5.45</v>
      </c>
      <c r="G8" s="212">
        <v>5.72</v>
      </c>
      <c r="H8" s="205">
        <v>23</v>
      </c>
      <c r="I8" s="212">
        <v>0.36</v>
      </c>
      <c r="J8" s="212">
        <v>4.46</v>
      </c>
      <c r="K8" s="212">
        <v>5.03</v>
      </c>
      <c r="L8" s="212">
        <v>2.29</v>
      </c>
      <c r="M8" s="212">
        <v>2.54</v>
      </c>
      <c r="N8" s="212">
        <v>2.8</v>
      </c>
    </row>
    <row r="9" spans="1:14">
      <c r="A9" s="205">
        <v>24</v>
      </c>
      <c r="B9" s="212">
        <v>4.92</v>
      </c>
      <c r="C9" s="212">
        <v>5.45</v>
      </c>
      <c r="D9" s="212">
        <v>6.46</v>
      </c>
      <c r="E9" s="212">
        <v>9.17</v>
      </c>
      <c r="F9" s="212">
        <v>5.58</v>
      </c>
      <c r="G9" s="212">
        <v>5.99</v>
      </c>
      <c r="H9" s="205">
        <v>24</v>
      </c>
      <c r="I9" s="212">
        <v>0.49</v>
      </c>
      <c r="J9" s="212">
        <v>4.72</v>
      </c>
      <c r="K9" s="212">
        <v>5.31</v>
      </c>
      <c r="L9" s="212">
        <v>2.1800000000000002</v>
      </c>
      <c r="M9" s="212">
        <v>2.76</v>
      </c>
      <c r="N9" s="212">
        <v>2.92</v>
      </c>
    </row>
    <row r="10" spans="1:14">
      <c r="A10" s="205">
        <v>25</v>
      </c>
      <c r="B10" s="212">
        <v>4.6500000000000004</v>
      </c>
      <c r="C10" s="212">
        <v>5.05</v>
      </c>
      <c r="D10" s="212">
        <v>5.51</v>
      </c>
      <c r="E10" s="212">
        <v>10.78</v>
      </c>
      <c r="F10" s="212">
        <v>5.25</v>
      </c>
      <c r="G10" s="212">
        <v>5.91</v>
      </c>
      <c r="H10" s="205">
        <v>25</v>
      </c>
      <c r="I10" s="212">
        <v>0.69</v>
      </c>
      <c r="J10" s="212">
        <v>4.9400000000000004</v>
      </c>
      <c r="K10" s="212">
        <v>4.9400000000000004</v>
      </c>
      <c r="L10" s="212">
        <v>2.11</v>
      </c>
      <c r="M10" s="212">
        <v>2.91</v>
      </c>
      <c r="N10" s="212">
        <v>3.06</v>
      </c>
    </row>
    <row r="11" spans="1:14">
      <c r="A11" s="205">
        <v>26</v>
      </c>
      <c r="B11" s="212">
        <v>3.96</v>
      </c>
      <c r="C11" s="212">
        <v>4.45</v>
      </c>
      <c r="D11" s="212">
        <v>3.67</v>
      </c>
      <c r="E11" s="212">
        <v>4.8600000000000003</v>
      </c>
      <c r="F11" s="212">
        <v>4.1500000000000004</v>
      </c>
      <c r="G11" s="212">
        <v>4.7</v>
      </c>
      <c r="H11" s="205">
        <v>26</v>
      </c>
      <c r="I11" s="212">
        <v>0.83</v>
      </c>
      <c r="J11" s="212">
        <v>5</v>
      </c>
      <c r="K11" s="212">
        <v>3.99</v>
      </c>
      <c r="L11" s="212">
        <v>3.22</v>
      </c>
      <c r="M11" s="212">
        <v>3.05</v>
      </c>
      <c r="N11" s="212">
        <v>3.14</v>
      </c>
    </row>
    <row r="12" spans="1:14">
      <c r="A12" s="205">
        <v>27</v>
      </c>
      <c r="B12" s="212">
        <v>3.62</v>
      </c>
      <c r="C12" s="212">
        <v>4.04</v>
      </c>
      <c r="D12" s="212">
        <v>2.4</v>
      </c>
      <c r="E12" s="212">
        <v>2.9</v>
      </c>
      <c r="F12" s="212">
        <v>3.63</v>
      </c>
      <c r="G12" s="212">
        <v>4.01</v>
      </c>
      <c r="H12" s="205">
        <v>27</v>
      </c>
      <c r="I12" s="212">
        <v>1.03</v>
      </c>
      <c r="J12" s="212">
        <v>4.72</v>
      </c>
      <c r="K12" s="212">
        <v>3.71</v>
      </c>
      <c r="L12" s="212">
        <v>4.8099999999999996</v>
      </c>
      <c r="M12" s="212">
        <v>3.17</v>
      </c>
      <c r="N12" s="212">
        <v>3.14</v>
      </c>
    </row>
    <row r="13" spans="1:14">
      <c r="A13" s="205">
        <v>28</v>
      </c>
      <c r="B13" s="212">
        <v>3.34</v>
      </c>
      <c r="C13" s="212">
        <v>3.69</v>
      </c>
      <c r="D13" s="212">
        <v>1.75</v>
      </c>
      <c r="E13" s="212">
        <v>2.96</v>
      </c>
      <c r="F13" s="212">
        <v>3.37</v>
      </c>
      <c r="G13" s="212">
        <v>3.55</v>
      </c>
      <c r="H13" s="205">
        <v>28</v>
      </c>
      <c r="I13" s="212">
        <v>1.17</v>
      </c>
      <c r="J13" s="212">
        <v>4.24</v>
      </c>
      <c r="K13" s="212">
        <v>3.52</v>
      </c>
      <c r="L13" s="212">
        <v>4.38</v>
      </c>
      <c r="M13" s="212">
        <v>2.98</v>
      </c>
      <c r="N13" s="212">
        <v>2.92</v>
      </c>
    </row>
    <row r="14" spans="1:14">
      <c r="A14" s="205">
        <v>29</v>
      </c>
      <c r="B14" s="212">
        <v>3.21</v>
      </c>
      <c r="C14" s="212">
        <v>3.48</v>
      </c>
      <c r="D14" s="212">
        <v>1.5</v>
      </c>
      <c r="E14" s="212">
        <v>2.88</v>
      </c>
      <c r="F14" s="212">
        <v>3.24</v>
      </c>
      <c r="G14" s="212">
        <v>3.27</v>
      </c>
      <c r="H14" s="205">
        <v>29</v>
      </c>
      <c r="I14" s="212">
        <v>1.1599999999999999</v>
      </c>
      <c r="J14" s="212">
        <v>3.8</v>
      </c>
      <c r="K14" s="212">
        <v>3.42</v>
      </c>
      <c r="L14" s="212">
        <v>3.12</v>
      </c>
      <c r="M14" s="212">
        <v>2.68</v>
      </c>
      <c r="N14" s="212">
        <v>2.59</v>
      </c>
    </row>
    <row r="15" spans="1:14">
      <c r="A15" s="205">
        <v>30</v>
      </c>
      <c r="B15" s="212">
        <v>3.04</v>
      </c>
      <c r="C15" s="212">
        <v>3.03</v>
      </c>
      <c r="D15" s="212">
        <v>1.1599999999999999</v>
      </c>
      <c r="E15" s="212">
        <v>2.84</v>
      </c>
      <c r="F15" s="212">
        <v>2.95</v>
      </c>
      <c r="G15" s="212">
        <v>2.8</v>
      </c>
      <c r="H15" s="205">
        <v>30</v>
      </c>
      <c r="I15" s="212">
        <v>1.28</v>
      </c>
      <c r="J15" s="212">
        <v>3.44</v>
      </c>
      <c r="K15" s="212">
        <v>2.97</v>
      </c>
      <c r="L15" s="212">
        <v>2.57</v>
      </c>
      <c r="M15" s="212">
        <v>2.54</v>
      </c>
      <c r="N15" s="212">
        <v>2.33</v>
      </c>
    </row>
    <row r="16" spans="1:14">
      <c r="A16" s="205">
        <v>31</v>
      </c>
      <c r="B16" s="212">
        <v>3.01</v>
      </c>
      <c r="C16" s="212">
        <v>2.9</v>
      </c>
      <c r="D16" s="212">
        <v>0.66</v>
      </c>
      <c r="E16" s="212">
        <v>2.37</v>
      </c>
      <c r="F16" s="212">
        <v>2.85</v>
      </c>
      <c r="G16" s="212">
        <v>2.52</v>
      </c>
      <c r="H16" s="205">
        <v>31</v>
      </c>
      <c r="I16" s="212">
        <v>1.28</v>
      </c>
      <c r="J16" s="212">
        <v>3.05</v>
      </c>
      <c r="K16" s="212">
        <v>2.42</v>
      </c>
      <c r="L16" s="212">
        <v>2.23</v>
      </c>
      <c r="M16" s="212">
        <v>2.33</v>
      </c>
      <c r="N16" s="212">
        <v>2.0499999999999998</v>
      </c>
    </row>
    <row r="17" spans="1:14">
      <c r="A17" s="205">
        <v>32</v>
      </c>
      <c r="B17" s="212">
        <v>3.08</v>
      </c>
      <c r="C17" s="212">
        <v>2.73</v>
      </c>
      <c r="D17" s="212">
        <v>0.66</v>
      </c>
      <c r="E17" s="212">
        <v>2.11</v>
      </c>
      <c r="F17" s="212">
        <v>2.78</v>
      </c>
      <c r="G17" s="212">
        <v>2.31</v>
      </c>
      <c r="H17" s="205">
        <v>32</v>
      </c>
      <c r="I17" s="212">
        <v>1.28</v>
      </c>
      <c r="J17" s="212">
        <v>2.68</v>
      </c>
      <c r="K17" s="212">
        <v>2.0299999999999998</v>
      </c>
      <c r="L17" s="212">
        <v>1.86</v>
      </c>
      <c r="M17" s="212">
        <v>2.15</v>
      </c>
      <c r="N17" s="212">
        <v>1.77</v>
      </c>
    </row>
    <row r="18" spans="1:14">
      <c r="A18" s="205">
        <v>33</v>
      </c>
      <c r="B18" s="212">
        <v>2.94</v>
      </c>
      <c r="C18" s="212">
        <v>2.48</v>
      </c>
      <c r="D18" s="212">
        <v>0.66</v>
      </c>
      <c r="E18" s="212">
        <v>2.06</v>
      </c>
      <c r="F18" s="212">
        <v>2.62</v>
      </c>
      <c r="G18" s="212">
        <v>2.0499999999999998</v>
      </c>
      <c r="H18" s="205">
        <v>33</v>
      </c>
      <c r="I18" s="212">
        <v>1.28</v>
      </c>
      <c r="J18" s="212">
        <v>2.42</v>
      </c>
      <c r="K18" s="212">
        <v>1.65</v>
      </c>
      <c r="L18" s="212">
        <v>1.56</v>
      </c>
      <c r="M18" s="212">
        <v>1.98</v>
      </c>
      <c r="N18" s="212">
        <v>1.61</v>
      </c>
    </row>
    <row r="19" spans="1:14">
      <c r="A19" s="205">
        <v>34</v>
      </c>
      <c r="B19" s="212">
        <v>2.87</v>
      </c>
      <c r="C19" s="212">
        <v>2.3199999999999998</v>
      </c>
      <c r="D19" s="212">
        <v>0.68</v>
      </c>
      <c r="E19" s="212">
        <v>1.74</v>
      </c>
      <c r="F19" s="212">
        <v>2.4900000000000002</v>
      </c>
      <c r="G19" s="212">
        <v>1.88</v>
      </c>
      <c r="H19" s="205">
        <v>34</v>
      </c>
      <c r="I19" s="212">
        <v>1.32</v>
      </c>
      <c r="J19" s="212">
        <v>2.29</v>
      </c>
      <c r="K19" s="212">
        <v>1.46</v>
      </c>
      <c r="L19" s="212">
        <v>1.43</v>
      </c>
      <c r="M19" s="212">
        <v>1.94</v>
      </c>
      <c r="N19" s="212">
        <v>1.5</v>
      </c>
    </row>
    <row r="20" spans="1:14">
      <c r="A20" s="205">
        <v>35</v>
      </c>
      <c r="B20" s="212">
        <v>3.04</v>
      </c>
      <c r="C20" s="212">
        <v>2.33</v>
      </c>
      <c r="D20" s="212">
        <v>0.71</v>
      </c>
      <c r="E20" s="212">
        <v>1.62</v>
      </c>
      <c r="F20" s="212">
        <v>2.5499999999999998</v>
      </c>
      <c r="G20" s="212">
        <v>1.85</v>
      </c>
      <c r="H20" s="205">
        <v>35</v>
      </c>
      <c r="I20" s="212">
        <v>1.34</v>
      </c>
      <c r="J20" s="212">
        <v>2.16</v>
      </c>
      <c r="K20" s="212">
        <v>1.67</v>
      </c>
      <c r="L20" s="212">
        <v>1.44</v>
      </c>
      <c r="M20" s="212">
        <v>1.89</v>
      </c>
      <c r="N20" s="212">
        <v>1.49</v>
      </c>
    </row>
    <row r="21" spans="1:14">
      <c r="A21" s="205">
        <v>36</v>
      </c>
      <c r="B21" s="212">
        <v>3.02</v>
      </c>
      <c r="C21" s="212">
        <v>2.23</v>
      </c>
      <c r="D21" s="212">
        <v>0.57999999999999996</v>
      </c>
      <c r="E21" s="212">
        <v>1.57</v>
      </c>
      <c r="F21" s="212">
        <v>2.4500000000000002</v>
      </c>
      <c r="G21" s="212">
        <v>1.79</v>
      </c>
      <c r="H21" s="205">
        <v>36</v>
      </c>
      <c r="I21" s="212">
        <v>1.33</v>
      </c>
      <c r="J21" s="212">
        <v>1.99</v>
      </c>
      <c r="K21" s="212">
        <v>1.6</v>
      </c>
      <c r="L21" s="212">
        <v>1.39</v>
      </c>
      <c r="M21" s="212">
        <v>1.8</v>
      </c>
      <c r="N21" s="212">
        <v>1.41</v>
      </c>
    </row>
    <row r="22" spans="1:14">
      <c r="A22" s="205">
        <v>37</v>
      </c>
      <c r="B22" s="212">
        <v>2.94</v>
      </c>
      <c r="C22" s="212">
        <v>2.1800000000000002</v>
      </c>
      <c r="D22" s="212">
        <v>0.52</v>
      </c>
      <c r="E22" s="212">
        <v>1.62</v>
      </c>
      <c r="F22" s="212">
        <v>2.44</v>
      </c>
      <c r="G22" s="212">
        <v>1.7</v>
      </c>
      <c r="H22" s="205">
        <v>37</v>
      </c>
      <c r="I22" s="212">
        <v>1.26</v>
      </c>
      <c r="J22" s="212">
        <v>1.83</v>
      </c>
      <c r="K22" s="212">
        <v>1.92</v>
      </c>
      <c r="L22" s="212">
        <v>1.26</v>
      </c>
      <c r="M22" s="212">
        <v>1.67</v>
      </c>
      <c r="N22" s="212">
        <v>1.38</v>
      </c>
    </row>
    <row r="23" spans="1:14">
      <c r="A23" s="205">
        <v>38</v>
      </c>
      <c r="B23" s="212">
        <v>2.69</v>
      </c>
      <c r="C23" s="212">
        <v>1.99</v>
      </c>
      <c r="D23" s="212">
        <v>0.46</v>
      </c>
      <c r="E23" s="212">
        <v>1.48</v>
      </c>
      <c r="F23" s="212">
        <v>2.21</v>
      </c>
      <c r="G23" s="212">
        <v>1.56</v>
      </c>
      <c r="H23" s="205">
        <v>38</v>
      </c>
      <c r="I23" s="212">
        <v>1.18</v>
      </c>
      <c r="J23" s="212">
        <v>1.73</v>
      </c>
      <c r="K23" s="212">
        <v>2.4700000000000002</v>
      </c>
      <c r="L23" s="212">
        <v>1.0900000000000001</v>
      </c>
      <c r="M23" s="212">
        <v>1.54</v>
      </c>
      <c r="N23" s="212">
        <v>1.43</v>
      </c>
    </row>
    <row r="24" spans="1:14">
      <c r="A24" s="205">
        <v>39</v>
      </c>
      <c r="B24" s="212">
        <v>2.52</v>
      </c>
      <c r="C24" s="212">
        <v>1.9</v>
      </c>
      <c r="D24" s="212">
        <v>0.47</v>
      </c>
      <c r="E24" s="212">
        <v>1.34</v>
      </c>
      <c r="F24" s="212">
        <v>2.08</v>
      </c>
      <c r="G24" s="212">
        <v>1.51</v>
      </c>
      <c r="H24" s="205">
        <v>39</v>
      </c>
      <c r="I24" s="212">
        <v>1.17</v>
      </c>
      <c r="J24" s="212">
        <v>1.61</v>
      </c>
      <c r="K24" s="212">
        <v>2.4700000000000002</v>
      </c>
      <c r="L24" s="212">
        <v>1.1000000000000001</v>
      </c>
      <c r="M24" s="212">
        <v>1.48</v>
      </c>
      <c r="N24" s="212">
        <v>1.38</v>
      </c>
    </row>
    <row r="25" spans="1:14">
      <c r="A25" s="205">
        <v>40</v>
      </c>
      <c r="B25" s="212">
        <v>2.4500000000000002</v>
      </c>
      <c r="C25" s="212">
        <v>1.81</v>
      </c>
      <c r="D25" s="212">
        <v>0.5</v>
      </c>
      <c r="E25" s="212">
        <v>1.4</v>
      </c>
      <c r="F25" s="212">
        <v>2.0299999999999998</v>
      </c>
      <c r="G25" s="212">
        <v>1.42</v>
      </c>
      <c r="H25" s="205">
        <v>40</v>
      </c>
      <c r="I25" s="212">
        <v>1.06</v>
      </c>
      <c r="J25" s="212">
        <v>1.53</v>
      </c>
      <c r="K25" s="212">
        <v>2.04</v>
      </c>
      <c r="L25" s="212">
        <v>1.01</v>
      </c>
      <c r="M25" s="212">
        <v>1.36</v>
      </c>
      <c r="N25" s="212">
        <v>1.26</v>
      </c>
    </row>
    <row r="26" spans="1:14">
      <c r="A26" s="205">
        <v>41</v>
      </c>
      <c r="B26" s="212">
        <v>2.2799999999999998</v>
      </c>
      <c r="C26" s="212">
        <v>1.76</v>
      </c>
      <c r="D26" s="212">
        <v>0.45</v>
      </c>
      <c r="E26" s="212">
        <v>1.21</v>
      </c>
      <c r="F26" s="212">
        <v>1.9</v>
      </c>
      <c r="G26" s="212">
        <v>1.41</v>
      </c>
      <c r="H26" s="205">
        <v>41</v>
      </c>
      <c r="I26" s="212">
        <v>1.0900000000000001</v>
      </c>
      <c r="J26" s="212">
        <v>1.45</v>
      </c>
      <c r="K26" s="212">
        <v>1.82</v>
      </c>
      <c r="L26" s="212">
        <v>0.95</v>
      </c>
      <c r="M26" s="212">
        <v>1.35</v>
      </c>
      <c r="N26" s="212">
        <v>1.19</v>
      </c>
    </row>
    <row r="27" spans="1:14">
      <c r="A27" s="205">
        <v>42</v>
      </c>
      <c r="B27" s="212">
        <v>2.25</v>
      </c>
      <c r="C27" s="212">
        <v>1.71</v>
      </c>
      <c r="D27" s="212">
        <v>0.36</v>
      </c>
      <c r="E27" s="212">
        <v>1.29</v>
      </c>
      <c r="F27" s="212">
        <v>1.86</v>
      </c>
      <c r="G27" s="212">
        <v>1.39</v>
      </c>
      <c r="H27" s="205">
        <v>42</v>
      </c>
      <c r="I27" s="212">
        <v>1.0900000000000001</v>
      </c>
      <c r="J27" s="212">
        <v>1.52</v>
      </c>
      <c r="K27" s="212">
        <v>1.56</v>
      </c>
      <c r="L27" s="212">
        <v>0.99</v>
      </c>
      <c r="M27" s="212">
        <v>1.35</v>
      </c>
      <c r="N27" s="212">
        <v>1.22</v>
      </c>
    </row>
    <row r="28" spans="1:14">
      <c r="A28" s="205">
        <v>43</v>
      </c>
      <c r="B28" s="212">
        <v>2.15</v>
      </c>
      <c r="C28" s="212">
        <v>1.83</v>
      </c>
      <c r="D28" s="212">
        <v>0.44</v>
      </c>
      <c r="E28" s="212">
        <v>1.1499999999999999</v>
      </c>
      <c r="F28" s="212">
        <v>1.91</v>
      </c>
      <c r="G28" s="212">
        <v>1.44</v>
      </c>
      <c r="H28" s="205">
        <v>43</v>
      </c>
      <c r="I28" s="212">
        <v>1.1599999999999999</v>
      </c>
      <c r="J28" s="212">
        <v>1.53</v>
      </c>
      <c r="K28" s="212">
        <v>1.49</v>
      </c>
      <c r="L28" s="212">
        <v>1.02</v>
      </c>
      <c r="M28" s="212">
        <v>1.38</v>
      </c>
      <c r="N28" s="212">
        <v>1.26</v>
      </c>
    </row>
    <row r="29" spans="1:14">
      <c r="A29" s="205">
        <v>44</v>
      </c>
      <c r="B29" s="212">
        <v>2.13</v>
      </c>
      <c r="C29" s="212">
        <v>1.84</v>
      </c>
      <c r="D29" s="212">
        <v>0.39</v>
      </c>
      <c r="E29" s="212">
        <v>1.35</v>
      </c>
      <c r="F29" s="212">
        <v>1.93</v>
      </c>
      <c r="G29" s="212">
        <v>1.44</v>
      </c>
      <c r="H29" s="205">
        <v>44</v>
      </c>
      <c r="I29" s="212">
        <v>1.1399999999999999</v>
      </c>
      <c r="J29" s="212">
        <v>1.5</v>
      </c>
      <c r="K29" s="212">
        <v>1.47</v>
      </c>
      <c r="L29" s="212">
        <v>1.05</v>
      </c>
      <c r="M29" s="212">
        <v>1.37</v>
      </c>
      <c r="N29" s="212">
        <v>1.22</v>
      </c>
    </row>
    <row r="30" spans="1:14">
      <c r="A30" s="205">
        <v>45</v>
      </c>
      <c r="B30" s="212">
        <v>1.96</v>
      </c>
      <c r="C30" s="212">
        <v>1.75</v>
      </c>
      <c r="D30" s="212">
        <v>0.35</v>
      </c>
      <c r="E30" s="212">
        <v>1.18</v>
      </c>
      <c r="F30" s="212">
        <v>1.8</v>
      </c>
      <c r="G30" s="212">
        <v>1.39</v>
      </c>
      <c r="H30" s="205">
        <v>45</v>
      </c>
      <c r="I30" s="212">
        <v>1.1299999999999999</v>
      </c>
      <c r="J30" s="212">
        <v>1.42</v>
      </c>
      <c r="K30" s="212">
        <v>1.25</v>
      </c>
      <c r="L30" s="212">
        <v>1.03</v>
      </c>
      <c r="M30" s="212">
        <v>1.31</v>
      </c>
      <c r="N30" s="212">
        <v>1.18</v>
      </c>
    </row>
    <row r="31" spans="1:14">
      <c r="A31" s="205">
        <v>46</v>
      </c>
      <c r="B31" s="212">
        <v>1.92</v>
      </c>
      <c r="C31" s="212">
        <v>1.66</v>
      </c>
      <c r="D31" s="212">
        <v>0.28000000000000003</v>
      </c>
      <c r="E31" s="212">
        <v>1.1200000000000001</v>
      </c>
      <c r="F31" s="212">
        <v>1.71</v>
      </c>
      <c r="G31" s="212">
        <v>1.34</v>
      </c>
      <c r="H31" s="205">
        <v>46</v>
      </c>
      <c r="I31" s="212">
        <v>1.07</v>
      </c>
      <c r="J31" s="212">
        <v>1.33</v>
      </c>
      <c r="K31" s="212">
        <v>1.3</v>
      </c>
      <c r="L31" s="212">
        <v>0.81</v>
      </c>
      <c r="M31" s="212">
        <v>1.25</v>
      </c>
      <c r="N31" s="212">
        <v>1.08</v>
      </c>
    </row>
    <row r="32" spans="1:14">
      <c r="A32" s="205">
        <v>47</v>
      </c>
      <c r="B32" s="212">
        <v>1.71</v>
      </c>
      <c r="C32" s="212">
        <v>1.57</v>
      </c>
      <c r="D32" s="212">
        <v>0.32</v>
      </c>
      <c r="E32" s="212">
        <v>0.99</v>
      </c>
      <c r="F32" s="212">
        <v>1.57</v>
      </c>
      <c r="G32" s="212">
        <v>1.29</v>
      </c>
      <c r="H32" s="205">
        <v>47</v>
      </c>
      <c r="I32" s="212">
        <v>1.05</v>
      </c>
      <c r="J32" s="212">
        <v>1.29</v>
      </c>
      <c r="K32" s="212">
        <v>1.1299999999999999</v>
      </c>
      <c r="L32" s="212">
        <v>0.76</v>
      </c>
      <c r="M32" s="212">
        <v>1.18</v>
      </c>
      <c r="N32" s="212">
        <v>1.06</v>
      </c>
    </row>
    <row r="33" spans="1:14">
      <c r="A33" s="205">
        <v>48</v>
      </c>
      <c r="B33" s="212">
        <v>1.66</v>
      </c>
      <c r="C33" s="212">
        <v>1.44</v>
      </c>
      <c r="D33" s="212">
        <v>0.22</v>
      </c>
      <c r="E33" s="212">
        <v>0.97</v>
      </c>
      <c r="F33" s="212">
        <v>1.46</v>
      </c>
      <c r="G33" s="212">
        <v>1.19</v>
      </c>
      <c r="H33" s="205">
        <v>48</v>
      </c>
      <c r="I33" s="212">
        <v>1.03</v>
      </c>
      <c r="J33" s="212">
        <v>1.19</v>
      </c>
      <c r="K33" s="212">
        <v>1.02</v>
      </c>
      <c r="L33" s="212">
        <v>0.82</v>
      </c>
      <c r="M33" s="212">
        <v>1.1200000000000001</v>
      </c>
      <c r="N33" s="212">
        <v>1.02</v>
      </c>
    </row>
    <row r="34" spans="1:14">
      <c r="A34" s="205">
        <v>49</v>
      </c>
      <c r="B34" s="212">
        <v>1.49</v>
      </c>
      <c r="C34" s="212">
        <v>1.39</v>
      </c>
      <c r="D34" s="212">
        <v>0.22</v>
      </c>
      <c r="E34" s="212">
        <v>0.98</v>
      </c>
      <c r="F34" s="212">
        <v>1.41</v>
      </c>
      <c r="G34" s="212">
        <v>1.1200000000000001</v>
      </c>
      <c r="H34" s="205">
        <v>49</v>
      </c>
      <c r="I34" s="212">
        <v>1.01</v>
      </c>
      <c r="J34" s="212">
        <v>1.1499999999999999</v>
      </c>
      <c r="K34" s="212">
        <v>1.36</v>
      </c>
      <c r="L34" s="212">
        <v>0.9</v>
      </c>
      <c r="M34" s="212">
        <v>1.1200000000000001</v>
      </c>
      <c r="N34" s="212">
        <v>1.03</v>
      </c>
    </row>
    <row r="35" spans="1:14">
      <c r="A35" s="205">
        <v>50</v>
      </c>
      <c r="B35" s="212">
        <v>1.42</v>
      </c>
      <c r="C35" s="212">
        <v>1.27</v>
      </c>
      <c r="D35" s="212">
        <v>0.22</v>
      </c>
      <c r="E35" s="212">
        <v>0.84</v>
      </c>
      <c r="F35" s="212">
        <v>1.29</v>
      </c>
      <c r="G35" s="212">
        <v>1.02</v>
      </c>
      <c r="H35" s="205">
        <v>50</v>
      </c>
      <c r="I35" s="212">
        <v>1.1000000000000001</v>
      </c>
      <c r="J35" s="212">
        <v>1.17</v>
      </c>
      <c r="K35" s="212">
        <v>1.54</v>
      </c>
      <c r="L35" s="212">
        <v>0.93</v>
      </c>
      <c r="M35" s="212">
        <v>1.17</v>
      </c>
      <c r="N35" s="212">
        <v>1.1100000000000001</v>
      </c>
    </row>
    <row r="36" spans="1:14">
      <c r="A36" s="205">
        <v>51</v>
      </c>
      <c r="B36" s="212">
        <v>1.41</v>
      </c>
      <c r="C36" s="212">
        <v>1.19</v>
      </c>
      <c r="D36" s="212">
        <v>0.23</v>
      </c>
      <c r="E36" s="212">
        <v>0.9</v>
      </c>
      <c r="F36" s="212">
        <v>1.22</v>
      </c>
      <c r="G36" s="212">
        <v>1.02</v>
      </c>
      <c r="H36" s="205">
        <v>51</v>
      </c>
      <c r="I36" s="212">
        <v>1.1299999999999999</v>
      </c>
      <c r="J36" s="212">
        <v>1.07</v>
      </c>
      <c r="K36" s="212">
        <v>1.75</v>
      </c>
      <c r="L36" s="212">
        <v>0.88</v>
      </c>
      <c r="M36" s="212">
        <v>1.1000000000000001</v>
      </c>
      <c r="N36" s="212">
        <v>1.1499999999999999</v>
      </c>
    </row>
    <row r="37" spans="1:14">
      <c r="A37" s="205">
        <v>52</v>
      </c>
      <c r="B37" s="212">
        <v>1.43</v>
      </c>
      <c r="C37" s="212">
        <v>1.1399999999999999</v>
      </c>
      <c r="D37" s="212">
        <v>0.17</v>
      </c>
      <c r="E37" s="212">
        <v>0.82</v>
      </c>
      <c r="F37" s="212">
        <v>1.1499999999999999</v>
      </c>
      <c r="G37" s="212">
        <v>1.02</v>
      </c>
      <c r="H37" s="205">
        <v>52</v>
      </c>
      <c r="I37" s="212">
        <v>1.19</v>
      </c>
      <c r="J37" s="212">
        <v>1.03</v>
      </c>
      <c r="K37" s="212">
        <v>1.63</v>
      </c>
      <c r="L37" s="212">
        <v>0.97</v>
      </c>
      <c r="M37" s="212">
        <v>1.1100000000000001</v>
      </c>
      <c r="N37" s="212">
        <v>1.1499999999999999</v>
      </c>
    </row>
    <row r="38" spans="1:14">
      <c r="A38" s="205">
        <v>53</v>
      </c>
      <c r="B38" s="212">
        <v>1.33</v>
      </c>
      <c r="C38" s="212">
        <v>1.1100000000000001</v>
      </c>
      <c r="D38" s="212">
        <v>0.16</v>
      </c>
      <c r="E38" s="212">
        <v>0.83</v>
      </c>
      <c r="F38" s="212">
        <v>1.1299999999999999</v>
      </c>
      <c r="G38" s="212">
        <v>0.97</v>
      </c>
      <c r="H38" s="205">
        <v>53</v>
      </c>
      <c r="I38" s="212">
        <v>1.26</v>
      </c>
      <c r="J38" s="212">
        <v>0.99</v>
      </c>
      <c r="K38" s="212">
        <v>1.85</v>
      </c>
      <c r="L38" s="212">
        <v>0.94</v>
      </c>
      <c r="M38" s="212">
        <v>1.1000000000000001</v>
      </c>
      <c r="N38" s="212">
        <v>1.23</v>
      </c>
    </row>
    <row r="39" spans="1:14">
      <c r="A39" s="205">
        <v>54</v>
      </c>
      <c r="B39" s="212">
        <v>1.26</v>
      </c>
      <c r="C39" s="212">
        <v>1.07</v>
      </c>
      <c r="D39" s="212">
        <v>0.16</v>
      </c>
      <c r="E39" s="212">
        <v>0.75</v>
      </c>
      <c r="F39" s="212">
        <v>1.05</v>
      </c>
      <c r="G39" s="212">
        <v>0.96</v>
      </c>
      <c r="H39" s="205">
        <v>54</v>
      </c>
      <c r="I39" s="212">
        <v>1.46</v>
      </c>
      <c r="J39" s="212">
        <v>0.93</v>
      </c>
      <c r="K39" s="212">
        <v>1.81</v>
      </c>
      <c r="L39" s="212">
        <v>1.19</v>
      </c>
      <c r="M39" s="212">
        <v>1.1100000000000001</v>
      </c>
      <c r="N39" s="212">
        <v>1.41</v>
      </c>
    </row>
    <row r="40" spans="1:14">
      <c r="A40" s="205">
        <v>55</v>
      </c>
      <c r="B40" s="212">
        <v>1.2</v>
      </c>
      <c r="C40" s="212">
        <v>0.97</v>
      </c>
      <c r="D40" s="212">
        <v>0.18</v>
      </c>
      <c r="E40" s="212">
        <v>0.63</v>
      </c>
      <c r="F40" s="212">
        <v>0.96</v>
      </c>
      <c r="G40" s="212">
        <v>0.9</v>
      </c>
      <c r="H40" s="205">
        <v>55</v>
      </c>
      <c r="I40" s="212">
        <v>1.67</v>
      </c>
      <c r="J40" s="212">
        <v>0.9</v>
      </c>
      <c r="K40" s="212">
        <v>1.63</v>
      </c>
      <c r="L40" s="212">
        <v>1.19</v>
      </c>
      <c r="M40" s="212">
        <v>1.1399999999999999</v>
      </c>
      <c r="N40" s="212">
        <v>1.51</v>
      </c>
    </row>
    <row r="41" spans="1:14">
      <c r="A41" s="205">
        <v>56</v>
      </c>
      <c r="B41" s="212">
        <v>1.1399999999999999</v>
      </c>
      <c r="C41" s="212">
        <v>0.88</v>
      </c>
      <c r="D41" s="212">
        <v>0.13</v>
      </c>
      <c r="E41" s="212">
        <v>0.68</v>
      </c>
      <c r="F41" s="212">
        <v>0.86</v>
      </c>
      <c r="G41" s="212">
        <v>0.87</v>
      </c>
      <c r="H41" s="205">
        <v>56</v>
      </c>
      <c r="I41" s="212">
        <v>4.26</v>
      </c>
      <c r="J41" s="212">
        <v>0.89</v>
      </c>
      <c r="K41" s="212">
        <v>1.52</v>
      </c>
      <c r="L41" s="212">
        <v>1.79</v>
      </c>
      <c r="M41" s="212">
        <v>2.52</v>
      </c>
      <c r="N41" s="212">
        <v>2.15</v>
      </c>
    </row>
    <row r="42" spans="1:14">
      <c r="A42" s="205">
        <v>57</v>
      </c>
      <c r="B42" s="212">
        <v>1.04</v>
      </c>
      <c r="C42" s="212">
        <v>0.82</v>
      </c>
      <c r="D42" s="212">
        <v>7.0000000000000007E-2</v>
      </c>
      <c r="E42" s="212">
        <v>0.6</v>
      </c>
      <c r="F42" s="212">
        <v>0.77</v>
      </c>
      <c r="G42" s="212">
        <v>0.84</v>
      </c>
      <c r="H42" s="205">
        <v>57</v>
      </c>
      <c r="I42" s="212">
        <v>3.9</v>
      </c>
      <c r="J42" s="212">
        <v>0.88</v>
      </c>
      <c r="K42" s="212">
        <v>2.82</v>
      </c>
      <c r="L42" s="212">
        <v>2.11</v>
      </c>
      <c r="M42" s="212">
        <v>2.38</v>
      </c>
      <c r="N42" s="212">
        <v>2.2599999999999998</v>
      </c>
    </row>
    <row r="43" spans="1:14">
      <c r="A43" s="205">
        <v>58</v>
      </c>
      <c r="B43" s="212">
        <v>1.0900000000000001</v>
      </c>
      <c r="C43" s="212">
        <v>0.74</v>
      </c>
      <c r="D43" s="212">
        <v>0.05</v>
      </c>
      <c r="E43" s="212">
        <v>0.52</v>
      </c>
      <c r="F43" s="212">
        <v>0.75</v>
      </c>
      <c r="G43" s="212">
        <v>0.74</v>
      </c>
      <c r="H43" s="205">
        <v>58</v>
      </c>
      <c r="I43" s="212">
        <v>3.83</v>
      </c>
      <c r="J43" s="212">
        <v>0.85</v>
      </c>
      <c r="K43" s="212">
        <v>1.84</v>
      </c>
      <c r="L43" s="212">
        <v>2.11</v>
      </c>
      <c r="M43" s="212">
        <v>2.15</v>
      </c>
      <c r="N43" s="212">
        <v>2.36</v>
      </c>
    </row>
    <row r="44" spans="1:14">
      <c r="A44" s="205">
        <v>59</v>
      </c>
      <c r="B44" s="212">
        <v>0.88</v>
      </c>
      <c r="C44" s="212">
        <v>0.63</v>
      </c>
      <c r="D44" s="212">
        <v>0.02</v>
      </c>
      <c r="E44" s="212">
        <v>0.54</v>
      </c>
      <c r="F44" s="212">
        <v>0.61</v>
      </c>
      <c r="G44" s="212">
        <v>0.66</v>
      </c>
      <c r="H44" s="205">
        <v>59</v>
      </c>
      <c r="I44" s="212">
        <v>10.62</v>
      </c>
      <c r="J44" s="212">
        <v>1.41</v>
      </c>
      <c r="K44" s="212">
        <v>0.2</v>
      </c>
      <c r="L44" s="212">
        <v>3.09</v>
      </c>
      <c r="M44" s="212">
        <v>4.45</v>
      </c>
      <c r="N44" s="212">
        <v>6.47</v>
      </c>
    </row>
    <row r="45" spans="1:14">
      <c r="A45" s="205">
        <v>60</v>
      </c>
      <c r="B45" s="212">
        <v>0.65</v>
      </c>
      <c r="C45" s="212">
        <v>0.51</v>
      </c>
      <c r="D45" s="212">
        <v>0.02</v>
      </c>
      <c r="E45" s="212">
        <v>0.38</v>
      </c>
      <c r="F45" s="212">
        <v>0.48</v>
      </c>
      <c r="G45" s="212">
        <v>0.51</v>
      </c>
      <c r="H45" s="205">
        <v>60</v>
      </c>
      <c r="I45" s="212">
        <v>8.07</v>
      </c>
      <c r="J45" s="212">
        <v>1.23</v>
      </c>
      <c r="K45" s="212">
        <v>0.08</v>
      </c>
      <c r="L45" s="212">
        <v>2.13</v>
      </c>
      <c r="M45" s="212">
        <v>3.81</v>
      </c>
      <c r="N45" s="212">
        <v>4.3600000000000003</v>
      </c>
    </row>
    <row r="46" spans="1:14">
      <c r="A46" s="205">
        <v>61</v>
      </c>
      <c r="B46" s="212">
        <v>0.66</v>
      </c>
      <c r="C46" s="212">
        <v>0.41</v>
      </c>
      <c r="D46" s="212">
        <v>0.01</v>
      </c>
      <c r="E46" s="212">
        <v>0.35</v>
      </c>
      <c r="F46" s="212">
        <v>0.43</v>
      </c>
      <c r="G46" s="212">
        <v>0.43</v>
      </c>
      <c r="H46" s="205">
        <v>61</v>
      </c>
      <c r="I46" s="212">
        <v>13.35</v>
      </c>
      <c r="J46" s="212">
        <v>1.92</v>
      </c>
      <c r="K46" s="212">
        <v>0.25</v>
      </c>
      <c r="L46" s="212">
        <v>5.33</v>
      </c>
      <c r="M46" s="212">
        <v>7.59</v>
      </c>
      <c r="N46" s="212">
        <v>5.45</v>
      </c>
    </row>
    <row r="47" spans="1:14">
      <c r="A47" s="205">
        <v>62</v>
      </c>
      <c r="B47" s="212">
        <v>0.34</v>
      </c>
      <c r="C47" s="212">
        <v>0.28999999999999998</v>
      </c>
      <c r="D47" s="212">
        <v>0</v>
      </c>
      <c r="E47" s="212">
        <v>0.28000000000000003</v>
      </c>
      <c r="F47" s="212">
        <v>0.26</v>
      </c>
      <c r="G47" s="212">
        <v>0.32</v>
      </c>
      <c r="H47" s="205">
        <v>62</v>
      </c>
      <c r="I47" s="212">
        <v>6.59</v>
      </c>
      <c r="J47" s="212">
        <v>1.04</v>
      </c>
      <c r="K47" s="212">
        <v>0.04</v>
      </c>
      <c r="L47" s="212">
        <v>3.15</v>
      </c>
      <c r="M47" s="212">
        <v>3.55</v>
      </c>
      <c r="N47" s="212">
        <v>3.22</v>
      </c>
    </row>
    <row r="48" spans="1:14">
      <c r="A48" s="205">
        <v>63</v>
      </c>
      <c r="B48" s="212">
        <v>0.26</v>
      </c>
      <c r="C48" s="212">
        <v>0.25</v>
      </c>
      <c r="D48" s="212">
        <v>0</v>
      </c>
      <c r="E48" s="212">
        <v>0.22</v>
      </c>
      <c r="F48" s="212">
        <v>0.2</v>
      </c>
      <c r="G48" s="212">
        <v>0.28999999999999998</v>
      </c>
      <c r="H48" s="205">
        <v>63</v>
      </c>
      <c r="I48" s="212">
        <v>4.0599999999999996</v>
      </c>
      <c r="J48" s="212">
        <v>0.75</v>
      </c>
      <c r="K48" s="212">
        <v>0.04</v>
      </c>
      <c r="L48" s="212">
        <v>2.25</v>
      </c>
      <c r="M48" s="212">
        <v>2.15</v>
      </c>
      <c r="N48" s="212">
        <v>2.2200000000000002</v>
      </c>
    </row>
    <row r="49" spans="1:14">
      <c r="A49" s="205">
        <v>64</v>
      </c>
      <c r="B49" s="212">
        <v>0.18</v>
      </c>
      <c r="C49" s="212">
        <v>0.18</v>
      </c>
      <c r="D49" s="212">
        <v>0</v>
      </c>
      <c r="E49" s="212">
        <v>0.17</v>
      </c>
      <c r="F49" s="212">
        <v>0.14000000000000001</v>
      </c>
      <c r="G49" s="212">
        <v>0.22</v>
      </c>
      <c r="H49" s="205">
        <v>64</v>
      </c>
      <c r="I49" s="212">
        <v>3.99</v>
      </c>
      <c r="J49" s="212">
        <v>0.86</v>
      </c>
      <c r="K49" s="212">
        <v>0.06</v>
      </c>
      <c r="L49" s="212">
        <v>2.5099999999999998</v>
      </c>
      <c r="M49" s="212">
        <v>2.14</v>
      </c>
      <c r="N49" s="212">
        <v>2.35</v>
      </c>
    </row>
    <row r="50" spans="1:14">
      <c r="A50" s="204" t="s">
        <v>111</v>
      </c>
      <c r="B50" s="211">
        <v>0.19000000000000003</v>
      </c>
      <c r="C50" s="211">
        <v>0.64000000000000012</v>
      </c>
      <c r="D50" s="211">
        <v>0.01</v>
      </c>
      <c r="E50" s="211">
        <v>1.1700000000000002</v>
      </c>
      <c r="F50" s="211">
        <v>0.33000000000000007</v>
      </c>
      <c r="G50" s="212">
        <v>0.16</v>
      </c>
      <c r="H50" s="204" t="s">
        <v>111</v>
      </c>
      <c r="I50" s="211">
        <v>3.8099999999999992</v>
      </c>
      <c r="J50" s="211">
        <v>2.1799999999999993</v>
      </c>
      <c r="K50" s="211">
        <v>0.02</v>
      </c>
      <c r="L50" s="211">
        <v>6.1199999999999974</v>
      </c>
      <c r="M50" s="211">
        <v>2.6599999999999993</v>
      </c>
      <c r="N50" s="211">
        <v>3.649999999999999</v>
      </c>
    </row>
    <row r="51" spans="1:14">
      <c r="A51" s="203" t="s">
        <v>174</v>
      </c>
      <c r="I51" s="203"/>
      <c r="J51" s="203"/>
      <c r="K51" s="203"/>
      <c r="L51" s="203"/>
    </row>
    <row r="52" spans="1:14">
      <c r="A52" s="202" t="s">
        <v>123</v>
      </c>
      <c r="I52" s="202"/>
      <c r="J52" s="202"/>
      <c r="K52" s="202"/>
      <c r="L52" s="202"/>
    </row>
    <row r="53" spans="1:14">
      <c r="A53" s="201" t="s">
        <v>112</v>
      </c>
      <c r="I53" s="203">
        <f>1/3</f>
        <v>0.33333333333333331</v>
      </c>
      <c r="J53" s="203"/>
      <c r="K53" s="203"/>
      <c r="L53" s="203"/>
    </row>
  </sheetData>
  <mergeCells count="2">
    <mergeCell ref="I1:N1"/>
    <mergeCell ref="B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election activeCell="A21" sqref="A21:F21"/>
    </sheetView>
  </sheetViews>
  <sheetFormatPr baseColWidth="10" defaultRowHeight="15"/>
  <sheetData>
    <row r="1" spans="1:7">
      <c r="A1" s="18" t="s">
        <v>197</v>
      </c>
      <c r="B1" s="16"/>
      <c r="C1" s="16"/>
      <c r="D1" s="16"/>
      <c r="E1" s="16"/>
      <c r="F1" s="16"/>
    </row>
    <row r="2" spans="1:7">
      <c r="A2" s="17" t="s">
        <v>164</v>
      </c>
      <c r="B2" s="16"/>
      <c r="C2" s="16"/>
      <c r="D2" s="16"/>
      <c r="E2" s="16"/>
      <c r="F2" s="16"/>
    </row>
    <row r="5" spans="1:7">
      <c r="G5" s="221" t="s">
        <v>172</v>
      </c>
    </row>
    <row r="6" spans="1:7">
      <c r="A6" s="16"/>
      <c r="B6" s="16"/>
      <c r="C6" s="16"/>
      <c r="D6" s="16"/>
      <c r="E6" s="16"/>
      <c r="F6" s="16"/>
      <c r="G6" s="222" t="s">
        <v>126</v>
      </c>
    </row>
    <row r="7" spans="1:7">
      <c r="A7" s="16"/>
      <c r="B7" s="16"/>
      <c r="C7" s="16"/>
      <c r="D7" s="16"/>
      <c r="E7" s="16"/>
      <c r="F7" s="16"/>
      <c r="G7" s="222" t="s">
        <v>176</v>
      </c>
    </row>
    <row r="8" spans="1:7">
      <c r="A8" s="16"/>
      <c r="B8" s="16"/>
      <c r="C8" s="16"/>
      <c r="D8" s="16"/>
      <c r="E8" s="16"/>
      <c r="F8" s="16"/>
      <c r="G8" s="222" t="s">
        <v>157</v>
      </c>
    </row>
    <row r="9" spans="1:7">
      <c r="A9" s="16"/>
      <c r="B9" s="16"/>
      <c r="C9" s="16"/>
      <c r="D9" s="16"/>
      <c r="E9" s="16"/>
      <c r="F9" s="16"/>
      <c r="G9" s="222" t="s">
        <v>158</v>
      </c>
    </row>
    <row r="10" spans="1:7">
      <c r="A10" s="16"/>
      <c r="B10" s="16"/>
      <c r="C10" s="16"/>
      <c r="D10" s="16"/>
      <c r="E10" s="16"/>
      <c r="F10" s="16"/>
      <c r="G10" s="222" t="s">
        <v>127</v>
      </c>
    </row>
    <row r="11" spans="1:7">
      <c r="A11" s="16"/>
      <c r="B11" s="16"/>
      <c r="C11" s="16"/>
      <c r="D11" s="16"/>
      <c r="E11" s="16"/>
      <c r="F11" s="16"/>
      <c r="G11" s="222" t="s">
        <v>128</v>
      </c>
    </row>
    <row r="12" spans="1:7">
      <c r="A12" s="16"/>
      <c r="B12" s="16"/>
      <c r="C12" s="16"/>
      <c r="D12" s="16"/>
      <c r="E12" s="16"/>
      <c r="F12" s="16"/>
      <c r="G12" s="222"/>
    </row>
    <row r="13" spans="1:7">
      <c r="A13" s="16"/>
      <c r="B13" s="16"/>
      <c r="C13" s="16"/>
      <c r="D13" s="16"/>
      <c r="E13" s="16"/>
      <c r="F13" s="16"/>
      <c r="G13" s="223" t="s">
        <v>173</v>
      </c>
    </row>
    <row r="14" spans="1:7">
      <c r="A14" s="16"/>
      <c r="B14" s="16"/>
      <c r="C14" s="16"/>
      <c r="D14" s="16"/>
      <c r="E14" s="16"/>
      <c r="F14" s="16"/>
      <c r="G14" s="223" t="s">
        <v>159</v>
      </c>
    </row>
    <row r="15" spans="1:7">
      <c r="A15" s="16"/>
      <c r="B15" s="16"/>
      <c r="C15" s="16"/>
      <c r="D15" s="16"/>
      <c r="E15" s="16"/>
      <c r="F15" s="16"/>
      <c r="G15" s="223" t="s">
        <v>160</v>
      </c>
    </row>
    <row r="16" spans="1:7">
      <c r="A16" s="16"/>
      <c r="B16" s="16"/>
      <c r="C16" s="16"/>
      <c r="D16" s="16"/>
      <c r="E16" s="16"/>
      <c r="F16" s="16"/>
      <c r="G16" s="223" t="s">
        <v>161</v>
      </c>
    </row>
    <row r="17" spans="1:7">
      <c r="A17" s="16"/>
      <c r="B17" s="16"/>
      <c r="C17" s="16"/>
      <c r="D17" s="16"/>
      <c r="E17" s="16"/>
      <c r="F17" s="16"/>
      <c r="G17" s="223" t="s">
        <v>162</v>
      </c>
    </row>
    <row r="18" spans="1:7">
      <c r="A18" s="16"/>
      <c r="B18" s="16"/>
      <c r="C18" s="16"/>
      <c r="D18" s="16"/>
      <c r="E18" s="16"/>
      <c r="F18" s="16"/>
      <c r="G18" s="223" t="s">
        <v>163</v>
      </c>
    </row>
    <row r="19" spans="1:7">
      <c r="A19" s="16"/>
      <c r="B19" s="16"/>
      <c r="C19" s="16"/>
      <c r="D19" s="16"/>
      <c r="E19" s="16"/>
      <c r="F19" s="16"/>
    </row>
    <row r="20" spans="1:7">
      <c r="A20" s="372"/>
      <c r="B20" s="373"/>
      <c r="C20" s="373"/>
      <c r="D20" s="373"/>
      <c r="E20" s="373"/>
      <c r="F20" s="373"/>
    </row>
    <row r="21" spans="1:7" ht="28.5" customHeight="1">
      <c r="A21" s="375" t="s">
        <v>8</v>
      </c>
      <c r="B21" s="375"/>
      <c r="C21" s="375"/>
      <c r="D21" s="375"/>
      <c r="E21" s="375"/>
      <c r="F21" s="375"/>
    </row>
    <row r="22" spans="1:7" ht="29.25" customHeight="1">
      <c r="A22" s="374" t="s">
        <v>9</v>
      </c>
      <c r="B22" s="374"/>
      <c r="C22" s="374"/>
      <c r="D22" s="374"/>
      <c r="E22" s="374"/>
      <c r="F22" s="374"/>
    </row>
    <row r="23" spans="1:7" ht="21.75" customHeight="1">
      <c r="A23" s="374" t="s">
        <v>210</v>
      </c>
      <c r="B23" s="374"/>
      <c r="C23" s="374"/>
      <c r="D23" s="374"/>
      <c r="E23" s="374"/>
      <c r="F23" s="374"/>
    </row>
  </sheetData>
  <mergeCells count="4">
    <mergeCell ref="A20:F20"/>
    <mergeCell ref="A22:F22"/>
    <mergeCell ref="A21:F21"/>
    <mergeCell ref="A23:F23"/>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activeCell="P21" sqref="P21"/>
    </sheetView>
  </sheetViews>
  <sheetFormatPr baseColWidth="10" defaultRowHeight="15"/>
  <sheetData>
    <row r="1" spans="1:1">
      <c r="A1" t="s">
        <v>208</v>
      </c>
    </row>
    <row r="23" spans="1:10">
      <c r="A23" s="446" t="s">
        <v>216</v>
      </c>
      <c r="B23" s="446"/>
      <c r="C23" s="446"/>
      <c r="D23" s="446"/>
      <c r="E23" s="446"/>
      <c r="F23" s="446"/>
      <c r="G23" s="446"/>
      <c r="H23" s="446"/>
      <c r="I23" s="446"/>
      <c r="J23" s="446"/>
    </row>
    <row r="24" spans="1:10">
      <c r="A24" s="447" t="s">
        <v>106</v>
      </c>
      <c r="B24" s="447"/>
      <c r="C24" s="447"/>
      <c r="D24" s="447"/>
      <c r="E24" s="447"/>
      <c r="F24" s="447"/>
      <c r="G24" s="447"/>
      <c r="H24" s="447"/>
      <c r="I24" s="447"/>
      <c r="J24" s="447"/>
    </row>
  </sheetData>
  <mergeCells count="2">
    <mergeCell ref="A23:J23"/>
    <mergeCell ref="A24:J24"/>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election activeCell="C13" sqref="C13:D16"/>
    </sheetView>
  </sheetViews>
  <sheetFormatPr baseColWidth="10" defaultRowHeight="15"/>
  <cols>
    <col min="1" max="1" width="17" bestFit="1" customWidth="1"/>
    <col min="2" max="2" width="25.85546875" customWidth="1"/>
    <col min="3" max="4" width="20.5703125" customWidth="1"/>
    <col min="6" max="6" width="14.140625" bestFit="1" customWidth="1"/>
    <col min="8" max="8" width="9.42578125" bestFit="1" customWidth="1"/>
    <col min="9" max="9" width="13.28515625" bestFit="1" customWidth="1"/>
    <col min="10" max="10" width="8.7109375" bestFit="1" customWidth="1"/>
  </cols>
  <sheetData>
    <row r="1" spans="1:12">
      <c r="A1" s="453" t="s">
        <v>209</v>
      </c>
      <c r="B1" s="453"/>
      <c r="C1" s="453"/>
      <c r="D1" s="453"/>
      <c r="E1" s="453"/>
      <c r="F1" s="453"/>
      <c r="G1" s="453"/>
      <c r="H1" s="453"/>
      <c r="I1" s="453"/>
      <c r="J1" s="453"/>
      <c r="K1" s="453"/>
      <c r="L1" s="453"/>
    </row>
    <row r="3" spans="1:12">
      <c r="A3" s="250"/>
      <c r="B3" s="251" t="s">
        <v>0</v>
      </c>
      <c r="C3" s="454" t="s">
        <v>113</v>
      </c>
      <c r="D3" s="454"/>
      <c r="E3" s="454"/>
      <c r="F3" s="454" t="s">
        <v>114</v>
      </c>
      <c r="G3" s="454"/>
      <c r="H3" s="454"/>
      <c r="I3" s="454"/>
      <c r="J3" s="455" t="s">
        <v>134</v>
      </c>
      <c r="K3" s="455"/>
    </row>
    <row r="4" spans="1:12">
      <c r="A4" s="250"/>
      <c r="B4" t="s">
        <v>141</v>
      </c>
      <c r="C4" s="250" t="s">
        <v>11</v>
      </c>
      <c r="D4" s="250" t="s">
        <v>12</v>
      </c>
      <c r="E4" s="250" t="s">
        <v>13</v>
      </c>
      <c r="F4" s="250" t="s">
        <v>52</v>
      </c>
      <c r="G4" s="250" t="s">
        <v>53</v>
      </c>
      <c r="H4" s="250" t="s">
        <v>54</v>
      </c>
      <c r="I4" s="250" t="s">
        <v>137</v>
      </c>
      <c r="J4" s="250" t="s">
        <v>132</v>
      </c>
      <c r="K4" s="250" t="s">
        <v>133</v>
      </c>
    </row>
    <row r="5" spans="1:12">
      <c r="A5" s="250" t="s">
        <v>135</v>
      </c>
      <c r="B5" s="252">
        <v>247966</v>
      </c>
      <c r="C5" s="253">
        <v>82604</v>
      </c>
      <c r="D5" s="252">
        <v>119731</v>
      </c>
      <c r="E5" s="252">
        <v>45631</v>
      </c>
      <c r="F5" s="252">
        <v>7625</v>
      </c>
      <c r="G5" s="252">
        <v>225130</v>
      </c>
      <c r="H5" s="252">
        <v>4271</v>
      </c>
      <c r="I5" s="252">
        <v>10940</v>
      </c>
      <c r="J5" s="252">
        <v>146866</v>
      </c>
      <c r="K5" s="252">
        <v>101100</v>
      </c>
    </row>
    <row r="6" spans="1:12">
      <c r="A6" s="250" t="s">
        <v>136</v>
      </c>
      <c r="B6" s="252">
        <v>208424</v>
      </c>
      <c r="C6" s="252">
        <v>87957</v>
      </c>
      <c r="D6" s="252">
        <v>68321</v>
      </c>
      <c r="E6" s="252">
        <v>52146</v>
      </c>
      <c r="F6" s="252">
        <v>85819</v>
      </c>
      <c r="G6" s="252">
        <v>99670</v>
      </c>
      <c r="H6" s="252">
        <v>1368</v>
      </c>
      <c r="I6" s="252">
        <v>21567</v>
      </c>
      <c r="J6" s="252">
        <v>148516</v>
      </c>
      <c r="K6" s="252">
        <v>59908</v>
      </c>
    </row>
    <row r="8" spans="1:12">
      <c r="A8" s="446" t="s">
        <v>105</v>
      </c>
      <c r="B8" s="446"/>
      <c r="C8" s="446"/>
      <c r="D8" s="446"/>
      <c r="E8" s="446"/>
      <c r="F8" s="446"/>
      <c r="G8" s="446"/>
      <c r="H8" s="446"/>
      <c r="I8" s="446"/>
      <c r="J8" s="446"/>
    </row>
    <row r="9" spans="1:12">
      <c r="A9" s="447" t="s">
        <v>115</v>
      </c>
      <c r="B9" s="447"/>
      <c r="C9" s="447"/>
      <c r="D9" s="447"/>
      <c r="E9" s="447"/>
      <c r="F9" s="447"/>
      <c r="G9" s="447"/>
      <c r="H9" s="447"/>
      <c r="I9" s="447"/>
      <c r="J9" s="447"/>
    </row>
    <row r="12" spans="1:12" s="219" customFormat="1"/>
    <row r="13" spans="1:12" s="219" customFormat="1"/>
    <row r="14" spans="1:12" s="219" customFormat="1">
      <c r="A14" s="233"/>
      <c r="B14" s="234"/>
      <c r="C14" s="295"/>
      <c r="D14" s="235"/>
    </row>
    <row r="15" spans="1:12">
      <c r="C15" s="296"/>
    </row>
  </sheetData>
  <mergeCells count="6">
    <mergeCell ref="A8:J8"/>
    <mergeCell ref="A9:J9"/>
    <mergeCell ref="A1:L1"/>
    <mergeCell ref="F3:I3"/>
    <mergeCell ref="J3:K3"/>
    <mergeCell ref="C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workbookViewId="0"/>
  </sheetViews>
  <sheetFormatPr baseColWidth="10" defaultRowHeight="15"/>
  <sheetData>
    <row r="1" spans="1:19">
      <c r="A1" s="24" t="s">
        <v>198</v>
      </c>
      <c r="B1" s="19"/>
      <c r="C1" s="19"/>
      <c r="D1" s="19"/>
      <c r="E1" s="19"/>
      <c r="F1" s="19"/>
      <c r="G1" s="19"/>
      <c r="H1" s="19"/>
      <c r="I1" s="19"/>
      <c r="J1" s="19"/>
      <c r="K1" s="19"/>
      <c r="L1" s="19"/>
      <c r="M1" s="19"/>
      <c r="N1" s="19"/>
      <c r="O1" s="19"/>
      <c r="P1" s="19"/>
      <c r="Q1" s="19"/>
      <c r="R1" s="19"/>
      <c r="S1" s="19"/>
    </row>
    <row r="2" spans="1:19">
      <c r="A2" s="24"/>
      <c r="B2" s="19"/>
      <c r="C2" s="19"/>
      <c r="D2" s="19"/>
      <c r="E2" s="19"/>
      <c r="F2" s="19"/>
      <c r="G2" s="19"/>
      <c r="H2" s="19"/>
      <c r="I2" s="19"/>
      <c r="J2" s="19"/>
      <c r="K2" s="19"/>
      <c r="L2" s="19"/>
      <c r="M2" s="19"/>
      <c r="N2" s="19"/>
      <c r="O2" s="19"/>
      <c r="P2" s="19"/>
      <c r="Q2" s="19"/>
      <c r="R2" s="19"/>
      <c r="S2" s="19"/>
    </row>
    <row r="3" spans="1:19">
      <c r="A3" s="21"/>
      <c r="B3" s="25" t="s">
        <v>11</v>
      </c>
      <c r="C3" s="25" t="s">
        <v>12</v>
      </c>
      <c r="D3" s="25" t="s">
        <v>13</v>
      </c>
      <c r="E3" s="25" t="s">
        <v>14</v>
      </c>
      <c r="F3" s="25" t="s">
        <v>15</v>
      </c>
      <c r="G3" s="19"/>
      <c r="H3" s="19"/>
      <c r="I3" s="19"/>
      <c r="J3" s="19"/>
      <c r="K3" s="19"/>
      <c r="L3" s="19"/>
      <c r="M3" s="19"/>
      <c r="N3" s="19"/>
      <c r="O3" s="19"/>
      <c r="P3" s="19"/>
      <c r="Q3" s="19"/>
      <c r="R3" s="19"/>
      <c r="S3" s="19"/>
    </row>
    <row r="4" spans="1:19">
      <c r="A4" s="26">
        <v>2007</v>
      </c>
      <c r="B4" s="27">
        <v>100</v>
      </c>
      <c r="C4" s="27">
        <v>100</v>
      </c>
      <c r="D4" s="27">
        <v>100</v>
      </c>
      <c r="E4" s="27">
        <v>100</v>
      </c>
      <c r="F4" s="27">
        <v>100</v>
      </c>
      <c r="G4" s="19"/>
      <c r="H4" s="19"/>
      <c r="I4" s="19"/>
      <c r="J4" s="19"/>
      <c r="K4" s="19"/>
      <c r="L4" s="19"/>
      <c r="M4" s="19"/>
      <c r="N4" s="19"/>
      <c r="O4" s="19"/>
      <c r="P4" s="19"/>
      <c r="Q4" s="19"/>
      <c r="R4" s="19"/>
      <c r="S4" s="19"/>
    </row>
    <row r="5" spans="1:19">
      <c r="A5" s="26">
        <v>2008</v>
      </c>
      <c r="B5" s="27">
        <v>96.958642264397071</v>
      </c>
      <c r="C5" s="27">
        <v>103.92159280541237</v>
      </c>
      <c r="D5" s="27">
        <v>101.07981640605345</v>
      </c>
      <c r="E5" s="27">
        <v>99.993773597181189</v>
      </c>
      <c r="F5" s="27">
        <v>99.455233776393584</v>
      </c>
      <c r="G5" s="19"/>
      <c r="H5" s="19"/>
      <c r="I5" s="19"/>
      <c r="J5" s="19"/>
      <c r="K5" s="19"/>
      <c r="L5" s="19"/>
      <c r="M5" s="19"/>
      <c r="N5" s="19"/>
      <c r="O5" s="19"/>
      <c r="P5" s="19"/>
      <c r="Q5" s="19"/>
      <c r="R5" s="19"/>
      <c r="S5" s="19"/>
    </row>
    <row r="6" spans="1:19">
      <c r="A6" s="26">
        <v>2009</v>
      </c>
      <c r="B6" s="27">
        <v>95.972342651884347</v>
      </c>
      <c r="C6" s="27">
        <v>106.0728994549804</v>
      </c>
      <c r="D6" s="27">
        <v>102.1023295857955</v>
      </c>
      <c r="E6" s="27">
        <v>100.40551778598063</v>
      </c>
      <c r="F6" s="27">
        <v>98.637085752225317</v>
      </c>
      <c r="G6" s="19"/>
      <c r="H6" s="19"/>
      <c r="I6" s="19"/>
      <c r="J6" s="19"/>
      <c r="K6" s="19"/>
      <c r="L6" s="19"/>
      <c r="M6" s="19"/>
      <c r="N6" s="19"/>
      <c r="O6" s="19"/>
      <c r="P6" s="19"/>
      <c r="Q6" s="19"/>
      <c r="R6" s="19"/>
      <c r="S6" s="19"/>
    </row>
    <row r="7" spans="1:19">
      <c r="A7" s="26">
        <v>2010</v>
      </c>
      <c r="B7" s="27">
        <v>94.981135691642365</v>
      </c>
      <c r="C7" s="27">
        <v>106.33959618521507</v>
      </c>
      <c r="D7" s="27">
        <v>103.47695478542505</v>
      </c>
      <c r="E7" s="27">
        <v>100.28701107125259</v>
      </c>
      <c r="F7" s="27">
        <v>99.19198681730839</v>
      </c>
      <c r="G7" s="19"/>
      <c r="H7" s="19"/>
      <c r="I7" s="19"/>
      <c r="J7" s="19"/>
      <c r="K7" s="19"/>
      <c r="L7" s="19"/>
      <c r="M7" s="19"/>
      <c r="N7" s="19"/>
      <c r="O7" s="19"/>
      <c r="P7" s="19"/>
      <c r="Q7" s="19"/>
      <c r="R7" s="19"/>
      <c r="S7" s="19"/>
    </row>
    <row r="8" spans="1:19">
      <c r="A8" s="26">
        <v>2011</v>
      </c>
      <c r="B8" s="27">
        <v>93.350737029532183</v>
      </c>
      <c r="C8" s="27">
        <v>107.49258099254399</v>
      </c>
      <c r="D8" s="27">
        <v>105.23648994910728</v>
      </c>
      <c r="E8" s="27">
        <v>100.21852064024573</v>
      </c>
      <c r="F8" s="27">
        <v>99.632149640564521</v>
      </c>
      <c r="G8" s="19"/>
      <c r="H8" s="19"/>
      <c r="I8" s="19"/>
      <c r="J8" s="19"/>
      <c r="K8" s="19"/>
      <c r="L8" s="19"/>
      <c r="M8" s="19"/>
      <c r="N8" s="19"/>
      <c r="O8" s="19"/>
      <c r="P8" s="19"/>
      <c r="Q8" s="19"/>
      <c r="R8" s="19"/>
      <c r="S8" s="19"/>
    </row>
    <row r="9" spans="1:19">
      <c r="A9" s="26">
        <v>2012</v>
      </c>
      <c r="B9" s="27">
        <v>92.731986169780328</v>
      </c>
      <c r="C9" s="27">
        <v>109.35734425956134</v>
      </c>
      <c r="D9" s="27">
        <v>105.94006175703805</v>
      </c>
      <c r="E9" s="27">
        <v>100.65280291589529</v>
      </c>
      <c r="F9" s="27">
        <v>99.943407637009926</v>
      </c>
      <c r="G9" s="19"/>
      <c r="H9" s="19"/>
      <c r="I9" s="19"/>
      <c r="J9" s="19"/>
      <c r="K9" s="19"/>
      <c r="L9" s="19"/>
      <c r="M9" s="19"/>
      <c r="N9" s="28"/>
      <c r="O9" s="19"/>
      <c r="P9" s="19"/>
      <c r="Q9" s="19"/>
      <c r="R9" s="19"/>
      <c r="S9" s="19"/>
    </row>
    <row r="10" spans="1:19">
      <c r="A10" s="26">
        <v>2013</v>
      </c>
      <c r="B10" s="27">
        <v>92.760541523889898</v>
      </c>
      <c r="C10" s="27">
        <v>110.31603151507466</v>
      </c>
      <c r="D10" s="27">
        <v>107.40460177518874</v>
      </c>
      <c r="E10" s="27">
        <v>101.26395977221804</v>
      </c>
      <c r="F10" s="27">
        <v>100.62566001305693</v>
      </c>
      <c r="G10" s="19"/>
      <c r="H10" s="19"/>
      <c r="I10" s="19"/>
      <c r="J10" s="19"/>
      <c r="K10" s="19"/>
      <c r="L10" s="19"/>
      <c r="M10" s="19"/>
      <c r="N10" s="19"/>
      <c r="O10" s="19"/>
      <c r="P10" s="19"/>
      <c r="Q10" s="19"/>
      <c r="R10" s="19"/>
      <c r="S10" s="28"/>
    </row>
    <row r="11" spans="1:19">
      <c r="A11" s="26">
        <v>2014</v>
      </c>
      <c r="B11" s="27">
        <v>92.450528525214494</v>
      </c>
      <c r="C11" s="27">
        <v>111.25017468577111</v>
      </c>
      <c r="D11" s="27">
        <v>108.18541646866771</v>
      </c>
      <c r="E11" s="27">
        <v>101.56718931787894</v>
      </c>
      <c r="F11" s="27">
        <v>100.7654764392677</v>
      </c>
      <c r="G11" s="19"/>
      <c r="H11" s="19"/>
      <c r="I11" s="19"/>
      <c r="J11" s="19"/>
      <c r="K11" s="19"/>
      <c r="L11" s="19"/>
      <c r="M11" s="19"/>
      <c r="N11" s="19"/>
      <c r="O11" s="19"/>
      <c r="P11" s="19"/>
      <c r="Q11" s="19"/>
      <c r="R11" s="19"/>
      <c r="S11" s="19"/>
    </row>
    <row r="12" spans="1:19">
      <c r="A12" s="26">
        <v>2015</v>
      </c>
      <c r="B12" s="27">
        <v>92.661196712772551</v>
      </c>
      <c r="C12" s="27">
        <v>110.93632747680937</v>
      </c>
      <c r="D12" s="27">
        <v>108.38956503590072</v>
      </c>
      <c r="E12" s="27">
        <v>101.6100284606263</v>
      </c>
      <c r="F12" s="27">
        <v>101.11871635204888</v>
      </c>
      <c r="G12" s="40"/>
      <c r="H12" s="40"/>
      <c r="I12" s="40"/>
      <c r="J12" s="40"/>
      <c r="K12" s="40"/>
      <c r="L12" s="19"/>
      <c r="M12" s="19"/>
      <c r="N12" s="19"/>
      <c r="O12" s="19"/>
      <c r="P12" s="19"/>
      <c r="Q12" s="19"/>
      <c r="R12" s="19"/>
      <c r="S12" s="19"/>
    </row>
    <row r="13" spans="1:19">
      <c r="A13" s="26">
        <v>2016</v>
      </c>
      <c r="B13" s="27">
        <v>93.955500016229024</v>
      </c>
      <c r="C13" s="27">
        <v>110.73445531508617</v>
      </c>
      <c r="D13" s="27">
        <v>108.58793669251368</v>
      </c>
      <c r="E13" s="27">
        <v>102.21005608795856</v>
      </c>
      <c r="F13" s="27">
        <v>102.03861966418164</v>
      </c>
      <c r="G13" s="19"/>
      <c r="H13" s="19"/>
      <c r="I13" s="19"/>
      <c r="J13" s="19"/>
      <c r="K13" s="19"/>
      <c r="L13" s="19"/>
      <c r="M13" s="19"/>
      <c r="N13" s="19"/>
      <c r="O13" s="19"/>
      <c r="P13" s="19"/>
      <c r="Q13" s="19"/>
      <c r="R13" s="19"/>
      <c r="S13" s="19"/>
    </row>
    <row r="14" spans="1:19">
      <c r="A14" s="26">
        <v>2017</v>
      </c>
      <c r="B14" s="27">
        <v>94.678928080693808</v>
      </c>
      <c r="C14" s="27">
        <v>111.69537385103736</v>
      </c>
      <c r="D14" s="27">
        <v>109.33418309825034</v>
      </c>
      <c r="E14" s="27">
        <v>103.01344847083089</v>
      </c>
      <c r="F14" s="27">
        <v>103.14753407100676</v>
      </c>
      <c r="G14" s="19"/>
      <c r="H14" s="19"/>
      <c r="I14" s="19"/>
      <c r="J14" s="19"/>
      <c r="K14" s="19"/>
      <c r="L14" s="19"/>
      <c r="M14" s="19"/>
      <c r="N14" s="19"/>
      <c r="O14" s="19"/>
      <c r="P14" s="19"/>
      <c r="Q14" s="19"/>
      <c r="R14" s="19"/>
      <c r="S14" s="19"/>
    </row>
    <row r="15" spans="1:19">
      <c r="A15" s="34"/>
      <c r="B15" s="35"/>
      <c r="C15" s="35"/>
      <c r="D15" s="35"/>
      <c r="E15" s="35"/>
      <c r="F15" s="35"/>
      <c r="G15" s="19"/>
      <c r="H15" s="19"/>
      <c r="I15" s="19"/>
      <c r="J15" s="19"/>
      <c r="K15" s="19"/>
      <c r="L15" s="19"/>
      <c r="M15" s="19"/>
      <c r="N15" s="19"/>
      <c r="O15" s="19"/>
      <c r="P15" s="19"/>
      <c r="Q15" s="19"/>
      <c r="R15" s="19"/>
      <c r="S15" s="19"/>
    </row>
    <row r="16" spans="1:19">
      <c r="A16" s="36" t="s">
        <v>153</v>
      </c>
      <c r="B16" s="37">
        <v>2587956</v>
      </c>
      <c r="C16" s="37">
        <v>1703058</v>
      </c>
      <c r="D16" s="37">
        <v>1073238</v>
      </c>
      <c r="E16" s="37">
        <v>5364253</v>
      </c>
      <c r="F16" s="37">
        <v>27035.45</v>
      </c>
      <c r="G16" s="19"/>
      <c r="H16" s="19"/>
      <c r="I16" s="19"/>
      <c r="J16" s="19"/>
      <c r="K16" s="19"/>
      <c r="L16" s="19"/>
      <c r="M16" s="19"/>
      <c r="N16" s="19"/>
      <c r="O16" s="19"/>
      <c r="P16" s="19"/>
      <c r="Q16" s="19"/>
      <c r="R16" s="19"/>
      <c r="S16" s="19"/>
    </row>
    <row r="17" spans="1:12">
      <c r="A17" s="36" t="s">
        <v>154</v>
      </c>
      <c r="B17" s="37">
        <v>2450249</v>
      </c>
      <c r="C17" s="37">
        <v>1902237</v>
      </c>
      <c r="D17" s="37">
        <v>1173416</v>
      </c>
      <c r="E17" s="37">
        <v>5525902</v>
      </c>
      <c r="F17" s="37">
        <v>27886.400000000001</v>
      </c>
      <c r="G17" s="32"/>
      <c r="H17" s="32"/>
      <c r="I17" s="32"/>
      <c r="J17" s="32"/>
      <c r="K17" s="32"/>
      <c r="L17" s="32"/>
    </row>
    <row r="18" spans="1:12">
      <c r="A18" s="36" t="s">
        <v>131</v>
      </c>
      <c r="B18" s="37">
        <v>2431527</v>
      </c>
      <c r="C18" s="37">
        <v>1885872</v>
      </c>
      <c r="D18" s="37">
        <v>1165407</v>
      </c>
      <c r="E18" s="37">
        <v>5482806</v>
      </c>
      <c r="F18" s="37">
        <v>27586.6</v>
      </c>
      <c r="G18" s="297"/>
      <c r="H18" s="33"/>
      <c r="I18" s="33"/>
      <c r="J18" s="33"/>
      <c r="K18" s="33"/>
      <c r="L18" s="33"/>
    </row>
    <row r="19" spans="1:12">
      <c r="A19" s="38" t="s">
        <v>155</v>
      </c>
      <c r="B19" s="225">
        <f>(B17/B18-1)*100</f>
        <v>0.76996883028648266</v>
      </c>
      <c r="C19" s="225">
        <f>(C17/C18-1)*100</f>
        <v>0.86776833210313598</v>
      </c>
      <c r="D19" s="225">
        <f>(D17/D18-1)*100</f>
        <v>0.68722772387672659</v>
      </c>
      <c r="E19" s="225">
        <f>(E17/E18-1)*100</f>
        <v>0.78602088054910979</v>
      </c>
      <c r="F19" s="225">
        <f>(F17/F18-1)*100</f>
        <v>1.0867595136769381</v>
      </c>
      <c r="G19" s="19"/>
      <c r="H19" s="19"/>
      <c r="I19" s="19"/>
      <c r="J19" s="19"/>
      <c r="K19" s="19"/>
      <c r="L19" s="19"/>
    </row>
    <row r="20" spans="1:12">
      <c r="A20" s="39" t="s">
        <v>156</v>
      </c>
      <c r="B20" s="226">
        <f>100*(POWER(B17/B16,1/(2016-2006))-1)</f>
        <v>-0.54529506854809062</v>
      </c>
      <c r="C20" s="226">
        <f>100*(POWER(C17/C16,1/(2016-2006))-1)</f>
        <v>1.1121903923092091</v>
      </c>
      <c r="D20" s="226">
        <f>100*(POWER(D17/D16,1/(2016-2006))-1)</f>
        <v>0.89638272137273489</v>
      </c>
      <c r="E20" s="226">
        <f>100*(POWER(E17/E16,1/(2016-2006))-1)</f>
        <v>0.29733477954245746</v>
      </c>
      <c r="F20" s="226">
        <f>100*(POWER(F17/F16,1/(2016-2006))-1)</f>
        <v>0.31038216103489447</v>
      </c>
      <c r="G20" s="19"/>
      <c r="H20" s="19"/>
      <c r="I20" s="19"/>
      <c r="J20" s="19"/>
      <c r="K20" s="19"/>
      <c r="L20" s="19"/>
    </row>
    <row r="21" spans="1:12">
      <c r="A21" s="22"/>
      <c r="B21" s="19"/>
      <c r="C21" s="19"/>
      <c r="D21" s="19"/>
      <c r="E21" s="19"/>
      <c r="F21" s="19"/>
      <c r="G21" s="19"/>
      <c r="H21" s="19"/>
      <c r="I21" s="19"/>
      <c r="J21" s="19"/>
      <c r="K21" s="19"/>
      <c r="L21" s="19"/>
    </row>
    <row r="22" spans="1:12">
      <c r="A22" s="23" t="s">
        <v>9</v>
      </c>
      <c r="B22" s="32"/>
      <c r="C22" s="32"/>
      <c r="D22" s="32"/>
      <c r="E22" s="32"/>
      <c r="F22" s="32"/>
      <c r="G22" s="19"/>
      <c r="H22" s="19"/>
      <c r="I22" s="19"/>
      <c r="J22" s="19"/>
      <c r="K22" s="19"/>
      <c r="L22" s="19"/>
    </row>
    <row r="23" spans="1:12">
      <c r="A23" s="23" t="s">
        <v>10</v>
      </c>
      <c r="B23" s="33"/>
      <c r="C23" s="33"/>
      <c r="D23" s="33"/>
      <c r="E23" s="33"/>
      <c r="F23" s="33"/>
      <c r="G23" s="19"/>
      <c r="H23" s="19"/>
      <c r="I23" s="19"/>
      <c r="J23" s="19"/>
      <c r="K23" s="19"/>
      <c r="L23" s="19"/>
    </row>
    <row r="24" spans="1:12">
      <c r="A24" s="29"/>
      <c r="B24" s="19"/>
      <c r="C24" s="19"/>
      <c r="D24" s="19"/>
      <c r="E24" s="19"/>
      <c r="F24" s="19"/>
      <c r="G24" s="19"/>
      <c r="H24" s="19"/>
      <c r="I24" s="19"/>
      <c r="J24" s="19"/>
      <c r="K24" s="19"/>
      <c r="L24" s="19"/>
    </row>
    <row r="25" spans="1:12">
      <c r="A25" s="19"/>
      <c r="B25" s="30"/>
      <c r="C25" s="30"/>
      <c r="D25" s="30"/>
      <c r="E25" s="30"/>
      <c r="F25" s="30"/>
      <c r="G25" s="19"/>
      <c r="H25" s="19"/>
      <c r="I25" s="19"/>
      <c r="J25" s="19"/>
      <c r="K25" s="19"/>
      <c r="L25" s="19"/>
    </row>
    <row r="26" spans="1:12">
      <c r="A26" s="19"/>
      <c r="B26" s="30"/>
      <c r="C26" s="30"/>
      <c r="D26" s="30"/>
      <c r="E26" s="30"/>
      <c r="F26" s="30"/>
      <c r="G26" s="19"/>
      <c r="H26" s="19"/>
      <c r="I26" s="19"/>
      <c r="J26" s="19"/>
      <c r="K26" s="19"/>
      <c r="L26" s="19"/>
    </row>
    <row r="27" spans="1:12">
      <c r="A27" s="19"/>
      <c r="B27" s="30"/>
      <c r="C27" s="30"/>
      <c r="D27" s="30"/>
      <c r="E27" s="30"/>
      <c r="F27" s="30"/>
      <c r="G27" s="19"/>
      <c r="H27" s="19"/>
      <c r="I27" s="19"/>
      <c r="J27" s="19"/>
      <c r="K27" s="19"/>
      <c r="L27" s="19"/>
    </row>
    <row r="28" spans="1:12">
      <c r="A28" s="20" t="s">
        <v>16</v>
      </c>
      <c r="B28" s="19"/>
      <c r="C28" s="19"/>
      <c r="D28" s="19"/>
      <c r="E28" s="19"/>
      <c r="F28" s="19"/>
      <c r="G28" s="19"/>
      <c r="H28" s="19"/>
      <c r="I28" s="19"/>
      <c r="J28" s="19"/>
      <c r="K28" s="19"/>
      <c r="L28" s="19"/>
    </row>
    <row r="29" spans="1:12">
      <c r="A29" s="19"/>
      <c r="B29" s="30"/>
      <c r="C29" s="30"/>
      <c r="D29" s="19"/>
      <c r="E29" s="19"/>
      <c r="F29" s="19"/>
      <c r="G29" s="19"/>
      <c r="H29" s="19"/>
      <c r="I29" s="19"/>
      <c r="J29" s="19"/>
      <c r="K29" s="19"/>
      <c r="L29" s="19"/>
    </row>
    <row r="30" spans="1:12">
      <c r="A30" s="19"/>
      <c r="B30" s="30"/>
      <c r="C30" s="30"/>
      <c r="D30" s="19"/>
      <c r="E30" s="19"/>
      <c r="F30" s="19"/>
      <c r="G30" s="19"/>
      <c r="H30" s="19"/>
      <c r="I30" s="19"/>
      <c r="J30" s="19"/>
      <c r="K30" s="19"/>
      <c r="L30" s="19"/>
    </row>
    <row r="31" spans="1:12">
      <c r="A31" s="19"/>
      <c r="B31" s="41"/>
      <c r="C31" s="28"/>
      <c r="D31" s="30"/>
      <c r="E31" s="19"/>
      <c r="F31" s="19"/>
      <c r="G31" s="19"/>
      <c r="H31" s="19"/>
      <c r="I31" s="19"/>
      <c r="J31" s="19"/>
      <c r="K31" s="19"/>
      <c r="L31" s="19"/>
    </row>
    <row r="32" spans="1:12">
      <c r="A32" s="19"/>
      <c r="B32" s="28"/>
      <c r="C32" s="28"/>
      <c r="D32" s="19"/>
      <c r="E32" s="19"/>
      <c r="F32" s="19"/>
      <c r="G32" s="19"/>
      <c r="H32" s="19"/>
      <c r="I32" s="19"/>
      <c r="J32" s="19"/>
      <c r="K32" s="19"/>
      <c r="L32" s="19"/>
    </row>
    <row r="35" spans="1:2">
      <c r="A35" s="19"/>
      <c r="B35" s="30"/>
    </row>
    <row r="36" spans="1:2">
      <c r="A36" s="31"/>
      <c r="B36" s="30"/>
    </row>
    <row r="37" spans="1:2">
      <c r="A37" s="19"/>
      <c r="B37" s="3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topLeftCell="A4" workbookViewId="0">
      <selection activeCell="L22" sqref="L22"/>
    </sheetView>
  </sheetViews>
  <sheetFormatPr baseColWidth="10" defaultRowHeight="15"/>
  <cols>
    <col min="1" max="1" width="43.5703125" bestFit="1" customWidth="1"/>
    <col min="4" max="4" width="8.28515625" customWidth="1"/>
    <col min="5" max="5" width="9.7109375" customWidth="1"/>
    <col min="6" max="6" width="10.140625" customWidth="1"/>
    <col min="7" max="7" width="13" customWidth="1"/>
  </cols>
  <sheetData>
    <row r="1" spans="1:22" ht="26.25" customHeight="1">
      <c r="A1" s="364" t="s">
        <v>219</v>
      </c>
      <c r="B1" s="364"/>
      <c r="C1" s="364"/>
      <c r="D1" s="364"/>
      <c r="E1" s="364"/>
      <c r="F1" s="364"/>
      <c r="G1" s="364"/>
      <c r="H1" s="44"/>
      <c r="I1" s="44"/>
      <c r="J1" s="44"/>
      <c r="K1" s="44"/>
      <c r="L1" s="44"/>
      <c r="M1" s="44"/>
      <c r="N1" s="44"/>
      <c r="O1" s="44"/>
      <c r="P1" s="44"/>
      <c r="Q1" s="44"/>
      <c r="R1" s="44"/>
      <c r="S1" s="44"/>
      <c r="T1" s="44"/>
      <c r="U1" s="44"/>
      <c r="V1" s="44"/>
    </row>
    <row r="2" spans="1:22" ht="15.75" thickBot="1">
      <c r="A2" s="42"/>
      <c r="B2" s="42"/>
      <c r="C2" s="42"/>
      <c r="D2" s="42"/>
      <c r="E2" s="42"/>
      <c r="F2" s="42"/>
      <c r="G2" s="42"/>
      <c r="H2" s="42"/>
      <c r="I2" s="42"/>
      <c r="J2" s="42"/>
      <c r="K2" s="42"/>
      <c r="L2" s="42"/>
      <c r="M2" s="42"/>
      <c r="N2" s="42"/>
      <c r="O2" s="42"/>
      <c r="P2" s="42"/>
      <c r="Q2" s="42"/>
      <c r="R2" s="42"/>
      <c r="S2" s="42"/>
      <c r="T2" s="42"/>
      <c r="U2" s="42"/>
      <c r="V2" s="42"/>
    </row>
    <row r="3" spans="1:22" ht="23.25" customHeight="1">
      <c r="A3" s="45"/>
      <c r="B3" s="376" t="s">
        <v>165</v>
      </c>
      <c r="C3" s="377"/>
      <c r="D3" s="376" t="s">
        <v>166</v>
      </c>
      <c r="E3" s="377"/>
      <c r="F3" s="376" t="s">
        <v>167</v>
      </c>
      <c r="G3" s="378"/>
      <c r="H3" s="42"/>
      <c r="I3" s="42"/>
      <c r="J3" s="42"/>
      <c r="K3" s="42"/>
      <c r="L3" s="42"/>
      <c r="M3" s="42"/>
      <c r="N3" s="42"/>
      <c r="O3" s="42"/>
      <c r="P3" s="42"/>
      <c r="Q3" s="42"/>
      <c r="R3" s="42"/>
      <c r="S3" s="42"/>
      <c r="T3" s="42"/>
      <c r="U3" s="42"/>
      <c r="V3" s="42"/>
    </row>
    <row r="4" spans="1:22" ht="37.5" customHeight="1">
      <c r="A4" s="46"/>
      <c r="B4" s="278" t="s">
        <v>18</v>
      </c>
      <c r="C4" s="279" t="s">
        <v>19</v>
      </c>
      <c r="D4" s="43" t="s">
        <v>20</v>
      </c>
      <c r="E4" s="280" t="s">
        <v>211</v>
      </c>
      <c r="F4" s="283" t="s">
        <v>43</v>
      </c>
      <c r="G4" s="217" t="s">
        <v>21</v>
      </c>
      <c r="H4" s="42"/>
      <c r="I4" s="42"/>
      <c r="J4" s="42"/>
      <c r="K4" s="42"/>
      <c r="L4" s="42"/>
      <c r="M4" s="42"/>
      <c r="N4" s="42"/>
      <c r="O4" s="42"/>
      <c r="P4" s="42"/>
      <c r="Q4" s="42"/>
      <c r="R4" s="42"/>
      <c r="S4" s="42"/>
      <c r="T4" s="42"/>
      <c r="U4" s="42"/>
      <c r="V4" s="42"/>
    </row>
    <row r="5" spans="1:22">
      <c r="A5" s="47" t="s">
        <v>22</v>
      </c>
      <c r="B5" s="281">
        <v>2450249</v>
      </c>
      <c r="C5" s="49">
        <v>100</v>
      </c>
      <c r="D5" s="55">
        <v>0.76996883028648266</v>
      </c>
      <c r="E5" s="284"/>
      <c r="F5" s="55">
        <v>-0.54529891153011212</v>
      </c>
      <c r="G5" s="277"/>
      <c r="H5" s="42"/>
      <c r="I5" s="42"/>
      <c r="J5" s="42"/>
      <c r="K5" s="42"/>
      <c r="L5" s="42"/>
      <c r="M5" s="42"/>
      <c r="N5" s="42"/>
      <c r="O5" s="42"/>
      <c r="P5" s="42"/>
      <c r="Q5" s="42"/>
      <c r="R5" s="42"/>
      <c r="S5" s="42"/>
      <c r="T5" s="42"/>
      <c r="U5" s="42"/>
      <c r="V5" s="42"/>
    </row>
    <row r="6" spans="1:22">
      <c r="A6" s="46" t="s">
        <v>149</v>
      </c>
      <c r="B6" s="282">
        <v>1962712</v>
      </c>
      <c r="C6" s="50">
        <v>80.099999999999994</v>
      </c>
      <c r="D6" s="56">
        <v>1.0546650547721415</v>
      </c>
      <c r="E6" s="58">
        <v>0.21999999999999886</v>
      </c>
      <c r="F6" s="56">
        <v>-1.5791551971005013</v>
      </c>
      <c r="G6" s="59">
        <v>-0.88300000000000123</v>
      </c>
      <c r="H6" s="42"/>
      <c r="I6" s="42"/>
      <c r="J6" s="42"/>
      <c r="K6" s="42"/>
      <c r="L6" s="42"/>
      <c r="M6" s="42"/>
      <c r="N6" s="42"/>
      <c r="O6" s="42"/>
      <c r="P6" s="42"/>
      <c r="Q6" s="42"/>
      <c r="R6" s="42"/>
      <c r="S6" s="42"/>
      <c r="T6" s="42"/>
      <c r="U6" s="42"/>
      <c r="V6" s="42"/>
    </row>
    <row r="7" spans="1:22" s="219" customFormat="1">
      <c r="A7" s="46" t="s">
        <v>150</v>
      </c>
      <c r="B7" s="282">
        <v>487537</v>
      </c>
      <c r="C7" s="50">
        <v>19.899999999999999</v>
      </c>
      <c r="D7" s="56">
        <v>-0.36010701023300173</v>
      </c>
      <c r="E7" s="58">
        <v>-0.22000000000000242</v>
      </c>
      <c r="F7" s="56">
        <v>5.4567792122197645</v>
      </c>
      <c r="G7" s="59">
        <v>0.88299999999999979</v>
      </c>
      <c r="H7" s="214"/>
      <c r="I7" s="214"/>
      <c r="J7" s="214"/>
      <c r="K7" s="214"/>
      <c r="L7" s="214"/>
      <c r="M7" s="214"/>
      <c r="N7" s="214"/>
      <c r="O7" s="214"/>
      <c r="P7" s="214"/>
      <c r="Q7" s="214"/>
      <c r="R7" s="214"/>
      <c r="S7" s="214"/>
      <c r="T7" s="214"/>
      <c r="U7" s="214"/>
      <c r="V7" s="214"/>
    </row>
    <row r="8" spans="1:22">
      <c r="A8" s="48" t="s">
        <v>23</v>
      </c>
      <c r="B8" s="52">
        <v>1384160</v>
      </c>
      <c r="C8" s="53">
        <v>56.49</v>
      </c>
      <c r="D8" s="57">
        <v>1.3545821400772207</v>
      </c>
      <c r="E8" s="227">
        <v>0.3300000000000054</v>
      </c>
      <c r="F8" s="57">
        <v>-0.17663982309868986</v>
      </c>
      <c r="G8" s="228">
        <v>0.20500000000000043</v>
      </c>
      <c r="H8" s="42"/>
      <c r="I8" s="42"/>
      <c r="J8" s="42"/>
      <c r="K8" s="42"/>
      <c r="L8" s="42"/>
      <c r="M8" s="42"/>
      <c r="N8" s="42"/>
      <c r="O8" s="42"/>
      <c r="P8" s="42"/>
      <c r="Q8" s="42"/>
      <c r="R8" s="42"/>
      <c r="S8" s="42"/>
      <c r="T8" s="42"/>
      <c r="U8" s="42"/>
      <c r="V8" s="42"/>
    </row>
    <row r="9" spans="1:22" s="219" customFormat="1">
      <c r="A9" s="275" t="s">
        <v>151</v>
      </c>
      <c r="B9" s="285">
        <v>1049903</v>
      </c>
      <c r="C9" s="286">
        <v>42.85</v>
      </c>
      <c r="D9" s="287">
        <v>2.0050210538383739</v>
      </c>
      <c r="E9" s="288">
        <v>0.52000000000000313</v>
      </c>
      <c r="F9" s="287">
        <v>-1.5587181588860077</v>
      </c>
      <c r="G9" s="289">
        <v>-0.46199999999999974</v>
      </c>
      <c r="H9" s="214"/>
      <c r="I9" s="214"/>
      <c r="J9" s="214"/>
      <c r="K9" s="214"/>
      <c r="L9" s="214"/>
      <c r="M9" s="214"/>
      <c r="N9" s="214"/>
      <c r="O9" s="214"/>
      <c r="P9" s="214"/>
      <c r="Q9" s="214"/>
      <c r="R9" s="214"/>
      <c r="S9" s="214"/>
      <c r="T9" s="214"/>
      <c r="U9" s="214"/>
      <c r="V9" s="214"/>
    </row>
    <row r="10" spans="1:22" s="219" customFormat="1">
      <c r="A10" s="275" t="s">
        <v>152</v>
      </c>
      <c r="B10" s="285">
        <v>334257</v>
      </c>
      <c r="C10" s="286">
        <v>13.64</v>
      </c>
      <c r="D10" s="287">
        <v>-0.63556235972591635</v>
      </c>
      <c r="E10" s="288">
        <v>-0.1899999999999995</v>
      </c>
      <c r="F10" s="287">
        <v>6.3647296281333476</v>
      </c>
      <c r="G10" s="289">
        <v>0.66700000000000004</v>
      </c>
      <c r="H10" s="214"/>
      <c r="I10" s="214"/>
      <c r="J10" s="214"/>
      <c r="K10" s="214"/>
      <c r="L10" s="214"/>
      <c r="M10" s="214"/>
      <c r="N10" s="214"/>
      <c r="O10" s="214"/>
      <c r="P10" s="214"/>
      <c r="Q10" s="214"/>
      <c r="R10" s="214"/>
      <c r="S10" s="214"/>
      <c r="T10" s="214"/>
      <c r="U10" s="214"/>
      <c r="V10" s="214"/>
    </row>
    <row r="11" spans="1:22">
      <c r="A11" s="48" t="s">
        <v>24</v>
      </c>
      <c r="B11" s="52">
        <v>88084</v>
      </c>
      <c r="C11" s="53">
        <v>3.59</v>
      </c>
      <c r="D11" s="57">
        <v>1.5237085359950164</v>
      </c>
      <c r="E11" s="227">
        <v>2.0000000000000018E-2</v>
      </c>
      <c r="F11" s="57">
        <v>1.5029554340647788</v>
      </c>
      <c r="G11" s="228">
        <v>6.5999999999999975E-2</v>
      </c>
      <c r="H11" s="42"/>
      <c r="I11" s="42"/>
      <c r="J11" s="42"/>
      <c r="K11" s="42"/>
      <c r="L11" s="42"/>
      <c r="M11" s="42"/>
      <c r="N11" s="42"/>
      <c r="O11" s="42"/>
      <c r="P11" s="42"/>
      <c r="Q11" s="42"/>
      <c r="R11" s="42"/>
      <c r="S11" s="42"/>
      <c r="T11" s="42"/>
      <c r="U11" s="42"/>
      <c r="V11" s="42"/>
    </row>
    <row r="12" spans="1:22" s="219" customFormat="1">
      <c r="A12" s="275" t="s">
        <v>151</v>
      </c>
      <c r="B12" s="285">
        <v>87197</v>
      </c>
      <c r="C12" s="286">
        <v>3.56</v>
      </c>
      <c r="D12" s="287">
        <v>1.5347174512977624</v>
      </c>
      <c r="E12" s="288">
        <v>3.0000000000000249E-2</v>
      </c>
      <c r="F12" s="287">
        <v>1.5892927594149953</v>
      </c>
      <c r="G12" s="289">
        <v>6.8000000000000019E-2</v>
      </c>
      <c r="H12" s="214"/>
      <c r="I12" s="214"/>
      <c r="J12" s="214"/>
      <c r="K12" s="214"/>
      <c r="L12" s="214"/>
      <c r="M12" s="214"/>
      <c r="N12" s="214"/>
      <c r="O12" s="214"/>
      <c r="P12" s="214"/>
      <c r="Q12" s="214"/>
      <c r="R12" s="214"/>
      <c r="S12" s="214"/>
      <c r="T12" s="214"/>
      <c r="U12" s="214"/>
      <c r="V12" s="214"/>
    </row>
    <row r="13" spans="1:22" s="219" customFormat="1">
      <c r="A13" s="275" t="s">
        <v>152</v>
      </c>
      <c r="B13" s="285">
        <v>887</v>
      </c>
      <c r="C13" s="286">
        <v>0.04</v>
      </c>
      <c r="D13" s="287">
        <v>0.45300113250283935</v>
      </c>
      <c r="E13" s="288">
        <v>0</v>
      </c>
      <c r="F13" s="287">
        <v>-4.4612492062914182</v>
      </c>
      <c r="G13" s="289">
        <v>-1.0000000000000002E-3</v>
      </c>
      <c r="H13" s="214"/>
      <c r="I13" s="214"/>
      <c r="J13" s="214"/>
      <c r="K13" s="214"/>
      <c r="L13" s="214"/>
      <c r="M13" s="214"/>
      <c r="N13" s="214"/>
      <c r="O13" s="214"/>
      <c r="P13" s="214"/>
      <c r="Q13" s="214"/>
      <c r="R13" s="214"/>
      <c r="S13" s="214"/>
      <c r="T13" s="214"/>
      <c r="U13" s="214"/>
      <c r="V13" s="214"/>
    </row>
    <row r="14" spans="1:22">
      <c r="A14" s="48" t="s">
        <v>25</v>
      </c>
      <c r="B14" s="52">
        <v>25339</v>
      </c>
      <c r="C14" s="53">
        <v>1.03</v>
      </c>
      <c r="D14" s="57">
        <v>-0.51433058500196527</v>
      </c>
      <c r="E14" s="227">
        <v>-2.0000000000000018E-2</v>
      </c>
      <c r="F14" s="57">
        <v>0.11237700575923437</v>
      </c>
      <c r="G14" s="228">
        <v>6.0000000000000053E-3</v>
      </c>
      <c r="H14" s="42"/>
      <c r="I14" s="42"/>
      <c r="J14" s="42"/>
      <c r="K14" s="42"/>
      <c r="L14" s="42"/>
      <c r="M14" s="42"/>
      <c r="N14" s="42"/>
      <c r="O14" s="42"/>
      <c r="P14" s="42"/>
      <c r="Q14" s="42"/>
      <c r="R14" s="42"/>
      <c r="S14" s="42"/>
      <c r="T14" s="42"/>
      <c r="U14" s="42"/>
      <c r="V14" s="42"/>
    </row>
    <row r="15" spans="1:22" s="219" customFormat="1">
      <c r="A15" s="275" t="s">
        <v>151</v>
      </c>
      <c r="B15" s="285">
        <v>11315</v>
      </c>
      <c r="C15" s="286">
        <v>0.46</v>
      </c>
      <c r="D15" s="287">
        <v>0.11502388957707055</v>
      </c>
      <c r="E15" s="288">
        <v>0</v>
      </c>
      <c r="F15" s="287">
        <v>-0.70947019980769355</v>
      </c>
      <c r="G15" s="289">
        <v>-9.9999999999999525E-4</v>
      </c>
      <c r="H15" s="214"/>
      <c r="I15" s="214"/>
      <c r="J15" s="214"/>
      <c r="K15" s="214"/>
      <c r="L15" s="214"/>
      <c r="M15" s="214"/>
      <c r="N15" s="214"/>
      <c r="O15" s="214"/>
      <c r="P15" s="214"/>
      <c r="Q15" s="214"/>
      <c r="R15" s="214"/>
      <c r="S15" s="214"/>
      <c r="T15" s="214"/>
      <c r="U15" s="214"/>
      <c r="V15" s="214"/>
    </row>
    <row r="16" spans="1:22" s="219" customFormat="1">
      <c r="A16" s="275" t="s">
        <v>152</v>
      </c>
      <c r="B16" s="285">
        <v>14024</v>
      </c>
      <c r="C16" s="286">
        <v>0.56999999999999995</v>
      </c>
      <c r="D16" s="287">
        <v>-1.0163749294184066</v>
      </c>
      <c r="E16" s="288">
        <v>-1.0000000000000009E-2</v>
      </c>
      <c r="F16" s="287">
        <v>0.834238820312172</v>
      </c>
      <c r="G16" s="289">
        <v>6.9999999999999949E-3</v>
      </c>
      <c r="H16" s="214"/>
      <c r="I16" s="214"/>
      <c r="J16" s="214"/>
      <c r="K16" s="214"/>
      <c r="L16" s="214"/>
      <c r="M16" s="214"/>
      <c r="N16" s="214"/>
      <c r="O16" s="214"/>
      <c r="P16" s="214"/>
      <c r="Q16" s="214"/>
      <c r="R16" s="214"/>
      <c r="S16" s="214"/>
      <c r="T16" s="214"/>
      <c r="U16" s="214"/>
      <c r="V16" s="214"/>
    </row>
    <row r="17" spans="1:22">
      <c r="A17" s="48" t="s">
        <v>26</v>
      </c>
      <c r="B17" s="52">
        <v>72806</v>
      </c>
      <c r="C17" s="53">
        <v>2.97</v>
      </c>
      <c r="D17" s="57">
        <v>-2.0713959056304354</v>
      </c>
      <c r="E17" s="227">
        <v>-8.9999999999999858E-2</v>
      </c>
      <c r="F17" s="57">
        <v>-4.6799021171848203</v>
      </c>
      <c r="G17" s="228">
        <v>-0.15699999999999997</v>
      </c>
      <c r="H17" s="42"/>
      <c r="I17" s="42"/>
      <c r="J17" s="42"/>
      <c r="K17" s="42"/>
      <c r="L17" s="42"/>
      <c r="M17" s="42"/>
      <c r="N17" s="42"/>
      <c r="O17" s="42"/>
      <c r="P17" s="42"/>
      <c r="Q17" s="42"/>
      <c r="R17" s="42"/>
      <c r="S17" s="42"/>
      <c r="T17" s="42"/>
      <c r="U17" s="42"/>
      <c r="V17" s="42"/>
    </row>
    <row r="18" spans="1:22" s="219" customFormat="1">
      <c r="A18" s="275" t="s">
        <v>151</v>
      </c>
      <c r="B18" s="285">
        <v>51297</v>
      </c>
      <c r="C18" s="286">
        <v>2.09</v>
      </c>
      <c r="D18" s="287">
        <v>-2.3081757413014881</v>
      </c>
      <c r="E18" s="288">
        <v>-7.0000000000000284E-2</v>
      </c>
      <c r="F18" s="287">
        <v>-7.0052269382791081</v>
      </c>
      <c r="G18" s="289">
        <v>-0.20099999999999998</v>
      </c>
      <c r="H18" s="214"/>
      <c r="I18" s="214"/>
      <c r="J18" s="214"/>
      <c r="K18" s="214"/>
      <c r="L18" s="214"/>
      <c r="M18" s="214"/>
      <c r="N18" s="214"/>
      <c r="O18" s="214"/>
      <c r="P18" s="214"/>
      <c r="Q18" s="214"/>
      <c r="R18" s="214"/>
      <c r="S18" s="214"/>
      <c r="T18" s="214"/>
      <c r="U18" s="214"/>
      <c r="V18" s="214"/>
    </row>
    <row r="19" spans="1:22" s="219" customFormat="1">
      <c r="A19" s="275" t="s">
        <v>152</v>
      </c>
      <c r="B19" s="285">
        <v>21509</v>
      </c>
      <c r="C19" s="286">
        <v>0.88</v>
      </c>
      <c r="D19" s="287">
        <v>-1.5020378257086575</v>
      </c>
      <c r="E19" s="288">
        <v>-2.0000000000000018E-2</v>
      </c>
      <c r="F19" s="287">
        <v>6.4355295317435779</v>
      </c>
      <c r="G19" s="289">
        <v>4.2999999999999997E-2</v>
      </c>
      <c r="H19" s="214"/>
      <c r="I19" s="214"/>
      <c r="J19" s="214"/>
      <c r="K19" s="214"/>
      <c r="L19" s="214"/>
      <c r="M19" s="214"/>
      <c r="N19" s="214"/>
      <c r="O19" s="214"/>
      <c r="P19" s="214"/>
      <c r="Q19" s="214"/>
      <c r="R19" s="214"/>
      <c r="S19" s="214"/>
      <c r="T19" s="214"/>
      <c r="U19" s="214"/>
      <c r="V19" s="214"/>
    </row>
    <row r="20" spans="1:22">
      <c r="A20" s="48" t="s">
        <v>27</v>
      </c>
      <c r="B20" s="52">
        <v>270780</v>
      </c>
      <c r="C20" s="53">
        <v>11.05</v>
      </c>
      <c r="D20" s="57">
        <v>-0.29090105681776057</v>
      </c>
      <c r="E20" s="227">
        <v>-0.11999999999999922</v>
      </c>
      <c r="F20" s="57">
        <v>-4.3621558483693317</v>
      </c>
      <c r="G20" s="228">
        <v>-0.52899999999999991</v>
      </c>
      <c r="H20" s="42"/>
      <c r="I20" s="42"/>
      <c r="J20" s="42"/>
      <c r="K20" s="42"/>
      <c r="L20" s="42"/>
      <c r="M20" s="42"/>
      <c r="N20" s="42"/>
      <c r="O20" s="42"/>
      <c r="P20" s="42"/>
      <c r="Q20" s="42"/>
      <c r="R20" s="42"/>
      <c r="S20" s="42"/>
      <c r="T20" s="42"/>
      <c r="U20" s="42"/>
      <c r="V20" s="42"/>
    </row>
    <row r="21" spans="1:22" s="219" customFormat="1">
      <c r="A21" s="275" t="s">
        <v>151</v>
      </c>
      <c r="B21" s="285">
        <v>262547</v>
      </c>
      <c r="C21" s="286">
        <v>10.72</v>
      </c>
      <c r="D21" s="287">
        <v>-0.13769022741708659</v>
      </c>
      <c r="E21" s="288">
        <v>-8.9999999999999858E-2</v>
      </c>
      <c r="F21" s="287">
        <v>-4.4898341206948356</v>
      </c>
      <c r="G21" s="289">
        <v>-0.53399999999999981</v>
      </c>
      <c r="H21" s="214"/>
      <c r="I21" s="214"/>
      <c r="J21" s="214"/>
      <c r="K21" s="214"/>
      <c r="L21" s="214"/>
      <c r="M21" s="214"/>
      <c r="N21" s="214"/>
      <c r="O21" s="214"/>
      <c r="P21" s="214"/>
      <c r="Q21" s="214"/>
      <c r="R21" s="214"/>
      <c r="S21" s="214"/>
      <c r="T21" s="214"/>
      <c r="U21" s="214"/>
      <c r="V21" s="214"/>
    </row>
    <row r="22" spans="1:22" s="219" customFormat="1">
      <c r="A22" s="275" t="s">
        <v>152</v>
      </c>
      <c r="B22" s="285">
        <v>8233</v>
      </c>
      <c r="C22" s="286">
        <v>0.34</v>
      </c>
      <c r="D22" s="287">
        <v>-4.941692645191087</v>
      </c>
      <c r="E22" s="288">
        <v>-1.9999999999999962E-2</v>
      </c>
      <c r="F22" s="287">
        <v>1.1478443387886061</v>
      </c>
      <c r="G22" s="289">
        <v>6.0000000000000001E-3</v>
      </c>
      <c r="H22" s="214"/>
      <c r="I22" s="214"/>
      <c r="J22" s="214"/>
      <c r="K22" s="214"/>
      <c r="L22" s="214"/>
      <c r="M22" s="214"/>
      <c r="N22" s="214"/>
      <c r="O22" s="214"/>
      <c r="P22" s="214"/>
      <c r="Q22" s="214"/>
      <c r="R22" s="214"/>
      <c r="S22" s="214"/>
      <c r="T22" s="214"/>
      <c r="U22" s="214"/>
      <c r="V22" s="214"/>
    </row>
    <row r="23" spans="1:22">
      <c r="A23" s="48" t="s">
        <v>117</v>
      </c>
      <c r="B23" s="52">
        <v>154403</v>
      </c>
      <c r="C23" s="53">
        <v>6.3</v>
      </c>
      <c r="D23" s="57">
        <v>-1.2294898448744651</v>
      </c>
      <c r="E23" s="227">
        <v>-0.12999999999999989</v>
      </c>
      <c r="F23" s="57">
        <v>-1.9271553247205309</v>
      </c>
      <c r="G23" s="228">
        <v>-9.5000000000000015E-2</v>
      </c>
      <c r="H23" s="51"/>
      <c r="I23" s="51"/>
      <c r="J23" s="51"/>
      <c r="K23" s="51"/>
      <c r="L23" s="51"/>
      <c r="M23" s="51"/>
      <c r="N23" s="51"/>
      <c r="O23" s="51"/>
      <c r="P23" s="51"/>
      <c r="Q23" s="51"/>
      <c r="R23" s="51"/>
      <c r="S23" s="51"/>
      <c r="T23" s="51"/>
      <c r="U23" s="51"/>
      <c r="V23" s="51"/>
    </row>
    <row r="24" spans="1:22" s="219" customFormat="1">
      <c r="A24" s="275" t="s">
        <v>151</v>
      </c>
      <c r="B24" s="285">
        <v>142308</v>
      </c>
      <c r="C24" s="286">
        <v>5.81</v>
      </c>
      <c r="D24" s="287">
        <v>-1.3954906389878174</v>
      </c>
      <c r="E24" s="288">
        <v>-0.13000000000000078</v>
      </c>
      <c r="F24" s="287">
        <v>-2.1761592371618455</v>
      </c>
      <c r="G24" s="289">
        <v>-0.10400000000000001</v>
      </c>
      <c r="H24" s="51"/>
      <c r="I24" s="51"/>
      <c r="J24" s="51"/>
      <c r="K24" s="51"/>
      <c r="L24" s="51"/>
      <c r="M24" s="51"/>
      <c r="N24" s="51"/>
      <c r="O24" s="51"/>
      <c r="P24" s="51"/>
      <c r="Q24" s="51"/>
      <c r="R24" s="51"/>
      <c r="S24" s="51"/>
      <c r="T24" s="51"/>
      <c r="U24" s="51"/>
      <c r="V24" s="51"/>
    </row>
    <row r="25" spans="1:22" s="219" customFormat="1">
      <c r="A25" s="275" t="s">
        <v>152</v>
      </c>
      <c r="B25" s="285">
        <v>12095</v>
      </c>
      <c r="C25" s="286">
        <v>0.49</v>
      </c>
      <c r="D25" s="287">
        <v>0.76647504790468002</v>
      </c>
      <c r="E25" s="288">
        <v>0</v>
      </c>
      <c r="F25" s="287">
        <v>1.6778491250839522</v>
      </c>
      <c r="G25" s="289">
        <v>8.9999999999999976E-3</v>
      </c>
      <c r="H25" s="51"/>
      <c r="I25" s="51"/>
      <c r="J25" s="51"/>
      <c r="K25" s="51"/>
      <c r="L25" s="51"/>
      <c r="M25" s="51"/>
      <c r="N25" s="51"/>
      <c r="O25" s="51"/>
      <c r="P25" s="51"/>
      <c r="Q25" s="51"/>
      <c r="R25" s="51"/>
      <c r="S25" s="51"/>
      <c r="T25" s="51"/>
      <c r="U25" s="51"/>
      <c r="V25" s="51"/>
    </row>
    <row r="26" spans="1:22">
      <c r="A26" s="48" t="s">
        <v>28</v>
      </c>
      <c r="B26" s="52">
        <v>295257</v>
      </c>
      <c r="C26" s="53">
        <v>12.05</v>
      </c>
      <c r="D26" s="57">
        <v>1.2225265777826566</v>
      </c>
      <c r="E26" s="227">
        <v>5.0000000000000711E-2</v>
      </c>
      <c r="F26" s="57">
        <v>3.8940258900193703</v>
      </c>
      <c r="G26" s="228">
        <v>0.42600000000000005</v>
      </c>
      <c r="H26" s="42"/>
      <c r="I26" s="42"/>
      <c r="J26" s="42"/>
      <c r="K26" s="42"/>
      <c r="L26" s="42"/>
      <c r="M26" s="42"/>
      <c r="N26" s="42"/>
      <c r="O26" s="42"/>
      <c r="P26" s="42"/>
      <c r="Q26" s="42"/>
      <c r="R26" s="42"/>
      <c r="S26" s="42"/>
      <c r="T26" s="42"/>
      <c r="U26" s="42"/>
      <c r="V26" s="42"/>
    </row>
    <row r="27" spans="1:22" s="219" customFormat="1">
      <c r="A27" s="275" t="s">
        <v>151</v>
      </c>
      <c r="B27" s="285">
        <v>292400</v>
      </c>
      <c r="C27" s="286">
        <v>11.93</v>
      </c>
      <c r="D27" s="287">
        <v>1.1645688742500937</v>
      </c>
      <c r="E27" s="288">
        <v>3.9999999999999147E-2</v>
      </c>
      <c r="F27" s="287">
        <v>3.7999588842210885</v>
      </c>
      <c r="G27" s="289">
        <v>0.41499999999999992</v>
      </c>
      <c r="H27" s="214"/>
      <c r="I27" s="214"/>
      <c r="J27" s="214"/>
      <c r="K27" s="214"/>
      <c r="L27" s="214"/>
      <c r="M27" s="214"/>
      <c r="N27" s="214"/>
      <c r="O27" s="214"/>
      <c r="P27" s="214"/>
      <c r="Q27" s="214"/>
      <c r="R27" s="214"/>
      <c r="S27" s="214"/>
      <c r="T27" s="214"/>
      <c r="U27" s="214"/>
      <c r="V27" s="214"/>
    </row>
    <row r="28" spans="1:22" s="219" customFormat="1">
      <c r="A28" s="275" t="s">
        <v>152</v>
      </c>
      <c r="B28" s="285">
        <v>2857</v>
      </c>
      <c r="C28" s="286">
        <v>0.12</v>
      </c>
      <c r="D28" s="287">
        <v>7.5272864132480244</v>
      </c>
      <c r="E28" s="288">
        <v>9.999999999999995E-3</v>
      </c>
      <c r="F28" s="287">
        <v>35.793988415287359</v>
      </c>
      <c r="G28" s="289">
        <v>1.0999999999999999E-2</v>
      </c>
      <c r="H28" s="214"/>
      <c r="I28" s="214"/>
      <c r="J28" s="214"/>
      <c r="K28" s="214"/>
      <c r="L28" s="214"/>
      <c r="M28" s="214"/>
      <c r="N28" s="214"/>
      <c r="O28" s="214"/>
      <c r="P28" s="214"/>
      <c r="Q28" s="214"/>
      <c r="R28" s="214"/>
      <c r="S28" s="214"/>
      <c r="T28" s="214"/>
      <c r="U28" s="214"/>
      <c r="V28" s="214"/>
    </row>
    <row r="29" spans="1:22">
      <c r="A29" s="48" t="s">
        <v>29</v>
      </c>
      <c r="B29" s="52">
        <v>99493</v>
      </c>
      <c r="C29" s="53">
        <v>4.0599999999999996</v>
      </c>
      <c r="D29" s="57">
        <v>0.15300832486082605</v>
      </c>
      <c r="E29" s="227">
        <v>-3.0000000000000249E-2</v>
      </c>
      <c r="F29" s="57">
        <v>1.8947386347171635</v>
      </c>
      <c r="G29" s="228">
        <v>8.6999999999999966E-2</v>
      </c>
      <c r="H29" s="51"/>
      <c r="I29" s="51"/>
      <c r="J29" s="51"/>
      <c r="K29" s="51"/>
      <c r="L29" s="51"/>
      <c r="M29" s="51"/>
      <c r="N29" s="51"/>
      <c r="O29" s="51"/>
      <c r="P29" s="51"/>
      <c r="Q29" s="51"/>
      <c r="R29" s="51"/>
      <c r="S29" s="51"/>
      <c r="T29" s="51"/>
      <c r="U29" s="51"/>
      <c r="V29" s="51"/>
    </row>
    <row r="30" spans="1:22" s="219" customFormat="1">
      <c r="A30" s="275" t="s">
        <v>151</v>
      </c>
      <c r="B30" s="285">
        <v>19483</v>
      </c>
      <c r="C30" s="286">
        <v>0.8</v>
      </c>
      <c r="D30" s="287">
        <v>-3.2477528926851074</v>
      </c>
      <c r="E30" s="288">
        <v>-2.9999999999999916E-2</v>
      </c>
      <c r="F30" s="287">
        <v>-5.6595430042062684</v>
      </c>
      <c r="G30" s="289">
        <v>-5.5000000000000007E-2</v>
      </c>
      <c r="H30" s="51"/>
      <c r="I30" s="51"/>
      <c r="J30" s="51"/>
      <c r="K30" s="51"/>
      <c r="L30" s="51"/>
      <c r="M30" s="51"/>
      <c r="N30" s="51"/>
      <c r="O30" s="51"/>
      <c r="P30" s="51"/>
      <c r="Q30" s="51"/>
      <c r="R30" s="51"/>
      <c r="S30" s="51"/>
      <c r="T30" s="51"/>
      <c r="U30" s="51"/>
      <c r="V30" s="51"/>
    </row>
    <row r="31" spans="1:22" s="219" customFormat="1" ht="15.75" thickBot="1">
      <c r="A31" s="276" t="s">
        <v>152</v>
      </c>
      <c r="B31" s="290">
        <v>80010</v>
      </c>
      <c r="C31" s="291">
        <v>3.27</v>
      </c>
      <c r="D31" s="292">
        <v>1.0176253724559325</v>
      </c>
      <c r="E31" s="293">
        <v>1.0000000000000231E-2</v>
      </c>
      <c r="F31" s="292">
        <v>5.3354904385215507</v>
      </c>
      <c r="G31" s="293">
        <v>0.14299999999999999</v>
      </c>
      <c r="H31" s="51"/>
      <c r="I31" s="51"/>
      <c r="J31" s="51"/>
      <c r="K31" s="51"/>
      <c r="L31" s="51"/>
      <c r="M31" s="51"/>
      <c r="N31" s="51"/>
      <c r="O31" s="51"/>
      <c r="P31" s="51"/>
      <c r="Q31" s="51"/>
      <c r="R31" s="51"/>
      <c r="S31" s="51"/>
      <c r="T31" s="51"/>
      <c r="U31" s="51"/>
      <c r="V31" s="51"/>
    </row>
    <row r="32" spans="1:22">
      <c r="A32" s="380" t="s">
        <v>30</v>
      </c>
      <c r="B32" s="380"/>
      <c r="C32" s="380"/>
      <c r="D32" s="380"/>
      <c r="E32" s="380"/>
      <c r="F32" s="380"/>
      <c r="G32" s="380"/>
    </row>
    <row r="33" spans="1:7">
      <c r="A33" s="381" t="s">
        <v>9</v>
      </c>
      <c r="B33" s="381"/>
      <c r="C33" s="381"/>
      <c r="D33" s="381"/>
      <c r="E33" s="381"/>
      <c r="F33" s="381"/>
      <c r="G33" s="381"/>
    </row>
    <row r="34" spans="1:7" ht="36.75" customHeight="1">
      <c r="A34" s="379" t="s">
        <v>224</v>
      </c>
      <c r="B34" s="379"/>
      <c r="C34" s="379"/>
      <c r="D34" s="379"/>
      <c r="E34" s="379"/>
      <c r="F34" s="379"/>
      <c r="G34" s="379"/>
    </row>
    <row r="36" spans="1:7" ht="21" customHeight="1"/>
    <row r="37" spans="1:7" ht="35.25" customHeight="1"/>
    <row r="39" spans="1:7">
      <c r="A39" s="42"/>
      <c r="B39" s="42"/>
      <c r="C39" s="54"/>
      <c r="D39" s="42"/>
      <c r="E39" s="42"/>
      <c r="F39" s="42"/>
      <c r="G39" s="42"/>
    </row>
    <row r="40" spans="1:7">
      <c r="A40" s="42"/>
      <c r="B40" s="42"/>
      <c r="C40" s="54"/>
      <c r="D40" s="42"/>
      <c r="E40" s="42"/>
      <c r="F40" s="42"/>
      <c r="G40" s="42"/>
    </row>
    <row r="44" spans="1:7">
      <c r="A44" s="42"/>
      <c r="B44" s="42"/>
      <c r="C44" s="54"/>
      <c r="D44" s="42"/>
      <c r="E44" s="42"/>
      <c r="F44" s="42"/>
      <c r="G44" s="42"/>
    </row>
  </sheetData>
  <mergeCells count="7">
    <mergeCell ref="B3:C3"/>
    <mergeCell ref="D3:E3"/>
    <mergeCell ref="F3:G3"/>
    <mergeCell ref="A1:G1"/>
    <mergeCell ref="A34:G34"/>
    <mergeCell ref="A32:G32"/>
    <mergeCell ref="A33:G3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election activeCell="B20" sqref="B20"/>
    </sheetView>
  </sheetViews>
  <sheetFormatPr baseColWidth="10" defaultRowHeight="15"/>
  <cols>
    <col min="1" max="1" width="33.5703125" customWidth="1"/>
    <col min="3" max="3" width="10.28515625" customWidth="1"/>
    <col min="4" max="4" width="8.42578125" customWidth="1"/>
    <col min="5" max="5" width="9.85546875" customWidth="1"/>
    <col min="6" max="6" width="8.5703125" customWidth="1"/>
    <col min="7" max="7" width="13.42578125" customWidth="1"/>
  </cols>
  <sheetData>
    <row r="1" spans="1:8">
      <c r="A1" s="382" t="s">
        <v>220</v>
      </c>
      <c r="B1" s="382"/>
      <c r="C1" s="382"/>
      <c r="D1" s="382"/>
      <c r="E1" s="382"/>
      <c r="F1" s="382"/>
      <c r="G1" s="382"/>
    </row>
    <row r="2" spans="1:8" ht="15.75" thickBot="1">
      <c r="A2" s="63"/>
      <c r="B2" s="63"/>
      <c r="C2" s="63"/>
      <c r="D2" s="60"/>
      <c r="E2" s="60"/>
      <c r="F2" s="60"/>
      <c r="G2" s="60"/>
    </row>
    <row r="3" spans="1:8" ht="30.75" customHeight="1">
      <c r="A3" s="64"/>
      <c r="B3" s="383" t="s">
        <v>165</v>
      </c>
      <c r="C3" s="384"/>
      <c r="D3" s="387" t="s">
        <v>168</v>
      </c>
      <c r="E3" s="388"/>
      <c r="F3" s="387" t="s">
        <v>167</v>
      </c>
      <c r="G3" s="389"/>
    </row>
    <row r="4" spans="1:8" ht="33.75">
      <c r="A4" s="65" t="s">
        <v>31</v>
      </c>
      <c r="B4" s="66" t="s">
        <v>18</v>
      </c>
      <c r="C4" s="67" t="s">
        <v>21</v>
      </c>
      <c r="D4" s="62" t="s">
        <v>20</v>
      </c>
      <c r="E4" s="90" t="s">
        <v>21</v>
      </c>
      <c r="F4" s="62" t="s">
        <v>20</v>
      </c>
      <c r="G4" s="61" t="s">
        <v>32</v>
      </c>
    </row>
    <row r="5" spans="1:8">
      <c r="A5" s="68" t="s">
        <v>225</v>
      </c>
      <c r="B5" s="77">
        <v>1009992</v>
      </c>
      <c r="C5" s="69">
        <v>53.09</v>
      </c>
      <c r="D5" s="69">
        <v>-0.15372493813931021</v>
      </c>
      <c r="E5" s="69">
        <v>-0.54999999999999716</v>
      </c>
      <c r="F5" s="69">
        <v>-3.6767415141281123E-2</v>
      </c>
      <c r="G5" s="69">
        <v>-0.64300000000000002</v>
      </c>
    </row>
    <row r="6" spans="1:8">
      <c r="A6" s="70" t="s">
        <v>33</v>
      </c>
      <c r="B6" s="77">
        <v>283050</v>
      </c>
      <c r="C6" s="69">
        <v>14.88</v>
      </c>
      <c r="D6" s="69">
        <v>-0.44808035902702548</v>
      </c>
      <c r="E6" s="69">
        <v>-0.19999999999999929</v>
      </c>
      <c r="F6" s="69">
        <v>1.7323676740589766</v>
      </c>
      <c r="G6" s="69">
        <v>8.8000000000000078E-2</v>
      </c>
    </row>
    <row r="7" spans="1:8">
      <c r="A7" s="70" t="s">
        <v>34</v>
      </c>
      <c r="B7" s="77">
        <v>88334</v>
      </c>
      <c r="C7" s="69">
        <v>4.6399999999999997</v>
      </c>
      <c r="D7" s="69">
        <v>2.3189547328916316</v>
      </c>
      <c r="E7" s="69">
        <v>5.9999999999999609E-2</v>
      </c>
      <c r="F7" s="69">
        <v>5.1639276227962938</v>
      </c>
      <c r="G7" s="69">
        <v>0.15099999999999997</v>
      </c>
    </row>
    <row r="8" spans="1:8">
      <c r="A8" s="71" t="s">
        <v>35</v>
      </c>
      <c r="B8" s="78">
        <v>1381376</v>
      </c>
      <c r="C8" s="72">
        <v>72.62</v>
      </c>
      <c r="D8" s="72">
        <v>-5.9832021779726574E-2</v>
      </c>
      <c r="E8" s="72">
        <v>-0.67000000000000171</v>
      </c>
      <c r="F8" s="72">
        <v>0.56666199548109919</v>
      </c>
      <c r="G8" s="72">
        <v>-0.40399999999999919</v>
      </c>
    </row>
    <row r="9" spans="1:8">
      <c r="A9" s="70" t="s">
        <v>226</v>
      </c>
      <c r="B9" s="77">
        <v>127417</v>
      </c>
      <c r="C9" s="69">
        <v>6.7</v>
      </c>
      <c r="D9" s="69">
        <v>-0.9399343834061491</v>
      </c>
      <c r="E9" s="69">
        <v>-0.12000000000000011</v>
      </c>
      <c r="F9" s="69">
        <v>0.87580330120016203</v>
      </c>
      <c r="G9" s="69">
        <v>-1.6000000000000014E-2</v>
      </c>
    </row>
    <row r="10" spans="1:8">
      <c r="A10" s="70" t="s">
        <v>227</v>
      </c>
      <c r="B10" s="77">
        <v>317528</v>
      </c>
      <c r="C10" s="69">
        <v>16.690000000000001</v>
      </c>
      <c r="D10" s="69">
        <v>5.9196349347192312</v>
      </c>
      <c r="E10" s="69">
        <v>0.79000000000000092</v>
      </c>
      <c r="F10" s="69">
        <v>4.6065991812875184</v>
      </c>
      <c r="G10" s="69">
        <v>0.48100000000000004</v>
      </c>
    </row>
    <row r="11" spans="1:8">
      <c r="A11" s="70" t="s">
        <v>36</v>
      </c>
      <c r="B11" s="77">
        <v>67363</v>
      </c>
      <c r="C11" s="69">
        <v>3.54</v>
      </c>
      <c r="D11" s="69">
        <v>0.78397342868683495</v>
      </c>
      <c r="E11" s="69">
        <v>0</v>
      </c>
      <c r="F11" s="69">
        <v>0.81746647028937414</v>
      </c>
      <c r="G11" s="69">
        <v>-1.0999999999999987E-2</v>
      </c>
    </row>
    <row r="12" spans="1:8">
      <c r="A12" s="70" t="s">
        <v>228</v>
      </c>
      <c r="B12" s="77">
        <v>8553</v>
      </c>
      <c r="C12" s="69">
        <v>0.45</v>
      </c>
      <c r="D12" s="69">
        <v>1.5554500118736714</v>
      </c>
      <c r="E12" s="69">
        <v>0</v>
      </c>
      <c r="F12" s="69">
        <v>-6.2516163941046869</v>
      </c>
      <c r="G12" s="69">
        <v>-5.1000000000000004E-2</v>
      </c>
    </row>
    <row r="13" spans="1:8">
      <c r="A13" s="80" t="s">
        <v>124</v>
      </c>
      <c r="B13" s="78">
        <v>520861</v>
      </c>
      <c r="C13" s="72">
        <v>27.38</v>
      </c>
      <c r="D13" s="81">
        <v>3.4133528170286365</v>
      </c>
      <c r="E13" s="72">
        <v>0.66999999999999815</v>
      </c>
      <c r="F13" s="81">
        <v>2.7378037040504788</v>
      </c>
      <c r="G13" s="72">
        <v>0.40399999999999991</v>
      </c>
    </row>
    <row r="14" spans="1:8">
      <c r="A14" s="82" t="s">
        <v>37</v>
      </c>
      <c r="B14" s="83">
        <v>1902237</v>
      </c>
      <c r="C14" s="84">
        <v>100</v>
      </c>
      <c r="D14" s="84">
        <v>0.86776833210313598</v>
      </c>
      <c r="E14" s="84"/>
      <c r="F14" s="84">
        <v>1.1121903923092091</v>
      </c>
      <c r="G14" s="84">
        <v>0</v>
      </c>
    </row>
    <row r="15" spans="1:8" ht="15.75" thickBot="1">
      <c r="A15" s="73" t="s">
        <v>195</v>
      </c>
      <c r="B15" s="79">
        <v>1463490</v>
      </c>
      <c r="C15" s="74">
        <v>76.94</v>
      </c>
      <c r="D15" s="74">
        <v>1.0434437995080037</v>
      </c>
      <c r="E15" s="74">
        <v>0.14000000000000057</v>
      </c>
      <c r="F15" s="74">
        <v>0.81649629144666669</v>
      </c>
      <c r="G15" s="74">
        <v>-0.22800000000000012</v>
      </c>
    </row>
    <row r="16" spans="1:8">
      <c r="A16" s="385" t="s">
        <v>38</v>
      </c>
      <c r="B16" s="385"/>
      <c r="C16" s="385"/>
      <c r="D16" s="385"/>
      <c r="E16" s="385"/>
      <c r="F16" s="385"/>
      <c r="G16" s="385"/>
      <c r="H16" s="60"/>
    </row>
    <row r="17" spans="1:8" ht="21" customHeight="1">
      <c r="A17" s="386" t="s">
        <v>9</v>
      </c>
      <c r="B17" s="386"/>
      <c r="C17" s="386"/>
      <c r="D17" s="386"/>
      <c r="E17" s="386"/>
      <c r="F17" s="386"/>
      <c r="G17" s="386"/>
      <c r="H17" s="60"/>
    </row>
    <row r="18" spans="1:8" ht="25.5" customHeight="1">
      <c r="A18" s="386" t="s">
        <v>39</v>
      </c>
      <c r="B18" s="386"/>
      <c r="C18" s="386"/>
      <c r="D18" s="386"/>
      <c r="E18" s="386"/>
      <c r="F18" s="386"/>
      <c r="G18" s="386"/>
      <c r="H18" s="60"/>
    </row>
    <row r="19" spans="1:8" ht="33.75" customHeight="1">
      <c r="A19" s="386" t="s">
        <v>177</v>
      </c>
      <c r="B19" s="386"/>
      <c r="C19" s="386"/>
      <c r="D19" s="386"/>
      <c r="E19" s="386"/>
      <c r="F19" s="386"/>
      <c r="G19" s="386"/>
      <c r="H19" s="85"/>
    </row>
    <row r="20" spans="1:8">
      <c r="A20" s="76"/>
      <c r="B20" s="76"/>
      <c r="C20" s="76"/>
      <c r="D20" s="76"/>
      <c r="E20" s="76"/>
      <c r="F20" s="76"/>
      <c r="G20" s="76"/>
      <c r="H20" s="60"/>
    </row>
    <row r="21" spans="1:8">
      <c r="A21" s="60"/>
      <c r="B21" s="75"/>
      <c r="C21" s="60"/>
      <c r="D21" s="60"/>
      <c r="E21" s="60"/>
      <c r="F21" s="60"/>
      <c r="G21" s="60"/>
      <c r="H21" s="60"/>
    </row>
  </sheetData>
  <mergeCells count="8">
    <mergeCell ref="A1:G1"/>
    <mergeCell ref="B3:C3"/>
    <mergeCell ref="A16:G16"/>
    <mergeCell ref="A19:G19"/>
    <mergeCell ref="D3:E3"/>
    <mergeCell ref="F3:G3"/>
    <mergeCell ref="A17:G17"/>
    <mergeCell ref="A18:G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election activeCell="H19" sqref="H19"/>
    </sheetView>
  </sheetViews>
  <sheetFormatPr baseColWidth="10" defaultRowHeight="15"/>
  <cols>
    <col min="1" max="1" width="51.28515625" customWidth="1"/>
  </cols>
  <sheetData>
    <row r="1" spans="1:8">
      <c r="A1" s="393" t="s">
        <v>221</v>
      </c>
      <c r="B1" s="393"/>
      <c r="C1" s="393"/>
      <c r="D1" s="393"/>
      <c r="E1" s="393"/>
      <c r="F1" s="393"/>
      <c r="G1" s="393"/>
    </row>
    <row r="2" spans="1:8" ht="23.25" customHeight="1">
      <c r="A2" s="254"/>
      <c r="B2" s="394" t="s">
        <v>165</v>
      </c>
      <c r="C2" s="395"/>
      <c r="D2" s="394" t="s">
        <v>169</v>
      </c>
      <c r="E2" s="395"/>
      <c r="F2" s="394" t="s">
        <v>170</v>
      </c>
      <c r="G2" s="395"/>
    </row>
    <row r="3" spans="1:8" ht="33.75">
      <c r="A3" s="255" t="s">
        <v>31</v>
      </c>
      <c r="B3" s="89" t="s">
        <v>18</v>
      </c>
      <c r="C3" s="256" t="s">
        <v>42</v>
      </c>
      <c r="D3" s="89" t="s">
        <v>43</v>
      </c>
      <c r="E3" s="256" t="s">
        <v>32</v>
      </c>
      <c r="F3" s="89" t="s">
        <v>43</v>
      </c>
      <c r="G3" s="256" t="s">
        <v>32</v>
      </c>
    </row>
    <row r="4" spans="1:8">
      <c r="A4" s="257" t="s">
        <v>118</v>
      </c>
      <c r="B4" s="99">
        <v>1029149</v>
      </c>
      <c r="C4" s="101">
        <v>87.71</v>
      </c>
      <c r="D4" s="103">
        <v>0.38225568896734785</v>
      </c>
      <c r="E4" s="98">
        <v>-0.26000000000000512</v>
      </c>
      <c r="F4" s="103">
        <v>-1.9417513843519862</v>
      </c>
      <c r="G4" s="98">
        <v>-3.3000000000001251E-2</v>
      </c>
    </row>
    <row r="5" spans="1:8">
      <c r="A5" s="258" t="s">
        <v>45</v>
      </c>
      <c r="B5" s="99">
        <v>117086</v>
      </c>
      <c r="C5" s="101">
        <v>9.98</v>
      </c>
      <c r="D5" s="103">
        <v>1.6980656817017215</v>
      </c>
      <c r="E5" s="98">
        <v>9.9999999999999645E-2</v>
      </c>
      <c r="F5" s="103">
        <v>-19.414112101180159</v>
      </c>
      <c r="G5" s="98">
        <v>-6.1289999999999996</v>
      </c>
    </row>
    <row r="6" spans="1:8">
      <c r="A6" s="258" t="s">
        <v>46</v>
      </c>
      <c r="B6" s="99">
        <v>912063</v>
      </c>
      <c r="C6" s="101">
        <v>77.73</v>
      </c>
      <c r="D6" s="103">
        <v>0.21580069860531736</v>
      </c>
      <c r="E6" s="98">
        <v>-0.35999999999999943</v>
      </c>
      <c r="F6" s="103">
        <v>14.360308977660408</v>
      </c>
      <c r="G6" s="98">
        <v>6.0969999999999995</v>
      </c>
    </row>
    <row r="7" spans="1:8">
      <c r="A7" s="259" t="s">
        <v>47</v>
      </c>
      <c r="B7" s="99">
        <v>102727</v>
      </c>
      <c r="C7" s="101">
        <v>8.75</v>
      </c>
      <c r="D7" s="103">
        <v>3.129203895191246</v>
      </c>
      <c r="E7" s="98">
        <v>0.19999999999999929</v>
      </c>
      <c r="F7" s="103">
        <v>6.7634178271013257</v>
      </c>
      <c r="G7" s="98">
        <v>0.5</v>
      </c>
    </row>
    <row r="8" spans="1:8">
      <c r="A8" s="260" t="s">
        <v>48</v>
      </c>
      <c r="B8" s="229">
        <v>41540</v>
      </c>
      <c r="C8" s="101">
        <v>3.54</v>
      </c>
      <c r="D8" s="103">
        <v>2.3985012448541898</v>
      </c>
      <c r="E8" s="98">
        <v>6.0000000000000053E-2</v>
      </c>
      <c r="F8" s="103">
        <v>-9.8198573783735092</v>
      </c>
      <c r="G8" s="98">
        <v>-0.46700000000000008</v>
      </c>
    </row>
    <row r="9" spans="1:8">
      <c r="A9" s="261" t="s">
        <v>49</v>
      </c>
      <c r="B9" s="358">
        <v>1173416</v>
      </c>
      <c r="C9" s="262">
        <v>100</v>
      </c>
      <c r="D9" s="262">
        <v>0.68722772387672659</v>
      </c>
      <c r="E9" s="263"/>
      <c r="F9" s="262">
        <v>-1.9049098966024358</v>
      </c>
      <c r="G9" s="263"/>
      <c r="H9" s="15"/>
    </row>
    <row r="10" spans="1:8">
      <c r="A10" s="385" t="s">
        <v>50</v>
      </c>
      <c r="B10" s="385"/>
      <c r="C10" s="385"/>
      <c r="D10" s="385"/>
      <c r="E10" s="385"/>
      <c r="F10" s="385"/>
      <c r="G10" s="385"/>
    </row>
    <row r="11" spans="1:8">
      <c r="A11" s="386" t="s">
        <v>9</v>
      </c>
      <c r="B11" s="386"/>
      <c r="C11" s="386"/>
      <c r="D11" s="386"/>
      <c r="E11" s="386"/>
      <c r="F11" s="386"/>
      <c r="G11" s="386"/>
    </row>
    <row r="12" spans="1:8" ht="22.5" customHeight="1">
      <c r="A12" s="379" t="s">
        <v>51</v>
      </c>
      <c r="B12" s="379"/>
      <c r="C12" s="379"/>
      <c r="D12" s="379"/>
      <c r="E12" s="379"/>
      <c r="F12" s="379"/>
      <c r="G12" s="379"/>
    </row>
    <row r="13" spans="1:8" ht="35.25" customHeight="1">
      <c r="A13" s="379" t="s">
        <v>178</v>
      </c>
      <c r="B13" s="379"/>
      <c r="C13" s="379"/>
      <c r="D13" s="379"/>
      <c r="E13" s="379"/>
      <c r="F13" s="379"/>
      <c r="G13" s="379"/>
    </row>
    <row r="36" spans="1:7" ht="15.75" thickBot="1">
      <c r="A36" s="86"/>
      <c r="B36" s="86"/>
      <c r="C36" s="86"/>
      <c r="D36" s="86"/>
      <c r="E36" s="86"/>
      <c r="F36" s="86"/>
      <c r="G36" s="86"/>
    </row>
    <row r="37" spans="1:7">
      <c r="A37" s="87"/>
      <c r="B37" s="390" t="s">
        <v>17</v>
      </c>
      <c r="C37" s="391"/>
      <c r="D37" s="390" t="s">
        <v>40</v>
      </c>
      <c r="E37" s="391"/>
      <c r="F37" s="390" t="s">
        <v>41</v>
      </c>
      <c r="G37" s="392"/>
    </row>
    <row r="38" spans="1:7" ht="33.75">
      <c r="A38" s="88" t="s">
        <v>31</v>
      </c>
      <c r="B38" s="89" t="s">
        <v>18</v>
      </c>
      <c r="C38" s="90" t="s">
        <v>42</v>
      </c>
      <c r="D38" s="89" t="s">
        <v>43</v>
      </c>
      <c r="E38" s="90" t="s">
        <v>32</v>
      </c>
      <c r="F38" s="89" t="s">
        <v>43</v>
      </c>
      <c r="G38" s="89" t="s">
        <v>32</v>
      </c>
    </row>
    <row r="39" spans="1:7">
      <c r="A39" s="91" t="s">
        <v>44</v>
      </c>
      <c r="B39" s="99">
        <v>1026526</v>
      </c>
      <c r="C39" s="101">
        <v>88.244254597783154</v>
      </c>
      <c r="D39" s="103">
        <v>0.1</v>
      </c>
      <c r="E39" s="98">
        <v>-0.1</v>
      </c>
      <c r="F39" s="103">
        <v>0.97605668244309385</v>
      </c>
      <c r="G39" s="103">
        <v>-0.12892340145201048</v>
      </c>
    </row>
    <row r="40" spans="1:7">
      <c r="A40" s="92" t="s">
        <v>45</v>
      </c>
      <c r="B40" s="99">
        <v>116833</v>
      </c>
      <c r="C40" s="101">
        <v>10.043428999774774</v>
      </c>
      <c r="D40" s="104">
        <v>1.6</v>
      </c>
      <c r="E40" s="98">
        <v>0.1</v>
      </c>
      <c r="F40" s="104">
        <v>1.2344541485605376</v>
      </c>
      <c r="G40" s="103">
        <v>1.0677090392420218E-2</v>
      </c>
    </row>
    <row r="41" spans="1:7">
      <c r="A41" s="92" t="s">
        <v>46</v>
      </c>
      <c r="B41" s="99">
        <v>909693</v>
      </c>
      <c r="C41" s="101">
        <v>78.200825598008379</v>
      </c>
      <c r="D41" s="104">
        <v>-0.1</v>
      </c>
      <c r="E41" s="98">
        <v>-0.3</v>
      </c>
      <c r="F41" s="104">
        <v>0.94717678877034306</v>
      </c>
      <c r="G41" s="103">
        <v>-0.13805182915913009</v>
      </c>
    </row>
    <row r="42" spans="1:7">
      <c r="A42" s="93" t="s">
        <v>47</v>
      </c>
      <c r="B42" s="99">
        <v>97350</v>
      </c>
      <c r="C42" s="101">
        <v>8.3685928900916213</v>
      </c>
      <c r="D42" s="103">
        <v>1.3</v>
      </c>
      <c r="E42" s="98">
        <v>0.1</v>
      </c>
      <c r="F42" s="103">
        <v>3.1435360143762914</v>
      </c>
      <c r="G42" s="103">
        <v>0.14884757820876066</v>
      </c>
    </row>
    <row r="43" spans="1:7">
      <c r="A43" s="94" t="s">
        <v>48</v>
      </c>
      <c r="B43" s="100">
        <v>39402</v>
      </c>
      <c r="C43" s="102">
        <v>3.3871525121252191</v>
      </c>
      <c r="D43" s="103">
        <v>0.8</v>
      </c>
      <c r="E43" s="98">
        <v>0</v>
      </c>
      <c r="F43" s="103">
        <v>1.074811849340751</v>
      </c>
      <c r="G43" s="103">
        <v>0</v>
      </c>
    </row>
    <row r="44" spans="1:7" ht="15.75" thickBot="1">
      <c r="A44" s="95" t="s">
        <v>49</v>
      </c>
      <c r="B44" s="96">
        <v>1163278</v>
      </c>
      <c r="C44" s="107">
        <v>100</v>
      </c>
      <c r="D44" s="105">
        <v>0.2</v>
      </c>
      <c r="E44" s="97"/>
      <c r="F44" s="105">
        <v>1.1229465090274005</v>
      </c>
      <c r="G44" s="106"/>
    </row>
  </sheetData>
  <mergeCells count="11">
    <mergeCell ref="B37:C37"/>
    <mergeCell ref="D37:E37"/>
    <mergeCell ref="F37:G37"/>
    <mergeCell ref="A1:G1"/>
    <mergeCell ref="A13:G13"/>
    <mergeCell ref="A12:G12"/>
    <mergeCell ref="A10:G10"/>
    <mergeCell ref="A11:G11"/>
    <mergeCell ref="B2:C2"/>
    <mergeCell ref="D2:E2"/>
    <mergeCell ref="F2:G2"/>
  </mergeCells>
  <pageMargins left="0.7" right="0.7" top="0.75" bottom="0.75" header="0.3" footer="0.3"/>
  <pageSetup paperSize="9" orientation="portrait" verticalDpi="59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election activeCell="I6" sqref="I6"/>
    </sheetView>
  </sheetViews>
  <sheetFormatPr baseColWidth="10" defaultColWidth="27" defaultRowHeight="15"/>
  <cols>
    <col min="1" max="1" width="27.5703125" bestFit="1" customWidth="1"/>
    <col min="2" max="2" width="22.140625" bestFit="1" customWidth="1"/>
    <col min="3" max="3" width="7.85546875" bestFit="1" customWidth="1"/>
    <col min="4" max="4" width="7.42578125" bestFit="1" customWidth="1"/>
    <col min="5" max="5" width="6.85546875" bestFit="1" customWidth="1"/>
    <col min="6" max="6" width="11.5703125" bestFit="1" customWidth="1"/>
    <col min="7" max="7" width="6.85546875" bestFit="1" customWidth="1"/>
    <col min="8" max="8" width="11.5703125" bestFit="1" customWidth="1"/>
  </cols>
  <sheetData>
    <row r="1" spans="1:8">
      <c r="A1" s="399" t="s">
        <v>222</v>
      </c>
      <c r="B1" s="399"/>
      <c r="C1" s="399"/>
      <c r="D1" s="399"/>
      <c r="E1" s="399"/>
      <c r="F1" s="399"/>
      <c r="G1" s="399"/>
      <c r="H1" s="399"/>
    </row>
    <row r="2" spans="1:8">
      <c r="A2" s="224"/>
      <c r="B2" s="224"/>
      <c r="C2" s="224"/>
      <c r="D2" s="224"/>
      <c r="E2" s="224"/>
      <c r="F2" s="224"/>
      <c r="G2" s="224"/>
      <c r="H2" s="224"/>
    </row>
    <row r="3" spans="1:8" ht="33.75" customHeight="1">
      <c r="A3" s="267"/>
      <c r="B3" s="268"/>
      <c r="C3" s="400" t="s">
        <v>165</v>
      </c>
      <c r="D3" s="401"/>
      <c r="E3" s="402" t="s">
        <v>168</v>
      </c>
      <c r="F3" s="402"/>
      <c r="G3" s="400" t="s">
        <v>171</v>
      </c>
      <c r="H3" s="401"/>
    </row>
    <row r="4" spans="1:8" ht="22.5">
      <c r="A4" s="269"/>
      <c r="B4" s="270"/>
      <c r="C4" s="271" t="s">
        <v>18</v>
      </c>
      <c r="D4" s="272" t="s">
        <v>42</v>
      </c>
      <c r="E4" s="273" t="s">
        <v>43</v>
      </c>
      <c r="F4" s="273" t="s">
        <v>32</v>
      </c>
      <c r="G4" s="274" t="s">
        <v>43</v>
      </c>
      <c r="H4" s="273" t="s">
        <v>32</v>
      </c>
    </row>
    <row r="5" spans="1:8">
      <c r="A5" s="266" t="s">
        <v>11</v>
      </c>
      <c r="B5" s="113" t="s">
        <v>52</v>
      </c>
      <c r="C5" s="108">
        <v>1546685</v>
      </c>
      <c r="D5" s="109">
        <f>C5/C$9*100</f>
        <v>63.123584582628133</v>
      </c>
      <c r="E5" s="110">
        <v>5.0326442664405668E-2</v>
      </c>
      <c r="F5" s="111">
        <v>-0.45403557129159822</v>
      </c>
      <c r="G5" s="110">
        <v>-1.0869544424456201</v>
      </c>
      <c r="H5" s="264">
        <v>-0.3543159365105133</v>
      </c>
    </row>
    <row r="6" spans="1:8">
      <c r="A6" s="112"/>
      <c r="B6" s="113" t="s">
        <v>53</v>
      </c>
      <c r="C6" s="108">
        <v>416242</v>
      </c>
      <c r="D6" s="109">
        <f t="shared" ref="D6:D9" si="0">C6/C$9*100</f>
        <v>16.987742878376853</v>
      </c>
      <c r="E6" s="110">
        <v>4.1477237186143379</v>
      </c>
      <c r="F6" s="111">
        <v>0.55095233482130013</v>
      </c>
      <c r="G6" s="110">
        <v>2.6225593629390476</v>
      </c>
      <c r="H6" s="264">
        <v>0.45723463260397956</v>
      </c>
    </row>
    <row r="7" spans="1:8">
      <c r="A7" s="112"/>
      <c r="B7" s="113" t="s">
        <v>54</v>
      </c>
      <c r="C7" s="108">
        <v>309142</v>
      </c>
      <c r="D7" s="109">
        <f t="shared" si="0"/>
        <v>12.616758541682907</v>
      </c>
      <c r="E7" s="110">
        <v>0.49443958637414021</v>
      </c>
      <c r="F7" s="111">
        <v>-3.4591823745893535E-2</v>
      </c>
      <c r="G7" s="110">
        <v>-1.0897454774040694</v>
      </c>
      <c r="H7" s="264">
        <v>-7.1194565576094423E-2</v>
      </c>
    </row>
    <row r="8" spans="1:8">
      <c r="A8" s="112"/>
      <c r="B8" s="113" t="s">
        <v>146</v>
      </c>
      <c r="C8" s="108">
        <v>178180</v>
      </c>
      <c r="D8" s="109">
        <f t="shared" si="0"/>
        <v>7.2719139973121099</v>
      </c>
      <c r="E8" s="110">
        <v>-8.6354817365164038E-2</v>
      </c>
      <c r="F8" s="111">
        <v>-6.2324939783797717E-2</v>
      </c>
      <c r="G8" s="110">
        <v>-0.96901841880182582</v>
      </c>
      <c r="H8" s="264">
        <v>-3.1720266464041205E-2</v>
      </c>
    </row>
    <row r="9" spans="1:8">
      <c r="A9" s="114"/>
      <c r="B9" s="115" t="s">
        <v>56</v>
      </c>
      <c r="C9" s="124">
        <v>2450249</v>
      </c>
      <c r="D9" s="116">
        <f t="shared" si="0"/>
        <v>100</v>
      </c>
      <c r="E9" s="119">
        <v>0.76996883028648266</v>
      </c>
      <c r="F9" s="118"/>
      <c r="G9" s="119">
        <v>-0.54529506854809062</v>
      </c>
      <c r="H9" s="118"/>
    </row>
    <row r="10" spans="1:8">
      <c r="A10" s="265" t="s">
        <v>12</v>
      </c>
      <c r="B10" s="121" t="s">
        <v>147</v>
      </c>
      <c r="C10" s="108">
        <v>1467766</v>
      </c>
      <c r="D10" s="122">
        <f>C10/C$13*100</f>
        <v>77.159996362177793</v>
      </c>
      <c r="E10" s="110">
        <v>-0.10222777600819022</v>
      </c>
      <c r="F10" s="111">
        <v>-0.74921486742846355</v>
      </c>
      <c r="G10" s="110">
        <v>1.2654541630016114</v>
      </c>
      <c r="H10" s="264">
        <v>0.11598836237977679</v>
      </c>
    </row>
    <row r="11" spans="1:8">
      <c r="A11" s="112"/>
      <c r="B11" s="121" t="s">
        <v>53</v>
      </c>
      <c r="C11" s="108">
        <v>376131</v>
      </c>
      <c r="D11" s="109">
        <f>C11/C$13*100</f>
        <v>19.773088211405835</v>
      </c>
      <c r="E11" s="110">
        <v>5.4016337167757111</v>
      </c>
      <c r="F11" s="111">
        <v>0.85054203647985815</v>
      </c>
      <c r="G11" s="110">
        <v>0.90843246683092183</v>
      </c>
      <c r="H11" s="264">
        <v>-4.0291284081904521E-2</v>
      </c>
    </row>
    <row r="12" spans="1:8">
      <c r="A12" s="112"/>
      <c r="B12" s="121" t="s">
        <v>146</v>
      </c>
      <c r="C12" s="108">
        <v>58340</v>
      </c>
      <c r="D12" s="109">
        <f>C12/C$13*100</f>
        <v>3.0669154264163718</v>
      </c>
      <c r="E12" s="110">
        <v>-2.3581984635726139</v>
      </c>
      <c r="F12" s="111">
        <v>-0.10132716905140127</v>
      </c>
      <c r="G12" s="110">
        <v>-1.0938714854261344</v>
      </c>
      <c r="H12" s="264">
        <v>-7.5697078297872797E-2</v>
      </c>
    </row>
    <row r="13" spans="1:8">
      <c r="A13" s="114"/>
      <c r="B13" s="123" t="s">
        <v>56</v>
      </c>
      <c r="C13" s="124">
        <v>1902237</v>
      </c>
      <c r="D13" s="125">
        <f>C13/C$13*100</f>
        <v>100</v>
      </c>
      <c r="E13" s="117">
        <v>0.86776833210313598</v>
      </c>
      <c r="F13" s="120"/>
      <c r="G13" s="117">
        <v>1.1121903923092091</v>
      </c>
      <c r="H13" s="118"/>
    </row>
    <row r="14" spans="1:8">
      <c r="A14" s="266" t="s">
        <v>13</v>
      </c>
      <c r="B14" s="121" t="s">
        <v>52</v>
      </c>
      <c r="C14" s="108">
        <v>826502</v>
      </c>
      <c r="D14" s="122">
        <f>C14/C$17*100</f>
        <v>70.435548859057661</v>
      </c>
      <c r="E14" s="126">
        <v>-0.77268656250525369</v>
      </c>
      <c r="F14" s="111">
        <v>-1.0363060379868898</v>
      </c>
      <c r="G14" s="126">
        <v>0.14407488068535201</v>
      </c>
      <c r="H14" s="264">
        <v>-0.55001225108990748</v>
      </c>
    </row>
    <row r="15" spans="1:8">
      <c r="A15" s="112"/>
      <c r="B15" s="121" t="s">
        <v>53</v>
      </c>
      <c r="C15" s="108">
        <v>225120</v>
      </c>
      <c r="D15" s="109">
        <f t="shared" ref="D15:D17" si="1">C15/C$17*100</f>
        <v>19.185011965066099</v>
      </c>
      <c r="E15" s="110">
        <v>5.8685766150460061</v>
      </c>
      <c r="F15" s="111">
        <v>0.93893999192710353</v>
      </c>
      <c r="G15" s="110">
        <v>4.0154677522536764</v>
      </c>
      <c r="H15" s="264">
        <v>0.50306814149321588</v>
      </c>
    </row>
    <row r="16" spans="1:8">
      <c r="A16" s="112"/>
      <c r="B16" s="121" t="s">
        <v>146</v>
      </c>
      <c r="C16" s="108">
        <v>121794</v>
      </c>
      <c r="D16" s="109">
        <f t="shared" si="1"/>
        <v>10.379439175876245</v>
      </c>
      <c r="E16" s="110">
        <v>1.64068498180725</v>
      </c>
      <c r="F16" s="111">
        <v>9.7366046059793376E-2</v>
      </c>
      <c r="G16" s="110">
        <v>1.3679547692504013</v>
      </c>
      <c r="H16" s="264">
        <v>4.6944109596691777E-2</v>
      </c>
    </row>
    <row r="17" spans="1:8">
      <c r="A17" s="114"/>
      <c r="B17" s="123" t="s">
        <v>56</v>
      </c>
      <c r="C17" s="124">
        <v>1173416</v>
      </c>
      <c r="D17" s="125">
        <f t="shared" si="1"/>
        <v>100</v>
      </c>
      <c r="E17" s="117">
        <v>0.68722772387672659</v>
      </c>
      <c r="F17" s="120"/>
      <c r="G17" s="117">
        <v>0.89988060454622154</v>
      </c>
      <c r="H17" s="118"/>
    </row>
    <row r="18" spans="1:8">
      <c r="A18" s="403" t="s">
        <v>4</v>
      </c>
      <c r="B18" s="121" t="s">
        <v>147</v>
      </c>
      <c r="C18" s="108">
        <v>3840953</v>
      </c>
      <c r="D18" s="122">
        <f>C18/C$22*100</f>
        <v>69.508163554112983</v>
      </c>
      <c r="E18" s="110">
        <v>-0.18606522209716481</v>
      </c>
      <c r="F18" s="111">
        <v>-0.67693874569481238</v>
      </c>
      <c r="G18" s="110">
        <v>1.7285573844638691E-2</v>
      </c>
      <c r="H18" s="264">
        <v>-0.19758980796182612</v>
      </c>
    </row>
    <row r="19" spans="1:8">
      <c r="A19" s="403"/>
      <c r="B19" s="121" t="s">
        <v>53</v>
      </c>
      <c r="C19" s="108">
        <v>1017493</v>
      </c>
      <c r="D19" s="109">
        <f t="shared" ref="D19:D22" si="2">C19/C$22*100</f>
        <v>18.413156802274091</v>
      </c>
      <c r="E19" s="110">
        <v>4.9869939050374512</v>
      </c>
      <c r="F19" s="111">
        <v>0.73678816913259482</v>
      </c>
      <c r="G19" s="110">
        <v>2.2216905081035243</v>
      </c>
      <c r="H19" s="264">
        <v>0.31858987777205988</v>
      </c>
    </row>
    <row r="20" spans="1:8">
      <c r="A20" s="403"/>
      <c r="B20" s="121" t="s">
        <v>54</v>
      </c>
      <c r="C20" s="108">
        <v>309142</v>
      </c>
      <c r="D20" s="109">
        <f t="shared" si="2"/>
        <v>5.5944169838697828</v>
      </c>
      <c r="E20" s="110">
        <v>0.49443958637414021</v>
      </c>
      <c r="F20" s="111">
        <v>-1.6232015930684796E-2</v>
      </c>
      <c r="G20" s="110">
        <v>-1.0897454774040694</v>
      </c>
      <c r="H20" s="264">
        <v>-8.3639309562303144E-2</v>
      </c>
    </row>
    <row r="21" spans="1:8">
      <c r="A21" s="403"/>
      <c r="B21" s="121" t="s">
        <v>146</v>
      </c>
      <c r="C21" s="108">
        <v>358314</v>
      </c>
      <c r="D21" s="109">
        <f t="shared" si="2"/>
        <v>6.484262659743151</v>
      </c>
      <c r="E21" s="110">
        <v>0.11259782459884793</v>
      </c>
      <c r="F21" s="111">
        <v>-4.3617407507086092E-2</v>
      </c>
      <c r="G21" s="110">
        <v>-0.26222951512568926</v>
      </c>
      <c r="H21" s="264">
        <v>-3.7358895926181912E-2</v>
      </c>
    </row>
    <row r="22" spans="1:8">
      <c r="A22" s="404"/>
      <c r="B22" s="123" t="s">
        <v>56</v>
      </c>
      <c r="C22" s="124">
        <v>5525902</v>
      </c>
      <c r="D22" s="125">
        <f t="shared" si="2"/>
        <v>100</v>
      </c>
      <c r="E22" s="117">
        <v>0.78602088054910979</v>
      </c>
      <c r="F22" s="120"/>
      <c r="G22" s="117">
        <v>0.29803034762407865</v>
      </c>
      <c r="H22" s="118"/>
    </row>
    <row r="23" spans="1:8" ht="24.75" customHeight="1">
      <c r="A23" s="405" t="s">
        <v>57</v>
      </c>
      <c r="B23" s="405"/>
      <c r="C23" s="405"/>
      <c r="D23" s="405"/>
      <c r="E23" s="405"/>
      <c r="F23" s="405"/>
      <c r="G23" s="405"/>
      <c r="H23" s="405"/>
    </row>
    <row r="24" spans="1:8" ht="24" customHeight="1">
      <c r="A24" s="396" t="s">
        <v>9</v>
      </c>
      <c r="B24" s="396"/>
      <c r="C24" s="396"/>
      <c r="D24" s="396"/>
      <c r="E24" s="396"/>
      <c r="F24" s="396"/>
      <c r="G24" s="396"/>
      <c r="H24" s="396"/>
    </row>
    <row r="25" spans="1:8" ht="35.25" customHeight="1">
      <c r="A25" s="397" t="s">
        <v>148</v>
      </c>
      <c r="B25" s="397"/>
      <c r="C25" s="397"/>
      <c r="D25" s="397"/>
      <c r="E25" s="397"/>
      <c r="F25" s="397"/>
      <c r="G25" s="397"/>
      <c r="H25" s="397"/>
    </row>
    <row r="26" spans="1:8" ht="22.5" customHeight="1">
      <c r="A26" s="398" t="s">
        <v>179</v>
      </c>
      <c r="B26" s="398"/>
      <c r="C26" s="398"/>
      <c r="D26" s="398"/>
      <c r="E26" s="398"/>
      <c r="F26" s="398"/>
      <c r="G26" s="398"/>
      <c r="H26" s="398"/>
    </row>
  </sheetData>
  <mergeCells count="9">
    <mergeCell ref="A24:H24"/>
    <mergeCell ref="A25:H25"/>
    <mergeCell ref="A26:H26"/>
    <mergeCell ref="A1:H1"/>
    <mergeCell ref="C3:D3"/>
    <mergeCell ref="E3:F3"/>
    <mergeCell ref="G3:H3"/>
    <mergeCell ref="A18:A22"/>
    <mergeCell ref="A23:H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election activeCell="M7" sqref="M7"/>
    </sheetView>
  </sheetViews>
  <sheetFormatPr baseColWidth="10" defaultColWidth="10.28515625" defaultRowHeight="19.5" customHeight="1"/>
  <cols>
    <col min="1" max="1" width="26.85546875" style="127" customWidth="1"/>
    <col min="2" max="2" width="14.28515625" style="127" hidden="1" customWidth="1"/>
    <col min="3" max="8" width="10.7109375" style="127" customWidth="1"/>
    <col min="9" max="9" width="10.28515625" style="127"/>
    <col min="10" max="10" width="4" style="127" bestFit="1" customWidth="1"/>
    <col min="11" max="11" width="10.28515625" style="127"/>
    <col min="12" max="12" width="1.42578125" style="127" customWidth="1"/>
    <col min="13" max="16384" width="10.28515625" style="127"/>
  </cols>
  <sheetData>
    <row r="1" spans="1:8" ht="24.75" customHeight="1">
      <c r="A1" s="406" t="s">
        <v>199</v>
      </c>
      <c r="B1" s="406"/>
      <c r="C1" s="406"/>
      <c r="D1" s="406"/>
      <c r="E1" s="406"/>
      <c r="F1" s="406"/>
      <c r="G1" s="406"/>
      <c r="H1" s="406"/>
    </row>
    <row r="2" spans="1:8" ht="15.75" thickBot="1">
      <c r="A2" s="128"/>
      <c r="B2" s="129"/>
      <c r="C2" s="128"/>
      <c r="D2" s="128"/>
      <c r="E2" s="128"/>
      <c r="F2" s="128"/>
      <c r="G2" s="128"/>
      <c r="H2" s="128"/>
    </row>
    <row r="3" spans="1:8" ht="15">
      <c r="A3" s="130"/>
      <c r="B3" s="131" t="s">
        <v>31</v>
      </c>
      <c r="C3" s="414" t="s">
        <v>58</v>
      </c>
      <c r="D3" s="416"/>
      <c r="E3" s="414" t="s">
        <v>59</v>
      </c>
      <c r="F3" s="416"/>
      <c r="G3" s="414" t="s">
        <v>60</v>
      </c>
      <c r="H3" s="415"/>
    </row>
    <row r="4" spans="1:8" ht="15">
      <c r="A4" s="132"/>
      <c r="B4" s="133"/>
      <c r="C4" s="134">
        <v>2007</v>
      </c>
      <c r="D4" s="135">
        <v>2017</v>
      </c>
      <c r="E4" s="136">
        <v>2007</v>
      </c>
      <c r="F4" s="135">
        <v>2017</v>
      </c>
      <c r="G4" s="136">
        <v>2007</v>
      </c>
      <c r="H4" s="137">
        <v>2017</v>
      </c>
    </row>
    <row r="5" spans="1:8" ht="25.5" customHeight="1">
      <c r="A5" s="412" t="s">
        <v>125</v>
      </c>
      <c r="B5" s="413"/>
      <c r="C5" s="138">
        <v>49.7</v>
      </c>
      <c r="D5" s="139">
        <v>55.89322508987631</v>
      </c>
      <c r="E5" s="138">
        <v>26.8</v>
      </c>
      <c r="F5" s="139">
        <v>23.727386543407732</v>
      </c>
      <c r="G5" s="138">
        <v>23.5</v>
      </c>
      <c r="H5" s="139">
        <v>20.379388366715961</v>
      </c>
    </row>
    <row r="6" spans="1:8" ht="15">
      <c r="A6" s="410" t="s">
        <v>61</v>
      </c>
      <c r="B6" s="411"/>
      <c r="C6" s="140">
        <v>55.9</v>
      </c>
      <c r="D6" s="141">
        <v>62.264784326630348</v>
      </c>
      <c r="E6" s="140">
        <v>22.1</v>
      </c>
      <c r="F6" s="141">
        <v>19.521547479062917</v>
      </c>
      <c r="G6" s="140">
        <v>22</v>
      </c>
      <c r="H6" s="141">
        <v>18.213668194306738</v>
      </c>
    </row>
    <row r="7" spans="1:8" ht="22.5">
      <c r="A7" s="142" t="s">
        <v>212</v>
      </c>
      <c r="B7" s="143" t="s">
        <v>67</v>
      </c>
      <c r="C7" s="144">
        <v>96.9</v>
      </c>
      <c r="D7" s="145">
        <v>99.547231124631935</v>
      </c>
      <c r="E7" s="144">
        <v>3.1</v>
      </c>
      <c r="F7" s="145">
        <v>0.4527688753680717</v>
      </c>
      <c r="G7" s="144"/>
      <c r="H7" s="145">
        <v>0</v>
      </c>
    </row>
    <row r="8" spans="1:8" ht="15">
      <c r="A8" s="142" t="s">
        <v>62</v>
      </c>
      <c r="B8" s="143" t="s">
        <v>62</v>
      </c>
      <c r="C8" s="144">
        <v>24.7</v>
      </c>
      <c r="D8" s="145">
        <v>29.859401885776954</v>
      </c>
      <c r="E8" s="144">
        <v>36.6</v>
      </c>
      <c r="F8" s="145">
        <v>36.095863716424674</v>
      </c>
      <c r="G8" s="144">
        <v>38.799999999999997</v>
      </c>
      <c r="H8" s="145">
        <v>34.044734397798365</v>
      </c>
    </row>
    <row r="9" spans="1:8" ht="15">
      <c r="A9" s="417" t="s">
        <v>54</v>
      </c>
      <c r="B9" s="418"/>
      <c r="C9" s="140">
        <v>12.7</v>
      </c>
      <c r="D9" s="141">
        <v>12.300978850869191</v>
      </c>
      <c r="E9" s="140">
        <v>54.8</v>
      </c>
      <c r="F9" s="141">
        <v>52.502442274971052</v>
      </c>
      <c r="G9" s="140">
        <v>32.5</v>
      </c>
      <c r="H9" s="141">
        <v>35.196578874159762</v>
      </c>
    </row>
    <row r="10" spans="1:8" ht="15">
      <c r="A10" s="419" t="s">
        <v>2</v>
      </c>
      <c r="B10" s="420"/>
      <c r="C10" s="138">
        <v>8.6999999999999993</v>
      </c>
      <c r="D10" s="146">
        <v>9.6116152681082863</v>
      </c>
      <c r="E10" s="138">
        <v>13.8</v>
      </c>
      <c r="F10" s="146">
        <v>14.685234210269529</v>
      </c>
      <c r="G10" s="138">
        <v>77.599999999999994</v>
      </c>
      <c r="H10" s="146">
        <v>75.703150521622177</v>
      </c>
    </row>
    <row r="11" spans="1:8" ht="15">
      <c r="A11" s="419" t="s">
        <v>3</v>
      </c>
      <c r="B11" s="420"/>
      <c r="C11" s="147">
        <v>16.399999999999999</v>
      </c>
      <c r="D11" s="146">
        <v>34.300538358810996</v>
      </c>
      <c r="E11" s="147">
        <v>35.5</v>
      </c>
      <c r="F11" s="146">
        <v>17.653941899519424</v>
      </c>
      <c r="G11" s="147">
        <v>48.1</v>
      </c>
      <c r="H11" s="146">
        <v>48.045519741669587</v>
      </c>
    </row>
    <row r="12" spans="1:8" ht="15">
      <c r="A12" s="412" t="s">
        <v>56</v>
      </c>
      <c r="B12" s="421"/>
      <c r="C12" s="148">
        <v>29.5</v>
      </c>
      <c r="D12" s="149">
        <v>35.356384827697397</v>
      </c>
      <c r="E12" s="148">
        <v>24.2</v>
      </c>
      <c r="F12" s="149">
        <v>19.318128349092376</v>
      </c>
      <c r="G12" s="148">
        <v>46.3</v>
      </c>
      <c r="H12" s="149">
        <v>45.325486823210234</v>
      </c>
    </row>
    <row r="13" spans="1:8" ht="15" customHeight="1" thickBot="1">
      <c r="A13" s="150" t="s">
        <v>63</v>
      </c>
      <c r="B13" s="151" t="s">
        <v>64</v>
      </c>
      <c r="C13" s="152">
        <v>15.7</v>
      </c>
      <c r="D13" s="153">
        <v>21.991905616433126</v>
      </c>
      <c r="E13" s="152">
        <v>26.6</v>
      </c>
      <c r="F13" s="153">
        <v>21.297726318200912</v>
      </c>
      <c r="G13" s="152">
        <v>57.7</v>
      </c>
      <c r="H13" s="153">
        <v>56.710368065365969</v>
      </c>
    </row>
    <row r="14" spans="1:8" ht="24" customHeight="1">
      <c r="A14" s="422" t="s">
        <v>213</v>
      </c>
      <c r="B14" s="422"/>
      <c r="C14" s="422"/>
      <c r="D14" s="422"/>
      <c r="E14" s="422"/>
      <c r="F14" s="422"/>
      <c r="G14" s="422"/>
      <c r="H14" s="422"/>
    </row>
    <row r="15" spans="1:8" ht="24.75" customHeight="1">
      <c r="A15" s="423" t="s">
        <v>65</v>
      </c>
      <c r="B15" s="423"/>
      <c r="C15" s="423"/>
      <c r="D15" s="423"/>
      <c r="E15" s="423"/>
      <c r="F15" s="423"/>
      <c r="G15" s="423"/>
      <c r="H15" s="423"/>
    </row>
    <row r="16" spans="1:8" ht="27.75" customHeight="1">
      <c r="A16" s="407" t="s">
        <v>116</v>
      </c>
      <c r="B16" s="408"/>
      <c r="C16" s="408"/>
      <c r="D16" s="408"/>
      <c r="E16" s="408"/>
      <c r="F16" s="408"/>
      <c r="G16" s="408"/>
      <c r="H16" s="408"/>
    </row>
    <row r="17" spans="1:11" ht="24" customHeight="1">
      <c r="A17" s="409" t="s">
        <v>66</v>
      </c>
      <c r="B17" s="409"/>
      <c r="C17" s="409"/>
      <c r="D17" s="409"/>
      <c r="E17" s="409"/>
      <c r="F17" s="409"/>
      <c r="G17" s="409"/>
      <c r="H17" s="409"/>
    </row>
    <row r="18" spans="1:11" ht="15">
      <c r="A18" s="154"/>
      <c r="C18" s="155"/>
      <c r="D18" s="155"/>
      <c r="E18" s="155"/>
      <c r="F18" s="155"/>
      <c r="G18" s="155"/>
      <c r="H18" s="155"/>
    </row>
    <row r="20" spans="1:11" ht="19.5" customHeight="1">
      <c r="E20" s="242"/>
      <c r="F20" s="242"/>
      <c r="G20" s="242"/>
      <c r="H20" s="241"/>
      <c r="I20" s="241"/>
      <c r="J20" s="236"/>
      <c r="K20" s="236"/>
    </row>
    <row r="21" spans="1:11" ht="19.5" customHeight="1">
      <c r="E21" s="238"/>
      <c r="F21" s="238"/>
      <c r="G21" s="238"/>
      <c r="I21" s="237"/>
      <c r="J21" s="237"/>
      <c r="K21" s="237"/>
    </row>
    <row r="22" spans="1:11" ht="19.5" customHeight="1">
      <c r="D22" s="239"/>
      <c r="E22" s="239"/>
      <c r="F22" s="239"/>
    </row>
    <row r="24" spans="1:11" ht="19.5" customHeight="1">
      <c r="D24" s="240"/>
      <c r="E24" s="240"/>
      <c r="F24" s="240"/>
    </row>
  </sheetData>
  <mergeCells count="14">
    <mergeCell ref="A1:H1"/>
    <mergeCell ref="A16:H16"/>
    <mergeCell ref="A17:H17"/>
    <mergeCell ref="A6:B6"/>
    <mergeCell ref="A5:B5"/>
    <mergeCell ref="G3:H3"/>
    <mergeCell ref="E3:F3"/>
    <mergeCell ref="C3:D3"/>
    <mergeCell ref="A9:B9"/>
    <mergeCell ref="A10:B10"/>
    <mergeCell ref="A11:B11"/>
    <mergeCell ref="A12:B12"/>
    <mergeCell ref="A14:H14"/>
    <mergeCell ref="A15:H1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election activeCell="D20" sqref="D20"/>
    </sheetView>
  </sheetViews>
  <sheetFormatPr baseColWidth="10" defaultRowHeight="15"/>
  <cols>
    <col min="1" max="1" width="34" customWidth="1"/>
    <col min="5" max="5" width="12.85546875" customWidth="1"/>
  </cols>
  <sheetData>
    <row r="1" spans="1:5" ht="25.5" customHeight="1">
      <c r="A1" s="424" t="s">
        <v>200</v>
      </c>
      <c r="B1" s="424"/>
      <c r="C1" s="424"/>
      <c r="D1" s="424"/>
      <c r="E1" s="424"/>
    </row>
    <row r="2" spans="1:5" ht="15.75" thickBot="1">
      <c r="A2" s="156"/>
      <c r="B2" s="156"/>
      <c r="C2" s="156"/>
      <c r="D2" s="156"/>
      <c r="E2" s="156"/>
    </row>
    <row r="3" spans="1:5" ht="45">
      <c r="A3" s="157"/>
      <c r="B3" s="158" t="s">
        <v>68</v>
      </c>
      <c r="C3" s="158" t="s">
        <v>2</v>
      </c>
      <c r="D3" s="158" t="s">
        <v>3</v>
      </c>
      <c r="E3" s="159" t="s">
        <v>4</v>
      </c>
    </row>
    <row r="4" spans="1:5">
      <c r="A4" s="160" t="s">
        <v>69</v>
      </c>
      <c r="B4" s="299">
        <v>27.866013303293535</v>
      </c>
      <c r="C4" s="299">
        <v>25.2588178372051</v>
      </c>
      <c r="D4" s="299">
        <v>16.972169857577164</v>
      </c>
      <c r="E4" s="300">
        <v>70.096999092077894</v>
      </c>
    </row>
    <row r="5" spans="1:5">
      <c r="A5" s="161" t="s">
        <v>70</v>
      </c>
      <c r="B5" s="301">
        <v>40.487815595540688</v>
      </c>
      <c r="C5" s="301">
        <v>27.26803237632279</v>
      </c>
      <c r="D5" s="301">
        <v>13.883566464438767</v>
      </c>
      <c r="E5" s="302">
        <v>81.639414436302246</v>
      </c>
    </row>
    <row r="6" spans="1:5">
      <c r="A6" s="162" t="s">
        <v>71</v>
      </c>
      <c r="B6" s="303">
        <v>83.737132118755881</v>
      </c>
      <c r="C6" s="303">
        <v>33.169756460558276</v>
      </c>
      <c r="D6" s="303">
        <v>25.934372713353987</v>
      </c>
      <c r="E6" s="304">
        <v>142.84128888764201</v>
      </c>
    </row>
    <row r="7" spans="1:5">
      <c r="A7" s="162" t="s">
        <v>72</v>
      </c>
      <c r="B7" s="303">
        <v>31.063487507506402</v>
      </c>
      <c r="C7" s="303">
        <v>25.982005485584903</v>
      </c>
      <c r="D7" s="303">
        <v>11.257605616751478</v>
      </c>
      <c r="E7" s="304">
        <v>68.303098609842777</v>
      </c>
    </row>
    <row r="8" spans="1:5">
      <c r="A8" s="163" t="s">
        <v>73</v>
      </c>
      <c r="B8" s="305">
        <v>30.23973846712677</v>
      </c>
      <c r="C8" s="305">
        <v>25.636685368455954</v>
      </c>
      <c r="D8" s="305">
        <v>16.391317917789873</v>
      </c>
      <c r="E8" s="306">
        <v>72.267726277908139</v>
      </c>
    </row>
    <row r="9" spans="1:5">
      <c r="A9" s="164" t="s">
        <v>74</v>
      </c>
      <c r="B9" s="307">
        <v>35.808360030430748</v>
      </c>
      <c r="C9" s="307">
        <v>35.736115973770595</v>
      </c>
      <c r="D9" s="307">
        <v>14.732101537594867</v>
      </c>
      <c r="E9" s="308">
        <v>86.2765775417962</v>
      </c>
    </row>
    <row r="10" spans="1:5">
      <c r="A10" s="165" t="s">
        <v>75</v>
      </c>
      <c r="B10" s="309">
        <v>36.827827653628425</v>
      </c>
      <c r="C10" s="309">
        <v>37.54870146488274</v>
      </c>
      <c r="D10" s="309">
        <v>16.998449128338468</v>
      </c>
      <c r="E10" s="298">
        <v>91.374978246849622</v>
      </c>
    </row>
    <row r="11" spans="1:5">
      <c r="A11" s="165" t="s">
        <v>76</v>
      </c>
      <c r="B11" s="309">
        <v>36.346379868300296</v>
      </c>
      <c r="C11" s="309">
        <v>40.65315859241251</v>
      </c>
      <c r="D11" s="309">
        <v>22.283626625450136</v>
      </c>
      <c r="E11" s="298">
        <v>99.283165086162938</v>
      </c>
    </row>
    <row r="12" spans="1:5">
      <c r="A12" s="165" t="s">
        <v>77</v>
      </c>
      <c r="B12" s="309">
        <v>42.306257077633781</v>
      </c>
      <c r="C12" s="309">
        <v>27.508960509050382</v>
      </c>
      <c r="D12" s="309">
        <v>11.744396311541712</v>
      </c>
      <c r="E12" s="298">
        <v>81.559613898225876</v>
      </c>
    </row>
    <row r="13" spans="1:5">
      <c r="A13" s="166" t="s">
        <v>78</v>
      </c>
      <c r="B13" s="310">
        <v>33.003161517155199</v>
      </c>
      <c r="C13" s="310">
        <v>35.442146101261812</v>
      </c>
      <c r="D13" s="310">
        <v>11.387920020144179</v>
      </c>
      <c r="E13" s="311">
        <v>79.833227638561183</v>
      </c>
    </row>
    <row r="14" spans="1:5" ht="15.75" thickBot="1">
      <c r="A14" s="167" t="s">
        <v>79</v>
      </c>
      <c r="B14" s="312">
        <v>30.39874538264646</v>
      </c>
      <c r="C14" s="312">
        <v>25.925071406814634</v>
      </c>
      <c r="D14" s="312">
        <v>16.343938317513185</v>
      </c>
      <c r="E14" s="313">
        <v>72.667740073406804</v>
      </c>
    </row>
    <row r="15" spans="1:5" ht="24" customHeight="1">
      <c r="A15" s="425" t="s">
        <v>5</v>
      </c>
      <c r="B15" s="425"/>
      <c r="C15" s="425"/>
      <c r="D15" s="425"/>
      <c r="E15" s="425"/>
    </row>
    <row r="16" spans="1:5" ht="27" customHeight="1">
      <c r="A16" s="426" t="s">
        <v>80</v>
      </c>
      <c r="B16" s="426"/>
      <c r="C16" s="426"/>
      <c r="D16" s="426"/>
      <c r="E16" s="426"/>
    </row>
    <row r="17" spans="1:5" ht="21" customHeight="1">
      <c r="A17" s="426" t="s">
        <v>119</v>
      </c>
      <c r="B17" s="426"/>
      <c r="C17" s="426"/>
      <c r="D17" s="426"/>
      <c r="E17" s="426"/>
    </row>
  </sheetData>
  <mergeCells count="4">
    <mergeCell ref="A1:E1"/>
    <mergeCell ref="A15:E15"/>
    <mergeCell ref="A16:E16"/>
    <mergeCell ref="A17:E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21</vt:i4>
      </vt:variant>
    </vt:vector>
  </HeadingPairs>
  <TitlesOfParts>
    <vt:vector size="21" baseType="lpstr">
      <vt:lpstr>Figure 1</vt:lpstr>
      <vt:lpstr>Figure 2</vt:lpstr>
      <vt:lpstr>Source Figure 2</vt:lpstr>
      <vt:lpstr>Figure 3</vt:lpstr>
      <vt:lpstr>Figure 4</vt:lpstr>
      <vt:lpstr>Figure 5</vt:lpstr>
      <vt:lpstr>Figure 6</vt:lpstr>
      <vt:lpstr>Figure 7</vt:lpstr>
      <vt:lpstr>Figure 8</vt:lpstr>
      <vt:lpstr>Figure 9</vt:lpstr>
      <vt:lpstr>Source Figure 9</vt:lpstr>
      <vt:lpstr>Figure 10</vt:lpstr>
      <vt:lpstr>Source Figure 10</vt:lpstr>
      <vt:lpstr>Figure 11</vt:lpstr>
      <vt:lpstr>Source Figure 11</vt:lpstr>
      <vt:lpstr>Figure 12</vt:lpstr>
      <vt:lpstr>Figure 13</vt:lpstr>
      <vt:lpstr>Figure 14</vt:lpstr>
      <vt:lpstr>Source Figure 14</vt:lpstr>
      <vt:lpstr>Figure 15</vt:lpstr>
      <vt:lpstr>Source Figure 15</vt:lpstr>
    </vt:vector>
  </TitlesOfParts>
  <Company>MINEFI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 Amadou Yaya</dc:creator>
  <cp:lastModifiedBy>Amadou Yaya BA</cp:lastModifiedBy>
  <dcterms:created xsi:type="dcterms:W3CDTF">2017-07-12T10:40:31Z</dcterms:created>
  <dcterms:modified xsi:type="dcterms:W3CDTF">2019-05-29T08:54:00Z</dcterms:modified>
</cp:coreProperties>
</file>