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ml.chartshape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E:\dessi\Publications DES réalisation\RAPPORT ANNUEL\rapportannuel 2017\4-Validé pour maquette\FT 4\Envoi maquette\"/>
    </mc:Choice>
  </mc:AlternateContent>
  <bookViews>
    <workbookView xWindow="0" yWindow="0" windowWidth="16170" windowHeight="6120" tabRatio="557" firstSheet="9" activeTab="15"/>
  </bookViews>
  <sheets>
    <sheet name="FT 4.6-1" sheetId="1" r:id="rId1"/>
    <sheet name="FT 4.6-2" sheetId="2" r:id="rId2"/>
    <sheet name="source FT 4.6-2" sheetId="3" r:id="rId3"/>
    <sheet name="FT 4.6-3" sheetId="4" r:id="rId4"/>
    <sheet name="FT 4.6-4" sheetId="6" r:id="rId5"/>
    <sheet name="source FT 4.6-4" sheetId="5" r:id="rId6"/>
    <sheet name="FT 4.6-5" sheetId="7" r:id="rId7"/>
    <sheet name="FT 4.6-6" sheetId="8" r:id="rId8"/>
    <sheet name="FT 4.6-7" sheetId="10" r:id="rId9"/>
    <sheet name="source FT 4.6-7" sheetId="9" r:id="rId10"/>
    <sheet name="FT 4.6-8" sheetId="11" r:id="rId11"/>
    <sheet name="FT 4.6-9" sheetId="12" r:id="rId12"/>
    <sheet name="FT 4.6-10" sheetId="13" r:id="rId13"/>
    <sheet name="FT 4.6-11" sheetId="14" r:id="rId14"/>
    <sheet name="FT 4.6-12" sheetId="15" r:id="rId15"/>
    <sheet name="FT 4.6-13" sheetId="16" r:id="rId16"/>
    <sheet name="FT 4.6-14" sheetId="17" r:id="rId17"/>
    <sheet name="FT 4.6-15" sheetId="18" r:id="rId18"/>
    <sheet name="FT 4.6-16" sheetId="19" r:id="rId19"/>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7" l="1"/>
  <c r="B15" i="7"/>
  <c r="J5" i="11" l="1"/>
  <c r="J6" i="11" l="1"/>
  <c r="J4" i="11"/>
  <c r="F9" i="18" l="1"/>
  <c r="E4" i="18"/>
  <c r="E5" i="16" l="1"/>
  <c r="E6" i="16"/>
  <c r="E7" i="16"/>
  <c r="E8" i="16"/>
  <c r="E9" i="16"/>
  <c r="E10" i="16"/>
  <c r="E11" i="16"/>
  <c r="E12" i="16"/>
  <c r="E13" i="16"/>
  <c r="E14" i="16"/>
  <c r="E15" i="16"/>
  <c r="E16" i="16"/>
  <c r="E17" i="16"/>
  <c r="E18" i="16"/>
  <c r="E19" i="16"/>
  <c r="E20" i="16"/>
  <c r="E21" i="16"/>
  <c r="E22" i="16"/>
  <c r="E23" i="16"/>
  <c r="E24" i="16"/>
  <c r="E25" i="16"/>
  <c r="E26" i="16"/>
  <c r="E27" i="16"/>
  <c r="E28" i="16"/>
  <c r="E29" i="16"/>
  <c r="E30" i="16"/>
  <c r="E4" i="16"/>
  <c r="E13" i="18" l="1"/>
  <c r="E14" i="18"/>
  <c r="E15" i="18"/>
  <c r="F31" i="18"/>
  <c r="F30" i="18"/>
  <c r="E29" i="18"/>
  <c r="E19" i="18"/>
  <c r="E22" i="18"/>
  <c r="F8" i="18"/>
  <c r="D5" i="14"/>
  <c r="D6" i="14"/>
  <c r="D7" i="14"/>
  <c r="D4" i="14"/>
  <c r="D11" i="13"/>
  <c r="D10" i="13"/>
  <c r="D9" i="13"/>
  <c r="D8" i="13"/>
  <c r="D7" i="13"/>
  <c r="D6" i="13"/>
  <c r="D5" i="13"/>
  <c r="D4" i="13"/>
  <c r="D8" i="12"/>
  <c r="D11" i="12"/>
  <c r="D12" i="12"/>
  <c r="D7" i="12"/>
  <c r="D24" i="7" l="1"/>
  <c r="B12" i="7"/>
  <c r="J24" i="7"/>
  <c r="P24" i="7"/>
  <c r="F16" i="18"/>
  <c r="E27" i="18"/>
  <c r="F13" i="18"/>
  <c r="F28" i="18"/>
  <c r="F26" i="18"/>
  <c r="F4" i="18"/>
  <c r="E6" i="18"/>
  <c r="E5" i="18"/>
  <c r="F14" i="18"/>
  <c r="E8" i="18"/>
  <c r="E7" i="18"/>
  <c r="F7" i="18"/>
  <c r="F6" i="18"/>
  <c r="F5" i="18"/>
  <c r="E28" i="18"/>
  <c r="F15" i="18"/>
  <c r="E12" i="18"/>
  <c r="F17" i="18"/>
  <c r="E18" i="18"/>
  <c r="F10" i="18"/>
  <c r="F11" i="18"/>
  <c r="F29" i="18"/>
  <c r="E21" i="18"/>
  <c r="E20" i="18"/>
  <c r="E26" i="18"/>
  <c r="F27" i="18"/>
  <c r="F23" i="18"/>
  <c r="F24" i="18"/>
  <c r="E25" i="18"/>
  <c r="F25" i="18"/>
  <c r="F22" i="18"/>
  <c r="F21" i="18"/>
  <c r="F20" i="18"/>
  <c r="F18" i="18"/>
  <c r="F19" i="18"/>
  <c r="E11" i="18"/>
  <c r="F12" i="18"/>
  <c r="D5" i="12"/>
  <c r="D6" i="12"/>
  <c r="D14" i="12"/>
  <c r="D13" i="12"/>
  <c r="B10" i="12"/>
  <c r="D4" i="12"/>
  <c r="D9" i="12"/>
  <c r="D17" i="12"/>
  <c r="D16" i="12"/>
  <c r="D15" i="12"/>
  <c r="C10" i="12"/>
  <c r="D10" i="12" s="1"/>
  <c r="D7" i="11"/>
  <c r="D4" i="11"/>
  <c r="H4" i="8"/>
  <c r="F5" i="8" l="1"/>
  <c r="D8" i="8"/>
  <c r="F8" i="8"/>
  <c r="H5" i="8"/>
  <c r="D5" i="8"/>
  <c r="F4" i="8"/>
  <c r="D6" i="8"/>
  <c r="H8" i="8"/>
  <c r="D7" i="8"/>
  <c r="F7" i="8"/>
  <c r="H7" i="8"/>
  <c r="H6" i="8"/>
  <c r="F6" i="8"/>
  <c r="D4" i="8"/>
  <c r="D5" i="11"/>
  <c r="D6" i="11"/>
  <c r="J7" i="11"/>
  <c r="D16" i="5"/>
  <c r="C5" i="3"/>
  <c r="D5" i="3"/>
  <c r="E16" i="5" l="1"/>
  <c r="E14" i="5"/>
  <c r="E15" i="5"/>
  <c r="E13" i="5"/>
  <c r="D8" i="5"/>
  <c r="E12" i="5"/>
  <c r="E4" i="3"/>
  <c r="D24" i="5"/>
  <c r="E3" i="3"/>
  <c r="E2" i="3"/>
  <c r="B5" i="3"/>
  <c r="D14" i="4"/>
  <c r="D12" i="4"/>
  <c r="D10" i="4"/>
  <c r="D9" i="4"/>
  <c r="D8" i="4"/>
  <c r="D6" i="4"/>
  <c r="D5" i="4"/>
  <c r="D4" i="4"/>
  <c r="D3" i="4"/>
  <c r="C11" i="4"/>
  <c r="D11" i="4" s="1"/>
  <c r="C7" i="4"/>
  <c r="D7" i="4" s="1"/>
  <c r="E13" i="1"/>
  <c r="E12" i="1"/>
  <c r="E5" i="1"/>
  <c r="C12" i="1"/>
  <c r="D12" i="1"/>
  <c r="B12" i="1"/>
  <c r="D5" i="1"/>
  <c r="C5" i="1"/>
  <c r="B5" i="1"/>
  <c r="D13" i="1"/>
  <c r="C13" i="1"/>
  <c r="B13" i="1"/>
  <c r="C10" i="3" l="1"/>
  <c r="E8" i="5"/>
  <c r="E20" i="5"/>
  <c r="B10" i="3"/>
  <c r="E8" i="3"/>
  <c r="D10" i="3"/>
  <c r="E10" i="3"/>
  <c r="B8" i="3"/>
  <c r="E21" i="5"/>
  <c r="E22" i="5"/>
  <c r="E23" i="5"/>
  <c r="E6" i="5"/>
  <c r="E4" i="5"/>
  <c r="E5" i="5"/>
  <c r="E7" i="5"/>
  <c r="C13" i="4"/>
  <c r="E6" i="4" s="1"/>
  <c r="C9" i="3"/>
  <c r="D9" i="3"/>
  <c r="B9" i="3"/>
  <c r="E5" i="3"/>
  <c r="D8" i="3"/>
  <c r="C8" i="3"/>
  <c r="E9" i="3"/>
  <c r="E8" i="4" l="1"/>
  <c r="E10" i="4"/>
  <c r="E12" i="4"/>
  <c r="E5" i="4"/>
  <c r="E9" i="4"/>
  <c r="E13" i="4"/>
  <c r="E11" i="4"/>
  <c r="E7" i="4"/>
  <c r="D13" i="4"/>
  <c r="E4" i="4"/>
  <c r="E11" i="3"/>
  <c r="D11" i="3"/>
  <c r="C11" i="3"/>
  <c r="B11" i="3"/>
</calcChain>
</file>

<file path=xl/comments1.xml><?xml version="1.0" encoding="utf-8"?>
<comments xmlns="http://schemas.openxmlformats.org/spreadsheetml/2006/main">
  <authors>
    <author>Adrien Friez</author>
  </authors>
  <commentList>
    <comment ref="A1" authorId="0" shapeId="0">
      <text>
        <r>
          <rPr>
            <b/>
            <sz val="9"/>
            <color indexed="81"/>
            <rFont val="Tahoma"/>
            <family val="2"/>
          </rPr>
          <t>Adrien Friez:</t>
        </r>
        <r>
          <rPr>
            <sz val="9"/>
            <color indexed="81"/>
            <rFont val="Tahoma"/>
            <family val="2"/>
          </rPr>
          <t xml:space="preserve">
j'ai enlevé "en, 2015</t>
        </r>
      </text>
    </comment>
  </commentList>
</comments>
</file>

<file path=xl/comments2.xml><?xml version="1.0" encoding="utf-8"?>
<comments xmlns="http://schemas.openxmlformats.org/spreadsheetml/2006/main">
  <authors>
    <author>Adrien Friez</author>
  </authors>
  <commentList>
    <comment ref="A15" authorId="0" shapeId="0">
      <text>
        <r>
          <rPr>
            <b/>
            <sz val="9"/>
            <color indexed="81"/>
            <rFont val="Tahoma"/>
            <family val="2"/>
          </rPr>
          <t>Adrien Friez:</t>
        </r>
        <r>
          <rPr>
            <sz val="9"/>
            <color indexed="81"/>
            <rFont val="Tahoma"/>
            <family val="2"/>
          </rPr>
          <t xml:space="preserve">
j'ai des fusionné certaines lignes pour avoir chiffres indépendant des Chg… et donc pouvoir faire les additions…</t>
        </r>
      </text>
    </comment>
  </commentList>
</comments>
</file>

<file path=xl/comments3.xml><?xml version="1.0" encoding="utf-8"?>
<comments xmlns="http://schemas.openxmlformats.org/spreadsheetml/2006/main">
  <authors>
    <author>Adrien Friez</author>
  </authors>
  <commentList>
    <comment ref="A1" authorId="0" shapeId="0">
      <text>
        <r>
          <rPr>
            <b/>
            <sz val="9"/>
            <color indexed="81"/>
            <rFont val="Tahoma"/>
            <family val="2"/>
          </rPr>
          <t>Adrien Friez:</t>
        </r>
        <r>
          <rPr>
            <sz val="9"/>
            <color indexed="81"/>
            <rFont val="Tahoma"/>
            <family val="2"/>
          </rPr>
          <t xml:space="preserve">
j'ai enlevé "en, 2015"</t>
        </r>
      </text>
    </comment>
  </commentList>
</comments>
</file>

<file path=xl/comments4.xml><?xml version="1.0" encoding="utf-8"?>
<comments xmlns="http://schemas.openxmlformats.org/spreadsheetml/2006/main">
  <authors>
    <author>Adrien Friez</author>
  </authors>
  <commentList>
    <comment ref="A1" authorId="0" shapeId="0">
      <text>
        <r>
          <rPr>
            <b/>
            <sz val="9"/>
            <color indexed="81"/>
            <rFont val="Tahoma"/>
            <family val="2"/>
          </rPr>
          <t>Adrien Friez:</t>
        </r>
        <r>
          <rPr>
            <sz val="9"/>
            <color indexed="81"/>
            <rFont val="Tahoma"/>
            <family val="2"/>
          </rPr>
          <t xml:space="preserve">
changé le n° de la figure</t>
        </r>
      </text>
    </comment>
  </commentList>
</comments>
</file>

<file path=xl/comments5.xml><?xml version="1.0" encoding="utf-8"?>
<comments xmlns="http://schemas.openxmlformats.org/spreadsheetml/2006/main">
  <authors>
    <author>Adrien Friez</author>
  </authors>
  <commentList>
    <comment ref="A1" authorId="0" shapeId="0">
      <text>
        <r>
          <rPr>
            <b/>
            <sz val="9"/>
            <color indexed="81"/>
            <rFont val="Tahoma"/>
            <family val="2"/>
          </rPr>
          <t>Adrien Friez:</t>
        </r>
        <r>
          <rPr>
            <sz val="9"/>
            <color indexed="81"/>
            <rFont val="Tahoma"/>
            <family val="2"/>
          </rPr>
          <t xml:space="preserve">
j'ai déplacé le "en 2015"</t>
        </r>
      </text>
    </comment>
  </commentList>
</comments>
</file>

<file path=xl/sharedStrings.xml><?xml version="1.0" encoding="utf-8"?>
<sst xmlns="http://schemas.openxmlformats.org/spreadsheetml/2006/main" count="467" uniqueCount="249">
  <si>
    <t>Agents présents deux années consécutives</t>
  </si>
  <si>
    <t>Agents ayant connu au moins un acte de mobilité</t>
  </si>
  <si>
    <t>Taux de mobilité (en %)</t>
  </si>
  <si>
    <t>Répartition des agents mobiles selon le type de changement</t>
  </si>
  <si>
    <t>Changement d'employeur (en %)</t>
  </si>
  <si>
    <t>Changement de zone d'emploi (en %)</t>
  </si>
  <si>
    <t>Changement de statut ou de situation d'emploi (en %)</t>
  </si>
  <si>
    <t>Ensemble des actes de mobilité</t>
  </si>
  <si>
    <t>Nombre moyen par agent mobile</t>
  </si>
  <si>
    <t>Nombre moyen par agent présent</t>
  </si>
  <si>
    <t>Mobilités simples</t>
  </si>
  <si>
    <t>Double mobilité</t>
  </si>
  <si>
    <t>Triple mobilité</t>
  </si>
  <si>
    <t>Total</t>
  </si>
  <si>
    <t>Changement d'employeur</t>
  </si>
  <si>
    <t>Changement de zone d'emploi</t>
  </si>
  <si>
    <t>Changement de statut ou de situation d'emploi</t>
  </si>
  <si>
    <t>Mobilité simple</t>
  </si>
  <si>
    <t>Type de changement</t>
  </si>
  <si>
    <t>Effectif</t>
  </si>
  <si>
    <t>Part (en %)</t>
  </si>
  <si>
    <t>Répartition des mobiles (en %)</t>
  </si>
  <si>
    <t>Aucune mobilité</t>
  </si>
  <si>
    <t>Simple</t>
  </si>
  <si>
    <t>Employeur</t>
  </si>
  <si>
    <t>Statut</t>
  </si>
  <si>
    <t>Zone d'emploi</t>
  </si>
  <si>
    <t>Double</t>
  </si>
  <si>
    <t>Employeur + zone d'emploi</t>
  </si>
  <si>
    <t>Employeur + statut</t>
  </si>
  <si>
    <t>Zone d'emploi + statut</t>
  </si>
  <si>
    <t xml:space="preserve">Triple </t>
  </si>
  <si>
    <t>Employeur + zone d'emploi + statut</t>
  </si>
  <si>
    <t>Ensemble des agents mobiles</t>
  </si>
  <si>
    <t>Ensemble des agents présents</t>
  </si>
  <si>
    <t>Figure 4.6-3 : Répartition de l’ensemble des agents selon les diverses composantes de la mobilité en 2015</t>
  </si>
  <si>
    <t>Mobilité inter-employeur</t>
  </si>
  <si>
    <t>Code</t>
  </si>
  <si>
    <t>Composition acte de mobilité</t>
  </si>
  <si>
    <t>%</t>
  </si>
  <si>
    <t>Changement d'employeur seul</t>
  </si>
  <si>
    <t>Changement d'employeur + zone d'emploi</t>
  </si>
  <si>
    <t>Changement d'employeur + statut</t>
  </si>
  <si>
    <t>Changement d'employeur + zone d'emploi + statut</t>
  </si>
  <si>
    <t>Ensemble</t>
  </si>
  <si>
    <t>Mobilité géographique</t>
  </si>
  <si>
    <t>010</t>
  </si>
  <si>
    <t>Changement de zone d'emploi seul</t>
  </si>
  <si>
    <t>Changement de zone d'emploi + employeur</t>
  </si>
  <si>
    <t>Changement de zone d'emploi + employeur + statut</t>
  </si>
  <si>
    <t>011</t>
  </si>
  <si>
    <t>Changement de zone d'emploi + statut</t>
  </si>
  <si>
    <t>001</t>
  </si>
  <si>
    <t>Changement de statut seul</t>
  </si>
  <si>
    <t>Changement de statut + employeur</t>
  </si>
  <si>
    <t>Changement de statut + employeur + zone d'emploi</t>
  </si>
  <si>
    <t>Changement de statut + zone d'emploi</t>
  </si>
  <si>
    <t>Lecture : 16 % des changements de statut ou de situation d’emploi s’effectuent parallèlement à un changement d’employeur.</t>
  </si>
  <si>
    <t>Présents dans la FPE en 2014</t>
  </si>
  <si>
    <t>Présents dans la FPT en 2014</t>
  </si>
  <si>
    <t>Présents dans la FPH en 2014</t>
  </si>
  <si>
    <t>ChgEmp</t>
  </si>
  <si>
    <t>Changement d'employeur (identifié par le siren).</t>
  </si>
  <si>
    <t>ChgVersant</t>
  </si>
  <si>
    <t>Changement de versant de la fonction publique.</t>
  </si>
  <si>
    <t>ChgZone</t>
  </si>
  <si>
    <t>Changement de zone d'emploi.</t>
  </si>
  <si>
    <t>Présents dans la fonction publique en 2014 et en 2015</t>
  </si>
  <si>
    <t>et toujours présents dans la FPE en 2015</t>
  </si>
  <si>
    <t>dont départs vers la FPT en 2015</t>
  </si>
  <si>
    <t>dont départs vers la FPH en 2015</t>
  </si>
  <si>
    <t>et toujours présents dans la FPT en 2015</t>
  </si>
  <si>
    <t>dont départs vers la FPE en 2015</t>
  </si>
  <si>
    <t>et toujours présents dans la FPH en 2015</t>
  </si>
  <si>
    <t>Présents dans la FPE en 2015</t>
  </si>
  <si>
    <t>Présents dans la FPT en 2015</t>
  </si>
  <si>
    <t>Présents dans la FPH en 2015</t>
  </si>
  <si>
    <r>
      <t xml:space="preserve">Figure 4.6-2 : Répartition des actes de mobilité en 2015 selon leur composition </t>
    </r>
    <r>
      <rPr>
        <sz val="9"/>
        <color theme="1"/>
        <rFont val="Arial"/>
        <family val="2"/>
      </rPr>
      <t>(en %)</t>
    </r>
  </si>
  <si>
    <t>Figure 4.6-5 : Schéma illustratif des changements d’employeur et de zone d’emploi en 2015</t>
  </si>
  <si>
    <t>Changement d’employeur</t>
  </si>
  <si>
    <t>Changement de zone d’emploi</t>
  </si>
  <si>
    <t>Changement de statut ou de situation d’emploi</t>
  </si>
  <si>
    <t>Taux (en %)</t>
  </si>
  <si>
    <t xml:space="preserve">Fonctionnaires </t>
  </si>
  <si>
    <t xml:space="preserve">Contractuels </t>
  </si>
  <si>
    <t xml:space="preserve">Autres catégories et statuts </t>
  </si>
  <si>
    <t>Bénéficiaires de contrats aidés</t>
  </si>
  <si>
    <t>Statut ou situation d’emploi de départ (en 2014) </t>
  </si>
  <si>
    <t>Présents en 2014 et en 2015</t>
  </si>
  <si>
    <t>Taux de changement d’employeur (en %)</t>
  </si>
  <si>
    <t xml:space="preserve">Taux </t>
  </si>
  <si>
    <t>dont inter-versants</t>
  </si>
  <si>
    <t>FPE</t>
  </si>
  <si>
    <t>FPT</t>
  </si>
  <si>
    <t>FPH</t>
  </si>
  <si>
    <t>Versant de départ (en 2014)</t>
  </si>
  <si>
    <t>Effectif des agents ayant changé d’employeur en 2015</t>
  </si>
  <si>
    <t>Départ du ministère vers un… (en %)</t>
  </si>
  <si>
    <t>Départ du ministère ou EPA vers un... (en %)</t>
  </si>
  <si>
    <t xml:space="preserve"> EPA du même ministère</t>
  </si>
  <si>
    <t xml:space="preserve"> autre ministère </t>
  </si>
  <si>
    <t>un EPA d’un autre ministère</t>
  </si>
  <si>
    <t>le ministère de tutelle</t>
  </si>
  <si>
    <t>un autre ministère</t>
  </si>
  <si>
    <t xml:space="preserve">un autre EPA du même ministère </t>
  </si>
  <si>
    <t xml:space="preserve">un EPA d’un autre ministère </t>
  </si>
  <si>
    <t xml:space="preserve"> employeur de la FPT</t>
  </si>
  <si>
    <t>employeur de la FPH</t>
  </si>
  <si>
    <t xml:space="preserve">Culture et Communication </t>
  </si>
  <si>
    <t>Ministères de l'enseignement</t>
  </si>
  <si>
    <t xml:space="preserve">Enseignement supérieur et Recherche </t>
  </si>
  <si>
    <t xml:space="preserve">Services du Premier ministre </t>
  </si>
  <si>
    <t xml:space="preserve">Total </t>
  </si>
  <si>
    <t>Présents en 2014 et 2015</t>
  </si>
  <si>
    <t>Catégorie d'employeur de destination (en %)</t>
  </si>
  <si>
    <t>Communes</t>
  </si>
  <si>
    <t>Départements</t>
  </si>
  <si>
    <t>Régions</t>
  </si>
  <si>
    <t>Autres EPA locaux</t>
  </si>
  <si>
    <t>Un employeur de la  FPE</t>
  </si>
  <si>
    <t>Un employeur de la  FPH</t>
  </si>
  <si>
    <t>Catégorie d'employeur de départ (en 2014)</t>
  </si>
  <si>
    <r>
      <rPr>
        <b/>
        <sz val="11"/>
        <color theme="1"/>
        <rFont val="Calibri"/>
        <family val="2"/>
        <scheme val="minor"/>
      </rPr>
      <t>Figure 4.6-4 : Analyse détaillée des mobilités simples, doubles et triples en 2015 par type de changement</t>
    </r>
    <r>
      <rPr>
        <sz val="11"/>
        <color theme="1"/>
        <rFont val="Calibri"/>
        <family val="2"/>
        <scheme val="minor"/>
      </rPr>
      <t xml:space="preserve"> (en %)</t>
    </r>
  </si>
  <si>
    <t>… dont 13 071 ChgVersant</t>
  </si>
  <si>
    <t>… dont  14 196 ChgVersant</t>
  </si>
  <si>
    <t>… dont  8 566 ChgVersant</t>
  </si>
  <si>
    <t>….  35 833 ChgVersant</t>
  </si>
  <si>
    <t>… dont  12 579  issus d'un ChgVersant</t>
  </si>
  <si>
    <t>… dont  15 386 issus d'un ChgVersant</t>
  </si>
  <si>
    <t>… dont  7 806 issus d'un ChgVersant</t>
  </si>
  <si>
    <t>Hôpitaux</t>
  </si>
  <si>
    <t>Autres établissements médico-sociaux</t>
  </si>
  <si>
    <t>Un employeur de la FPE</t>
  </si>
  <si>
    <t>Un employeur de la FPT</t>
  </si>
  <si>
    <t>Versant de départ (en %)</t>
  </si>
  <si>
    <t>Statut de départ</t>
  </si>
  <si>
    <t xml:space="preserve">Bénéficiaires de contrats aidés </t>
  </si>
  <si>
    <t>Sexe</t>
  </si>
  <si>
    <t>Femmes</t>
  </si>
  <si>
    <t>Hommes</t>
  </si>
  <si>
    <t>Moins de 25 ans</t>
  </si>
  <si>
    <t xml:space="preserve">25 à 29 ans </t>
  </si>
  <si>
    <t xml:space="preserve">30 à 39 ans </t>
  </si>
  <si>
    <t xml:space="preserve">40 à 49 ans </t>
  </si>
  <si>
    <t xml:space="preserve">50 à 59 ans </t>
  </si>
  <si>
    <t xml:space="preserve">60 ans et plus </t>
  </si>
  <si>
    <t>Catégorie hiérarchique de départ</t>
  </si>
  <si>
    <t>A+</t>
  </si>
  <si>
    <t>A</t>
  </si>
  <si>
    <t>B</t>
  </si>
  <si>
    <t>C</t>
  </si>
  <si>
    <t>Indéterminée</t>
  </si>
  <si>
    <t>Figure 4.6-9 : Changement d’employeur des agents de la FPE en 2015 selon l’employeur de départ et de destination</t>
  </si>
  <si>
    <t>Figure 4.6-10 : Changement d’employeur des agents de la FPT en 2015 selon l’employeur de départ et de destination</t>
  </si>
  <si>
    <t>Figure 4.6-11: Changement d’employeur des agents de la FPH en 2015 selon l’employeur de départ et de destination</t>
  </si>
  <si>
    <t>Figure 4.6-12 : Taux de changement d’employeur en 2015 en fonction des caractéristiques des agents</t>
  </si>
  <si>
    <t>Lecture : 4,5 % des hommes agents civils présents dans la FPE en 2014 et toujours présents dans la fonction publique en 2015 ont changé d’employeur en 2015.</t>
  </si>
  <si>
    <t>Figure 4.6-14 : Taux de changement de zone d’emploi en 2015 en fonction des caractéristiques des agents</t>
  </si>
  <si>
    <t>Lecture : 7,6 % des hommes agents civils présents en France dans la FPE en 2014 et toujours présents dans la fonction publique en 2015 ont changé de zone d’emploi en 2015.</t>
  </si>
  <si>
    <t>Statut ou situation d'emploi de destination (en %)</t>
  </si>
  <si>
    <t>Répartition (en %)</t>
  </si>
  <si>
    <t>Fonctionnaires</t>
  </si>
  <si>
    <t>Contractuels</t>
  </si>
  <si>
    <t>Autres catégories et statuts</t>
  </si>
  <si>
    <t>… dont ayant changé de versant</t>
  </si>
  <si>
    <t>… dont n'ayant pas changé de versant</t>
  </si>
  <si>
    <t xml:space="preserve">Titulaires </t>
  </si>
  <si>
    <t xml:space="preserve">Non-titulaires </t>
  </si>
  <si>
    <t xml:space="preserve">Statut ou situation d'emploi de départ (en 2014) </t>
  </si>
  <si>
    <t>Effectif des agents ayant changé de statut en 2014</t>
  </si>
  <si>
    <t>Taux de changement de zone d'emploi (en %)</t>
  </si>
  <si>
    <t>N'ayant pas changé de versant</t>
  </si>
  <si>
    <t>Ayant changé de versant</t>
  </si>
  <si>
    <t xml:space="preserve">Communes </t>
  </si>
  <si>
    <t xml:space="preserve">Départements </t>
  </si>
  <si>
    <t xml:space="preserve">Régions </t>
  </si>
  <si>
    <t xml:space="preserve">Autres EPA locaux </t>
  </si>
  <si>
    <t xml:space="preserve">Hôpitaux </t>
  </si>
  <si>
    <t xml:space="preserve">Autres établissements médico-sociaux </t>
  </si>
  <si>
    <t>Catégorie d’employeur de départ en 2014</t>
  </si>
  <si>
    <t>Effectif des agents ayant changé de zone d’emploi en 2015</t>
  </si>
  <si>
    <t>Figure 4.6-16 : Taux de changement de statut ou de situation d’emploi en 2015 en fonction des caractéristiques des agents</t>
  </si>
  <si>
    <t>Lecture : 2,3 % des hommes agents civils présents en France dans la FPE en 2014 et toujours présents dans la fonction publique en 2015 ont changé de statut ou de situation d’emploi en 2015.</t>
  </si>
  <si>
    <t>Hors restructurations</t>
  </si>
  <si>
    <t>Figure 4.6-6 : Taux de changement d’employeur, de zone d’emploi et de statut ou de situation d’emploi des agents de la fonction publique en 2015</t>
  </si>
  <si>
    <t>Lecture : 57 % de l’ensemble des actes de mobilité sont des mobilités simples. 34 % de l’ensemble des changements de zone d’emploi ont été accompagnés par un seul autre changement.</t>
  </si>
  <si>
    <t>Ensemble FP</t>
  </si>
  <si>
    <t>Ensemble de la FP</t>
  </si>
  <si>
    <t>Figure 4.6-1 : Effectif des agents mobiles et nombre d’actes de mobilité</t>
  </si>
  <si>
    <t>ChgEmp dont</t>
  </si>
  <si>
    <t>Figure 4.6-7 : Taux de changement d’employeur, de zone d’emploi et de statut ou de situation d’emploi des agents de la fonction publique</t>
  </si>
  <si>
    <t>Figure 4.6-13 : Le changement de zone d’emploi en 2015 des agents de la fonction publique</t>
  </si>
  <si>
    <t xml:space="preserve">Figure 4.6-15 : Le changement de statut ou de situation d’emploi des agents de la fonction publique en 2015 </t>
  </si>
  <si>
    <r>
      <t>2012</t>
    </r>
    <r>
      <rPr>
        <b/>
        <vertAlign val="superscript"/>
        <sz val="9"/>
        <color theme="1"/>
        <rFont val="Arial"/>
        <family val="2"/>
      </rPr>
      <t>(1)</t>
    </r>
    <r>
      <rPr>
        <b/>
        <sz val="9"/>
        <color theme="1"/>
        <rFont val="Arial"/>
        <family val="2"/>
      </rPr>
      <t xml:space="preserve"> </t>
    </r>
  </si>
  <si>
    <r>
      <t>2013</t>
    </r>
    <r>
      <rPr>
        <b/>
        <vertAlign val="superscript"/>
        <sz val="9"/>
        <color theme="1"/>
        <rFont val="Arial"/>
        <family val="2"/>
      </rPr>
      <t xml:space="preserve">(1) </t>
    </r>
  </si>
  <si>
    <t>Sources : Siasp Insee. Traitement DGAFP - Département des études, des statistiques et des systèmes d'information.</t>
  </si>
  <si>
    <t>Champ : Agents de la fonction publique présents dans un emploi principal en France l’année considérée et l’année précédente, y compris bénéficiaires de contrats aidés et hors militaires.</t>
  </si>
  <si>
    <t>Lecture : 47 % des agents mobiles en 2015, c’est-à-dire les agents ayant connu au moins un changement, ont changé de zone d’emploi. A noter qu’un changement de zone d’emploi peut se cumuler avec d’autres changements.</t>
  </si>
  <si>
    <t>(1) Chiffres révisés par rapport aux précédentes éditions du rapport annuel</t>
  </si>
  <si>
    <t xml:space="preserve">Sources : Siasp, Insee. Traitement DGAFP - Département des études, des statistiques et des systèmes d'information. </t>
  </si>
  <si>
    <t>Champ : Agents de la fonction publique présents dans un emploi principal en France en 2014 et en 2015, y compris bénéficiaires de contrats aidés et hors militaires.</t>
  </si>
  <si>
    <t xml:space="preserve">Champ : Agents de la fonction publique présents dans un emploi principal en France en 2013 et en 2014, y compris bénéficiaires de contrats aidés et hors militaires. </t>
  </si>
  <si>
    <t>Lecture : Parmi les agents présents dans la fonction publique en 2014 et en 2015, 6,6 % ont connu une mobilité simple (un seul changement). Sur l’ensemble des agents mobiles, 26 % ont uniquement changé d’employeur, 14,7 % ont changé à la fois d’employeur et de zone d’emploi et pas de statut.</t>
  </si>
  <si>
    <t>Lecture : 3 798 111 agents fonctionnaires civils sont présents dans la fonction publique en 2014 et en 2015. Parmi eux, 127 240 ont changé de zone d'emploi en 2015 (3,4 %).</t>
  </si>
  <si>
    <t xml:space="preserve">Champ : Agents de la fonction publique présents dans un emploi principal en France l’année considérée et l’année précédente, y compris bénéficiaires de contrats aidés et hors militaires. </t>
  </si>
  <si>
    <t>Lecture : Parmi les agents des trois versants de la fonction publique présents en 2014 et en 2015, 4,2 % ont changé de zone d'emploi en 2015.</t>
  </si>
  <si>
    <t>Mobilité</t>
  </si>
  <si>
    <t>Figure 4.6-8 : Changement d’employeur intra-versant et inter-versants des agents de la fonction publique en 2015</t>
  </si>
  <si>
    <t>dont intra-versant</t>
  </si>
  <si>
    <t>Destination des agents ayant connu un changement d’employeur inter-versant (en %)</t>
  </si>
  <si>
    <t xml:space="preserve">Sources : Siasp, Insee. Traitement DGAFP - Département des études, statistiques et des systèmes d'information. </t>
  </si>
  <si>
    <t>Lecture : Parmi les présents en 2014 dans la FPE et toujours présents dans la fonction publique en 2015, 4,3 % ont changé d’employeur : 3,7 % dans le même versant et 0,6 % dans un autre versant. 79 % des agents de la FPE ayant changé de versant sont partis vers un employeur de la FPT et 21 % vers la FPH.</t>
  </si>
  <si>
    <t>Ministère de départ (en 2014) (y compris EPA sous tutelle)</t>
  </si>
  <si>
    <t>Ministères économiques et financiers</t>
  </si>
  <si>
    <t>Départ d'un EPA du ministère vers… (en %)</t>
  </si>
  <si>
    <t>Champ : Agents présents en France dans un emploi principal de la FPE en 2014 et toujours présents dans la fonction publique en 2015, y compris bénéficiaires de contrats aidés et hors militaires.</t>
  </si>
  <si>
    <t>Note : L’appellation des ministères renvoie à la nomenclature d’exécution de la loi de finance initiale de l’année.</t>
  </si>
  <si>
    <t>Taux de changement d’employeur 
(en %)</t>
  </si>
  <si>
    <r>
      <rPr>
        <sz val="8"/>
        <color rgb="FF000000"/>
        <rFont val="Calibri"/>
        <family val="2"/>
      </rPr>
      <t>É</t>
    </r>
    <r>
      <rPr>
        <sz val="8"/>
        <color rgb="FF000000"/>
        <rFont val="Arial"/>
        <family val="2"/>
      </rPr>
      <t>tablissements communaux</t>
    </r>
  </si>
  <si>
    <r>
      <rPr>
        <sz val="8"/>
        <color rgb="FF000000"/>
        <rFont val="Calibri"/>
        <family val="2"/>
      </rPr>
      <t>É</t>
    </r>
    <r>
      <rPr>
        <sz val="8"/>
        <color rgb="FF000000"/>
        <rFont val="Arial"/>
        <family val="2"/>
      </rPr>
      <t>tablissements intercommunaux</t>
    </r>
  </si>
  <si>
    <r>
      <t>Départements</t>
    </r>
    <r>
      <rPr>
        <vertAlign val="superscript"/>
        <sz val="8"/>
        <color rgb="FF000000"/>
        <rFont val="Arial"/>
        <family val="2"/>
      </rPr>
      <t>(1)</t>
    </r>
  </si>
  <si>
    <r>
      <rPr>
        <sz val="8"/>
        <color rgb="FF000000"/>
        <rFont val="Calibri"/>
        <family val="2"/>
      </rPr>
      <t>É</t>
    </r>
    <r>
      <rPr>
        <sz val="8"/>
        <color rgb="FF000000"/>
        <rFont val="Arial"/>
        <family val="2"/>
      </rPr>
      <t>tablissements départementaux</t>
    </r>
  </si>
  <si>
    <t>Sources : Siasp, Insee. Traitement DGAFP - Département des études, des statistiques et des systèmes d'information.</t>
  </si>
  <si>
    <t>Champ : Agents présents dans un emploi principal en 2014 dans la FPT et toujours présents dans la fonction publique en 2015, y compris bénéficiaires de contrats aidés et hors militaires.</t>
  </si>
  <si>
    <t>Lecture : Parmi les agents des communes en 2014 et toujours présents dans la fonction publique en France en 2015, 3,5 % ont changé d’employeur en 2015. Parmi eux, 38,2 % sont partis vers un autre employeur du secteur communal, 13,7 % vers un employeur de la FPE.</t>
  </si>
  <si>
    <r>
      <rPr>
        <sz val="8"/>
        <color rgb="FF000000"/>
        <rFont val="Calibri"/>
        <family val="2"/>
      </rPr>
      <t>É</t>
    </r>
    <r>
      <rPr>
        <sz val="8"/>
        <color rgb="FF000000"/>
        <rFont val="Arial"/>
        <family val="2"/>
      </rPr>
      <t>tablissements d'hébergement pour personnes âgées</t>
    </r>
  </si>
  <si>
    <t>Champ : Agents présents dans un emploi principal en 2014 dans la FPH et toujours présents dans la fonction publique en 2015, y compris bénéficiaires de contrats aidés et hors militaires.</t>
  </si>
  <si>
    <t>Lecture : Parmi les agents des hôpitaux en 2014 et toujours présents dans la fonction publique en France en 2015, 5,5 % ont changé d’employeur en 2015. Parmi eux, 82,8 % sont partis vers un autre employeur hospitalier, 6,3 % vers un employeur de la FPT.</t>
  </si>
  <si>
    <r>
      <rPr>
        <b/>
        <sz val="8"/>
        <color rgb="FF000000"/>
        <rFont val="Calibri"/>
        <family val="2"/>
      </rPr>
      <t>Â</t>
    </r>
    <r>
      <rPr>
        <b/>
        <sz val="8"/>
        <color rgb="FF000000"/>
        <rFont val="Arial"/>
        <family val="2"/>
      </rPr>
      <t>ge</t>
    </r>
  </si>
  <si>
    <r>
      <rPr>
        <sz val="8"/>
        <color theme="1"/>
        <rFont val="Calibri"/>
        <family val="2"/>
      </rPr>
      <t>É</t>
    </r>
    <r>
      <rPr>
        <sz val="8"/>
        <color theme="1"/>
        <rFont val="Arial"/>
        <family val="2"/>
      </rPr>
      <t xml:space="preserve">tablissements communaux </t>
    </r>
  </si>
  <si>
    <r>
      <rPr>
        <sz val="8"/>
        <color theme="1"/>
        <rFont val="Calibri"/>
        <family val="2"/>
      </rPr>
      <t>É</t>
    </r>
    <r>
      <rPr>
        <sz val="8"/>
        <color theme="1"/>
        <rFont val="Arial"/>
        <family val="2"/>
      </rPr>
      <t xml:space="preserve">tablissements intercommunaux </t>
    </r>
  </si>
  <si>
    <r>
      <rPr>
        <sz val="8"/>
        <color theme="1"/>
        <rFont val="Calibri"/>
        <family val="2"/>
      </rPr>
      <t>É</t>
    </r>
    <r>
      <rPr>
        <sz val="8"/>
        <color theme="1"/>
        <rFont val="Arial"/>
        <family val="2"/>
      </rPr>
      <t xml:space="preserve">tablissements départementaux </t>
    </r>
  </si>
  <si>
    <r>
      <rPr>
        <sz val="8"/>
        <color theme="1"/>
        <rFont val="Calibri"/>
        <family val="2"/>
      </rPr>
      <t>É</t>
    </r>
    <r>
      <rPr>
        <sz val="8"/>
        <color theme="1"/>
        <rFont val="Arial"/>
        <family val="2"/>
      </rPr>
      <t xml:space="preserve">tablissements d'hébergement pour personnes âgées </t>
    </r>
  </si>
  <si>
    <t>Sources : Siasp, Insee. Traitement DGAFP - Département des études, des statistiques et des systèmes d’information.</t>
  </si>
  <si>
    <t>Champ : Agents des trois versants de la fonction publique présents dans un emploi principal final en 2014 et en 2015, y compris bénéficiaires de contrats aidés et hors militaires.</t>
  </si>
  <si>
    <t>Lecture : Sur les 965 739 contractuels présents dans la fonction publique en 2014 et en 2015, 11,1% ont changé de statut en 2015 : parmi eux 81,4% sont devenus des fonctionnaires. Parmi les 13 071  agents présents dans la FPE en 2014 et dans un autre versant en 2015, 6 939 ont changé de statut ou de situation d’emploi en 2014 (53,1%) et 46,1% de ces changements sont effectués à destination de la catégorie des contractuels.</t>
  </si>
  <si>
    <r>
      <rPr>
        <b/>
        <sz val="8"/>
        <color rgb="FF363636"/>
        <rFont val="Calibri"/>
        <family val="2"/>
      </rPr>
      <t>Â</t>
    </r>
    <r>
      <rPr>
        <b/>
        <sz val="8"/>
        <color rgb="FF363636"/>
        <rFont val="Arial"/>
        <family val="2"/>
      </rPr>
      <t>ge</t>
    </r>
  </si>
  <si>
    <t>(1) La part importante des changements d'employeur des établissements intercommunaux vers les départements s'explique notamment par l'intégration de la métropole de Lyon au sein de la catégorie des départements.</t>
  </si>
  <si>
    <t>Affaires étrangères</t>
  </si>
  <si>
    <t>Défense</t>
  </si>
  <si>
    <t>Écologie, Développement durable et Énergie</t>
  </si>
  <si>
    <t>Éducation nationale</t>
  </si>
  <si>
    <t>Intérieur et Outre-mer</t>
  </si>
  <si>
    <t>Justice</t>
  </si>
  <si>
    <t>Ministères sociaux</t>
  </si>
  <si>
    <t>Lecture : Parmi les agents présents au ministère des Affaires étrangères ou dans un EPA qui lui est rattaché en 2014 et toujours présents dans la fonction publique en 2015, 3,7 % ont changé d’employeur en 2014. Parmi eux, 57,6 % sont partis vers un autre ministère et 16,9 % vers un EPA d’un autre ministère.</t>
  </si>
  <si>
    <t xml:space="preserve">Affaires étrangères </t>
  </si>
  <si>
    <t>Agriculture, Alimentation et Forêt</t>
  </si>
  <si>
    <t>Lecture : Parmi les agents présents en France au ministère de la Justice (y compris EPA sous tutelle) en 2014 et toujours présents dans la FPE en 2015, 11,6 % ont changé de zone d’emploi en 2015.</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</si>
</sst>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00\ &quot;€&quot;_-;\-* #,##0.00\ &quot;€&quot;_-;_-* &quot;-&quot;??\ &quot;€&quot;_-;_-@_-"/>
    <numFmt numFmtId="165" formatCode="0.0"/>
    <numFmt numFmtId="166" formatCode="0.0%"/>
    <numFmt numFmtId="167" formatCode="#,##0.0"/>
    <numFmt numFmtId="168" formatCode="_(* #,##0_);_(* \(#,##0\);_(* &quot;-&quot;??_);_(@_)"/>
  </numFmts>
  <fonts count="48" x14ac:knownFonts="1">
    <font>
      <sz val="11"/>
      <color theme="1"/>
      <name val="Calibri"/>
      <family val="2"/>
      <scheme val="minor"/>
    </font>
    <font>
      <sz val="11"/>
      <color theme="1"/>
      <name val="Calibri"/>
      <family val="2"/>
      <scheme val="minor"/>
    </font>
    <font>
      <sz val="8"/>
      <color theme="1"/>
      <name val="Arial"/>
      <family val="2"/>
    </font>
    <font>
      <b/>
      <sz val="8"/>
      <color theme="1"/>
      <name val="Arial"/>
      <family val="2"/>
    </font>
    <font>
      <sz val="9"/>
      <color theme="1"/>
      <name val="Arial"/>
      <family val="2"/>
    </font>
    <font>
      <b/>
      <sz val="9"/>
      <color theme="1"/>
      <name val="Arial"/>
      <family val="2"/>
    </font>
    <font>
      <sz val="8"/>
      <name val="Arial"/>
      <family val="2"/>
    </font>
    <font>
      <sz val="10"/>
      <name val="Arial"/>
      <family val="2"/>
    </font>
    <font>
      <i/>
      <sz val="8"/>
      <color theme="1"/>
      <name val="Arial"/>
      <family val="2"/>
    </font>
    <font>
      <sz val="12"/>
      <color indexed="8"/>
      <name val="Calibri"/>
      <family val="2"/>
    </font>
    <font>
      <sz val="12"/>
      <color indexed="9"/>
      <name val="Calibri"/>
      <family val="2"/>
    </font>
    <font>
      <sz val="12"/>
      <color indexed="10"/>
      <name val="Calibri"/>
      <family val="2"/>
    </font>
    <font>
      <sz val="12"/>
      <color indexed="17"/>
      <name val="Calibri"/>
      <family val="2"/>
    </font>
    <font>
      <b/>
      <sz val="12"/>
      <color indexed="52"/>
      <name val="Calibri"/>
      <family val="2"/>
    </font>
    <font>
      <sz val="12"/>
      <color indexed="52"/>
      <name val="Calibri"/>
      <family val="2"/>
    </font>
    <font>
      <sz val="12"/>
      <color indexed="62"/>
      <name val="Calibri"/>
      <family val="2"/>
    </font>
    <font>
      <sz val="12"/>
      <color indexed="14"/>
      <name val="Calibri"/>
      <family val="2"/>
    </font>
    <font>
      <sz val="12"/>
      <color indexed="60"/>
      <name val="Calibri"/>
      <family val="2"/>
    </font>
    <font>
      <b/>
      <sz val="12"/>
      <color indexed="63"/>
      <name val="Calibri"/>
      <family val="2"/>
    </font>
    <font>
      <i/>
      <sz val="12"/>
      <color indexed="23"/>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b/>
      <sz val="12"/>
      <color indexed="8"/>
      <name val="Calibri"/>
      <family val="2"/>
    </font>
    <font>
      <b/>
      <sz val="12"/>
      <color indexed="9"/>
      <name val="Calibri"/>
      <family val="2"/>
    </font>
    <font>
      <sz val="9"/>
      <name val="Calibri Light"/>
      <family val="2"/>
    </font>
    <font>
      <b/>
      <sz val="11"/>
      <color theme="1"/>
      <name val="Calibri"/>
      <family val="2"/>
      <scheme val="minor"/>
    </font>
    <font>
      <sz val="10"/>
      <name val="Calibri"/>
      <family val="2"/>
    </font>
    <font>
      <b/>
      <sz val="9"/>
      <name val="Arial"/>
      <family val="2"/>
    </font>
    <font>
      <i/>
      <sz val="8"/>
      <name val="Arial"/>
      <family val="2"/>
    </font>
    <font>
      <b/>
      <sz val="9"/>
      <name val="Calibri Light"/>
      <family val="2"/>
    </font>
    <font>
      <b/>
      <sz val="8"/>
      <name val="Arial"/>
      <family val="2"/>
    </font>
    <font>
      <sz val="8"/>
      <color rgb="FF000000"/>
      <name val="Arial"/>
      <family val="2"/>
    </font>
    <font>
      <b/>
      <sz val="8"/>
      <color rgb="FF000000"/>
      <name val="Arial"/>
      <family val="2"/>
    </font>
    <font>
      <i/>
      <sz val="8"/>
      <color rgb="FF000000"/>
      <name val="Arial"/>
      <family val="2"/>
    </font>
    <font>
      <sz val="12"/>
      <color theme="1"/>
      <name val="Times New Roman"/>
      <family val="1"/>
    </font>
    <font>
      <sz val="8"/>
      <color rgb="FF363636"/>
      <name val="Arial"/>
      <family val="2"/>
    </font>
    <font>
      <b/>
      <sz val="8"/>
      <color rgb="FF363636"/>
      <name val="Arial"/>
      <family val="2"/>
    </font>
    <font>
      <b/>
      <sz val="12"/>
      <color theme="1"/>
      <name val="Times New Roman"/>
      <family val="1"/>
    </font>
    <font>
      <b/>
      <vertAlign val="superscript"/>
      <sz val="9"/>
      <color theme="1"/>
      <name val="Arial"/>
      <family val="2"/>
    </font>
    <font>
      <sz val="9"/>
      <color indexed="81"/>
      <name val="Tahoma"/>
      <family val="2"/>
    </font>
    <font>
      <b/>
      <sz val="9"/>
      <color indexed="81"/>
      <name val="Tahoma"/>
      <family val="2"/>
    </font>
    <font>
      <sz val="8"/>
      <color rgb="FF000000"/>
      <name val="Calibri"/>
      <family val="2"/>
    </font>
    <font>
      <vertAlign val="superscript"/>
      <sz val="8"/>
      <color rgb="FF000000"/>
      <name val="Arial"/>
      <family val="2"/>
    </font>
    <font>
      <b/>
      <sz val="8"/>
      <color rgb="FF000000"/>
      <name val="Calibri"/>
      <family val="2"/>
    </font>
    <font>
      <sz val="8"/>
      <color theme="1"/>
      <name val="Calibri"/>
      <family val="2"/>
    </font>
    <font>
      <b/>
      <sz val="8"/>
      <color rgb="FF363636"/>
      <name val="Calibri"/>
      <family val="2"/>
    </font>
  </fonts>
  <fills count="27">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3"/>
      </patternFill>
    </fill>
    <fill>
      <patternFill patternType="solid">
        <fgColor indexed="44"/>
      </patternFill>
    </fill>
    <fill>
      <patternFill patternType="solid">
        <fgColor indexed="49"/>
      </patternFill>
    </fill>
    <fill>
      <patternFill patternType="solid">
        <fgColor indexed="19"/>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65"/>
        <bgColor indexed="64"/>
      </patternFill>
    </fill>
    <fill>
      <patternFill patternType="solid">
        <fgColor indexed="52"/>
        <bgColor indexed="64"/>
      </patternFill>
    </fill>
    <fill>
      <patternFill patternType="solid">
        <fgColor indexed="51"/>
        <bgColor indexed="64"/>
      </patternFill>
    </fill>
    <fill>
      <patternFill patternType="solid">
        <fgColor indexed="47"/>
        <bgColor indexed="64"/>
      </patternFill>
    </fill>
    <fill>
      <patternFill patternType="solid">
        <fgColor indexed="13"/>
        <bgColor indexed="64"/>
      </patternFill>
    </fill>
    <fill>
      <patternFill patternType="solid">
        <fgColor indexed="22"/>
        <bgColor indexed="64"/>
      </patternFill>
    </fill>
    <fill>
      <patternFill patternType="solid">
        <fgColor indexed="44"/>
        <bgColor indexed="64"/>
      </patternFill>
    </fill>
    <fill>
      <patternFill patternType="solid">
        <fgColor indexed="49"/>
        <bgColor indexed="64"/>
      </patternFill>
    </fill>
    <fill>
      <patternFill patternType="solid">
        <fgColor rgb="FFFFFF00"/>
        <bgColor indexed="64"/>
      </patternFill>
    </fill>
    <fill>
      <patternFill patternType="solid">
        <fgColor rgb="FFD9D9D9"/>
        <bgColor indexed="64"/>
      </patternFill>
    </fill>
  </fills>
  <borders count="147">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top/>
      <bottom style="medium">
        <color indexed="64"/>
      </bottom>
      <diagonal/>
    </border>
    <border>
      <left/>
      <right/>
      <top style="medium">
        <color auto="1"/>
      </top>
      <bottom/>
      <diagonal/>
    </border>
    <border>
      <left/>
      <right/>
      <top style="thin">
        <color auto="1"/>
      </top>
      <bottom style="thin">
        <color auto="1"/>
      </bottom>
      <diagonal/>
    </border>
    <border>
      <left/>
      <right/>
      <top style="thin">
        <color auto="1"/>
      </top>
      <bottom/>
      <diagonal/>
    </border>
    <border>
      <left/>
      <right/>
      <top/>
      <bottom style="thin">
        <color auto="1"/>
      </bottom>
      <diagonal/>
    </border>
    <border>
      <left/>
      <right/>
      <top style="medium">
        <color indexed="64"/>
      </top>
      <bottom style="thin">
        <color indexed="64"/>
      </bottom>
      <diagonal/>
    </border>
    <border>
      <left style="medium">
        <color auto="1"/>
      </left>
      <right style="medium">
        <color auto="1"/>
      </right>
      <top style="medium">
        <color auto="1"/>
      </top>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medium">
        <color indexed="64"/>
      </top>
      <bottom style="thin">
        <color indexed="64"/>
      </bottom>
      <diagonal/>
    </border>
    <border>
      <left/>
      <right/>
      <top style="thin">
        <color indexed="64"/>
      </top>
      <bottom style="medium">
        <color indexed="64"/>
      </bottom>
      <diagonal/>
    </border>
    <border>
      <left style="medium">
        <color auto="1"/>
      </left>
      <right style="medium">
        <color auto="1"/>
      </right>
      <top style="thin">
        <color indexed="64"/>
      </top>
      <bottom style="medium">
        <color indexed="64"/>
      </bottom>
      <diagonal/>
    </border>
    <border>
      <left/>
      <right/>
      <top/>
      <bottom style="medium">
        <color indexed="49"/>
      </bottom>
      <diagonal/>
    </border>
    <border>
      <left/>
      <right/>
      <top/>
      <bottom style="medium">
        <color indexed="64"/>
      </bottom>
      <diagonal/>
    </border>
    <border>
      <left style="thin">
        <color auto="1"/>
      </left>
      <right style="thin">
        <color auto="1"/>
      </right>
      <top style="thin">
        <color auto="1"/>
      </top>
      <bottom style="thin">
        <color auto="1"/>
      </bottom>
      <diagonal/>
    </border>
    <border>
      <left/>
      <right/>
      <top/>
      <bottom style="medium">
        <color indexed="49"/>
      </bottom>
      <diagonal/>
    </border>
    <border>
      <left style="thin">
        <color rgb="FF3F3F3F"/>
      </left>
      <right style="thin">
        <color rgb="FF3F3F3F"/>
      </right>
      <top style="thin">
        <color rgb="FF3F3F3F"/>
      </top>
      <bottom style="thin">
        <color rgb="FF3F3F3F"/>
      </bottom>
      <diagonal/>
    </border>
    <border>
      <left/>
      <right/>
      <top style="thin">
        <color theme="0" tint="-0.14996795556505021"/>
      </top>
      <bottom style="thin">
        <color theme="0" tint="-0.14996795556505021"/>
      </bottom>
      <diagonal/>
    </border>
    <border>
      <left/>
      <right style="thin">
        <color indexed="64"/>
      </right>
      <top/>
      <bottom/>
      <diagonal/>
    </border>
    <border>
      <left/>
      <right style="thin">
        <color auto="1"/>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medium">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theme="0" tint="-0.14996795556505021"/>
      </bottom>
      <diagonal/>
    </border>
    <border>
      <left/>
      <right/>
      <top style="thin">
        <color theme="0" tint="-0.14996795556505021"/>
      </top>
      <bottom style="thin">
        <color auto="1"/>
      </bottom>
      <diagonal/>
    </border>
    <border>
      <left/>
      <right style="thin">
        <color auto="1"/>
      </right>
      <top style="thin">
        <color auto="1"/>
      </top>
      <bottom style="thin">
        <color theme="0" tint="-0.14996795556505021"/>
      </bottom>
      <diagonal/>
    </border>
    <border>
      <left style="thin">
        <color auto="1"/>
      </left>
      <right style="thin">
        <color auto="1"/>
      </right>
      <top style="thin">
        <color auto="1"/>
      </top>
      <bottom style="thin">
        <color theme="0" tint="-0.14996795556505021"/>
      </bottom>
      <diagonal/>
    </border>
    <border>
      <left style="thin">
        <color auto="1"/>
      </left>
      <right/>
      <top style="thin">
        <color auto="1"/>
      </top>
      <bottom style="thin">
        <color theme="0" tint="-0.14996795556505021"/>
      </bottom>
      <diagonal/>
    </border>
    <border>
      <left/>
      <right style="thin">
        <color auto="1"/>
      </right>
      <top style="thin">
        <color theme="0" tint="-0.14996795556505021"/>
      </top>
      <bottom style="thin">
        <color theme="0" tint="-0.14996795556505021"/>
      </bottom>
      <diagonal/>
    </border>
    <border>
      <left style="thin">
        <color auto="1"/>
      </left>
      <right style="thin">
        <color auto="1"/>
      </right>
      <top style="thin">
        <color theme="0" tint="-0.14996795556505021"/>
      </top>
      <bottom style="thin">
        <color theme="0" tint="-0.14996795556505021"/>
      </bottom>
      <diagonal/>
    </border>
    <border>
      <left style="thin">
        <color auto="1"/>
      </left>
      <right/>
      <top style="thin">
        <color theme="0" tint="-0.14996795556505021"/>
      </top>
      <bottom style="thin">
        <color theme="0" tint="-0.14996795556505021"/>
      </bottom>
      <diagonal/>
    </border>
    <border>
      <left/>
      <right style="thin">
        <color auto="1"/>
      </right>
      <top style="thin">
        <color theme="0" tint="-0.14996795556505021"/>
      </top>
      <bottom style="thin">
        <color auto="1"/>
      </bottom>
      <diagonal/>
    </border>
    <border>
      <left style="thin">
        <color auto="1"/>
      </left>
      <right style="thin">
        <color auto="1"/>
      </right>
      <top style="thin">
        <color theme="0" tint="-0.14996795556505021"/>
      </top>
      <bottom style="thin">
        <color auto="1"/>
      </bottom>
      <diagonal/>
    </border>
    <border>
      <left style="thin">
        <color auto="1"/>
      </left>
      <right/>
      <top style="thin">
        <color theme="0" tint="-0.14996795556505021"/>
      </top>
      <bottom style="thin">
        <color auto="1"/>
      </bottom>
      <diagonal/>
    </border>
    <border>
      <left/>
      <right style="thin">
        <color auto="1"/>
      </right>
      <top style="medium">
        <color auto="1"/>
      </top>
      <bottom/>
      <diagonal/>
    </border>
    <border>
      <left style="thin">
        <color auto="1"/>
      </left>
      <right/>
      <top/>
      <bottom style="medium">
        <color auto="1"/>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
      <left/>
      <right/>
      <top style="thin">
        <color indexed="49"/>
      </top>
      <bottom style="double">
        <color indexed="49"/>
      </bottom>
      <diagonal/>
    </border>
    <border>
      <left/>
      <right/>
      <top/>
      <bottom style="medium">
        <color indexed="64"/>
      </bottom>
      <diagonal/>
    </border>
    <border>
      <left/>
      <right style="thin">
        <color auto="1"/>
      </right>
      <top style="thin">
        <color indexed="64"/>
      </top>
      <bottom style="medium">
        <color indexed="64"/>
      </bottom>
      <diagonal/>
    </border>
    <border>
      <left style="thin">
        <color auto="1"/>
      </left>
      <right style="thin">
        <color auto="1"/>
      </right>
      <top style="thin">
        <color auto="1"/>
      </top>
      <bottom style="medium">
        <color indexed="64"/>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thin">
        <color theme="0" tint="-0.14996795556505021"/>
      </bottom>
      <diagonal/>
    </border>
    <border>
      <left style="thin">
        <color auto="1"/>
      </left>
      <right style="thin">
        <color auto="1"/>
      </right>
      <top style="thin">
        <color theme="0" tint="-0.14996795556505021"/>
      </top>
      <bottom/>
      <diagonal/>
    </border>
    <border>
      <left style="thin">
        <color auto="1"/>
      </left>
      <right/>
      <top style="thin">
        <color theme="0" tint="-0.14996795556505021"/>
      </top>
      <bottom/>
      <diagonal/>
    </border>
    <border>
      <left style="thin">
        <color auto="1"/>
      </left>
      <right style="thin">
        <color auto="1"/>
      </right>
      <top/>
      <bottom style="thin">
        <color theme="0" tint="-0.14996795556505021"/>
      </bottom>
      <diagonal/>
    </border>
    <border>
      <left style="thin">
        <color auto="1"/>
      </left>
      <right/>
      <top/>
      <bottom style="thin">
        <color theme="0" tint="-0.14996795556505021"/>
      </bottom>
      <diagonal/>
    </border>
    <border>
      <left/>
      <right style="thin">
        <color auto="1"/>
      </right>
      <top/>
      <bottom style="thin">
        <color theme="0" tint="-0.14996795556505021"/>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auto="1"/>
      </left>
      <right style="thin">
        <color theme="0" tint="-0.14996795556505021"/>
      </right>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auto="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auto="1"/>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auto="1"/>
      </left>
      <right style="thin">
        <color theme="0" tint="-0.14996795556505021"/>
      </right>
      <top/>
      <bottom style="thin">
        <color auto="1"/>
      </bottom>
      <diagonal/>
    </border>
    <border>
      <left style="thin">
        <color theme="0" tint="-0.14996795556505021"/>
      </left>
      <right style="thin">
        <color theme="0" tint="-0.14996795556505021"/>
      </right>
      <top/>
      <bottom style="thin">
        <color auto="1"/>
      </bottom>
      <diagonal/>
    </border>
    <border>
      <left style="thin">
        <color auto="1"/>
      </left>
      <right style="thin">
        <color theme="0" tint="-0.14996795556505021"/>
      </right>
      <top style="thin">
        <color auto="1"/>
      </top>
      <bottom style="thin">
        <color theme="0" tint="-0.14996795556505021"/>
      </bottom>
      <diagonal/>
    </border>
    <border>
      <left style="thin">
        <color theme="0" tint="-0.14996795556505021"/>
      </left>
      <right style="thin">
        <color theme="0" tint="-0.14996795556505021"/>
      </right>
      <top style="thin">
        <color auto="1"/>
      </top>
      <bottom style="thin">
        <color theme="0" tint="-0.14996795556505021"/>
      </bottom>
      <diagonal/>
    </border>
    <border>
      <left style="thin">
        <color auto="1"/>
      </left>
      <right style="thin">
        <color theme="0" tint="-0.14996795556505021"/>
      </right>
      <top/>
      <bottom/>
      <diagonal/>
    </border>
    <border>
      <left style="thin">
        <color theme="0" tint="-0.14996795556505021"/>
      </left>
      <right style="thin">
        <color theme="0" tint="-0.14996795556505021"/>
      </right>
      <top/>
      <bottom/>
      <diagonal/>
    </border>
    <border>
      <left style="thin">
        <color auto="1"/>
      </left>
      <right style="thin">
        <color theme="0" tint="-0.14996795556505021"/>
      </right>
      <top/>
      <bottom style="medium">
        <color indexed="64"/>
      </bottom>
      <diagonal/>
    </border>
    <border>
      <left style="thin">
        <color theme="0" tint="-0.14996795556505021"/>
      </left>
      <right style="thin">
        <color theme="0" tint="-0.14996795556505021"/>
      </right>
      <top/>
      <bottom style="medium">
        <color indexed="64"/>
      </bottom>
      <diagonal/>
    </border>
    <border>
      <left/>
      <right style="thin">
        <color indexed="64"/>
      </right>
      <top style="thin">
        <color auto="1"/>
      </top>
      <bottom style="thin">
        <color theme="0" tint="-0.24994659260841701"/>
      </bottom>
      <diagonal/>
    </border>
    <border>
      <left style="thin">
        <color indexed="64"/>
      </left>
      <right style="thin">
        <color indexed="64"/>
      </right>
      <top style="thin">
        <color auto="1"/>
      </top>
      <bottom style="thin">
        <color theme="0" tint="-0.24994659260841701"/>
      </bottom>
      <diagonal/>
    </border>
    <border>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style="thin">
        <color auto="1"/>
      </bottom>
      <diagonal/>
    </border>
    <border>
      <left style="thin">
        <color indexed="64"/>
      </left>
      <right style="thin">
        <color indexed="64"/>
      </right>
      <top style="thin">
        <color theme="0" tint="-0.24994659260841701"/>
      </top>
      <bottom style="thin">
        <color auto="1"/>
      </bottom>
      <diagonal/>
    </border>
    <border>
      <left/>
      <right/>
      <top/>
      <bottom style="medium">
        <color indexed="49"/>
      </bottom>
      <diagonal/>
    </border>
    <border>
      <left/>
      <right/>
      <top/>
      <bottom style="medium">
        <color indexed="64"/>
      </bottom>
      <diagonal/>
    </border>
    <border>
      <left/>
      <right style="thin">
        <color auto="1"/>
      </right>
      <top/>
      <bottom style="medium">
        <color auto="1"/>
      </bottom>
      <diagonal/>
    </border>
    <border>
      <left style="thin">
        <color auto="1"/>
      </left>
      <right style="thin">
        <color auto="1"/>
      </right>
      <top/>
      <bottom style="medium">
        <color auto="1"/>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bottom style="medium">
        <color indexed="49"/>
      </bottom>
      <diagonal/>
    </border>
    <border>
      <left/>
      <right/>
      <top/>
      <bottom style="medium">
        <color indexed="6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auto="1"/>
      </left>
      <right/>
      <top/>
      <bottom style="medium">
        <color auto="1"/>
      </bottom>
      <diagonal/>
    </border>
    <border>
      <left style="thin">
        <color auto="1"/>
      </left>
      <right style="thin">
        <color auto="1"/>
      </right>
      <top/>
      <bottom style="medium">
        <color auto="1"/>
      </bottom>
      <diagonal/>
    </border>
    <border>
      <left/>
      <right/>
      <top/>
      <bottom style="medium">
        <color indexed="49"/>
      </bottom>
      <diagonal/>
    </border>
    <border>
      <left/>
      <right/>
      <top/>
      <bottom style="medium">
        <color indexed="64"/>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style="thin">
        <color theme="0" tint="-0.14996795556505021"/>
      </top>
      <bottom/>
      <diagonal/>
    </border>
    <border>
      <left/>
      <right/>
      <top style="thin">
        <color auto="1"/>
      </top>
      <bottom style="medium">
        <color auto="1"/>
      </bottom>
      <diagonal/>
    </border>
    <border>
      <left style="medium">
        <color auto="1"/>
      </left>
      <right/>
      <top style="thin">
        <color auto="1"/>
      </top>
      <bottom/>
      <diagonal/>
    </border>
    <border>
      <left style="medium">
        <color indexed="64"/>
      </left>
      <right/>
      <top/>
      <bottom/>
      <diagonal/>
    </border>
    <border>
      <left style="medium">
        <color auto="1"/>
      </left>
      <right/>
      <top/>
      <bottom style="thin">
        <color auto="1"/>
      </bottom>
      <diagonal/>
    </border>
    <border>
      <left style="medium">
        <color indexed="64"/>
      </left>
      <right/>
      <top/>
      <bottom style="medium">
        <color indexed="64"/>
      </bottom>
      <diagonal/>
    </border>
    <border>
      <left style="medium">
        <color auto="1"/>
      </left>
      <right/>
      <top style="medium">
        <color indexed="64"/>
      </top>
      <bottom style="thin">
        <color indexed="64"/>
      </bottom>
      <diagonal/>
    </border>
    <border>
      <left style="medium">
        <color auto="1"/>
      </left>
      <right/>
      <top style="thin">
        <color indexed="64"/>
      </top>
      <bottom style="medium">
        <color indexed="64"/>
      </bottom>
      <diagonal/>
    </border>
    <border>
      <left style="thin">
        <color auto="1"/>
      </left>
      <right/>
      <top/>
      <bottom style="medium">
        <color auto="1"/>
      </bottom>
      <diagonal/>
    </border>
    <border>
      <left/>
      <right/>
      <top style="thin">
        <color theme="0" tint="-0.14996795556505021"/>
      </top>
      <bottom/>
      <diagonal/>
    </border>
    <border>
      <left style="thin">
        <color theme="0" tint="-0.14996795556505021"/>
      </left>
      <right/>
      <top style="thin">
        <color auto="1"/>
      </top>
      <bottom style="thin">
        <color auto="1"/>
      </bottom>
      <diagonal/>
    </border>
    <border>
      <left style="thin">
        <color theme="0" tint="-0.14996795556505021"/>
      </left>
      <right/>
      <top/>
      <bottom style="thin">
        <color theme="0" tint="-0.14996795556505021"/>
      </bottom>
      <diagonal/>
    </border>
    <border>
      <left style="thin">
        <color theme="0" tint="-0.14996795556505021"/>
      </left>
      <right/>
      <top/>
      <bottom/>
      <diagonal/>
    </border>
    <border>
      <left style="thin">
        <color theme="0" tint="-0.14996795556505021"/>
      </left>
      <right/>
      <top/>
      <bottom style="thin">
        <color auto="1"/>
      </bottom>
      <diagonal/>
    </border>
    <border>
      <left style="thin">
        <color indexed="64"/>
      </left>
      <right/>
      <top style="thin">
        <color auto="1"/>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theme="0" tint="-0.14996795556505021"/>
      </right>
      <top style="thin">
        <color auto="1"/>
      </top>
      <bottom/>
      <diagonal/>
    </border>
    <border>
      <left style="thin">
        <color theme="0" tint="-0.14996795556505021"/>
      </left>
      <right style="thin">
        <color theme="0" tint="-0.14996795556505021"/>
      </right>
      <top style="thin">
        <color auto="1"/>
      </top>
      <bottom/>
      <diagonal/>
    </border>
    <border>
      <left style="thin">
        <color theme="0" tint="-0.14996795556505021"/>
      </left>
      <right/>
      <top style="thin">
        <color auto="1"/>
      </top>
      <bottom/>
      <diagonal/>
    </border>
    <border>
      <left style="thin">
        <color theme="0" tint="-0.14996795556505021"/>
      </left>
      <right/>
      <top/>
      <bottom style="medium">
        <color auto="1"/>
      </bottom>
      <diagonal/>
    </border>
  </borders>
  <cellStyleXfs count="73">
    <xf numFmtId="0" fontId="0" fillId="0" borderId="0"/>
    <xf numFmtId="9" fontId="1" fillId="0" borderId="0" applyFont="0" applyFill="0" applyBorder="0" applyAlignment="0" applyProtection="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2" borderId="0" applyNumberFormat="0" applyBorder="0" applyAlignment="0" applyProtection="0"/>
    <xf numFmtId="0" fontId="9" fillId="5" borderId="0" applyNumberFormat="0" applyBorder="0" applyAlignment="0" applyProtection="0"/>
    <xf numFmtId="0" fontId="9" fillId="3"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6" borderId="0" applyNumberFormat="0" applyBorder="0" applyAlignment="0" applyProtection="0"/>
    <xf numFmtId="0" fontId="9" fillId="9" borderId="0" applyNumberFormat="0" applyBorder="0" applyAlignment="0" applyProtection="0"/>
    <xf numFmtId="0" fontId="9" fillId="3" borderId="0" applyNumberFormat="0" applyBorder="0" applyAlignment="0" applyProtection="0"/>
    <xf numFmtId="0" fontId="10" fillId="10"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6" borderId="0" applyNumberFormat="0" applyBorder="0" applyAlignment="0" applyProtection="0"/>
    <xf numFmtId="0" fontId="10" fillId="10" borderId="0" applyNumberFormat="0" applyBorder="0" applyAlignment="0" applyProtection="0"/>
    <xf numFmtId="0" fontId="10" fillId="3"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1" fillId="0" borderId="0" applyNumberFormat="0" applyFill="0" applyBorder="0" applyAlignment="0" applyProtection="0"/>
    <xf numFmtId="0" fontId="12" fillId="14" borderId="0" applyNumberFormat="0" applyBorder="0" applyAlignment="0" applyProtection="0"/>
    <xf numFmtId="0" fontId="13" fillId="2" borderId="2" applyNumberFormat="0" applyAlignment="0" applyProtection="0"/>
    <xf numFmtId="0" fontId="14" fillId="0" borderId="3" applyNumberFormat="0" applyFill="0" applyAlignment="0" applyProtection="0"/>
    <xf numFmtId="0" fontId="15" fillId="3" borderId="2" applyNumberFormat="0" applyAlignment="0" applyProtection="0"/>
    <xf numFmtId="164" fontId="7" fillId="0" borderId="0" applyFont="0" applyFill="0" applyBorder="0" applyAlignment="0" applyProtection="0"/>
    <xf numFmtId="0" fontId="16" fillId="15" borderId="0" applyNumberFormat="0" applyBorder="0" applyAlignment="0" applyProtection="0"/>
    <xf numFmtId="0" fontId="6" fillId="0" borderId="0" applyNumberFormat="0" applyFill="0" applyBorder="0" applyProtection="0"/>
    <xf numFmtId="0" fontId="17" fillId="8" borderId="0" applyNumberFormat="0" applyBorder="0" applyAlignment="0" applyProtection="0"/>
    <xf numFmtId="0" fontId="7" fillId="0" borderId="0"/>
    <xf numFmtId="9" fontId="7" fillId="0" borderId="0" applyFont="0" applyFill="0" applyBorder="0" applyAlignment="0" applyProtection="0"/>
    <xf numFmtId="0" fontId="7" fillId="4" borderId="4" applyNumberFormat="0" applyFont="0" applyAlignment="0" applyProtection="0"/>
    <xf numFmtId="0" fontId="18" fillId="2" borderId="5" applyNumberFormat="0" applyAlignment="0" applyProtection="0"/>
    <xf numFmtId="0" fontId="6" fillId="0" borderId="0" applyNumberFormat="0" applyFill="0" applyBorder="0" applyProtection="0"/>
    <xf numFmtId="0" fontId="19" fillId="0" borderId="0" applyNumberFormat="0" applyFill="0" applyBorder="0" applyAlignment="0" applyProtection="0"/>
    <xf numFmtId="0" fontId="20" fillId="0" borderId="6" applyNumberFormat="0" applyFill="0" applyAlignment="0" applyProtection="0"/>
    <xf numFmtId="0" fontId="21" fillId="0" borderId="7" applyNumberFormat="0" applyFill="0" applyAlignment="0" applyProtection="0"/>
    <xf numFmtId="0" fontId="22" fillId="0" borderId="8" applyNumberFormat="0" applyFill="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24" fillId="0" borderId="9" applyNumberFormat="0" applyFill="0" applyAlignment="0" applyProtection="0"/>
    <xf numFmtId="0" fontId="25" fillId="16" borderId="10" applyNumberFormat="0" applyAlignment="0" applyProtection="0"/>
    <xf numFmtId="0" fontId="7" fillId="4" borderId="4" applyNumberFormat="0" applyFont="0" applyAlignment="0" applyProtection="0"/>
    <xf numFmtId="0" fontId="22" fillId="0" borderId="26" applyNumberFormat="0" applyFill="0" applyAlignment="0" applyProtection="0"/>
    <xf numFmtId="0" fontId="28" fillId="0" borderId="0"/>
    <xf numFmtId="0" fontId="22" fillId="0" borderId="29" applyNumberFormat="0" applyFill="0" applyAlignment="0" applyProtection="0"/>
    <xf numFmtId="0" fontId="22" fillId="0" borderId="64" applyNumberFormat="0" applyFill="0" applyAlignment="0" applyProtection="0"/>
    <xf numFmtId="0" fontId="24" fillId="0" borderId="65" applyNumberFormat="0" applyFill="0" applyAlignment="0" applyProtection="0"/>
    <xf numFmtId="0" fontId="13" fillId="2" borderId="62" applyNumberFormat="0" applyAlignment="0" applyProtection="0"/>
    <xf numFmtId="0" fontId="15" fillId="3" borderId="62" applyNumberFormat="0" applyAlignment="0" applyProtection="0"/>
    <xf numFmtId="0" fontId="18" fillId="2" borderId="63" applyNumberFormat="0" applyAlignment="0" applyProtection="0"/>
    <xf numFmtId="0" fontId="22" fillId="0" borderId="72" applyNumberFormat="0" applyFill="0" applyAlignment="0" applyProtection="0"/>
    <xf numFmtId="0" fontId="7" fillId="4" borderId="61" applyNumberFormat="0" applyFont="0" applyAlignment="0" applyProtection="0"/>
    <xf numFmtId="43" fontId="1" fillId="0" borderId="0" applyFont="0" applyFill="0" applyBorder="0" applyAlignment="0" applyProtection="0"/>
    <xf numFmtId="0" fontId="22" fillId="0" borderId="101" applyNumberFormat="0" applyFill="0" applyAlignment="0" applyProtection="0"/>
    <xf numFmtId="0" fontId="18" fillId="2" borderId="113" applyNumberFormat="0" applyAlignment="0" applyProtection="0"/>
    <xf numFmtId="0" fontId="7" fillId="4" borderId="105" applyNumberFormat="0" applyFont="0" applyAlignment="0" applyProtection="0"/>
    <xf numFmtId="0" fontId="22" fillId="0" borderId="109" applyNumberFormat="0" applyFill="0" applyAlignment="0" applyProtection="0"/>
    <xf numFmtId="0" fontId="13" fillId="2" borderId="112" applyNumberFormat="0" applyAlignment="0" applyProtection="0"/>
    <xf numFmtId="0" fontId="13" fillId="2" borderId="106" applyNumberFormat="0" applyAlignment="0" applyProtection="0"/>
    <xf numFmtId="0" fontId="15" fillId="3" borderId="112" applyNumberFormat="0" applyAlignment="0" applyProtection="0"/>
    <xf numFmtId="0" fontId="15" fillId="3" borderId="106" applyNumberFormat="0" applyAlignment="0" applyProtection="0"/>
    <xf numFmtId="0" fontId="18" fillId="2" borderId="107" applyNumberFormat="0" applyAlignment="0" applyProtection="0"/>
    <xf numFmtId="0" fontId="24" fillId="0" borderId="108" applyNumberFormat="0" applyFill="0" applyAlignment="0" applyProtection="0"/>
    <xf numFmtId="0" fontId="7" fillId="4" borderId="111" applyNumberFormat="0" applyFont="0" applyAlignment="0" applyProtection="0"/>
    <xf numFmtId="0" fontId="24" fillId="0" borderId="114" applyNumberFormat="0" applyFill="0" applyAlignment="0" applyProtection="0"/>
    <xf numFmtId="0" fontId="22" fillId="0" borderId="117" applyNumberFormat="0" applyFill="0" applyAlignment="0" applyProtection="0"/>
  </cellStyleXfs>
  <cellXfs count="466">
    <xf numFmtId="0" fontId="0" fillId="0" borderId="0" xfId="0"/>
    <xf numFmtId="167" fontId="2" fillId="0" borderId="20" xfId="0" applyNumberFormat="1" applyFont="1" applyFill="1" applyBorder="1" applyAlignment="1">
      <alignment horizontal="center"/>
    </xf>
    <xf numFmtId="167" fontId="2" fillId="0" borderId="12" xfId="0" applyNumberFormat="1" applyFont="1" applyFill="1" applyBorder="1" applyAlignment="1">
      <alignment horizontal="center"/>
    </xf>
    <xf numFmtId="167" fontId="3" fillId="0" borderId="22" xfId="0" applyNumberFormat="1" applyFont="1" applyFill="1" applyBorder="1" applyAlignment="1">
      <alignment horizontal="center"/>
    </xf>
    <xf numFmtId="167" fontId="3" fillId="0" borderId="25" xfId="0" applyNumberFormat="1" applyFont="1" applyFill="1" applyBorder="1" applyAlignment="1">
      <alignment horizontal="center"/>
    </xf>
    <xf numFmtId="167" fontId="3" fillId="0" borderId="11" xfId="0" applyNumberFormat="1" applyFont="1" applyFill="1" applyBorder="1" applyAlignment="1">
      <alignment horizontal="center"/>
    </xf>
    <xf numFmtId="0" fontId="0" fillId="17" borderId="0" xfId="0" applyNumberFormat="1" applyFont="1" applyFill="1" applyBorder="1" applyAlignment="1" applyProtection="1"/>
    <xf numFmtId="3" fontId="26" fillId="0" borderId="1" xfId="23" applyNumberFormat="1" applyFont="1" applyFill="1" applyBorder="1"/>
    <xf numFmtId="0" fontId="2" fillId="0" borderId="0" xfId="0" applyFont="1" applyFill="1" applyBorder="1" applyAlignment="1"/>
    <xf numFmtId="3" fontId="2" fillId="0" borderId="0" xfId="0" applyNumberFormat="1" applyFont="1" applyFill="1" applyBorder="1" applyAlignment="1">
      <alignment horizontal="center" vertical="center" wrapText="1"/>
    </xf>
    <xf numFmtId="0" fontId="2" fillId="0" borderId="0" xfId="0" applyFont="1" applyFill="1" applyBorder="1" applyAlignment="1">
      <alignment horizontal="left" indent="1"/>
    </xf>
    <xf numFmtId="165" fontId="2" fillId="0" borderId="0" xfId="0" applyNumberFormat="1" applyFont="1" applyFill="1" applyBorder="1" applyAlignment="1">
      <alignment horizontal="center"/>
    </xf>
    <xf numFmtId="0" fontId="2" fillId="0" borderId="0" xfId="0" applyFont="1" applyBorder="1" applyAlignment="1">
      <alignment horizontal="left" indent="1"/>
    </xf>
    <xf numFmtId="0" fontId="2" fillId="0" borderId="0" xfId="0" applyFont="1" applyFill="1" applyBorder="1"/>
    <xf numFmtId="0" fontId="2" fillId="0" borderId="13" xfId="0" applyFont="1" applyFill="1" applyBorder="1" applyAlignment="1">
      <alignment horizontal="left" indent="1"/>
    </xf>
    <xf numFmtId="165" fontId="2" fillId="0" borderId="13" xfId="0" applyNumberFormat="1" applyFont="1" applyFill="1" applyBorder="1" applyAlignment="1">
      <alignment horizontal="center"/>
    </xf>
    <xf numFmtId="3" fontId="2" fillId="0" borderId="0" xfId="0" applyNumberFormat="1" applyFont="1" applyFill="1" applyBorder="1" applyAlignment="1">
      <alignment horizontal="center"/>
    </xf>
    <xf numFmtId="0" fontId="2" fillId="0" borderId="16" xfId="0" applyFont="1" applyFill="1" applyBorder="1" applyAlignment="1">
      <alignment horizontal="left"/>
    </xf>
    <xf numFmtId="0" fontId="2" fillId="0" borderId="17" xfId="0" applyFont="1" applyBorder="1" applyAlignment="1">
      <alignment horizontal="left" indent="1"/>
    </xf>
    <xf numFmtId="0" fontId="5" fillId="0" borderId="18" xfId="0" applyNumberFormat="1" applyFont="1" applyBorder="1" applyAlignment="1">
      <alignment horizontal="left" vertical="center" wrapText="1"/>
    </xf>
    <xf numFmtId="0" fontId="5" fillId="0" borderId="18" xfId="0" applyNumberFormat="1" applyFont="1" applyBorder="1" applyAlignment="1">
      <alignment horizontal="center" vertical="center" wrapText="1"/>
    </xf>
    <xf numFmtId="0" fontId="2" fillId="0" borderId="16" xfId="0" applyFont="1" applyFill="1" applyBorder="1" applyAlignment="1">
      <alignment horizontal="center"/>
    </xf>
    <xf numFmtId="0" fontId="2" fillId="0" borderId="16" xfId="0" applyFont="1" applyBorder="1" applyAlignment="1">
      <alignment horizontal="center"/>
    </xf>
    <xf numFmtId="165" fontId="2" fillId="0" borderId="0" xfId="1" applyNumberFormat="1" applyFont="1" applyFill="1" applyBorder="1" applyAlignment="1">
      <alignment horizontal="center"/>
    </xf>
    <xf numFmtId="0" fontId="26" fillId="0" borderId="1" xfId="23" applyFont="1" applyFill="1" applyBorder="1"/>
    <xf numFmtId="3" fontId="26" fillId="0" borderId="1" xfId="23" applyNumberFormat="1" applyFont="1" applyFill="1" applyBorder="1" applyAlignment="1">
      <alignment vertical="top" wrapText="1"/>
    </xf>
    <xf numFmtId="0" fontId="26" fillId="0" borderId="1" xfId="23" applyFont="1" applyFill="1" applyBorder="1" applyAlignment="1">
      <alignment horizontal="center"/>
    </xf>
    <xf numFmtId="1" fontId="26" fillId="0" borderId="1" xfId="23" applyNumberFormat="1" applyFont="1" applyFill="1" applyBorder="1" applyAlignment="1">
      <alignment horizontal="center" vertical="top" wrapText="1"/>
    </xf>
    <xf numFmtId="167" fontId="2" fillId="0" borderId="21" xfId="0" applyNumberFormat="1" applyFont="1" applyFill="1" applyBorder="1" applyAlignment="1">
      <alignment horizontal="center"/>
    </xf>
    <xf numFmtId="0" fontId="5" fillId="0" borderId="0" xfId="0" applyFont="1" applyAlignment="1">
      <alignment horizontal="left" vertical="center"/>
    </xf>
    <xf numFmtId="167" fontId="3" fillId="0" borderId="23" xfId="0" applyNumberFormat="1" applyFont="1" applyFill="1" applyBorder="1" applyAlignment="1">
      <alignment horizontal="center"/>
    </xf>
    <xf numFmtId="0" fontId="2" fillId="0" borderId="0" xfId="0" applyFont="1" applyFill="1" applyBorder="1"/>
    <xf numFmtId="0" fontId="2" fillId="0" borderId="0" xfId="0" applyFont="1" applyFill="1" applyBorder="1" applyAlignment="1">
      <alignment horizontal="left"/>
    </xf>
    <xf numFmtId="0" fontId="2" fillId="0" borderId="14" xfId="0" applyFont="1" applyFill="1" applyBorder="1"/>
    <xf numFmtId="0" fontId="2" fillId="0" borderId="16" xfId="0" applyFont="1" applyFill="1" applyBorder="1" applyAlignment="1">
      <alignment horizontal="left"/>
    </xf>
    <xf numFmtId="0" fontId="2" fillId="0" borderId="14" xfId="0" applyFont="1" applyFill="1" applyBorder="1" applyAlignment="1">
      <alignment horizontal="center" vertical="center" wrapText="1"/>
    </xf>
    <xf numFmtId="0" fontId="2" fillId="0" borderId="15" xfId="0" applyFont="1" applyFill="1" applyBorder="1" applyAlignment="1">
      <alignment horizontal="left"/>
    </xf>
    <xf numFmtId="0" fontId="2" fillId="0" borderId="17" xfId="0" applyFont="1" applyFill="1" applyBorder="1"/>
    <xf numFmtId="0" fontId="3" fillId="0" borderId="17" xfId="0" applyFont="1" applyFill="1" applyBorder="1" applyAlignment="1">
      <alignment horizontal="left"/>
    </xf>
    <xf numFmtId="0" fontId="2" fillId="0" borderId="27" xfId="0" applyFont="1" applyFill="1" applyBorder="1" applyAlignment="1">
      <alignment horizontal="left"/>
    </xf>
    <xf numFmtId="0" fontId="3" fillId="0" borderId="27" xfId="0" applyFont="1" applyFill="1" applyBorder="1" applyAlignment="1">
      <alignment horizontal="left"/>
    </xf>
    <xf numFmtId="0" fontId="3" fillId="0" borderId="18" xfId="0" applyFont="1" applyFill="1" applyBorder="1"/>
    <xf numFmtId="0" fontId="2" fillId="0" borderId="19" xfId="0" applyFont="1" applyFill="1" applyBorder="1" applyAlignment="1">
      <alignment horizontal="center" vertical="center" wrapText="1"/>
    </xf>
    <xf numFmtId="3" fontId="2" fillId="0" borderId="19" xfId="0" applyNumberFormat="1" applyFont="1" applyFill="1" applyBorder="1" applyAlignment="1">
      <alignment horizontal="center" vertical="center" wrapText="1"/>
    </xf>
    <xf numFmtId="3" fontId="2" fillId="0" borderId="20" xfId="0" applyNumberFormat="1" applyFont="1" applyFill="1" applyBorder="1" applyAlignment="1">
      <alignment horizontal="center"/>
    </xf>
    <xf numFmtId="166" fontId="2" fillId="0" borderId="15" xfId="1" applyNumberFormat="1" applyFont="1" applyFill="1" applyBorder="1" applyAlignment="1">
      <alignment horizontal="center"/>
    </xf>
    <xf numFmtId="3" fontId="2" fillId="0" borderId="21" xfId="0" applyNumberFormat="1" applyFont="1" applyFill="1" applyBorder="1" applyAlignment="1">
      <alignment horizontal="center"/>
    </xf>
    <xf numFmtId="3" fontId="2" fillId="0" borderId="12" xfId="0" applyNumberFormat="1" applyFont="1" applyFill="1" applyBorder="1" applyAlignment="1">
      <alignment horizontal="center"/>
    </xf>
    <xf numFmtId="3" fontId="3" fillId="0" borderId="22" xfId="0" applyNumberFormat="1" applyFont="1" applyFill="1" applyBorder="1" applyAlignment="1">
      <alignment horizontal="center"/>
    </xf>
    <xf numFmtId="3" fontId="3" fillId="0" borderId="11" xfId="0" applyNumberFormat="1" applyFont="1" applyFill="1" applyBorder="1" applyAlignment="1">
      <alignment horizontal="center"/>
    </xf>
    <xf numFmtId="3" fontId="3" fillId="0" borderId="23" xfId="0" applyNumberFormat="1" applyFont="1" applyFill="1" applyBorder="1" applyAlignment="1">
      <alignment horizontal="center"/>
    </xf>
    <xf numFmtId="0" fontId="2" fillId="0" borderId="18" xfId="0" applyFont="1" applyFill="1" applyBorder="1" applyAlignment="1">
      <alignment horizontal="left"/>
    </xf>
    <xf numFmtId="3" fontId="3" fillId="0" borderId="25" xfId="0" applyNumberFormat="1" applyFont="1" applyFill="1" applyBorder="1" applyAlignment="1">
      <alignment horizontal="center"/>
    </xf>
    <xf numFmtId="1" fontId="2" fillId="0" borderId="0" xfId="1" applyNumberFormat="1" applyFont="1" applyBorder="1" applyAlignment="1">
      <alignment horizontal="center"/>
    </xf>
    <xf numFmtId="1" fontId="2" fillId="0" borderId="17" xfId="1" applyNumberFormat="1" applyFont="1" applyBorder="1" applyAlignment="1">
      <alignment horizontal="center"/>
    </xf>
    <xf numFmtId="0" fontId="26" fillId="0" borderId="28" xfId="23" quotePrefix="1" applyFont="1" applyFill="1" applyBorder="1" applyAlignment="1">
      <alignment horizontal="center" vertical="top" wrapText="1"/>
    </xf>
    <xf numFmtId="1" fontId="31" fillId="0" borderId="28" xfId="23" applyNumberFormat="1" applyFont="1" applyFill="1" applyBorder="1"/>
    <xf numFmtId="3" fontId="31" fillId="0" borderId="28" xfId="23" applyNumberFormat="1" applyFont="1" applyFill="1" applyBorder="1"/>
    <xf numFmtId="0" fontId="31" fillId="0" borderId="28" xfId="23" applyFont="1" applyFill="1" applyBorder="1"/>
    <xf numFmtId="1" fontId="26" fillId="0" borderId="28" xfId="23" applyNumberFormat="1" applyFont="1" applyFill="1" applyBorder="1"/>
    <xf numFmtId="3" fontId="26" fillId="0" borderId="28" xfId="23" applyNumberFormat="1" applyFont="1" applyFill="1" applyBorder="1" applyAlignment="1">
      <alignment vertical="top" wrapText="1"/>
    </xf>
    <xf numFmtId="0" fontId="26" fillId="0" borderId="28" xfId="23" applyFont="1" applyFill="1" applyBorder="1" applyAlignment="1">
      <alignment horizontal="center" vertical="top" wrapText="1"/>
    </xf>
    <xf numFmtId="0" fontId="26" fillId="0" borderId="28" xfId="23" applyFont="1" applyFill="1" applyBorder="1"/>
    <xf numFmtId="0" fontId="0" fillId="0" borderId="0" xfId="0"/>
    <xf numFmtId="0" fontId="26" fillId="0" borderId="0" xfId="0" applyFont="1" applyFill="1" applyAlignment="1">
      <alignment horizontal="left"/>
    </xf>
    <xf numFmtId="0" fontId="26" fillId="0" borderId="0" xfId="23" applyFont="1" applyFill="1"/>
    <xf numFmtId="0" fontId="29" fillId="0" borderId="0" xfId="0" applyFont="1" applyAlignment="1">
      <alignment vertical="center"/>
    </xf>
    <xf numFmtId="0" fontId="0" fillId="0" borderId="0" xfId="0"/>
    <xf numFmtId="3" fontId="6" fillId="0" borderId="0" xfId="50" applyNumberFormat="1" applyFont="1" applyFill="1" applyBorder="1" applyAlignment="1">
      <alignment horizontal="center"/>
    </xf>
    <xf numFmtId="0" fontId="6" fillId="0" borderId="0" xfId="50" applyFont="1" applyFill="1" applyBorder="1" applyAlignment="1">
      <alignment horizontal="center"/>
    </xf>
    <xf numFmtId="0" fontId="6" fillId="22" borderId="0" xfId="50" applyFont="1" applyFill="1" applyBorder="1" applyAlignment="1">
      <alignment horizontal="right"/>
    </xf>
    <xf numFmtId="0" fontId="6" fillId="22" borderId="0" xfId="50" applyFont="1" applyFill="1" applyBorder="1" applyAlignment="1">
      <alignment horizontal="left"/>
    </xf>
    <xf numFmtId="0" fontId="6" fillId="0" borderId="0" xfId="50" applyFont="1" applyFill="1" applyAlignment="1">
      <alignment horizontal="left"/>
    </xf>
    <xf numFmtId="0" fontId="6" fillId="0" borderId="0" xfId="50" applyFont="1" applyBorder="1"/>
    <xf numFmtId="0" fontId="32" fillId="0" borderId="0" xfId="50" applyFont="1" applyFill="1" applyBorder="1" applyAlignment="1">
      <alignment horizontal="center"/>
    </xf>
    <xf numFmtId="0" fontId="32" fillId="0" borderId="0" xfId="50" applyFont="1" applyFill="1" applyBorder="1" applyAlignment="1">
      <alignment horizontal="center" vertical="center" wrapText="1"/>
    </xf>
    <xf numFmtId="3" fontId="32" fillId="19" borderId="0" xfId="50" applyNumberFormat="1" applyFont="1" applyFill="1" applyBorder="1" applyAlignment="1">
      <alignment horizontal="center"/>
    </xf>
    <xf numFmtId="3" fontId="32" fillId="20" borderId="0" xfId="50" applyNumberFormat="1" applyFont="1" applyFill="1" applyBorder="1" applyAlignment="1">
      <alignment horizontal="center"/>
    </xf>
    <xf numFmtId="3" fontId="32" fillId="18" borderId="0" xfId="50" applyNumberFormat="1" applyFont="1" applyFill="1" applyBorder="1" applyAlignment="1">
      <alignment horizontal="center"/>
    </xf>
    <xf numFmtId="3" fontId="32" fillId="0" borderId="0" xfId="50" applyNumberFormat="1" applyFont="1" applyFill="1" applyBorder="1" applyAlignment="1">
      <alignment horizontal="center"/>
    </xf>
    <xf numFmtId="3" fontId="6" fillId="18" borderId="0" xfId="50" applyNumberFormat="1" applyFont="1" applyFill="1" applyBorder="1" applyAlignment="1">
      <alignment vertical="center" wrapText="1"/>
    </xf>
    <xf numFmtId="3" fontId="6" fillId="19" borderId="0" xfId="50" applyNumberFormat="1" applyFont="1" applyFill="1" applyBorder="1" applyAlignment="1">
      <alignment vertical="center" wrapText="1"/>
    </xf>
    <xf numFmtId="3" fontId="6" fillId="20" borderId="0" xfId="50" applyNumberFormat="1" applyFont="1" applyFill="1" applyBorder="1" applyAlignment="1">
      <alignment vertical="center" wrapText="1"/>
    </xf>
    <xf numFmtId="0" fontId="4" fillId="0" borderId="0" xfId="0" applyFont="1" applyBorder="1"/>
    <xf numFmtId="0" fontId="5" fillId="0" borderId="27" xfId="0" applyFont="1" applyBorder="1"/>
    <xf numFmtId="0" fontId="4" fillId="0" borderId="17" xfId="0" applyFont="1" applyBorder="1"/>
    <xf numFmtId="3" fontId="4" fillId="0" borderId="34" xfId="0" applyNumberFormat="1" applyFont="1" applyBorder="1" applyAlignment="1">
      <alignment horizontal="center"/>
    </xf>
    <xf numFmtId="165" fontId="4" fillId="0" borderId="32" xfId="0" applyNumberFormat="1" applyFont="1" applyBorder="1" applyAlignment="1">
      <alignment horizontal="center"/>
    </xf>
    <xf numFmtId="3" fontId="4" fillId="0" borderId="35" xfId="0" applyNumberFormat="1" applyFont="1" applyBorder="1" applyAlignment="1">
      <alignment horizontal="center"/>
    </xf>
    <xf numFmtId="165" fontId="4" fillId="0" borderId="36" xfId="0" applyNumberFormat="1" applyFont="1" applyBorder="1" applyAlignment="1">
      <alignment horizontal="center"/>
    </xf>
    <xf numFmtId="3" fontId="5" fillId="0" borderId="37" xfId="0" applyNumberFormat="1" applyFont="1" applyBorder="1" applyAlignment="1">
      <alignment horizontal="center"/>
    </xf>
    <xf numFmtId="165" fontId="5" fillId="0" borderId="38" xfId="0" applyNumberFormat="1" applyFont="1" applyBorder="1" applyAlignment="1">
      <alignment horizontal="center"/>
    </xf>
    <xf numFmtId="0" fontId="33" fillId="0" borderId="15" xfId="0" applyFont="1" applyBorder="1" applyAlignment="1">
      <alignment horizontal="center" vertical="center" wrapText="1"/>
    </xf>
    <xf numFmtId="0" fontId="33" fillId="0" borderId="45" xfId="0" applyFont="1" applyBorder="1" applyAlignment="1">
      <alignment horizontal="center" vertical="center" wrapText="1"/>
    </xf>
    <xf numFmtId="0" fontId="33" fillId="0" borderId="44" xfId="0" applyFont="1" applyBorder="1" applyAlignment="1">
      <alignment horizontal="center" vertical="center" wrapText="1"/>
    </xf>
    <xf numFmtId="165" fontId="26" fillId="0" borderId="30" xfId="23" applyNumberFormat="1" applyFont="1" applyFill="1" applyBorder="1" applyAlignment="1">
      <alignment horizontal="center"/>
    </xf>
    <xf numFmtId="0" fontId="26" fillId="0" borderId="30" xfId="23" applyFont="1" applyFill="1" applyBorder="1"/>
    <xf numFmtId="0" fontId="34" fillId="0" borderId="66" xfId="0" applyFont="1" applyBorder="1" applyAlignment="1">
      <alignment vertical="center"/>
    </xf>
    <xf numFmtId="165" fontId="2" fillId="0" borderId="66" xfId="0" applyNumberFormat="1" applyFont="1" applyBorder="1" applyAlignment="1">
      <alignment horizontal="center" vertical="center"/>
    </xf>
    <xf numFmtId="165" fontId="34" fillId="0" borderId="66" xfId="0" applyNumberFormat="1" applyFont="1" applyBorder="1" applyAlignment="1">
      <alignment horizontal="center" vertical="center"/>
    </xf>
    <xf numFmtId="0" fontId="33" fillId="0" borderId="15" xfId="0" applyFont="1" applyBorder="1" applyAlignment="1">
      <alignment horizontal="center" vertical="center" wrapText="1"/>
    </xf>
    <xf numFmtId="3" fontId="34" fillId="0" borderId="60" xfId="0" applyNumberFormat="1" applyFont="1" applyBorder="1" applyAlignment="1">
      <alignment horizontal="center" vertical="center"/>
    </xf>
    <xf numFmtId="0" fontId="33" fillId="0" borderId="44" xfId="0" applyFont="1" applyBorder="1" applyAlignment="1">
      <alignment horizontal="center" vertical="center"/>
    </xf>
    <xf numFmtId="0" fontId="33" fillId="0" borderId="45" xfId="0" applyFont="1" applyBorder="1" applyAlignment="1">
      <alignment horizontal="center" vertical="center" wrapText="1"/>
    </xf>
    <xf numFmtId="165" fontId="2" fillId="0" borderId="58" xfId="0" applyNumberFormat="1" applyFont="1" applyBorder="1" applyAlignment="1">
      <alignment horizontal="center" vertical="center"/>
    </xf>
    <xf numFmtId="165" fontId="2" fillId="0" borderId="59" xfId="0" applyNumberFormat="1" applyFont="1" applyBorder="1" applyAlignment="1">
      <alignment horizontal="center" vertical="center"/>
    </xf>
    <xf numFmtId="0" fontId="33" fillId="0" borderId="46" xfId="0" applyFont="1" applyBorder="1" applyAlignment="1">
      <alignment vertical="center"/>
    </xf>
    <xf numFmtId="165" fontId="33" fillId="0" borderId="46" xfId="0" applyNumberFormat="1" applyFont="1" applyBorder="1" applyAlignment="1">
      <alignment horizontal="center" vertical="center"/>
    </xf>
    <xf numFmtId="0" fontId="33" fillId="0" borderId="31" xfId="0" applyFont="1" applyBorder="1" applyAlignment="1">
      <alignment vertical="center"/>
    </xf>
    <xf numFmtId="165" fontId="33" fillId="0" borderId="31" xfId="0" applyNumberFormat="1" applyFont="1" applyBorder="1" applyAlignment="1">
      <alignment horizontal="center" vertical="center"/>
    </xf>
    <xf numFmtId="0" fontId="33" fillId="0" borderId="47" xfId="0" applyFont="1" applyBorder="1" applyAlignment="1">
      <alignment vertical="center"/>
    </xf>
    <xf numFmtId="165" fontId="33" fillId="0" borderId="47" xfId="0" applyNumberFormat="1" applyFont="1" applyBorder="1" applyAlignment="1">
      <alignment horizontal="center" vertical="center"/>
    </xf>
    <xf numFmtId="165" fontId="2" fillId="0" borderId="46" xfId="0" applyNumberFormat="1" applyFont="1" applyBorder="1" applyAlignment="1">
      <alignment horizontal="center" vertical="center"/>
    </xf>
    <xf numFmtId="165" fontId="2" fillId="0" borderId="48" xfId="0" applyNumberFormat="1" applyFont="1" applyBorder="1" applyAlignment="1">
      <alignment horizontal="center" vertical="center"/>
    </xf>
    <xf numFmtId="165" fontId="2" fillId="0" borderId="51" xfId="0" applyNumberFormat="1" applyFont="1" applyBorder="1" applyAlignment="1">
      <alignment horizontal="center" vertical="center"/>
    </xf>
    <xf numFmtId="0" fontId="33" fillId="0" borderId="44" xfId="0" applyFont="1" applyBorder="1" applyAlignment="1">
      <alignment horizontal="center" vertical="center" wrapText="1"/>
    </xf>
    <xf numFmtId="165" fontId="2" fillId="0" borderId="50" xfId="0" applyNumberFormat="1" applyFont="1" applyBorder="1" applyAlignment="1">
      <alignment horizontal="center" vertical="center"/>
    </xf>
    <xf numFmtId="0" fontId="33" fillId="26" borderId="46" xfId="0" applyFont="1" applyFill="1" applyBorder="1" applyAlignment="1">
      <alignment horizontal="center" vertical="center"/>
    </xf>
    <xf numFmtId="165" fontId="2" fillId="0" borderId="53" xfId="0" applyNumberFormat="1" applyFont="1" applyBorder="1" applyAlignment="1">
      <alignment horizontal="center" vertical="center"/>
    </xf>
    <xf numFmtId="165" fontId="33" fillId="26" borderId="31" xfId="0" applyNumberFormat="1" applyFont="1" applyFill="1" applyBorder="1" applyAlignment="1">
      <alignment horizontal="center" vertical="center"/>
    </xf>
    <xf numFmtId="165" fontId="2" fillId="0" borderId="56" xfId="0" applyNumberFormat="1" applyFont="1" applyBorder="1" applyAlignment="1">
      <alignment horizontal="center" vertical="center"/>
    </xf>
    <xf numFmtId="165" fontId="2" fillId="0" borderId="47" xfId="0" applyNumberFormat="1" applyFont="1" applyBorder="1" applyAlignment="1">
      <alignment horizontal="center" vertical="center"/>
    </xf>
    <xf numFmtId="165" fontId="2" fillId="0" borderId="54" xfId="0" applyNumberFormat="1" applyFont="1" applyBorder="1" applyAlignment="1">
      <alignment horizontal="center" vertical="center"/>
    </xf>
    <xf numFmtId="165" fontId="33" fillId="26" borderId="47" xfId="0" applyNumberFormat="1" applyFont="1" applyFill="1" applyBorder="1" applyAlignment="1">
      <alignment horizontal="center" vertical="center"/>
    </xf>
    <xf numFmtId="0" fontId="33" fillId="0" borderId="33" xfId="0" applyFont="1" applyBorder="1" applyAlignment="1">
      <alignment vertical="center"/>
    </xf>
    <xf numFmtId="3" fontId="33" fillId="0" borderId="41" xfId="0" applyNumberFormat="1" applyFont="1" applyBorder="1" applyAlignment="1">
      <alignment horizontal="center" vertical="center"/>
    </xf>
    <xf numFmtId="165" fontId="2" fillId="0" borderId="41" xfId="0" applyNumberFormat="1" applyFont="1" applyBorder="1" applyAlignment="1">
      <alignment horizontal="center" vertical="center"/>
    </xf>
    <xf numFmtId="3" fontId="2" fillId="0" borderId="41" xfId="0" applyNumberFormat="1" applyFont="1" applyBorder="1" applyAlignment="1">
      <alignment horizontal="center"/>
    </xf>
    <xf numFmtId="3" fontId="2" fillId="0" borderId="42" xfId="0" applyNumberFormat="1" applyFont="1" applyBorder="1" applyAlignment="1">
      <alignment horizontal="center"/>
    </xf>
    <xf numFmtId="0" fontId="3" fillId="0" borderId="70" xfId="0" applyFont="1" applyBorder="1"/>
    <xf numFmtId="3" fontId="3" fillId="0" borderId="71" xfId="0" applyNumberFormat="1" applyFont="1" applyBorder="1" applyAlignment="1">
      <alignment horizontal="center"/>
    </xf>
    <xf numFmtId="165" fontId="3" fillId="0" borderId="71" xfId="0" applyNumberFormat="1" applyFont="1" applyBorder="1" applyAlignment="1">
      <alignment horizontal="center"/>
    </xf>
    <xf numFmtId="165" fontId="3" fillId="0" borderId="41" xfId="0" applyNumberFormat="1" applyFont="1" applyBorder="1" applyAlignment="1">
      <alignment horizontal="center" vertical="center"/>
    </xf>
    <xf numFmtId="165" fontId="3" fillId="0" borderId="42" xfId="0" applyNumberFormat="1" applyFont="1" applyBorder="1" applyAlignment="1">
      <alignment horizontal="center"/>
    </xf>
    <xf numFmtId="3" fontId="33" fillId="0" borderId="41" xfId="0" applyNumberFormat="1" applyFont="1" applyFill="1" applyBorder="1" applyAlignment="1">
      <alignment horizontal="center" vertical="center"/>
    </xf>
    <xf numFmtId="3" fontId="35" fillId="0" borderId="41" xfId="0" applyNumberFormat="1" applyFont="1" applyFill="1" applyBorder="1" applyAlignment="1">
      <alignment horizontal="center" vertical="center"/>
    </xf>
    <xf numFmtId="0" fontId="33" fillId="0" borderId="28" xfId="0" applyFont="1" applyFill="1" applyBorder="1" applyAlignment="1">
      <alignment horizontal="center" vertical="center" textRotation="90" wrapText="1"/>
    </xf>
    <xf numFmtId="0" fontId="34" fillId="0" borderId="67" xfId="0" applyFont="1" applyBorder="1" applyAlignment="1">
      <alignment vertical="center"/>
    </xf>
    <xf numFmtId="3" fontId="34" fillId="0" borderId="68" xfId="0" applyNumberFormat="1" applyFont="1" applyBorder="1" applyAlignment="1">
      <alignment horizontal="center" vertical="center"/>
    </xf>
    <xf numFmtId="165" fontId="34" fillId="0" borderId="68" xfId="0" applyNumberFormat="1" applyFont="1" applyBorder="1" applyAlignment="1">
      <alignment horizontal="center" vertical="center"/>
    </xf>
    <xf numFmtId="0" fontId="33" fillId="0" borderId="48" xfId="0" applyFont="1" applyBorder="1" applyAlignment="1">
      <alignment vertical="center"/>
    </xf>
    <xf numFmtId="165" fontId="33" fillId="0" borderId="49" xfId="0" applyNumberFormat="1" applyFont="1" applyBorder="1" applyAlignment="1">
      <alignment horizontal="center" vertical="center"/>
    </xf>
    <xf numFmtId="0" fontId="33" fillId="0" borderId="51" xfId="0" applyFont="1" applyBorder="1" applyAlignment="1">
      <alignment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165" fontId="33" fillId="0" borderId="55" xfId="0" applyNumberFormat="1" applyFont="1" applyBorder="1" applyAlignment="1">
      <alignment horizontal="center" vertical="center"/>
    </xf>
    <xf numFmtId="0" fontId="33" fillId="0" borderId="55" xfId="0" applyFont="1" applyBorder="1" applyAlignment="1">
      <alignment horizontal="center" vertical="center"/>
    </xf>
    <xf numFmtId="3" fontId="0" fillId="0" borderId="0" xfId="0" applyNumberFormat="1"/>
    <xf numFmtId="0" fontId="27" fillId="0" borderId="0" xfId="0" applyFont="1"/>
    <xf numFmtId="165" fontId="26" fillId="0" borderId="30" xfId="23" applyNumberFormat="1" applyFont="1" applyFill="1" applyBorder="1"/>
    <xf numFmtId="165" fontId="2" fillId="0" borderId="31" xfId="0" applyNumberFormat="1" applyFont="1" applyBorder="1" applyAlignment="1">
      <alignment horizontal="center" vertical="center"/>
    </xf>
    <xf numFmtId="3" fontId="33" fillId="0" borderId="49" xfId="0" applyNumberFormat="1" applyFont="1" applyBorder="1" applyAlignment="1">
      <alignment horizontal="center" vertical="center"/>
    </xf>
    <xf numFmtId="3" fontId="33" fillId="0" borderId="52" xfId="0" applyNumberFormat="1" applyFont="1" applyBorder="1" applyAlignment="1">
      <alignment horizontal="center" vertical="center"/>
    </xf>
    <xf numFmtId="3" fontId="33" fillId="0" borderId="55" xfId="0" applyNumberFormat="1" applyFont="1" applyBorder="1" applyAlignment="1">
      <alignment horizontal="center" vertical="center"/>
    </xf>
    <xf numFmtId="3" fontId="32" fillId="18" borderId="0" xfId="50" applyNumberFormat="1" applyFont="1" applyFill="1" applyBorder="1" applyAlignment="1">
      <alignment vertical="center" wrapText="1"/>
    </xf>
    <xf numFmtId="3" fontId="32" fillId="19" borderId="0" xfId="50" applyNumberFormat="1" applyFont="1" applyFill="1" applyBorder="1" applyAlignment="1">
      <alignment vertical="center" wrapText="1"/>
    </xf>
    <xf numFmtId="3" fontId="32" fillId="20" borderId="0" xfId="50" applyNumberFormat="1" applyFont="1" applyFill="1" applyBorder="1" applyAlignment="1">
      <alignment vertical="center" wrapText="1"/>
    </xf>
    <xf numFmtId="168" fontId="33" fillId="0" borderId="52" xfId="59" applyNumberFormat="1" applyFont="1" applyBorder="1" applyAlignment="1">
      <alignment horizontal="center" vertical="center"/>
    </xf>
    <xf numFmtId="168" fontId="34" fillId="0" borderId="104" xfId="59" applyNumberFormat="1" applyFont="1" applyBorder="1" applyAlignment="1">
      <alignment horizontal="center" vertical="center"/>
    </xf>
    <xf numFmtId="168" fontId="36" fillId="0" borderId="96" xfId="59" applyNumberFormat="1" applyFont="1" applyBorder="1"/>
    <xf numFmtId="168" fontId="33" fillId="0" borderId="96" xfId="59" applyNumberFormat="1" applyFont="1" applyBorder="1" applyAlignment="1">
      <alignment horizontal="center" vertical="center"/>
    </xf>
    <xf numFmtId="168" fontId="33" fillId="0" borderId="49" xfId="59" applyNumberFormat="1" applyFont="1" applyBorder="1" applyAlignment="1">
      <alignment horizontal="center" vertical="center"/>
    </xf>
    <xf numFmtId="168" fontId="33" fillId="0" borderId="55" xfId="59" applyNumberFormat="1" applyFont="1" applyBorder="1" applyAlignment="1">
      <alignment horizontal="center" vertical="center"/>
    </xf>
    <xf numFmtId="168" fontId="33" fillId="0" borderId="100" xfId="59" applyNumberFormat="1" applyFont="1" applyBorder="1" applyAlignment="1">
      <alignment horizontal="center" vertical="center"/>
    </xf>
    <xf numFmtId="168" fontId="33" fillId="0" borderId="98" xfId="59" applyNumberFormat="1" applyFont="1" applyBorder="1" applyAlignment="1">
      <alignment horizontal="center" vertical="center"/>
    </xf>
    <xf numFmtId="18" fontId="0" fillId="0" borderId="0" xfId="0" applyNumberFormat="1"/>
    <xf numFmtId="0" fontId="33" fillId="0" borderId="28" xfId="0" applyFont="1" applyBorder="1" applyAlignment="1">
      <alignment horizontal="center" vertical="center" textRotation="90" wrapText="1"/>
    </xf>
    <xf numFmtId="0" fontId="33" fillId="0" borderId="44" xfId="0" applyFont="1" applyBorder="1" applyAlignment="1">
      <alignment horizontal="center" vertical="center" textRotation="90" wrapText="1"/>
    </xf>
    <xf numFmtId="0" fontId="34" fillId="0" borderId="67" xfId="0" applyFont="1" applyBorder="1" applyAlignment="1">
      <alignment vertical="center"/>
    </xf>
    <xf numFmtId="3" fontId="34" fillId="0" borderId="68" xfId="0" applyNumberFormat="1" applyFont="1" applyBorder="1" applyAlignment="1">
      <alignment horizontal="center" vertical="center"/>
    </xf>
    <xf numFmtId="165" fontId="34" fillId="0" borderId="68" xfId="0" applyNumberFormat="1" applyFont="1" applyBorder="1" applyAlignment="1">
      <alignment horizontal="center" vertical="center"/>
    </xf>
    <xf numFmtId="0" fontId="33" fillId="0" borderId="51" xfId="0" applyFont="1" applyBorder="1" applyAlignment="1">
      <alignment vertical="center"/>
    </xf>
    <xf numFmtId="3" fontId="33" fillId="0" borderId="52" xfId="0" applyNumberFormat="1" applyFont="1" applyBorder="1" applyAlignment="1">
      <alignment horizontal="center" vertical="center"/>
    </xf>
    <xf numFmtId="165" fontId="33" fillId="0" borderId="52" xfId="0" applyNumberFormat="1" applyFont="1" applyBorder="1" applyAlignment="1">
      <alignment horizontal="center" vertical="center"/>
    </xf>
    <xf numFmtId="0" fontId="33" fillId="0" borderId="54" xfId="0" applyFont="1" applyBorder="1" applyAlignment="1">
      <alignment vertical="center"/>
    </xf>
    <xf numFmtId="3" fontId="33" fillId="0" borderId="55" xfId="0" applyNumberFormat="1" applyFont="1" applyBorder="1" applyAlignment="1">
      <alignment horizontal="center" vertical="center"/>
    </xf>
    <xf numFmtId="165" fontId="33" fillId="0" borderId="55" xfId="0" applyNumberFormat="1" applyFont="1" applyBorder="1" applyAlignment="1">
      <alignment horizontal="center" vertical="center"/>
    </xf>
    <xf numFmtId="0" fontId="33" fillId="0" borderId="78" xfId="0" applyFont="1" applyBorder="1" applyAlignment="1">
      <alignment vertical="center"/>
    </xf>
    <xf numFmtId="3" fontId="33" fillId="0" borderId="76" xfId="0" applyNumberFormat="1" applyFont="1" applyBorder="1" applyAlignment="1">
      <alignment horizontal="center" vertical="center"/>
    </xf>
    <xf numFmtId="165" fontId="33" fillId="0" borderId="76" xfId="0" applyNumberFormat="1" applyFont="1" applyBorder="1" applyAlignment="1">
      <alignment horizontal="center" vertical="center"/>
    </xf>
    <xf numFmtId="0" fontId="0" fillId="0" borderId="0" xfId="0"/>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0" fontId="34" fillId="0" borderId="103" xfId="0" applyFont="1" applyBorder="1" applyAlignment="1">
      <alignment vertical="center"/>
    </xf>
    <xf numFmtId="165" fontId="34" fillId="0" borderId="104" xfId="0" applyNumberFormat="1" applyFont="1" applyBorder="1" applyAlignment="1">
      <alignment horizontal="center" vertical="center"/>
    </xf>
    <xf numFmtId="0" fontId="33" fillId="0" borderId="28" xfId="0" applyFont="1" applyBorder="1" applyAlignment="1">
      <alignment horizontal="center" vertical="center" wrapText="1"/>
    </xf>
    <xf numFmtId="0" fontId="5" fillId="0" borderId="0" xfId="0" applyFont="1" applyBorder="1" applyAlignment="1">
      <alignment horizontal="left" vertical="center"/>
    </xf>
    <xf numFmtId="0" fontId="34" fillId="0" borderId="44" xfId="0" applyFont="1" applyBorder="1" applyAlignment="1">
      <alignment horizontal="center" vertical="center" wrapText="1"/>
    </xf>
    <xf numFmtId="0" fontId="34" fillId="0" borderId="95" xfId="0" applyFont="1" applyBorder="1" applyAlignment="1">
      <alignment vertical="center"/>
    </xf>
    <xf numFmtId="0" fontId="33" fillId="0" borderId="96" xfId="0" applyFont="1" applyBorder="1" applyAlignment="1">
      <alignment horizontal="center" vertical="center"/>
    </xf>
    <xf numFmtId="0" fontId="33" fillId="0" borderId="97" xfId="0" applyFont="1" applyBorder="1" applyAlignment="1">
      <alignment horizontal="left" vertical="center" indent="1"/>
    </xf>
    <xf numFmtId="165" fontId="33" fillId="0" borderId="98" xfId="0" applyNumberFormat="1" applyFont="1" applyBorder="1" applyAlignment="1">
      <alignment horizontal="center" vertical="center"/>
    </xf>
    <xf numFmtId="0" fontId="33" fillId="0" borderId="99" xfId="0" applyFont="1" applyBorder="1" applyAlignment="1">
      <alignment horizontal="left" vertical="center" indent="1"/>
    </xf>
    <xf numFmtId="165" fontId="33" fillId="0" borderId="100" xfId="0" applyNumberFormat="1" applyFont="1" applyBorder="1" applyAlignment="1">
      <alignment horizontal="center" vertical="center"/>
    </xf>
    <xf numFmtId="0" fontId="36" fillId="0" borderId="96" xfId="0" applyFont="1" applyBorder="1"/>
    <xf numFmtId="0" fontId="34" fillId="0" borderId="48" xfId="0" applyFont="1" applyBorder="1" applyAlignment="1">
      <alignment vertical="center"/>
    </xf>
    <xf numFmtId="0" fontId="33" fillId="0" borderId="49" xfId="0" applyFont="1" applyBorder="1" applyAlignment="1">
      <alignment horizontal="center" vertical="center"/>
    </xf>
    <xf numFmtId="0" fontId="33" fillId="0" borderId="51" xfId="0" applyFont="1" applyBorder="1" applyAlignment="1">
      <alignment horizontal="left" vertical="center" indent="1"/>
    </xf>
    <xf numFmtId="0" fontId="33" fillId="0" borderId="54" xfId="0" applyFont="1" applyBorder="1" applyAlignment="1">
      <alignment horizontal="left" vertical="center" indent="1"/>
    </xf>
    <xf numFmtId="168" fontId="2" fillId="0" borderId="81" xfId="59" applyNumberFormat="1" applyFont="1" applyFill="1" applyBorder="1" applyAlignment="1">
      <alignment vertical="center"/>
    </xf>
    <xf numFmtId="168" fontId="2" fillId="0" borderId="83" xfId="59" applyNumberFormat="1" applyFont="1" applyFill="1" applyBorder="1" applyAlignment="1">
      <alignment horizontal="center" vertical="center"/>
    </xf>
    <xf numFmtId="168" fontId="2" fillId="0" borderId="85" xfId="59" applyNumberFormat="1" applyFont="1" applyFill="1" applyBorder="1" applyAlignment="1">
      <alignment horizontal="center" vertical="center"/>
    </xf>
    <xf numFmtId="168" fontId="3" fillId="0" borderId="79" xfId="59" applyNumberFormat="1" applyFont="1" applyFill="1" applyBorder="1" applyAlignment="1">
      <alignment horizontal="center" vertical="center"/>
    </xf>
    <xf numFmtId="168" fontId="8" fillId="0" borderId="87" xfId="59" applyNumberFormat="1" applyFont="1" applyFill="1" applyBorder="1" applyAlignment="1">
      <alignment horizontal="center" vertical="center"/>
    </xf>
    <xf numFmtId="168" fontId="2" fillId="0" borderId="89" xfId="59" applyNumberFormat="1" applyFont="1" applyFill="1" applyBorder="1" applyAlignment="1">
      <alignment vertical="center"/>
    </xf>
    <xf numFmtId="168" fontId="8" fillId="0" borderId="93" xfId="59" applyNumberFormat="1" applyFont="1" applyFill="1" applyBorder="1" applyAlignment="1">
      <alignment horizontal="center" vertical="center"/>
    </xf>
    <xf numFmtId="168" fontId="36" fillId="0" borderId="49" xfId="59" applyNumberFormat="1" applyFont="1" applyBorder="1" applyAlignment="1">
      <alignment vertical="center"/>
    </xf>
    <xf numFmtId="168" fontId="33" fillId="0" borderId="76" xfId="59" applyNumberFormat="1" applyFont="1" applyBorder="1" applyAlignment="1">
      <alignment horizontal="center" vertical="center"/>
    </xf>
    <xf numFmtId="168" fontId="34" fillId="0" borderId="116" xfId="59" applyNumberFormat="1" applyFont="1" applyBorder="1" applyAlignment="1">
      <alignment horizontal="center" vertical="center"/>
    </xf>
    <xf numFmtId="0" fontId="34" fillId="0" borderId="110" xfId="0" applyFont="1" applyBorder="1" applyAlignment="1">
      <alignment vertical="center"/>
    </xf>
    <xf numFmtId="165" fontId="33" fillId="0" borderId="52" xfId="0" applyNumberFormat="1" applyFont="1" applyBorder="1" applyAlignment="1">
      <alignment horizontal="center" vertical="center"/>
    </xf>
    <xf numFmtId="165" fontId="33" fillId="0" borderId="55" xfId="0" applyNumberFormat="1" applyFont="1" applyBorder="1" applyAlignment="1">
      <alignment horizontal="center" vertical="center"/>
    </xf>
    <xf numFmtId="165" fontId="34" fillId="0" borderId="116" xfId="0" applyNumberFormat="1" applyFont="1" applyBorder="1" applyAlignment="1">
      <alignment horizontal="center" vertical="center"/>
    </xf>
    <xf numFmtId="0" fontId="34" fillId="0" borderId="46" xfId="0" applyFont="1" applyBorder="1" applyAlignment="1">
      <alignment vertical="center"/>
    </xf>
    <xf numFmtId="0" fontId="33" fillId="0" borderId="31" xfId="0" applyFont="1" applyBorder="1" applyAlignment="1">
      <alignment horizontal="left" vertical="center" indent="1"/>
    </xf>
    <xf numFmtId="0" fontId="33" fillId="0" borderId="47" xfId="0" applyFont="1" applyBorder="1" applyAlignment="1">
      <alignment horizontal="left" vertical="center" indent="1"/>
    </xf>
    <xf numFmtId="0" fontId="36" fillId="0" borderId="49" xfId="0" applyFont="1" applyBorder="1" applyAlignment="1">
      <alignment vertical="center"/>
    </xf>
    <xf numFmtId="0" fontId="33" fillId="0" borderId="28" xfId="0" applyFont="1" applyBorder="1" applyAlignment="1">
      <alignment horizontal="center" vertical="center" wrapText="1"/>
    </xf>
    <xf numFmtId="0" fontId="34" fillId="0" borderId="44" xfId="0" applyFont="1" applyBorder="1" applyAlignment="1">
      <alignment horizontal="center" vertical="center" wrapText="1"/>
    </xf>
    <xf numFmtId="0" fontId="34" fillId="0" borderId="73" xfId="0" applyFont="1" applyBorder="1" applyAlignment="1">
      <alignment vertical="center"/>
    </xf>
    <xf numFmtId="0" fontId="33" fillId="0" borderId="76" xfId="0" applyFont="1" applyBorder="1" applyAlignment="1">
      <alignment horizontal="center" vertical="center"/>
    </xf>
    <xf numFmtId="3" fontId="2" fillId="0" borderId="50"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0" fontId="2" fillId="0" borderId="49" xfId="0" applyFont="1" applyFill="1" applyBorder="1" applyAlignment="1">
      <alignment vertical="center"/>
    </xf>
    <xf numFmtId="0" fontId="2" fillId="0" borderId="52" xfId="0" applyFont="1" applyFill="1" applyBorder="1" applyAlignment="1">
      <alignment vertical="center"/>
    </xf>
    <xf numFmtId="0" fontId="2" fillId="0" borderId="74" xfId="0" applyFont="1" applyFill="1" applyBorder="1" applyAlignment="1">
      <alignment vertical="center"/>
    </xf>
    <xf numFmtId="0" fontId="8" fillId="0" borderId="42" xfId="0" applyFont="1" applyFill="1" applyBorder="1" applyAlignment="1">
      <alignment vertical="center" wrapText="1"/>
    </xf>
    <xf numFmtId="0" fontId="2" fillId="0" borderId="76" xfId="0" applyFont="1" applyFill="1" applyBorder="1" applyAlignment="1">
      <alignment vertical="center"/>
    </xf>
    <xf numFmtId="3" fontId="8" fillId="0" borderId="35" xfId="0" applyNumberFormat="1" applyFont="1" applyFill="1" applyBorder="1" applyAlignment="1">
      <alignment horizontal="center" vertical="center"/>
    </xf>
    <xf numFmtId="3" fontId="2" fillId="0" borderId="77" xfId="0" applyNumberFormat="1" applyFont="1" applyFill="1" applyBorder="1" applyAlignment="1">
      <alignment horizontal="center" vertical="center"/>
    </xf>
    <xf numFmtId="0" fontId="3" fillId="0" borderId="28" xfId="0" applyFont="1" applyFill="1" applyBorder="1" applyAlignment="1">
      <alignment vertical="center"/>
    </xf>
    <xf numFmtId="165" fontId="2" fillId="0" borderId="82" xfId="0" applyNumberFormat="1" applyFont="1" applyFill="1" applyBorder="1" applyAlignment="1">
      <alignment horizontal="center" vertical="center"/>
    </xf>
    <xf numFmtId="165" fontId="2" fillId="0" borderId="84" xfId="0" applyNumberFormat="1" applyFont="1" applyFill="1" applyBorder="1" applyAlignment="1">
      <alignment horizontal="center" vertical="center"/>
    </xf>
    <xf numFmtId="165" fontId="2" fillId="0" borderId="86" xfId="0" applyNumberFormat="1" applyFont="1" applyFill="1" applyBorder="1" applyAlignment="1">
      <alignment horizontal="center" vertical="center"/>
    </xf>
    <xf numFmtId="165" fontId="3" fillId="0" borderId="79" xfId="0" applyNumberFormat="1" applyFont="1" applyFill="1" applyBorder="1" applyAlignment="1">
      <alignment horizontal="center" vertical="center"/>
    </xf>
    <xf numFmtId="165" fontId="3" fillId="0" borderId="80" xfId="0" applyNumberFormat="1" applyFont="1" applyFill="1" applyBorder="1" applyAlignment="1">
      <alignment horizontal="center" vertical="center"/>
    </xf>
    <xf numFmtId="165" fontId="8" fillId="0" borderId="87" xfId="0" applyNumberFormat="1" applyFont="1" applyFill="1" applyBorder="1" applyAlignment="1">
      <alignment horizontal="center" vertical="center"/>
    </xf>
    <xf numFmtId="165" fontId="8" fillId="0" borderId="88" xfId="0" applyNumberFormat="1" applyFont="1" applyFill="1" applyBorder="1" applyAlignment="1">
      <alignment horizontal="center" vertical="center"/>
    </xf>
    <xf numFmtId="165" fontId="2" fillId="0" borderId="90" xfId="0" applyNumberFormat="1" applyFont="1" applyFill="1" applyBorder="1" applyAlignment="1">
      <alignment horizontal="center" vertical="center"/>
    </xf>
    <xf numFmtId="165" fontId="8" fillId="0" borderId="94" xfId="0" applyNumberFormat="1" applyFont="1" applyFill="1" applyBorder="1" applyAlignment="1">
      <alignment horizontal="center" vertical="center"/>
    </xf>
    <xf numFmtId="0" fontId="2" fillId="0" borderId="44" xfId="0" applyFont="1" applyFill="1" applyBorder="1" applyAlignment="1">
      <alignment horizontal="center" vertical="center" textRotation="90" wrapText="1"/>
    </xf>
    <xf numFmtId="0" fontId="2" fillId="0" borderId="15" xfId="0" applyFont="1" applyFill="1" applyBorder="1" applyAlignment="1">
      <alignment horizontal="center" vertical="center" textRotation="90" wrapText="1"/>
    </xf>
    <xf numFmtId="0" fontId="2" fillId="0" borderId="45" xfId="0" applyFont="1" applyFill="1" applyBorder="1" applyAlignment="1">
      <alignment horizontal="center" vertical="center" textRotation="90" wrapText="1"/>
    </xf>
    <xf numFmtId="0" fontId="2" fillId="0" borderId="79" xfId="0" applyFont="1" applyFill="1" applyBorder="1" applyAlignment="1">
      <alignment horizontal="center" vertical="center" textRotation="90" wrapText="1"/>
    </xf>
    <xf numFmtId="0" fontId="2" fillId="0" borderId="80" xfId="0" applyFont="1" applyFill="1" applyBorder="1" applyAlignment="1">
      <alignment horizontal="center" vertical="center" textRotation="90" wrapText="1"/>
    </xf>
    <xf numFmtId="165" fontId="3" fillId="0" borderId="82" xfId="0" applyNumberFormat="1" applyFont="1" applyFill="1" applyBorder="1" applyAlignment="1">
      <alignment horizontal="center" vertical="center"/>
    </xf>
    <xf numFmtId="165" fontId="3" fillId="0" borderId="84" xfId="0" applyNumberFormat="1" applyFont="1" applyFill="1" applyBorder="1" applyAlignment="1">
      <alignment horizontal="center" vertical="center"/>
    </xf>
    <xf numFmtId="165" fontId="3" fillId="0" borderId="86" xfId="0" applyNumberFormat="1" applyFont="1" applyFill="1" applyBorder="1" applyAlignment="1">
      <alignment horizontal="center" vertical="center"/>
    </xf>
    <xf numFmtId="165" fontId="3" fillId="0" borderId="90" xfId="0" applyNumberFormat="1" applyFont="1" applyFill="1" applyBorder="1" applyAlignment="1">
      <alignment horizontal="center" vertical="center"/>
    </xf>
    <xf numFmtId="165" fontId="2" fillId="0" borderId="92" xfId="0" applyNumberFormat="1" applyFont="1" applyFill="1" applyBorder="1" applyAlignment="1">
      <alignment horizontal="center" vertical="center"/>
    </xf>
    <xf numFmtId="165" fontId="2" fillId="0" borderId="81" xfId="0" applyNumberFormat="1" applyFont="1" applyFill="1" applyBorder="1" applyAlignment="1">
      <alignment horizontal="center" vertical="center"/>
    </xf>
    <xf numFmtId="165" fontId="2" fillId="0" borderId="91" xfId="0" applyNumberFormat="1" applyFont="1" applyFill="1" applyBorder="1" applyAlignment="1">
      <alignment horizontal="center" vertical="center"/>
    </xf>
    <xf numFmtId="168" fontId="37" fillId="0" borderId="49" xfId="59" applyNumberFormat="1" applyFont="1" applyBorder="1" applyAlignment="1">
      <alignment horizontal="center" vertical="center"/>
    </xf>
    <xf numFmtId="168" fontId="37" fillId="0" borderId="52" xfId="59" applyNumberFormat="1" applyFont="1" applyBorder="1" applyAlignment="1">
      <alignment horizontal="center" vertical="center"/>
    </xf>
    <xf numFmtId="165" fontId="38" fillId="0" borderId="119" xfId="0" applyNumberFormat="1" applyFont="1" applyBorder="1" applyAlignment="1">
      <alignment horizontal="center" vertical="center"/>
    </xf>
    <xf numFmtId="168" fontId="38" fillId="0" borderId="119" xfId="59" applyNumberFormat="1" applyFont="1" applyBorder="1" applyAlignment="1">
      <alignment horizontal="center" vertical="center"/>
    </xf>
    <xf numFmtId="168" fontId="37" fillId="0" borderId="55" xfId="59" applyNumberFormat="1" applyFont="1" applyBorder="1" applyAlignment="1">
      <alignment horizontal="center" vertical="center"/>
    </xf>
    <xf numFmtId="0" fontId="0" fillId="0" borderId="0" xfId="0"/>
    <xf numFmtId="0" fontId="36" fillId="0" borderId="49" xfId="0" applyFont="1" applyBorder="1" applyAlignment="1">
      <alignment vertical="center"/>
    </xf>
    <xf numFmtId="0" fontId="38" fillId="0" borderId="118" xfId="0" applyFont="1" applyBorder="1" applyAlignment="1">
      <alignment vertical="center"/>
    </xf>
    <xf numFmtId="0" fontId="5" fillId="0" borderId="0" xfId="0" applyFont="1" applyBorder="1" applyAlignment="1">
      <alignment horizontal="left" vertical="center" wrapText="1"/>
    </xf>
    <xf numFmtId="0" fontId="37" fillId="0" borderId="28" xfId="0" applyFont="1" applyBorder="1" applyAlignment="1">
      <alignment horizontal="center" vertical="center" wrapText="1"/>
    </xf>
    <xf numFmtId="0" fontId="37" fillId="0" borderId="44" xfId="0" applyFont="1" applyBorder="1" applyAlignment="1">
      <alignment horizontal="center" vertical="center" wrapText="1"/>
    </xf>
    <xf numFmtId="0" fontId="38" fillId="0" borderId="46" xfId="0" applyFont="1" applyBorder="1" applyAlignment="1">
      <alignment vertical="center"/>
    </xf>
    <xf numFmtId="0" fontId="37" fillId="0" borderId="49" xfId="0" applyFont="1" applyBorder="1" applyAlignment="1">
      <alignment horizontal="center" vertical="center"/>
    </xf>
    <xf numFmtId="0" fontId="37" fillId="0" borderId="46" xfId="0" applyFont="1" applyBorder="1" applyAlignment="1">
      <alignment horizontal="center" vertical="center"/>
    </xf>
    <xf numFmtId="0" fontId="37" fillId="0" borderId="31" xfId="0" applyFont="1" applyBorder="1" applyAlignment="1">
      <alignment horizontal="left" vertical="center" indent="1"/>
    </xf>
    <xf numFmtId="165" fontId="37" fillId="0" borderId="52" xfId="0" applyNumberFormat="1" applyFont="1" applyBorder="1" applyAlignment="1">
      <alignment horizontal="center" vertical="center"/>
    </xf>
    <xf numFmtId="0" fontId="37" fillId="0" borderId="47" xfId="0" applyFont="1" applyBorder="1" applyAlignment="1">
      <alignment horizontal="left" vertical="center" indent="1"/>
    </xf>
    <xf numFmtId="165" fontId="37" fillId="0" borderId="55" xfId="0" applyNumberFormat="1" applyFont="1" applyBorder="1" applyAlignment="1">
      <alignment horizontal="center" vertical="center"/>
    </xf>
    <xf numFmtId="0" fontId="0" fillId="0" borderId="0" xfId="0"/>
    <xf numFmtId="0" fontId="2" fillId="0" borderId="0" xfId="0" applyFont="1" applyBorder="1"/>
    <xf numFmtId="0" fontId="2" fillId="0" borderId="17" xfId="0" applyFont="1" applyBorder="1"/>
    <xf numFmtId="0" fontId="3" fillId="0" borderId="16" xfId="0" applyFont="1" applyBorder="1"/>
    <xf numFmtId="0" fontId="3" fillId="0" borderId="110" xfId="0" applyFont="1" applyBorder="1"/>
    <xf numFmtId="0" fontId="2" fillId="0" borderId="50" xfId="0" applyFont="1" applyBorder="1" applyAlignment="1">
      <alignment vertical="center" wrapText="1"/>
    </xf>
    <xf numFmtId="0" fontId="2" fillId="0" borderId="53" xfId="0" applyFont="1" applyBorder="1" applyAlignment="1">
      <alignment vertical="center" wrapText="1"/>
    </xf>
    <xf numFmtId="0" fontId="8" fillId="0" borderId="53" xfId="0" applyFont="1" applyBorder="1" applyAlignment="1">
      <alignment horizontal="left" vertical="center" wrapText="1" indent="2"/>
    </xf>
    <xf numFmtId="0" fontId="2" fillId="0" borderId="75" xfId="0" applyFont="1" applyBorder="1" applyAlignment="1">
      <alignment vertical="center" wrapText="1"/>
    </xf>
    <xf numFmtId="0" fontId="3" fillId="0" borderId="44" xfId="0" applyFont="1" applyBorder="1" applyAlignment="1">
      <alignment vertical="center" wrapText="1"/>
    </xf>
    <xf numFmtId="3" fontId="2" fillId="0" borderId="50" xfId="0" applyNumberFormat="1" applyFont="1" applyBorder="1" applyAlignment="1">
      <alignment horizontal="center" vertical="center"/>
    </xf>
    <xf numFmtId="165" fontId="2" fillId="0" borderId="48" xfId="0" applyNumberFormat="1" applyFont="1" applyBorder="1" applyAlignment="1">
      <alignment horizontal="center" vertical="center"/>
    </xf>
    <xf numFmtId="3" fontId="2" fillId="0" borderId="53" xfId="0" applyNumberFormat="1" applyFont="1" applyBorder="1" applyAlignment="1">
      <alignment horizontal="center" vertical="center"/>
    </xf>
    <xf numFmtId="165" fontId="2" fillId="0" borderId="51" xfId="0" applyNumberFormat="1" applyFont="1" applyBorder="1" applyAlignment="1">
      <alignment horizontal="center" vertical="center"/>
    </xf>
    <xf numFmtId="3" fontId="8" fillId="0" borderId="53" xfId="0" applyNumberFormat="1" applyFont="1" applyBorder="1" applyAlignment="1">
      <alignment horizontal="center" vertical="center"/>
    </xf>
    <xf numFmtId="165" fontId="8" fillId="0" borderId="51" xfId="0" applyNumberFormat="1" applyFont="1" applyBorder="1" applyAlignment="1">
      <alignment horizontal="center" vertical="center"/>
    </xf>
    <xf numFmtId="3" fontId="2" fillId="0" borderId="75" xfId="0" applyNumberFormat="1" applyFont="1" applyBorder="1" applyAlignment="1">
      <alignment horizontal="center" vertical="center"/>
    </xf>
    <xf numFmtId="165" fontId="2" fillId="0" borderId="124" xfId="0" applyNumberFormat="1" applyFont="1" applyBorder="1" applyAlignment="1">
      <alignment horizontal="center" vertical="center"/>
    </xf>
    <xf numFmtId="3" fontId="3" fillId="0" borderId="44" xfId="0" applyNumberFormat="1" applyFont="1" applyBorder="1" applyAlignment="1">
      <alignment horizontal="center" vertical="center"/>
    </xf>
    <xf numFmtId="165" fontId="3" fillId="0" borderId="45" xfId="0" applyNumberFormat="1" applyFont="1" applyBorder="1" applyAlignment="1">
      <alignment horizontal="center" vertical="center"/>
    </xf>
    <xf numFmtId="3" fontId="2" fillId="0" borderId="50" xfId="0" applyNumberFormat="1" applyFont="1" applyFill="1" applyBorder="1" applyAlignment="1">
      <alignment horizontal="center" vertical="center"/>
    </xf>
    <xf numFmtId="165" fontId="2" fillId="0" borderId="48" xfId="0" applyNumberFormat="1" applyFont="1" applyFill="1" applyBorder="1" applyAlignment="1">
      <alignment horizontal="center" vertical="center"/>
    </xf>
    <xf numFmtId="3" fontId="2" fillId="0" borderId="53" xfId="0" applyNumberFormat="1" applyFont="1" applyFill="1" applyBorder="1" applyAlignment="1">
      <alignment horizontal="center" vertical="center"/>
    </xf>
    <xf numFmtId="165" fontId="2" fillId="0" borderId="51" xfId="0" applyNumberFormat="1" applyFont="1" applyFill="1" applyBorder="1" applyAlignment="1">
      <alignment horizontal="center" vertical="center"/>
    </xf>
    <xf numFmtId="3" fontId="2" fillId="0" borderId="75" xfId="0" applyNumberFormat="1" applyFont="1" applyFill="1" applyBorder="1" applyAlignment="1">
      <alignment horizontal="center" vertical="center"/>
    </xf>
    <xf numFmtId="165" fontId="2" fillId="0" borderId="124" xfId="0" applyNumberFormat="1" applyFont="1" applyFill="1" applyBorder="1" applyAlignment="1">
      <alignment horizontal="center" vertical="center"/>
    </xf>
    <xf numFmtId="3" fontId="3" fillId="0" borderId="44" xfId="0" applyNumberFormat="1" applyFont="1" applyFill="1" applyBorder="1" applyAlignment="1">
      <alignment horizontal="center" vertical="center"/>
    </xf>
    <xf numFmtId="165" fontId="3" fillId="0" borderId="45" xfId="0" applyNumberFormat="1" applyFont="1" applyFill="1" applyBorder="1" applyAlignment="1">
      <alignment horizontal="center" vertical="center"/>
    </xf>
    <xf numFmtId="3" fontId="3" fillId="0" borderId="115" xfId="0" applyNumberFormat="1" applyFont="1" applyBorder="1" applyAlignment="1">
      <alignment horizontal="center" vertical="center"/>
    </xf>
    <xf numFmtId="165" fontId="3" fillId="0" borderId="120" xfId="0" applyNumberFormat="1" applyFont="1" applyBorder="1" applyAlignment="1">
      <alignment horizontal="center" vertical="center"/>
    </xf>
    <xf numFmtId="0" fontId="33" fillId="0" borderId="110" xfId="0" applyFont="1" applyBorder="1" applyAlignment="1">
      <alignment horizontal="center" vertical="center" wrapText="1"/>
    </xf>
    <xf numFmtId="0" fontId="33" fillId="0" borderId="115" xfId="0" applyFont="1" applyBorder="1" applyAlignment="1">
      <alignment horizontal="center" vertical="center" wrapText="1"/>
    </xf>
    <xf numFmtId="0" fontId="33" fillId="0" borderId="120" xfId="0" applyFont="1" applyBorder="1" applyAlignment="1">
      <alignment horizontal="center" vertical="center" wrapText="1"/>
    </xf>
    <xf numFmtId="9" fontId="0" fillId="0" borderId="0" xfId="1" applyFont="1"/>
    <xf numFmtId="166" fontId="0" fillId="0" borderId="0" xfId="1" applyNumberFormat="1" applyFont="1"/>
    <xf numFmtId="1" fontId="0" fillId="0" borderId="0" xfId="0" applyNumberFormat="1"/>
    <xf numFmtId="0" fontId="8" fillId="0" borderId="0" xfId="0" applyFont="1" applyFill="1" applyBorder="1" applyAlignment="1">
      <alignment horizontal="left" indent="1"/>
    </xf>
    <xf numFmtId="165" fontId="8" fillId="0" borderId="0" xfId="1" applyNumberFormat="1" applyFont="1" applyFill="1" applyBorder="1" applyAlignment="1">
      <alignment horizontal="center"/>
    </xf>
    <xf numFmtId="167" fontId="2" fillId="0" borderId="126" xfId="0" applyNumberFormat="1" applyFont="1" applyFill="1" applyBorder="1" applyAlignment="1">
      <alignment horizontal="center"/>
    </xf>
    <xf numFmtId="167" fontId="2" fillId="0" borderId="127" xfId="0" applyNumberFormat="1" applyFont="1" applyFill="1" applyBorder="1" applyAlignment="1">
      <alignment horizontal="center"/>
    </xf>
    <xf numFmtId="167" fontId="3" fillId="0" borderId="128" xfId="0" applyNumberFormat="1" applyFont="1" applyFill="1" applyBorder="1" applyAlignment="1">
      <alignment horizontal="center"/>
    </xf>
    <xf numFmtId="167" fontId="3" fillId="0" borderId="129" xfId="0" applyNumberFormat="1" applyFont="1" applyFill="1" applyBorder="1" applyAlignment="1">
      <alignment horizontal="center"/>
    </xf>
    <xf numFmtId="167" fontId="3" fillId="0" borderId="130" xfId="0" applyNumberFormat="1" applyFont="1" applyFill="1" applyBorder="1" applyAlignment="1">
      <alignment horizontal="center"/>
    </xf>
    <xf numFmtId="167" fontId="3" fillId="0" borderId="131" xfId="0" applyNumberFormat="1" applyFont="1" applyFill="1" applyBorder="1" applyAlignment="1">
      <alignment horizontal="center"/>
    </xf>
    <xf numFmtId="0" fontId="0" fillId="0" borderId="0" xfId="0" applyBorder="1"/>
    <xf numFmtId="165" fontId="2" fillId="0" borderId="34" xfId="0" applyNumberFormat="1" applyFont="1" applyBorder="1" applyAlignment="1">
      <alignment horizontal="center" vertical="center"/>
    </xf>
    <xf numFmtId="165" fontId="3" fillId="0" borderId="35" xfId="0" applyNumberFormat="1" applyFont="1" applyBorder="1" applyAlignment="1">
      <alignment horizontal="center"/>
    </xf>
    <xf numFmtId="165" fontId="3" fillId="0" borderId="132" xfId="0" applyNumberFormat="1" applyFont="1" applyBorder="1" applyAlignment="1">
      <alignment horizontal="center"/>
    </xf>
    <xf numFmtId="165" fontId="8" fillId="0" borderId="31" xfId="0" applyNumberFormat="1" applyFont="1" applyBorder="1" applyAlignment="1">
      <alignment horizontal="center" vertical="center"/>
    </xf>
    <xf numFmtId="165" fontId="2" fillId="0" borderId="133" xfId="0" applyNumberFormat="1" applyFont="1" applyBorder="1" applyAlignment="1">
      <alignment horizontal="center" vertical="center"/>
    </xf>
    <xf numFmtId="165" fontId="3" fillId="0" borderId="15" xfId="0" applyNumberFormat="1" applyFont="1" applyBorder="1" applyAlignment="1">
      <alignment horizontal="center" vertical="center"/>
    </xf>
    <xf numFmtId="165" fontId="2" fillId="0" borderId="46" xfId="0" applyNumberFormat="1" applyFont="1" applyFill="1" applyBorder="1" applyAlignment="1">
      <alignment horizontal="center" vertical="center"/>
    </xf>
    <xf numFmtId="165" fontId="2" fillId="0" borderId="31" xfId="0" applyNumberFormat="1" applyFont="1" applyFill="1" applyBorder="1" applyAlignment="1">
      <alignment horizontal="center" vertical="center"/>
    </xf>
    <xf numFmtId="165" fontId="2" fillId="0" borderId="133" xfId="0" applyNumberFormat="1" applyFont="1" applyFill="1" applyBorder="1" applyAlignment="1">
      <alignment horizontal="center" vertical="center"/>
    </xf>
    <xf numFmtId="165" fontId="3" fillId="0" borderId="15" xfId="0" applyNumberFormat="1" applyFont="1" applyFill="1" applyBorder="1" applyAlignment="1">
      <alignment horizontal="center" vertical="center"/>
    </xf>
    <xf numFmtId="165" fontId="3" fillId="0" borderId="118" xfId="0" applyNumberFormat="1" applyFont="1" applyBorder="1" applyAlignment="1">
      <alignment horizontal="center" vertical="center"/>
    </xf>
    <xf numFmtId="0" fontId="2" fillId="0" borderId="134" xfId="0" applyFont="1" applyFill="1" applyBorder="1" applyAlignment="1">
      <alignment horizontal="center" vertical="center" textRotation="90" wrapText="1"/>
    </xf>
    <xf numFmtId="165" fontId="2" fillId="0" borderId="135" xfId="0" applyNumberFormat="1" applyFont="1" applyFill="1" applyBorder="1" applyAlignment="1">
      <alignment horizontal="center" vertical="center"/>
    </xf>
    <xf numFmtId="165" fontId="2" fillId="0" borderId="136" xfId="0" applyNumberFormat="1" applyFont="1" applyFill="1" applyBorder="1" applyAlignment="1">
      <alignment horizontal="center" vertical="center"/>
    </xf>
    <xf numFmtId="165" fontId="3" fillId="0" borderId="134" xfId="0" applyNumberFormat="1" applyFont="1" applyFill="1" applyBorder="1" applyAlignment="1">
      <alignment horizontal="center" vertical="center"/>
    </xf>
    <xf numFmtId="165" fontId="8" fillId="0" borderId="137" xfId="0" applyNumberFormat="1" applyFont="1" applyFill="1" applyBorder="1" applyAlignment="1">
      <alignment horizontal="center" vertical="center"/>
    </xf>
    <xf numFmtId="165" fontId="37" fillId="0" borderId="53" xfId="0" applyNumberFormat="1" applyFont="1" applyBorder="1" applyAlignment="1">
      <alignment horizontal="center" vertical="center"/>
    </xf>
    <xf numFmtId="165" fontId="37" fillId="0" borderId="56" xfId="0" applyNumberFormat="1" applyFont="1" applyBorder="1" applyAlignment="1">
      <alignment horizontal="center" vertical="center"/>
    </xf>
    <xf numFmtId="0" fontId="37" fillId="0" borderId="50" xfId="0" applyFont="1" applyBorder="1" applyAlignment="1">
      <alignment horizontal="center" vertical="center"/>
    </xf>
    <xf numFmtId="0" fontId="36" fillId="0" borderId="50" xfId="0" applyFont="1" applyBorder="1" applyAlignment="1">
      <alignment vertical="center"/>
    </xf>
    <xf numFmtId="165" fontId="38" fillId="0" borderId="132" xfId="0" applyNumberFormat="1" applyFont="1" applyBorder="1" applyAlignment="1">
      <alignment horizontal="center" vertical="center"/>
    </xf>
    <xf numFmtId="0" fontId="34" fillId="0" borderId="138" xfId="0" applyFont="1" applyBorder="1" applyAlignment="1">
      <alignment horizontal="center" vertical="center"/>
    </xf>
    <xf numFmtId="165" fontId="34" fillId="0" borderId="139" xfId="0" applyNumberFormat="1" applyFont="1" applyBorder="1" applyAlignment="1">
      <alignment horizontal="center" vertical="center"/>
    </xf>
    <xf numFmtId="165" fontId="34" fillId="0" borderId="140" xfId="0" applyNumberFormat="1" applyFont="1" applyBorder="1" applyAlignment="1">
      <alignment horizontal="center" vertical="center"/>
    </xf>
    <xf numFmtId="0" fontId="34" fillId="0" borderId="50" xfId="0" applyFont="1" applyBorder="1" applyAlignment="1">
      <alignment horizontal="center" vertical="center"/>
    </xf>
    <xf numFmtId="165" fontId="34" fillId="0" borderId="53" xfId="0" applyNumberFormat="1" applyFont="1" applyBorder="1" applyAlignment="1">
      <alignment horizontal="center" vertical="center"/>
    </xf>
    <xf numFmtId="165" fontId="34" fillId="0" borderId="56" xfId="0" applyNumberFormat="1" applyFont="1" applyBorder="1" applyAlignment="1">
      <alignment horizontal="center" vertical="center"/>
    </xf>
    <xf numFmtId="0" fontId="39" fillId="0" borderId="138" xfId="0" applyFont="1" applyBorder="1"/>
    <xf numFmtId="165" fontId="34" fillId="0" borderId="132" xfId="0" applyNumberFormat="1" applyFont="1" applyBorder="1" applyAlignment="1">
      <alignment horizontal="center" vertical="center"/>
    </xf>
    <xf numFmtId="0" fontId="34" fillId="0" borderId="77" xfId="0" applyFont="1" applyBorder="1" applyAlignment="1">
      <alignment horizontal="center" vertical="center"/>
    </xf>
    <xf numFmtId="0" fontId="39" fillId="0" borderId="50" xfId="0" applyFont="1" applyBorder="1" applyAlignment="1">
      <alignment vertical="center"/>
    </xf>
    <xf numFmtId="0" fontId="8" fillId="0" borderId="141" xfId="0" applyFont="1" applyFill="1" applyBorder="1" applyAlignment="1">
      <alignment vertical="center" wrapText="1"/>
    </xf>
    <xf numFmtId="3" fontId="8" fillId="0" borderId="142" xfId="0" applyNumberFormat="1" applyFont="1" applyFill="1" applyBorder="1" applyAlignment="1">
      <alignment horizontal="center" vertical="center"/>
    </xf>
    <xf numFmtId="168" fontId="8" fillId="0" borderId="143" xfId="59" applyNumberFormat="1" applyFont="1" applyFill="1" applyBorder="1" applyAlignment="1">
      <alignment horizontal="center" vertical="center"/>
    </xf>
    <xf numFmtId="165" fontId="8" fillId="0" borderId="144" xfId="0" applyNumberFormat="1" applyFont="1" applyFill="1" applyBorder="1" applyAlignment="1">
      <alignment horizontal="center" vertical="center"/>
    </xf>
    <xf numFmtId="165" fontId="8" fillId="0" borderId="143" xfId="0" applyNumberFormat="1" applyFont="1" applyFill="1" applyBorder="1" applyAlignment="1">
      <alignment horizontal="center" vertical="center"/>
    </xf>
    <xf numFmtId="165" fontId="8" fillId="0" borderId="145" xfId="0" applyNumberFormat="1" applyFont="1" applyFill="1" applyBorder="1" applyAlignment="1">
      <alignment horizontal="center" vertical="center"/>
    </xf>
    <xf numFmtId="0" fontId="8" fillId="0" borderId="119" xfId="0" applyFont="1" applyFill="1" applyBorder="1" applyAlignment="1">
      <alignment vertical="center" wrapText="1"/>
    </xf>
    <xf numFmtId="3" fontId="8" fillId="0" borderId="132" xfId="0" applyNumberFormat="1" applyFont="1" applyFill="1" applyBorder="1" applyAlignment="1">
      <alignment horizontal="center" vertical="center"/>
    </xf>
    <xf numFmtId="165" fontId="8" fillId="0" borderId="93" xfId="0" applyNumberFormat="1" applyFont="1" applyFill="1" applyBorder="1" applyAlignment="1">
      <alignment horizontal="center" vertical="center"/>
    </xf>
    <xf numFmtId="165" fontId="8" fillId="0" borderId="146" xfId="0" applyNumberFormat="1" applyFont="1" applyFill="1" applyBorder="1" applyAlignment="1">
      <alignment horizontal="center" vertical="center"/>
    </xf>
    <xf numFmtId="0" fontId="6" fillId="24" borderId="0" xfId="50" applyFont="1" applyFill="1" applyBorder="1" applyAlignment="1">
      <alignment horizontal="center" vertical="center" wrapText="1"/>
    </xf>
    <xf numFmtId="0" fontId="6" fillId="23" borderId="0" xfId="50" applyFont="1" applyFill="1" applyBorder="1" applyAlignment="1">
      <alignment horizontal="center" vertical="center" wrapText="1"/>
    </xf>
    <xf numFmtId="0" fontId="33" fillId="0" borderId="28" xfId="0" applyFont="1" applyBorder="1" applyAlignment="1">
      <alignment horizontal="center" vertical="center" textRotation="90" wrapText="1"/>
    </xf>
    <xf numFmtId="3" fontId="6" fillId="23" borderId="0" xfId="50" applyNumberFormat="1" applyFont="1" applyFill="1" applyBorder="1" applyAlignment="1">
      <alignment horizontal="center" vertical="center" wrapText="1"/>
    </xf>
    <xf numFmtId="3" fontId="6" fillId="24" borderId="0" xfId="50" applyNumberFormat="1" applyFont="1" applyFill="1" applyBorder="1" applyAlignment="1">
      <alignment horizontal="center" vertical="center" wrapText="1"/>
    </xf>
    <xf numFmtId="165" fontId="33" fillId="0" borderId="50" xfId="0" applyNumberFormat="1" applyFont="1" applyBorder="1" applyAlignment="1">
      <alignment horizontal="center" vertical="center"/>
    </xf>
    <xf numFmtId="165" fontId="33" fillId="0" borderId="53" xfId="0" applyNumberFormat="1" applyFont="1" applyBorder="1" applyAlignment="1">
      <alignment horizontal="center" vertical="center"/>
    </xf>
    <xf numFmtId="165" fontId="33" fillId="0" borderId="56" xfId="0" applyNumberFormat="1" applyFont="1" applyBorder="1" applyAlignment="1">
      <alignment horizontal="center" vertical="center"/>
    </xf>
    <xf numFmtId="165" fontId="34" fillId="0" borderId="123" xfId="0" applyNumberFormat="1" applyFont="1" applyBorder="1" applyAlignment="1">
      <alignment horizontal="center" vertical="center"/>
    </xf>
    <xf numFmtId="0" fontId="33" fillId="0" borderId="28" xfId="0" applyFont="1" applyBorder="1" applyAlignment="1">
      <alignment horizontal="center" vertical="center" textRotation="90"/>
    </xf>
    <xf numFmtId="0" fontId="33" fillId="0" borderId="44" xfId="0" applyFont="1" applyBorder="1" applyAlignment="1">
      <alignment horizontal="center" vertical="center" textRotation="90"/>
    </xf>
    <xf numFmtId="0" fontId="33" fillId="0" borderId="32" xfId="0" applyFont="1" applyBorder="1" applyAlignment="1">
      <alignment vertical="center" wrapText="1"/>
    </xf>
    <xf numFmtId="0" fontId="33" fillId="0" borderId="32" xfId="0" applyFont="1" applyFill="1" applyBorder="1" applyAlignment="1">
      <alignment vertical="center" wrapText="1"/>
    </xf>
    <xf numFmtId="0" fontId="35" fillId="0" borderId="32" xfId="0" applyFont="1" applyFill="1" applyBorder="1" applyAlignment="1">
      <alignment horizontal="left" vertical="center" wrapText="1"/>
    </xf>
    <xf numFmtId="0" fontId="2" fillId="0" borderId="32" xfId="0" applyFont="1" applyBorder="1" applyAlignment="1">
      <alignment wrapText="1"/>
    </xf>
    <xf numFmtId="0" fontId="2" fillId="0" borderId="36" xfId="0" applyFont="1" applyBorder="1" applyAlignment="1">
      <alignment wrapText="1"/>
    </xf>
    <xf numFmtId="0" fontId="5" fillId="0" borderId="0" xfId="0" applyNumberFormat="1" applyFont="1" applyBorder="1" applyAlignment="1">
      <alignment horizontal="left" vertical="center" wrapText="1"/>
    </xf>
    <xf numFmtId="0" fontId="8" fillId="0" borderId="14" xfId="0" applyFont="1" applyBorder="1" applyAlignment="1">
      <alignment horizontal="left" vertical="top" wrapText="1"/>
    </xf>
    <xf numFmtId="0" fontId="2" fillId="0" borderId="0" xfId="0" applyFont="1" applyAlignment="1">
      <alignment horizontal="left" vertical="top" wrapText="1"/>
    </xf>
    <xf numFmtId="0" fontId="6" fillId="0" borderId="0" xfId="0" applyFont="1" applyAlignment="1">
      <alignment horizontal="left" vertical="top" wrapText="1"/>
    </xf>
    <xf numFmtId="0" fontId="8" fillId="0" borderId="0" xfId="0" applyFont="1" applyAlignment="1">
      <alignment horizontal="left" vertical="top" wrapText="1"/>
    </xf>
    <xf numFmtId="0" fontId="3" fillId="0" borderId="24" xfId="0" applyFont="1" applyFill="1" applyBorder="1" applyAlignment="1">
      <alignment horizontal="left"/>
    </xf>
    <xf numFmtId="0" fontId="5" fillId="0" borderId="0" xfId="0" applyFont="1" applyAlignment="1">
      <alignment horizontal="left" vertical="top" wrapText="1"/>
    </xf>
    <xf numFmtId="0" fontId="8" fillId="0" borderId="14" xfId="0" applyFont="1" applyBorder="1" applyAlignment="1">
      <alignment horizontal="justify" vertical="top"/>
    </xf>
    <xf numFmtId="0" fontId="2" fillId="0" borderId="0" xfId="0" applyFont="1" applyAlignment="1">
      <alignment horizontal="justify" vertical="top"/>
    </xf>
    <xf numFmtId="0" fontId="2" fillId="0" borderId="0" xfId="0" applyFont="1" applyAlignment="1">
      <alignment horizontal="justify" vertical="top" wrapText="1"/>
    </xf>
    <xf numFmtId="0" fontId="2" fillId="0" borderId="0" xfId="0" applyFont="1" applyAlignment="1">
      <alignment horizontal="left" vertical="center"/>
    </xf>
    <xf numFmtId="0" fontId="8" fillId="0" borderId="0" xfId="0" applyFont="1" applyAlignment="1">
      <alignment horizontal="left" vertical="center"/>
    </xf>
    <xf numFmtId="3" fontId="6" fillId="24" borderId="0" xfId="50" applyNumberFormat="1" applyFont="1" applyFill="1" applyBorder="1" applyAlignment="1">
      <alignment horizontal="center" vertical="center" wrapText="1"/>
    </xf>
    <xf numFmtId="0" fontId="0" fillId="0" borderId="0" xfId="0" applyAlignment="1">
      <alignment horizontal="center" vertical="center" wrapText="1"/>
    </xf>
    <xf numFmtId="0" fontId="6" fillId="24" borderId="0" xfId="50" applyFont="1" applyFill="1" applyBorder="1" applyAlignment="1">
      <alignment horizontal="center" vertical="center" wrapText="1"/>
    </xf>
    <xf numFmtId="0" fontId="30" fillId="0" borderId="0" xfId="0" applyFont="1" applyAlignment="1">
      <alignment horizontal="left" vertical="center"/>
    </xf>
    <xf numFmtId="3" fontId="32" fillId="20" borderId="0" xfId="50" applyNumberFormat="1" applyFont="1" applyFill="1" applyBorder="1" applyAlignment="1">
      <alignment horizontal="center" vertical="center" wrapText="1"/>
    </xf>
    <xf numFmtId="0" fontId="30" fillId="25" borderId="0" xfId="50" applyFont="1" applyFill="1" applyBorder="1" applyAlignment="1">
      <alignment horizontal="center" vertical="center" wrapText="1"/>
    </xf>
    <xf numFmtId="0" fontId="32" fillId="18" borderId="0" xfId="50" applyFont="1" applyFill="1" applyBorder="1" applyAlignment="1">
      <alignment horizontal="center"/>
    </xf>
    <xf numFmtId="0" fontId="32" fillId="19" borderId="0" xfId="50" applyFont="1" applyFill="1" applyBorder="1" applyAlignment="1">
      <alignment horizontal="center"/>
    </xf>
    <xf numFmtId="0" fontId="32" fillId="20" borderId="0" xfId="50" applyFont="1" applyFill="1" applyBorder="1" applyAlignment="1">
      <alignment horizontal="center"/>
    </xf>
    <xf numFmtId="3" fontId="32" fillId="18" borderId="0" xfId="50" applyNumberFormat="1" applyFont="1" applyFill="1" applyBorder="1" applyAlignment="1">
      <alignment horizontal="center" vertical="center" wrapText="1"/>
    </xf>
    <xf numFmtId="3" fontId="32" fillId="19" borderId="0" xfId="50" applyNumberFormat="1" applyFont="1" applyFill="1" applyBorder="1" applyAlignment="1">
      <alignment horizontal="center" vertical="center" wrapText="1"/>
    </xf>
    <xf numFmtId="0" fontId="32" fillId="20" borderId="0" xfId="50" applyFont="1" applyFill="1" applyBorder="1" applyAlignment="1">
      <alignment horizontal="center" vertical="center" wrapText="1"/>
    </xf>
    <xf numFmtId="0" fontId="32" fillId="19" borderId="0" xfId="50" applyFont="1" applyFill="1" applyBorder="1" applyAlignment="1">
      <alignment horizontal="center" vertical="center" wrapText="1"/>
    </xf>
    <xf numFmtId="0" fontId="32" fillId="18" borderId="0" xfId="50" applyFont="1" applyFill="1" applyBorder="1" applyAlignment="1">
      <alignment horizontal="center" vertical="center" wrapText="1"/>
    </xf>
    <xf numFmtId="3" fontId="32" fillId="22" borderId="0" xfId="50" applyNumberFormat="1" applyFont="1" applyFill="1" applyBorder="1" applyAlignment="1">
      <alignment horizontal="center" vertical="center"/>
    </xf>
    <xf numFmtId="0" fontId="6" fillId="22" borderId="0" xfId="50" applyFont="1" applyFill="1" applyBorder="1" applyAlignment="1">
      <alignment horizontal="center" vertical="center" wrapText="1"/>
    </xf>
    <xf numFmtId="3" fontId="32" fillId="21" borderId="0" xfId="50" applyNumberFormat="1" applyFont="1" applyFill="1" applyBorder="1" applyAlignment="1">
      <alignment horizontal="center" vertical="center" wrapText="1"/>
    </xf>
    <xf numFmtId="0" fontId="5" fillId="0" borderId="27" xfId="0" applyFont="1" applyBorder="1" applyAlignment="1">
      <alignment horizontal="left" vertical="top" wrapText="1"/>
    </xf>
    <xf numFmtId="0" fontId="8" fillId="0" borderId="0" xfId="0" applyFont="1" applyBorder="1" applyAlignment="1">
      <alignment horizontal="justify" vertical="top" wrapText="1"/>
    </xf>
    <xf numFmtId="0" fontId="33" fillId="0" borderId="18" xfId="0" applyFont="1" applyBorder="1" applyAlignment="1">
      <alignment vertical="center" wrapText="1"/>
    </xf>
    <xf numFmtId="0" fontId="33" fillId="0" borderId="15" xfId="0" applyFont="1" applyBorder="1" applyAlignment="1">
      <alignment vertical="center" wrapText="1"/>
    </xf>
    <xf numFmtId="0" fontId="33" fillId="0" borderId="43"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40" xfId="0" applyFont="1" applyBorder="1" applyAlignment="1">
      <alignment horizontal="center" vertical="center" wrapText="1"/>
    </xf>
    <xf numFmtId="0" fontId="33" fillId="0" borderId="18" xfId="0" applyFont="1" applyBorder="1" applyAlignment="1">
      <alignment horizontal="center" vertical="center" wrapText="1"/>
    </xf>
    <xf numFmtId="0" fontId="8" fillId="0" borderId="0" xfId="0" applyFont="1" applyBorder="1" applyAlignment="1">
      <alignment horizontal="left" vertical="top" wrapText="1"/>
    </xf>
    <xf numFmtId="0" fontId="2" fillId="0" borderId="0" xfId="0" applyFont="1" applyAlignment="1">
      <alignment horizontal="left" vertical="center" wrapText="1"/>
    </xf>
    <xf numFmtId="0" fontId="8" fillId="0" borderId="0" xfId="0" applyFont="1" applyBorder="1" applyAlignment="1">
      <alignment horizontal="left" vertical="center" wrapText="1"/>
    </xf>
    <xf numFmtId="0" fontId="5" fillId="0" borderId="0" xfId="0" applyFont="1" applyBorder="1" applyAlignment="1">
      <alignment horizontal="left" vertical="center"/>
    </xf>
    <xf numFmtId="0" fontId="33" fillId="0" borderId="40" xfId="0" applyFont="1" applyBorder="1" applyAlignment="1">
      <alignment vertical="center" wrapText="1"/>
    </xf>
    <xf numFmtId="0" fontId="33" fillId="0" borderId="45" xfId="0" applyFont="1" applyBorder="1" applyAlignment="1">
      <alignment vertical="center" wrapText="1"/>
    </xf>
    <xf numFmtId="0" fontId="3" fillId="0" borderId="69" xfId="0" applyFont="1" applyBorder="1" applyAlignment="1">
      <alignment horizontal="left" vertical="center"/>
    </xf>
    <xf numFmtId="0" fontId="3" fillId="0" borderId="0" xfId="0" applyFont="1" applyBorder="1" applyAlignment="1">
      <alignment horizontal="left" vertical="center"/>
    </xf>
    <xf numFmtId="0" fontId="33" fillId="0" borderId="43" xfId="0" applyFont="1" applyBorder="1" applyAlignment="1">
      <alignment horizontal="center" vertical="center"/>
    </xf>
    <xf numFmtId="0" fontId="34" fillId="0" borderId="43" xfId="0" applyFont="1" applyBorder="1" applyAlignment="1">
      <alignment horizontal="center" vertical="center" textRotation="90"/>
    </xf>
    <xf numFmtId="0" fontId="34" fillId="0" borderId="28" xfId="0" applyFont="1" applyBorder="1" applyAlignment="1">
      <alignment horizontal="center" vertical="center" textRotation="90"/>
    </xf>
    <xf numFmtId="0" fontId="33" fillId="0" borderId="43" xfId="0" applyFont="1" applyBorder="1" applyAlignment="1">
      <alignment horizontal="center" vertical="center" textRotation="90"/>
    </xf>
    <xf numFmtId="0" fontId="33" fillId="0" borderId="28" xfId="0" applyFont="1" applyBorder="1" applyAlignment="1">
      <alignment horizontal="center" vertical="center" textRotation="90"/>
    </xf>
    <xf numFmtId="0" fontId="33" fillId="0" borderId="57" xfId="0" applyFont="1" applyBorder="1" applyAlignment="1">
      <alignment horizontal="left" vertical="center" wrapText="1"/>
    </xf>
    <xf numFmtId="0" fontId="33" fillId="0" borderId="36" xfId="0" applyFont="1" applyBorder="1" applyAlignment="1">
      <alignment horizontal="left" vertical="center" wrapText="1"/>
    </xf>
    <xf numFmtId="0" fontId="33" fillId="0" borderId="57" xfId="0" applyFont="1" applyBorder="1" applyAlignment="1">
      <alignment vertical="center" wrapText="1"/>
    </xf>
    <xf numFmtId="0" fontId="33" fillId="0" borderId="36" xfId="0" applyFont="1" applyBorder="1" applyAlignment="1">
      <alignment vertical="center" wrapText="1"/>
    </xf>
    <xf numFmtId="0" fontId="33" fillId="0" borderId="43" xfId="0" applyFont="1" applyBorder="1" applyAlignment="1">
      <alignment horizontal="center" vertical="center" textRotation="90" wrapText="1"/>
    </xf>
    <xf numFmtId="0" fontId="33" fillId="0" borderId="28" xfId="0" applyFont="1" applyBorder="1" applyAlignment="1">
      <alignment horizontal="center" vertical="center" textRotation="90" wrapText="1"/>
    </xf>
    <xf numFmtId="0" fontId="34" fillId="0" borderId="43" xfId="0" applyFont="1" applyBorder="1" applyAlignment="1">
      <alignment horizontal="center" vertical="center" textRotation="90" wrapText="1"/>
    </xf>
    <xf numFmtId="0" fontId="34" fillId="0" borderId="28" xfId="0" applyFont="1" applyBorder="1" applyAlignment="1">
      <alignment horizontal="center" vertical="center" textRotation="90" wrapText="1"/>
    </xf>
    <xf numFmtId="0" fontId="33" fillId="0" borderId="39" xfId="0" applyFont="1" applyBorder="1" applyAlignment="1">
      <alignment horizontal="center" vertical="center"/>
    </xf>
    <xf numFmtId="0" fontId="8" fillId="0" borderId="0" xfId="0" applyFont="1" applyBorder="1" applyAlignment="1">
      <alignment horizontal="justify" vertical="center" wrapText="1"/>
    </xf>
    <xf numFmtId="0" fontId="2" fillId="0" borderId="0" xfId="0" applyFont="1" applyAlignment="1">
      <alignment horizontal="justify" vertical="center" wrapText="1"/>
    </xf>
    <xf numFmtId="0" fontId="33" fillId="0" borderId="40" xfId="0" applyFont="1" applyBorder="1" applyAlignment="1">
      <alignment vertical="center"/>
    </xf>
    <xf numFmtId="0" fontId="33" fillId="0" borderId="45" xfId="0" applyFont="1" applyBorder="1" applyAlignment="1">
      <alignment vertical="center"/>
    </xf>
    <xf numFmtId="0" fontId="33" fillId="0" borderId="45" xfId="0" applyFont="1" applyBorder="1" applyAlignment="1">
      <alignment horizontal="center" vertical="center" wrapText="1"/>
    </xf>
    <xf numFmtId="0" fontId="5" fillId="0" borderId="0" xfId="0" applyFont="1" applyAlignment="1">
      <alignment horizontal="left" vertical="center"/>
    </xf>
    <xf numFmtId="0" fontId="33" fillId="0" borderId="123" xfId="0" applyFont="1" applyBorder="1" applyAlignment="1">
      <alignment horizontal="center" vertical="center" wrapText="1"/>
    </xf>
    <xf numFmtId="0" fontId="33" fillId="0" borderId="121" xfId="0" applyFont="1" applyBorder="1" applyAlignment="1">
      <alignment horizontal="center" vertical="center" wrapText="1"/>
    </xf>
    <xf numFmtId="0" fontId="33" fillId="0" borderId="125" xfId="0" applyFont="1" applyBorder="1" applyAlignment="1">
      <alignment horizontal="center" vertical="center" wrapText="1"/>
    </xf>
    <xf numFmtId="0" fontId="33" fillId="0" borderId="122" xfId="0" applyFont="1" applyBorder="1" applyAlignment="1">
      <alignment horizontal="center" vertical="center" wrapText="1"/>
    </xf>
    <xf numFmtId="0" fontId="5" fillId="0" borderId="110" xfId="0" applyFont="1" applyBorder="1" applyAlignment="1">
      <alignment horizontal="left" vertical="center" wrapText="1"/>
    </xf>
    <xf numFmtId="0" fontId="5" fillId="0" borderId="102" xfId="0" applyFont="1" applyFill="1" applyBorder="1" applyAlignment="1">
      <alignment horizontal="left" vertical="top" wrapText="1"/>
    </xf>
    <xf numFmtId="0" fontId="2" fillId="0" borderId="0" xfId="0" applyFont="1" applyFill="1" applyAlignment="1">
      <alignment horizontal="justify" vertical="center" wrapText="1"/>
    </xf>
    <xf numFmtId="0" fontId="3" fillId="0" borderId="0" xfId="0" applyFont="1" applyFill="1" applyBorder="1" applyAlignment="1">
      <alignment vertical="top" wrapText="1"/>
    </xf>
    <xf numFmtId="0" fontId="3" fillId="0" borderId="17" xfId="0" applyFont="1" applyFill="1" applyBorder="1" applyAlignment="1">
      <alignment vertical="top" wrapText="1"/>
    </xf>
    <xf numFmtId="0" fontId="2" fillId="0" borderId="18" xfId="0" applyFont="1" applyFill="1" applyBorder="1" applyAlignment="1">
      <alignment vertical="center" wrapText="1"/>
    </xf>
    <xf numFmtId="0" fontId="2" fillId="0" borderId="15" xfId="0" applyFont="1" applyFill="1" applyBorder="1" applyAlignment="1">
      <alignment vertical="center" wrapText="1"/>
    </xf>
    <xf numFmtId="0" fontId="2" fillId="0" borderId="43" xfId="0" applyFont="1" applyFill="1" applyBorder="1" applyAlignment="1">
      <alignment vertical="center" wrapText="1"/>
    </xf>
    <xf numFmtId="0" fontId="2" fillId="0" borderId="28" xfId="0" applyFont="1" applyFill="1" applyBorder="1" applyAlignment="1">
      <alignment vertical="center" wrapText="1"/>
    </xf>
    <xf numFmtId="0" fontId="33" fillId="0" borderId="18" xfId="0" applyFont="1" applyFill="1" applyBorder="1" applyAlignment="1">
      <alignment horizontal="center" vertical="center" wrapText="1"/>
    </xf>
    <xf numFmtId="0" fontId="33" fillId="0" borderId="15" xfId="0" applyFont="1" applyFill="1" applyBorder="1" applyAlignment="1">
      <alignment horizontal="center" vertical="center" wrapText="1"/>
    </xf>
    <xf numFmtId="0" fontId="2" fillId="0" borderId="39"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40" xfId="0" applyFont="1" applyFill="1" applyBorder="1" applyAlignment="1">
      <alignment horizontal="center" vertical="center" wrapText="1"/>
    </xf>
    <xf numFmtId="0" fontId="3" fillId="0" borderId="16" xfId="0" applyFont="1" applyFill="1" applyBorder="1" applyAlignment="1">
      <alignment vertical="top" wrapText="1"/>
    </xf>
    <xf numFmtId="0" fontId="3" fillId="0" borderId="102" xfId="0" applyFont="1" applyFill="1" applyBorder="1" applyAlignment="1">
      <alignment vertical="top" wrapText="1"/>
    </xf>
    <xf numFmtId="0" fontId="8" fillId="0" borderId="14" xfId="0" applyFont="1" applyFill="1" applyBorder="1" applyAlignment="1">
      <alignment horizontal="justify" vertical="center" wrapText="1"/>
    </xf>
    <xf numFmtId="0" fontId="5" fillId="0" borderId="0" xfId="0" applyFont="1" applyBorder="1" applyAlignment="1">
      <alignment horizontal="left" vertical="center" wrapText="1"/>
    </xf>
    <xf numFmtId="0" fontId="37" fillId="0" borderId="40" xfId="0" applyFont="1" applyBorder="1" applyAlignment="1">
      <alignment vertical="center"/>
    </xf>
    <xf numFmtId="0" fontId="37" fillId="0" borderId="45" xfId="0" applyFont="1" applyBorder="1" applyAlignment="1">
      <alignment vertical="center"/>
    </xf>
    <xf numFmtId="0" fontId="37" fillId="0" borderId="43" xfId="0" applyFont="1" applyBorder="1" applyAlignment="1">
      <alignment horizontal="center" vertical="center" wrapText="1"/>
    </xf>
    <xf numFmtId="0" fontId="37" fillId="0" borderId="39" xfId="0" applyFont="1" applyBorder="1" applyAlignment="1">
      <alignment horizontal="center" vertical="center" wrapText="1"/>
    </xf>
  </cellXfs>
  <cellStyles count="73">
    <cellStyle name="20 % - Accent1 2" xfId="2"/>
    <cellStyle name="20 % - Accent2 2" xfId="3"/>
    <cellStyle name="20 % - Accent3 2" xfId="4"/>
    <cellStyle name="20 % - Accent4 2" xfId="5"/>
    <cellStyle name="20 % - Accent5 2" xfId="6"/>
    <cellStyle name="20 % - Accent6 2" xfId="7"/>
    <cellStyle name="40 % - Accent1 2" xfId="8"/>
    <cellStyle name="40 % - Accent2 2" xfId="9"/>
    <cellStyle name="40 % - Accent3 2" xfId="10"/>
    <cellStyle name="40 % - Accent4 2" xfId="11"/>
    <cellStyle name="40 % - Accent5 2" xfId="12"/>
    <cellStyle name="40 % - Accent6 2" xfId="13"/>
    <cellStyle name="60 % - Accent1 2" xfId="14"/>
    <cellStyle name="60 % - Accent2 2" xfId="15"/>
    <cellStyle name="60 % - Accent3 2" xfId="16"/>
    <cellStyle name="60 % - Accent4 2" xfId="17"/>
    <cellStyle name="60 % - Accent5 2" xfId="18"/>
    <cellStyle name="60 % - Accent6 2" xfId="19"/>
    <cellStyle name="Accent1 2" xfId="20"/>
    <cellStyle name="Accent2 2" xfId="21"/>
    <cellStyle name="Accent3 2" xfId="22"/>
    <cellStyle name="Accent4 2" xfId="23"/>
    <cellStyle name="Accent5 2" xfId="24"/>
    <cellStyle name="Accent6 2" xfId="25"/>
    <cellStyle name="Avertissement 2" xfId="26"/>
    <cellStyle name="Bon" xfId="27"/>
    <cellStyle name="Calcul 2" xfId="28"/>
    <cellStyle name="Calcul 2 2" xfId="54"/>
    <cellStyle name="Calcul 2 3" xfId="65"/>
    <cellStyle name="Calcul 2 4" xfId="64"/>
    <cellStyle name="Cellule liée 2" xfId="29"/>
    <cellStyle name="Entrée 2" xfId="30"/>
    <cellStyle name="Entrée 2 2" xfId="55"/>
    <cellStyle name="Entrée 2 3" xfId="67"/>
    <cellStyle name="Entrée 2 4" xfId="66"/>
    <cellStyle name="Euro" xfId="31"/>
    <cellStyle name="Insatisfaisant 2" xfId="32"/>
    <cellStyle name="Milliers" xfId="59" builtinId="3"/>
    <cellStyle name="Motif" xfId="33"/>
    <cellStyle name="Neutre 2" xfId="34"/>
    <cellStyle name="Normal" xfId="0" builtinId="0"/>
    <cellStyle name="Normal 2" xfId="35"/>
    <cellStyle name="Normal_Schema (version 1)" xfId="50"/>
    <cellStyle name="Pourcentage" xfId="1" builtinId="5"/>
    <cellStyle name="Pourcentage 2" xfId="36"/>
    <cellStyle name="Remarque" xfId="37"/>
    <cellStyle name="Remarque 2" xfId="48"/>
    <cellStyle name="Remarque 2 2" xfId="58"/>
    <cellStyle name="Remarque 2 3" xfId="62"/>
    <cellStyle name="Remarque 2 4" xfId="70"/>
    <cellStyle name="Sortie 2" xfId="38"/>
    <cellStyle name="Sortie 2 2" xfId="56"/>
    <cellStyle name="Sortie 2 3" xfId="68"/>
    <cellStyle name="Sortie 2 4" xfId="61"/>
    <cellStyle name="Style 1" xfId="39"/>
    <cellStyle name="Texte explicatif 2" xfId="40"/>
    <cellStyle name="Titre 1" xfId="41"/>
    <cellStyle name="Titre 2" xfId="42"/>
    <cellStyle name="Titre 3" xfId="43"/>
    <cellStyle name="Titre 3 2" xfId="49"/>
    <cellStyle name="Titre 3 3" xfId="51"/>
    <cellStyle name="Titre 3 4" xfId="52"/>
    <cellStyle name="Titre 3 5" xfId="57"/>
    <cellStyle name="Titre 3 6" xfId="60"/>
    <cellStyle name="Titre 3 7" xfId="63"/>
    <cellStyle name="Titre 3 8" xfId="72"/>
    <cellStyle name="Titre 4" xfId="44"/>
    <cellStyle name="Titre " xfId="45"/>
    <cellStyle name="Total 2" xfId="46"/>
    <cellStyle name="Total 2 2" xfId="53"/>
    <cellStyle name="Total 2 3" xfId="69"/>
    <cellStyle name="Total 2 4" xfId="71"/>
    <cellStyle name="Vérification de cellule" xfId="4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a:latin typeface="Times New Roman" panose="02020603050405020304" pitchFamily="18" charset="0"/>
                <a:cs typeface="Times New Roman" panose="02020603050405020304" pitchFamily="18" charset="0"/>
              </a:rPr>
              <a:t>Répartition des actes de mobilité en 2015 selon leur composition</a:t>
            </a:r>
          </a:p>
        </c:rich>
      </c:tx>
      <c:layout>
        <c:manualLayout>
          <c:xMode val="edge"/>
          <c:yMode val="edge"/>
          <c:x val="0.38434615393666843"/>
          <c:y val="2.7245632787866469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'source FT 4.6-2'!$B$7</c:f>
              <c:strCache>
                <c:ptCount val="1"/>
                <c:pt idx="0">
                  <c:v>Mobilité simple</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4.6-2'!$B$8:$B$11</c:f>
              <c:numCache>
                <c:formatCode>0</c:formatCode>
                <c:ptCount val="4"/>
                <c:pt idx="0">
                  <c:v>51.697738741211495</c:v>
                </c:pt>
                <c:pt idx="1">
                  <c:v>56.618037732450809</c:v>
                </c:pt>
                <c:pt idx="2">
                  <c:v>66.152687026668929</c:v>
                </c:pt>
                <c:pt idx="3">
                  <c:v>57.112065097321278</c:v>
                </c:pt>
              </c:numCache>
            </c:numRef>
          </c:val>
        </c:ser>
        <c:ser>
          <c:idx val="1"/>
          <c:order val="1"/>
          <c:tx>
            <c:strRef>
              <c:f>'source FT 4.6-2'!$C$7</c:f>
              <c:strCache>
                <c:ptCount val="1"/>
                <c:pt idx="0">
                  <c:v>Double mobilité</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4.6-2'!$C$8:$C$11</c:f>
              <c:numCache>
                <c:formatCode>0</c:formatCode>
                <c:ptCount val="4"/>
                <c:pt idx="0">
                  <c:v>39.740303612524549</c:v>
                </c:pt>
                <c:pt idx="1">
                  <c:v>34.252330136431176</c:v>
                </c:pt>
                <c:pt idx="2">
                  <c:v>20.67782959431548</c:v>
                </c:pt>
                <c:pt idx="3">
                  <c:v>32.962779852724978</c:v>
                </c:pt>
              </c:numCache>
            </c:numRef>
          </c:val>
        </c:ser>
        <c:ser>
          <c:idx val="2"/>
          <c:order val="2"/>
          <c:tx>
            <c:strRef>
              <c:f>'source FT 4.6-2'!$D$7</c:f>
              <c:strCache>
                <c:ptCount val="1"/>
                <c:pt idx="0">
                  <c:v>Triple mobilité</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4.6-2'!$A$8:$A$11</c:f>
              <c:strCache>
                <c:ptCount val="4"/>
                <c:pt idx="0">
                  <c:v>Changement d'employeur</c:v>
                </c:pt>
                <c:pt idx="1">
                  <c:v>Changement de zone d'emploi</c:v>
                </c:pt>
                <c:pt idx="2">
                  <c:v>Changement de statut ou de situation d'emploi</c:v>
                </c:pt>
                <c:pt idx="3">
                  <c:v>Total</c:v>
                </c:pt>
              </c:strCache>
            </c:strRef>
          </c:cat>
          <c:val>
            <c:numRef>
              <c:f>'source FT 4.6-2'!$D$8:$D$11</c:f>
              <c:numCache>
                <c:formatCode>0</c:formatCode>
                <c:ptCount val="4"/>
                <c:pt idx="0">
                  <c:v>8.5619576462639611</c:v>
                </c:pt>
                <c:pt idx="1">
                  <c:v>9.1296321311180151</c:v>
                </c:pt>
                <c:pt idx="2">
                  <c:v>13.169483379015601</c:v>
                </c:pt>
                <c:pt idx="3">
                  <c:v>9.9251550499537426</c:v>
                </c:pt>
              </c:numCache>
            </c:numRef>
          </c:val>
        </c:ser>
        <c:dLbls>
          <c:showLegendKey val="0"/>
          <c:showVal val="0"/>
          <c:showCatName val="0"/>
          <c:showSerName val="0"/>
          <c:showPercent val="0"/>
          <c:showBubbleSize val="0"/>
        </c:dLbls>
        <c:gapWidth val="150"/>
        <c:overlap val="100"/>
        <c:axId val="-325503168"/>
        <c:axId val="-325504256"/>
      </c:barChart>
      <c:catAx>
        <c:axId val="-325503168"/>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504256"/>
        <c:crosses val="autoZero"/>
        <c:auto val="1"/>
        <c:lblAlgn val="ctr"/>
        <c:lblOffset val="100"/>
        <c:noMultiLvlLbl val="0"/>
      </c:catAx>
      <c:valAx>
        <c:axId val="-325504256"/>
        <c:scaling>
          <c:orientation val="minMax"/>
        </c:scaling>
        <c:delete val="0"/>
        <c:axPos val="b"/>
        <c:majorGridlines>
          <c:spPr>
            <a:ln w="9525" cap="flat" cmpd="sng" algn="ctr">
              <a:noFill/>
              <a:round/>
            </a:ln>
            <a:effectLst/>
          </c:spPr>
        </c:majorGridlines>
        <c:numFmt formatCode="0%" sourceLinked="1"/>
        <c:majorTickMark val="out"/>
        <c:minorTickMark val="none"/>
        <c:tickLblPos val="nextTo"/>
        <c:spPr>
          <a:noFill/>
          <a:ln>
            <a:solidFill>
              <a:srgbClr xmlns:mc="http://schemas.openxmlformats.org/markup-compatibility/2006" xmlns:a14="http://schemas.microsoft.com/office/drawing/2010/main" val="000000" mc:Ignorable="a14" a14:legacySpreadsheetColorIndex="64"/>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503168"/>
        <c:crosses val="autoZero"/>
        <c:crossBetween val="between"/>
      </c:valAx>
      <c:spPr>
        <a:noFill/>
        <a:ln>
          <a:noFill/>
        </a:ln>
        <a:effectLst/>
      </c:spPr>
    </c:plotArea>
    <c:legend>
      <c:legendPos val="b"/>
      <c:layout>
        <c:manualLayout>
          <c:xMode val="edge"/>
          <c:yMode val="edge"/>
          <c:x val="0.30220600598229158"/>
          <c:y val="0.92209411649867878"/>
          <c:w val="0.46366590687362108"/>
          <c:h val="5.7471658910421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d'employeur</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4.6-4'!$C$4:$C$7</c:f>
              <c:strCache>
                <c:ptCount val="4"/>
                <c:pt idx="0">
                  <c:v>Changement d'employeur seul</c:v>
                </c:pt>
                <c:pt idx="1">
                  <c:v>Changement d'employeur + zone d'emploi</c:v>
                </c:pt>
                <c:pt idx="2">
                  <c:v>Changement d'employeur + statut</c:v>
                </c:pt>
                <c:pt idx="3">
                  <c:v>Changement d'employeur + zone d'emploi + statut</c:v>
                </c:pt>
              </c:strCache>
            </c:strRef>
          </c:cat>
          <c:val>
            <c:numRef>
              <c:f>'source FT 4.6-4'!$E$4:$E$7</c:f>
              <c:numCache>
                <c:formatCode>0</c:formatCode>
                <c:ptCount val="4"/>
                <c:pt idx="0">
                  <c:v>51.697738741211495</c:v>
                </c:pt>
                <c:pt idx="1">
                  <c:v>29.209720668032009</c:v>
                </c:pt>
                <c:pt idx="2">
                  <c:v>10.530582944492537</c:v>
                </c:pt>
                <c:pt idx="3">
                  <c:v>8.5619576462639611</c:v>
                </c:pt>
              </c:numCache>
            </c:numRef>
          </c:val>
        </c:ser>
        <c:dLbls>
          <c:showLegendKey val="0"/>
          <c:showVal val="0"/>
          <c:showCatName val="0"/>
          <c:showSerName val="0"/>
          <c:showPercent val="0"/>
          <c:showBubbleSize val="0"/>
        </c:dLbls>
        <c:gapWidth val="182"/>
        <c:axId val="-325502080"/>
        <c:axId val="-325501536"/>
      </c:barChart>
      <c:catAx>
        <c:axId val="-32550208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501536"/>
        <c:crosses val="autoZero"/>
        <c:auto val="1"/>
        <c:lblAlgn val="ctr"/>
        <c:lblOffset val="100"/>
        <c:noMultiLvlLbl val="0"/>
      </c:catAx>
      <c:valAx>
        <c:axId val="-325501536"/>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32550208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zone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4.6-4'!$C$12:$C$15</c:f>
              <c:strCache>
                <c:ptCount val="4"/>
                <c:pt idx="0">
                  <c:v>Changement de zone d'emploi seul</c:v>
                </c:pt>
                <c:pt idx="1">
                  <c:v>Changement de zone d'emploi + employeur</c:v>
                </c:pt>
                <c:pt idx="2">
                  <c:v>Changement de zone d'emploi + employeur + statut</c:v>
                </c:pt>
                <c:pt idx="3">
                  <c:v>Changement de zone d'emploi + statut</c:v>
                </c:pt>
              </c:strCache>
            </c:strRef>
          </c:cat>
          <c:val>
            <c:numRef>
              <c:f>'source FT 4.6-4'!$E$12:$E$15</c:f>
              <c:numCache>
                <c:formatCode>0</c:formatCode>
                <c:ptCount val="4"/>
                <c:pt idx="0">
                  <c:v>56.618037732450809</c:v>
                </c:pt>
                <c:pt idx="1">
                  <c:v>31.146382097347924</c:v>
                </c:pt>
                <c:pt idx="2">
                  <c:v>9.1296321311180151</c:v>
                </c:pt>
                <c:pt idx="3">
                  <c:v>3.1059480390832546</c:v>
                </c:pt>
              </c:numCache>
            </c:numRef>
          </c:val>
        </c:ser>
        <c:dLbls>
          <c:showLegendKey val="0"/>
          <c:showVal val="0"/>
          <c:showCatName val="0"/>
          <c:showSerName val="0"/>
          <c:showPercent val="0"/>
          <c:showBubbleSize val="0"/>
        </c:dLbls>
        <c:gapWidth val="182"/>
        <c:axId val="-85980224"/>
        <c:axId val="-85986208"/>
      </c:barChart>
      <c:catAx>
        <c:axId val="-8598022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6208"/>
        <c:crosses val="autoZero"/>
        <c:auto val="1"/>
        <c:lblAlgn val="ctr"/>
        <c:lblOffset val="100"/>
        <c:noMultiLvlLbl val="0"/>
      </c:catAx>
      <c:valAx>
        <c:axId val="-85986208"/>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02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100" b="1">
                <a:latin typeface="Times New Roman" panose="02020603050405020304" pitchFamily="18" charset="0"/>
                <a:cs typeface="Times New Roman" panose="02020603050405020304" pitchFamily="18" charset="0"/>
              </a:rPr>
              <a:t>Changement de statut ou de situation d'emploi</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6"/>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4.6-4'!$C$20:$C$23</c:f>
              <c:strCache>
                <c:ptCount val="4"/>
                <c:pt idx="0">
                  <c:v>Changement de statut seul</c:v>
                </c:pt>
                <c:pt idx="1">
                  <c:v>Changement de statut + employeur</c:v>
                </c:pt>
                <c:pt idx="2">
                  <c:v>Changement de statut + employeur + zone d'emploi</c:v>
                </c:pt>
                <c:pt idx="3">
                  <c:v>Changement de statut + zone d'emploi</c:v>
                </c:pt>
              </c:strCache>
            </c:strRef>
          </c:cat>
          <c:val>
            <c:numRef>
              <c:f>'source FT 4.6-4'!$E$20:$E$23</c:f>
              <c:numCache>
                <c:formatCode>0</c:formatCode>
                <c:ptCount val="4"/>
                <c:pt idx="0">
                  <c:v>66.152687026668929</c:v>
                </c:pt>
                <c:pt idx="1">
                  <c:v>16.197503280030137</c:v>
                </c:pt>
                <c:pt idx="2">
                  <c:v>13.169483379015601</c:v>
                </c:pt>
                <c:pt idx="3">
                  <c:v>4.4803263142853433</c:v>
                </c:pt>
              </c:numCache>
            </c:numRef>
          </c:val>
        </c:ser>
        <c:dLbls>
          <c:showLegendKey val="0"/>
          <c:showVal val="0"/>
          <c:showCatName val="0"/>
          <c:showSerName val="0"/>
          <c:showPercent val="0"/>
          <c:showBubbleSize val="0"/>
        </c:dLbls>
        <c:gapWidth val="182"/>
        <c:axId val="-85980768"/>
        <c:axId val="-85985120"/>
      </c:barChart>
      <c:catAx>
        <c:axId val="-8598076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5120"/>
        <c:crosses val="autoZero"/>
        <c:auto val="1"/>
        <c:lblAlgn val="ctr"/>
        <c:lblOffset val="100"/>
        <c:noMultiLvlLbl val="0"/>
      </c:catAx>
      <c:valAx>
        <c:axId val="-85985120"/>
        <c:scaling>
          <c:orientation val="minMax"/>
        </c:scaling>
        <c:delete val="0"/>
        <c:axPos val="b"/>
        <c:majorGridlines>
          <c:spPr>
            <a:ln w="9525" cap="flat" cmpd="sng" algn="ctr">
              <a:noFill/>
              <a:round/>
            </a:ln>
            <a:effectLst/>
          </c:spPr>
        </c:majorGridlines>
        <c:numFmt formatCode="0&quot;%&quot;"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80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'source FT 4.6-7'!$A$2</c:f>
              <c:strCache>
                <c:ptCount val="1"/>
                <c:pt idx="0">
                  <c:v>2012</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Mobilité</c:v>
                </c:pt>
                <c:pt idx="1">
                  <c:v>Changement d'employeur</c:v>
                </c:pt>
                <c:pt idx="2">
                  <c:v>Changement de zone d'emploi</c:v>
                </c:pt>
                <c:pt idx="3">
                  <c:v>Changement de statut ou de situation d'emploi</c:v>
                </c:pt>
              </c:strCache>
            </c:strRef>
          </c:cat>
          <c:val>
            <c:numRef>
              <c:f>'source FT 4.6-7'!$B$2:$E$2</c:f>
              <c:numCache>
                <c:formatCode>0.0</c:formatCode>
                <c:ptCount val="4"/>
                <c:pt idx="0">
                  <c:v>8.6783038227210536</c:v>
                </c:pt>
                <c:pt idx="1">
                  <c:v>4.29</c:v>
                </c:pt>
                <c:pt idx="2">
                  <c:v>3.84</c:v>
                </c:pt>
                <c:pt idx="3">
                  <c:v>3.1</c:v>
                </c:pt>
              </c:numCache>
            </c:numRef>
          </c:val>
        </c:ser>
        <c:ser>
          <c:idx val="1"/>
          <c:order val="1"/>
          <c:tx>
            <c:strRef>
              <c:f>'source FT 4.6-7'!$A$3</c:f>
              <c:strCache>
                <c:ptCount val="1"/>
                <c:pt idx="0">
                  <c:v>2013</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Mobilité</c:v>
                </c:pt>
                <c:pt idx="1">
                  <c:v>Changement d'employeur</c:v>
                </c:pt>
                <c:pt idx="2">
                  <c:v>Changement de zone d'emploi</c:v>
                </c:pt>
                <c:pt idx="3">
                  <c:v>Changement de statut ou de situation d'emploi</c:v>
                </c:pt>
              </c:strCache>
            </c:strRef>
          </c:cat>
          <c:val>
            <c:numRef>
              <c:f>'source FT 4.6-7'!$B$3:$E$3</c:f>
              <c:numCache>
                <c:formatCode>0.0</c:formatCode>
                <c:ptCount val="4"/>
                <c:pt idx="0">
                  <c:v>8.4782726907755972</c:v>
                </c:pt>
                <c:pt idx="1">
                  <c:v>4.12</c:v>
                </c:pt>
                <c:pt idx="2">
                  <c:v>3.78</c:v>
                </c:pt>
                <c:pt idx="3">
                  <c:v>3.17</c:v>
                </c:pt>
              </c:numCache>
            </c:numRef>
          </c:val>
        </c:ser>
        <c:ser>
          <c:idx val="2"/>
          <c:order val="2"/>
          <c:tx>
            <c:strRef>
              <c:f>'source FT 4.6-7'!$A$4</c:f>
              <c:strCache>
                <c:ptCount val="1"/>
                <c:pt idx="0">
                  <c:v>2014</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Mobilité</c:v>
                </c:pt>
                <c:pt idx="1">
                  <c:v>Changement d'employeur</c:v>
                </c:pt>
                <c:pt idx="2">
                  <c:v>Changement de zone d'emploi</c:v>
                </c:pt>
                <c:pt idx="3">
                  <c:v>Changement de statut ou de situation d'emploi</c:v>
                </c:pt>
              </c:strCache>
            </c:strRef>
          </c:cat>
          <c:val>
            <c:numRef>
              <c:f>'source FT 4.6-7'!$B$4:$E$4</c:f>
              <c:numCache>
                <c:formatCode>0.0</c:formatCode>
                <c:ptCount val="4"/>
                <c:pt idx="0">
                  <c:v>8.4822913739281027</c:v>
                </c:pt>
                <c:pt idx="1">
                  <c:v>3.97</c:v>
                </c:pt>
                <c:pt idx="2">
                  <c:v>3.93</c:v>
                </c:pt>
                <c:pt idx="3">
                  <c:v>3.24</c:v>
                </c:pt>
              </c:numCache>
            </c:numRef>
          </c:val>
        </c:ser>
        <c:ser>
          <c:idx val="3"/>
          <c:order val="3"/>
          <c:tx>
            <c:strRef>
              <c:f>'source FT 4.6-7'!$A$5</c:f>
              <c:strCache>
                <c:ptCount val="1"/>
                <c:pt idx="0">
                  <c:v>2015</c:v>
                </c:pt>
              </c:strCache>
            </c:strRef>
          </c:tx>
          <c:spPr>
            <a:solidFill>
              <a:schemeClr val="accent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'source FT 4.6-7'!$B$1:$E$1</c:f>
              <c:strCache>
                <c:ptCount val="4"/>
                <c:pt idx="0">
                  <c:v>Mobilité</c:v>
                </c:pt>
                <c:pt idx="1">
                  <c:v>Changement d'employeur</c:v>
                </c:pt>
                <c:pt idx="2">
                  <c:v>Changement de zone d'emploi</c:v>
                </c:pt>
                <c:pt idx="3">
                  <c:v>Changement de statut ou de situation d'emploi</c:v>
                </c:pt>
              </c:strCache>
            </c:strRef>
          </c:cat>
          <c:val>
            <c:numRef>
              <c:f>'source FT 4.6-7'!$B$5:$E$5</c:f>
              <c:numCache>
                <c:formatCode>0.0</c:formatCode>
                <c:ptCount val="4"/>
                <c:pt idx="0">
                  <c:v>8.8877683197805872</c:v>
                </c:pt>
                <c:pt idx="1">
                  <c:v>4.47</c:v>
                </c:pt>
                <c:pt idx="2">
                  <c:v>4.1900000000000004</c:v>
                </c:pt>
                <c:pt idx="3">
                  <c:v>2.9</c:v>
                </c:pt>
              </c:numCache>
            </c:numRef>
          </c:val>
        </c:ser>
        <c:dLbls>
          <c:dLblPos val="outEnd"/>
          <c:showLegendKey val="0"/>
          <c:showVal val="1"/>
          <c:showCatName val="0"/>
          <c:showSerName val="0"/>
          <c:showPercent val="0"/>
          <c:showBubbleSize val="0"/>
        </c:dLbls>
        <c:gapWidth val="219"/>
        <c:axId val="-85979136"/>
        <c:axId val="-85976416"/>
      </c:barChart>
      <c:catAx>
        <c:axId val="-85979136"/>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6416"/>
        <c:crosses val="autoZero"/>
        <c:auto val="1"/>
        <c:lblAlgn val="ctr"/>
        <c:lblOffset val="100"/>
        <c:noMultiLvlLbl val="0"/>
      </c:catAx>
      <c:valAx>
        <c:axId val="-85976416"/>
        <c:scaling>
          <c:orientation val="minMax"/>
          <c:max val="10"/>
          <c:min val="0"/>
        </c:scaling>
        <c:delete val="0"/>
        <c:axPos val="l"/>
        <c:majorGridlines>
          <c:spPr>
            <a:ln w="9525" cap="flat" cmpd="sng" algn="ctr">
              <a:noFill/>
              <a:round/>
            </a:ln>
            <a:effectLst/>
          </c:spPr>
        </c:majorGridlines>
        <c:numFmt formatCode="0.0" sourceLinked="1"/>
        <c:majorTickMark val="out"/>
        <c:minorTickMark val="none"/>
        <c:tickLblPos val="nextTo"/>
        <c:spPr>
          <a:noFill/>
          <a:ln>
            <a:solidFill>
              <a:schemeClr val="accent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979136"/>
        <c:crosses val="autoZero"/>
        <c:crossBetween val="between"/>
        <c:majorUnit val="1"/>
      </c:valAx>
      <c:spPr>
        <a:noFill/>
        <a:ln>
          <a:noFill/>
        </a:ln>
        <a:effectLst/>
      </c:spPr>
    </c:plotArea>
    <c:legend>
      <c:legendPos val="b"/>
      <c:layout>
        <c:manualLayout>
          <c:xMode val="edge"/>
          <c:yMode val="edge"/>
          <c:x val="0.25693416447944006"/>
          <c:y val="0.89409667541557303"/>
          <c:w val="0.50002034120734906"/>
          <c:h val="7.8125546806649168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0</xdr:col>
      <xdr:colOff>47625</xdr:colOff>
      <xdr:row>2</xdr:row>
      <xdr:rowOff>42862</xdr:rowOff>
    </xdr:from>
    <xdr:to>
      <xdr:col>10</xdr:col>
      <xdr:colOff>76199</xdr:colOff>
      <xdr:row>21</xdr:row>
      <xdr:rowOff>152400</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128587</xdr:rowOff>
    </xdr:from>
    <xdr:to>
      <xdr:col>5</xdr:col>
      <xdr:colOff>66674</xdr:colOff>
      <xdr:row>16</xdr:row>
      <xdr:rowOff>14287</xdr:rowOff>
    </xdr:to>
    <xdr:graphicFrame macro="">
      <xdr:nvGraphicFramePr>
        <xdr:cNvPr id="3" name="Graphique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114300</xdr:colOff>
      <xdr:row>1</xdr:row>
      <xdr:rowOff>128587</xdr:rowOff>
    </xdr:from>
    <xdr:to>
      <xdr:col>11</xdr:col>
      <xdr:colOff>114300</xdr:colOff>
      <xdr:row>16</xdr:row>
      <xdr:rowOff>14287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11</xdr:col>
      <xdr:colOff>152400</xdr:colOff>
      <xdr:row>1</xdr:row>
      <xdr:rowOff>119062</xdr:rowOff>
    </xdr:from>
    <xdr:to>
      <xdr:col>17</xdr:col>
      <xdr:colOff>152400</xdr:colOff>
      <xdr:row>16</xdr:row>
      <xdr:rowOff>4762</xdr:rowOff>
    </xdr:to>
    <xdr:graphicFrame macro="">
      <xdr:nvGraphicFramePr>
        <xdr:cNvPr id="5" name="Graphique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438149</xdr:colOff>
      <xdr:row>3</xdr:row>
      <xdr:rowOff>48583</xdr:rowOff>
    </xdr:from>
    <xdr:to>
      <xdr:col>2</xdr:col>
      <xdr:colOff>757148</xdr:colOff>
      <xdr:row>10</xdr:row>
      <xdr:rowOff>171450</xdr:rowOff>
    </xdr:to>
    <xdr:grpSp>
      <xdr:nvGrpSpPr>
        <xdr:cNvPr id="2" name="Group 29"/>
        <xdr:cNvGrpSpPr>
          <a:grpSpLocks/>
        </xdr:cNvGrpSpPr>
      </xdr:nvGrpSpPr>
      <xdr:grpSpPr bwMode="auto">
        <a:xfrm>
          <a:off x="438149" y="620083"/>
          <a:ext cx="1842999" cy="1456367"/>
          <a:chOff x="47" y="110"/>
          <a:chExt cx="176" cy="170"/>
        </a:xfrm>
      </xdr:grpSpPr>
      <xdr:sp macro="" textlink="">
        <xdr:nvSpPr>
          <xdr:cNvPr id="3" name="Line 30"/>
          <xdr:cNvSpPr>
            <a:spLocks noChangeShapeType="1"/>
          </xdr:cNvSpPr>
        </xdr:nvSpPr>
        <xdr:spPr bwMode="auto">
          <a:xfrm>
            <a:off x="48" y="111"/>
            <a:ext cx="0" cy="169"/>
          </a:xfrm>
          <a:prstGeom prst="line">
            <a:avLst/>
          </a:prstGeom>
          <a:noFill/>
          <a:ln w="19050" cap="flat" cmpd="sng">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4" name="Line 31"/>
          <xdr:cNvSpPr>
            <a:spLocks noChangeShapeType="1"/>
          </xdr:cNvSpPr>
        </xdr:nvSpPr>
        <xdr:spPr bwMode="auto">
          <a:xfrm>
            <a:off x="47" y="280"/>
            <a:ext cx="33"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5" name="Line 32"/>
          <xdr:cNvSpPr>
            <a:spLocks noChangeShapeType="1"/>
          </xdr:cNvSpPr>
        </xdr:nvSpPr>
        <xdr:spPr bwMode="auto">
          <a:xfrm flipH="1">
            <a:off x="47" y="110"/>
            <a:ext cx="176" cy="1"/>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grpSp>
    <xdr:clientData/>
  </xdr:twoCellAnchor>
  <xdr:twoCellAnchor>
    <xdr:from>
      <xdr:col>3</xdr:col>
      <xdr:colOff>409575</xdr:colOff>
      <xdr:row>5</xdr:row>
      <xdr:rowOff>0</xdr:rowOff>
    </xdr:from>
    <xdr:to>
      <xdr:col>7</xdr:col>
      <xdr:colOff>447675</xdr:colOff>
      <xdr:row>7</xdr:row>
      <xdr:rowOff>0</xdr:rowOff>
    </xdr:to>
    <xdr:grpSp>
      <xdr:nvGrpSpPr>
        <xdr:cNvPr id="8" name="Group 1"/>
        <xdr:cNvGrpSpPr>
          <a:grpSpLocks/>
        </xdr:cNvGrpSpPr>
      </xdr:nvGrpSpPr>
      <xdr:grpSpPr bwMode="auto">
        <a:xfrm>
          <a:off x="2695575" y="952500"/>
          <a:ext cx="2038350" cy="381000"/>
          <a:chOff x="244" y="138"/>
          <a:chExt cx="199" cy="35"/>
        </a:xfrm>
      </xdr:grpSpPr>
      <xdr:sp macro="" textlink="">
        <xdr:nvSpPr>
          <xdr:cNvPr id="9" name="Line 2"/>
          <xdr:cNvSpPr>
            <a:spLocks noChangeShapeType="1"/>
          </xdr:cNvSpPr>
        </xdr:nvSpPr>
        <xdr:spPr bwMode="auto">
          <a:xfrm>
            <a:off x="244" y="156"/>
            <a:ext cx="199"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0" name="Line 3"/>
          <xdr:cNvSpPr>
            <a:spLocks noChangeShapeType="1"/>
          </xdr:cNvSpPr>
        </xdr:nvSpPr>
        <xdr:spPr bwMode="auto">
          <a:xfrm>
            <a:off x="340" y="138"/>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1" name="Line 4"/>
          <xdr:cNvSpPr>
            <a:spLocks noChangeShapeType="1"/>
          </xdr:cNvSpPr>
        </xdr:nvSpPr>
        <xdr:spPr bwMode="auto">
          <a:xfrm>
            <a:off x="442"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2" name="Line 5"/>
          <xdr:cNvSpPr>
            <a:spLocks noChangeShapeType="1"/>
          </xdr:cNvSpPr>
        </xdr:nvSpPr>
        <xdr:spPr bwMode="auto">
          <a:xfrm>
            <a:off x="244" y="155"/>
            <a:ext cx="0" cy="18"/>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3" name="Line 6"/>
          <xdr:cNvSpPr>
            <a:spLocks noChangeShapeType="1"/>
          </xdr:cNvSpPr>
        </xdr:nvSpPr>
        <xdr:spPr bwMode="auto">
          <a:xfrm>
            <a:off x="340" y="156"/>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9</xdr:col>
      <xdr:colOff>409575</xdr:colOff>
      <xdr:row>4</xdr:row>
      <xdr:rowOff>180975</xdr:rowOff>
    </xdr:from>
    <xdr:to>
      <xdr:col>13</xdr:col>
      <xdr:colOff>447675</xdr:colOff>
      <xdr:row>7</xdr:row>
      <xdr:rowOff>0</xdr:rowOff>
    </xdr:to>
    <xdr:grpSp>
      <xdr:nvGrpSpPr>
        <xdr:cNvPr id="14" name="Group 7"/>
        <xdr:cNvGrpSpPr>
          <a:grpSpLocks/>
        </xdr:cNvGrpSpPr>
      </xdr:nvGrpSpPr>
      <xdr:grpSpPr bwMode="auto">
        <a:xfrm>
          <a:off x="5695950" y="942975"/>
          <a:ext cx="2133600" cy="390525"/>
          <a:chOff x="547" y="138"/>
          <a:chExt cx="202" cy="36"/>
        </a:xfrm>
      </xdr:grpSpPr>
      <xdr:sp macro="" textlink="">
        <xdr:nvSpPr>
          <xdr:cNvPr id="15"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6"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17"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8"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19"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15</xdr:col>
      <xdr:colOff>361950</xdr:colOff>
      <xdr:row>5</xdr:row>
      <xdr:rowOff>0</xdr:rowOff>
    </xdr:from>
    <xdr:to>
      <xdr:col>19</xdr:col>
      <xdr:colOff>409575</xdr:colOff>
      <xdr:row>7</xdr:row>
      <xdr:rowOff>9525</xdr:rowOff>
    </xdr:to>
    <xdr:grpSp>
      <xdr:nvGrpSpPr>
        <xdr:cNvPr id="25" name="Group 7"/>
        <xdr:cNvGrpSpPr>
          <a:grpSpLocks/>
        </xdr:cNvGrpSpPr>
      </xdr:nvGrpSpPr>
      <xdr:grpSpPr bwMode="auto">
        <a:xfrm>
          <a:off x="8705850" y="952500"/>
          <a:ext cx="2238375" cy="390525"/>
          <a:chOff x="547" y="138"/>
          <a:chExt cx="202" cy="36"/>
        </a:xfrm>
      </xdr:grpSpPr>
      <xdr:sp macro="" textlink="">
        <xdr:nvSpPr>
          <xdr:cNvPr id="26" name="Line 8"/>
          <xdr:cNvSpPr>
            <a:spLocks noChangeShapeType="1"/>
          </xdr:cNvSpPr>
        </xdr:nvSpPr>
        <xdr:spPr bwMode="auto">
          <a:xfrm>
            <a:off x="547" y="157"/>
            <a:ext cx="202"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7" name="Line 9"/>
          <xdr:cNvSpPr>
            <a:spLocks noChangeShapeType="1"/>
          </xdr:cNvSpPr>
        </xdr:nvSpPr>
        <xdr:spPr bwMode="auto">
          <a:xfrm>
            <a:off x="644" y="138"/>
            <a:ext cx="0" cy="19"/>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sp macro="" textlink="">
        <xdr:nvSpPr>
          <xdr:cNvPr id="28" name="Line 10"/>
          <xdr:cNvSpPr>
            <a:spLocks noChangeShapeType="1"/>
          </xdr:cNvSpPr>
        </xdr:nvSpPr>
        <xdr:spPr bwMode="auto">
          <a:xfrm>
            <a:off x="7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29" name="Line 11"/>
          <xdr:cNvSpPr>
            <a:spLocks noChangeShapeType="1"/>
          </xdr:cNvSpPr>
        </xdr:nvSpPr>
        <xdr:spPr bwMode="auto">
          <a:xfrm>
            <a:off x="548"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sp macro="" textlink="">
        <xdr:nvSpPr>
          <xdr:cNvPr id="30" name="Line 12"/>
          <xdr:cNvSpPr>
            <a:spLocks noChangeShapeType="1"/>
          </xdr:cNvSpPr>
        </xdr:nvSpPr>
        <xdr:spPr bwMode="auto">
          <a:xfrm>
            <a:off x="644" y="157"/>
            <a:ext cx="0" cy="17"/>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grpSp>
    <xdr:clientData/>
  </xdr:twoCellAnchor>
  <xdr:twoCellAnchor>
    <xdr:from>
      <xdr:col>8</xdr:col>
      <xdr:colOff>47625</xdr:colOff>
      <xdr:row>2</xdr:row>
      <xdr:rowOff>180975</xdr:rowOff>
    </xdr:from>
    <xdr:to>
      <xdr:col>8</xdr:col>
      <xdr:colOff>209550</xdr:colOff>
      <xdr:row>3</xdr:row>
      <xdr:rowOff>180975</xdr:rowOff>
    </xdr:to>
    <xdr:sp macro="" textlink="">
      <xdr:nvSpPr>
        <xdr:cNvPr id="33" name="WordArt 23"/>
        <xdr:cNvSpPr>
          <a:spLocks noChangeArrowheads="1" noChangeShapeType="1" noTextEdit="1"/>
        </xdr:cNvSpPr>
      </xdr:nvSpPr>
      <xdr:spPr bwMode="auto">
        <a:xfrm>
          <a:off x="4991100"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47625</xdr:colOff>
      <xdr:row>2</xdr:row>
      <xdr:rowOff>180975</xdr:rowOff>
    </xdr:from>
    <xdr:to>
      <xdr:col>15</xdr:col>
      <xdr:colOff>9525</xdr:colOff>
      <xdr:row>3</xdr:row>
      <xdr:rowOff>180975</xdr:rowOff>
    </xdr:to>
    <xdr:sp macro="" textlink="">
      <xdr:nvSpPr>
        <xdr:cNvPr id="34" name="WordArt 23"/>
        <xdr:cNvSpPr>
          <a:spLocks noChangeArrowheads="1" noChangeShapeType="1" noTextEdit="1"/>
        </xdr:cNvSpPr>
      </xdr:nvSpPr>
      <xdr:spPr bwMode="auto">
        <a:xfrm>
          <a:off x="7915275" y="561975"/>
          <a:ext cx="161925" cy="1905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4</xdr:col>
      <xdr:colOff>19051</xdr:colOff>
      <xdr:row>15</xdr:row>
      <xdr:rowOff>9525</xdr:rowOff>
    </xdr:from>
    <xdr:to>
      <xdr:col>4</xdr:col>
      <xdr:colOff>142875</xdr:colOff>
      <xdr:row>15</xdr:row>
      <xdr:rowOff>123825</xdr:rowOff>
    </xdr:to>
    <xdr:sp macro="" textlink="">
      <xdr:nvSpPr>
        <xdr:cNvPr id="35" name="WordArt 23"/>
        <xdr:cNvSpPr>
          <a:spLocks noChangeArrowheads="1" noChangeShapeType="1" noTextEdit="1"/>
        </xdr:cNvSpPr>
      </xdr:nvSpPr>
      <xdr:spPr bwMode="auto">
        <a:xfrm>
          <a:off x="3067051" y="2867025"/>
          <a:ext cx="123824"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6</xdr:col>
      <xdr:colOff>47625</xdr:colOff>
      <xdr:row>15</xdr:row>
      <xdr:rowOff>9525</xdr:rowOff>
    </xdr:from>
    <xdr:to>
      <xdr:col>6</xdr:col>
      <xdr:colOff>133350</xdr:colOff>
      <xdr:row>15</xdr:row>
      <xdr:rowOff>123825</xdr:rowOff>
    </xdr:to>
    <xdr:sp macro="" textlink="">
      <xdr:nvSpPr>
        <xdr:cNvPr id="36" name="WordArt 23"/>
        <xdr:cNvSpPr>
          <a:spLocks noChangeArrowheads="1" noChangeShapeType="1" noTextEdit="1"/>
        </xdr:cNvSpPr>
      </xdr:nvSpPr>
      <xdr:spPr bwMode="auto">
        <a:xfrm>
          <a:off x="4038600" y="2867025"/>
          <a:ext cx="85725"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76201</xdr:colOff>
      <xdr:row>15</xdr:row>
      <xdr:rowOff>9525</xdr:rowOff>
    </xdr:from>
    <xdr:to>
      <xdr:col>8</xdr:col>
      <xdr:colOff>152401</xdr:colOff>
      <xdr:row>15</xdr:row>
      <xdr:rowOff>142875</xdr:rowOff>
    </xdr:to>
    <xdr:sp macro="" textlink="">
      <xdr:nvSpPr>
        <xdr:cNvPr id="37" name="WordArt 23"/>
        <xdr:cNvSpPr>
          <a:spLocks noChangeArrowheads="1" noChangeShapeType="1" noTextEdit="1"/>
        </xdr:cNvSpPr>
      </xdr:nvSpPr>
      <xdr:spPr bwMode="auto">
        <a:xfrm>
          <a:off x="5019676" y="2867025"/>
          <a:ext cx="76200" cy="1333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19</xdr:row>
      <xdr:rowOff>0</xdr:rowOff>
    </xdr:from>
    <xdr:to>
      <xdr:col>8</xdr:col>
      <xdr:colOff>171451</xdr:colOff>
      <xdr:row>19</xdr:row>
      <xdr:rowOff>95250</xdr:rowOff>
    </xdr:to>
    <xdr:sp macro="" textlink="">
      <xdr:nvSpPr>
        <xdr:cNvPr id="38" name="WordArt 23"/>
        <xdr:cNvSpPr>
          <a:spLocks noChangeArrowheads="1" noChangeShapeType="1" noTextEdit="1"/>
        </xdr:cNvSpPr>
      </xdr:nvSpPr>
      <xdr:spPr bwMode="auto">
        <a:xfrm>
          <a:off x="4981576" y="3429000"/>
          <a:ext cx="133350"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66674</xdr:colOff>
      <xdr:row>15</xdr:row>
      <xdr:rowOff>38099</xdr:rowOff>
    </xdr:from>
    <xdr:to>
      <xdr:col>10</xdr:col>
      <xdr:colOff>142875</xdr:colOff>
      <xdr:row>15</xdr:row>
      <xdr:rowOff>161924</xdr:rowOff>
    </xdr:to>
    <xdr:sp macro="" textlink="">
      <xdr:nvSpPr>
        <xdr:cNvPr id="39" name="WordArt 23"/>
        <xdr:cNvSpPr>
          <a:spLocks noChangeArrowheads="1" noChangeShapeType="1" noTextEdit="1"/>
        </xdr:cNvSpPr>
      </xdr:nvSpPr>
      <xdr:spPr bwMode="auto">
        <a:xfrm>
          <a:off x="6010274" y="2895599"/>
          <a:ext cx="76201"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12</xdr:col>
      <xdr:colOff>38100</xdr:colOff>
      <xdr:row>14</xdr:row>
      <xdr:rowOff>171451</xdr:rowOff>
    </xdr:from>
    <xdr:to>
      <xdr:col>12</xdr:col>
      <xdr:colOff>123825</xdr:colOff>
      <xdr:row>15</xdr:row>
      <xdr:rowOff>85725</xdr:rowOff>
    </xdr:to>
    <xdr:sp macro="" textlink="">
      <xdr:nvSpPr>
        <xdr:cNvPr id="40" name="WordArt 23"/>
        <xdr:cNvSpPr>
          <a:spLocks noChangeArrowheads="1" noChangeShapeType="1" noTextEdit="1"/>
        </xdr:cNvSpPr>
      </xdr:nvSpPr>
      <xdr:spPr bwMode="auto">
        <a:xfrm>
          <a:off x="6972300" y="2838451"/>
          <a:ext cx="85725" cy="104774"/>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66676</xdr:colOff>
      <xdr:row>15</xdr:row>
      <xdr:rowOff>28575</xdr:rowOff>
    </xdr:from>
    <xdr:to>
      <xdr:col>14</xdr:col>
      <xdr:colOff>161926</xdr:colOff>
      <xdr:row>15</xdr:row>
      <xdr:rowOff>142875</xdr:rowOff>
    </xdr:to>
    <xdr:sp macro="" textlink="">
      <xdr:nvSpPr>
        <xdr:cNvPr id="41" name="WordArt 23"/>
        <xdr:cNvSpPr>
          <a:spLocks noChangeArrowheads="1" noChangeShapeType="1" noTextEdit="1"/>
        </xdr:cNvSpPr>
      </xdr:nvSpPr>
      <xdr:spPr bwMode="auto">
        <a:xfrm>
          <a:off x="7934326" y="2886075"/>
          <a:ext cx="95250"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28575</xdr:colOff>
      <xdr:row>15</xdr:row>
      <xdr:rowOff>28575</xdr:rowOff>
    </xdr:from>
    <xdr:to>
      <xdr:col>16</xdr:col>
      <xdr:colOff>161924</xdr:colOff>
      <xdr:row>15</xdr:row>
      <xdr:rowOff>142875</xdr:rowOff>
    </xdr:to>
    <xdr:sp macro="" textlink="">
      <xdr:nvSpPr>
        <xdr:cNvPr id="42" name="WordArt 23"/>
        <xdr:cNvSpPr>
          <a:spLocks noChangeArrowheads="1" noChangeShapeType="1" noTextEdit="1"/>
        </xdr:cNvSpPr>
      </xdr:nvSpPr>
      <xdr:spPr bwMode="auto">
        <a:xfrm>
          <a:off x="8858250" y="2886075"/>
          <a:ext cx="133349" cy="11430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18</xdr:col>
      <xdr:colOff>57151</xdr:colOff>
      <xdr:row>15</xdr:row>
      <xdr:rowOff>38100</xdr:rowOff>
    </xdr:from>
    <xdr:to>
      <xdr:col>18</xdr:col>
      <xdr:colOff>190501</xdr:colOff>
      <xdr:row>15</xdr:row>
      <xdr:rowOff>123825</xdr:rowOff>
    </xdr:to>
    <xdr:sp macro="" textlink="">
      <xdr:nvSpPr>
        <xdr:cNvPr id="43" name="WordArt 23"/>
        <xdr:cNvSpPr>
          <a:spLocks noChangeArrowheads="1" noChangeShapeType="1" noTextEdit="1"/>
        </xdr:cNvSpPr>
      </xdr:nvSpPr>
      <xdr:spPr bwMode="auto">
        <a:xfrm>
          <a:off x="9877426" y="2895600"/>
          <a:ext cx="133350"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10</xdr:col>
      <xdr:colOff>57150</xdr:colOff>
      <xdr:row>19</xdr:row>
      <xdr:rowOff>28575</xdr:rowOff>
    </xdr:from>
    <xdr:to>
      <xdr:col>10</xdr:col>
      <xdr:colOff>161925</xdr:colOff>
      <xdr:row>19</xdr:row>
      <xdr:rowOff>123825</xdr:rowOff>
    </xdr:to>
    <xdr:sp macro="" textlink="">
      <xdr:nvSpPr>
        <xdr:cNvPr id="44" name="WordArt 23"/>
        <xdr:cNvSpPr>
          <a:spLocks noChangeArrowheads="1" noChangeShapeType="1" noTextEdit="1"/>
        </xdr:cNvSpPr>
      </xdr:nvSpPr>
      <xdr:spPr bwMode="auto">
        <a:xfrm>
          <a:off x="6000750" y="3457575"/>
          <a:ext cx="104775"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38101</xdr:colOff>
      <xdr:row>19</xdr:row>
      <xdr:rowOff>0</xdr:rowOff>
    </xdr:from>
    <xdr:to>
      <xdr:col>14</xdr:col>
      <xdr:colOff>142875</xdr:colOff>
      <xdr:row>19</xdr:row>
      <xdr:rowOff>95250</xdr:rowOff>
    </xdr:to>
    <xdr:sp macro="" textlink="">
      <xdr:nvSpPr>
        <xdr:cNvPr id="45" name="WordArt 23"/>
        <xdr:cNvSpPr>
          <a:spLocks noChangeArrowheads="1" noChangeShapeType="1" noTextEdit="1"/>
        </xdr:cNvSpPr>
      </xdr:nvSpPr>
      <xdr:spPr bwMode="auto">
        <a:xfrm>
          <a:off x="7905751" y="3429000"/>
          <a:ext cx="104774"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16</xdr:col>
      <xdr:colOff>57151</xdr:colOff>
      <xdr:row>19</xdr:row>
      <xdr:rowOff>0</xdr:rowOff>
    </xdr:from>
    <xdr:to>
      <xdr:col>16</xdr:col>
      <xdr:colOff>161925</xdr:colOff>
      <xdr:row>19</xdr:row>
      <xdr:rowOff>85725</xdr:rowOff>
    </xdr:to>
    <xdr:sp macro="" textlink="">
      <xdr:nvSpPr>
        <xdr:cNvPr id="46" name="WordArt 23"/>
        <xdr:cNvSpPr>
          <a:spLocks noChangeArrowheads="1" noChangeShapeType="1" noTextEdit="1"/>
        </xdr:cNvSpPr>
      </xdr:nvSpPr>
      <xdr:spPr bwMode="auto">
        <a:xfrm>
          <a:off x="8886826" y="3429000"/>
          <a:ext cx="104774" cy="857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8</xdr:col>
      <xdr:colOff>38101</xdr:colOff>
      <xdr:row>23</xdr:row>
      <xdr:rowOff>28576</xdr:rowOff>
    </xdr:from>
    <xdr:to>
      <xdr:col>8</xdr:col>
      <xdr:colOff>171450</xdr:colOff>
      <xdr:row>23</xdr:row>
      <xdr:rowOff>123826</xdr:rowOff>
    </xdr:to>
    <xdr:sp macro="" textlink="">
      <xdr:nvSpPr>
        <xdr:cNvPr id="47" name="WordArt 23"/>
        <xdr:cNvSpPr>
          <a:spLocks noChangeArrowheads="1" noChangeShapeType="1" noTextEdit="1"/>
        </xdr:cNvSpPr>
      </xdr:nvSpPr>
      <xdr:spPr bwMode="auto">
        <a:xfrm>
          <a:off x="4981576" y="4219576"/>
          <a:ext cx="133349" cy="95250"/>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14</xdr:col>
      <xdr:colOff>76201</xdr:colOff>
      <xdr:row>23</xdr:row>
      <xdr:rowOff>19050</xdr:rowOff>
    </xdr:from>
    <xdr:to>
      <xdr:col>14</xdr:col>
      <xdr:colOff>190501</xdr:colOff>
      <xdr:row>23</xdr:row>
      <xdr:rowOff>142875</xdr:rowOff>
    </xdr:to>
    <xdr:sp macro="" textlink="">
      <xdr:nvSpPr>
        <xdr:cNvPr id="48" name="WordArt 23"/>
        <xdr:cNvSpPr>
          <a:spLocks noChangeArrowheads="1" noChangeShapeType="1" noTextEdit="1"/>
        </xdr:cNvSpPr>
      </xdr:nvSpPr>
      <xdr:spPr bwMode="auto">
        <a:xfrm>
          <a:off x="7943851" y="4210050"/>
          <a:ext cx="114300" cy="123825"/>
        </a:xfrm>
        <a:prstGeom prst="rect">
          <a:avLst/>
        </a:prstGeom>
        <a:extLst>
          <a:ext uri="{AF507438-7753-43E0-B8FC-AC1667EBCBE1}">
            <a14:hiddenEffects xmlns:a14="http://schemas.microsoft.com/office/drawing/2010/main">
              <a:effectLst/>
            </a14:hiddenEffects>
          </a:ext>
        </a:extLst>
      </xdr:spPr>
      <xdr:txBody>
        <a:bodyPr wrap="none" fromWordArt="1">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400050</xdr:colOff>
      <xdr:row>15</xdr:row>
      <xdr:rowOff>104775</xdr:rowOff>
    </xdr:from>
    <xdr:to>
      <xdr:col>2</xdr:col>
      <xdr:colOff>466725</xdr:colOff>
      <xdr:row>16</xdr:row>
      <xdr:rowOff>9525</xdr:rowOff>
    </xdr:to>
    <xdr:sp macro="" textlink="">
      <xdr:nvSpPr>
        <xdr:cNvPr id="49" name="WordArt 50"/>
        <xdr:cNvSpPr>
          <a:spLocks noChangeArrowheads="1" noChangeShapeType="1" noTextEdit="1"/>
        </xdr:cNvSpPr>
      </xdr:nvSpPr>
      <xdr:spPr bwMode="auto">
        <a:xfrm>
          <a:off x="1924050" y="2962275"/>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xdr:from>
      <xdr:col>2</xdr:col>
      <xdr:colOff>371475</xdr:colOff>
      <xdr:row>17</xdr:row>
      <xdr:rowOff>171450</xdr:rowOff>
    </xdr:from>
    <xdr:to>
      <xdr:col>2</xdr:col>
      <xdr:colOff>438150</xdr:colOff>
      <xdr:row>17</xdr:row>
      <xdr:rowOff>266700</xdr:rowOff>
    </xdr:to>
    <xdr:sp macro="" textlink="">
      <xdr:nvSpPr>
        <xdr:cNvPr id="50" name="WordArt 50"/>
        <xdr:cNvSpPr>
          <a:spLocks noChangeArrowheads="1" noChangeShapeType="1" noTextEdit="1"/>
        </xdr:cNvSpPr>
      </xdr:nvSpPr>
      <xdr:spPr bwMode="auto">
        <a:xfrm>
          <a:off x="1895475" y="3409950"/>
          <a:ext cx="66675" cy="95250"/>
        </a:xfrm>
        <a:prstGeom prst="rect">
          <a:avLst/>
        </a:prstGeom>
        <a:extLst>
          <a:ext uri="{AF507438-7753-43E0-B8FC-AC1667EBCBE1}">
            <a14:hiddenEffects xmlns:a14="http://schemas.microsoft.com/office/drawing/2010/main">
              <a:effectLst/>
            </a14:hiddenEffects>
          </a:ext>
        </a:extLst>
      </xdr:spPr>
      <xdr:txBody>
        <a:bodyPr wrap="none" fromWordArt="1" anchor="ctr">
          <a:prstTxWarp prst="textPlain">
            <a:avLst>
              <a:gd name="adj" fmla="val 50000"/>
            </a:avLst>
          </a:prstTxWarp>
        </a:bodyPr>
        <a:lstStyle/>
        <a:p>
          <a:pPr algn="ctr" rtl="0">
            <a:buNone/>
          </a:pPr>
          <a:r>
            <a:rPr lang="fr-FR" sz="3600" kern="10" spc="0">
              <a:ln w="9525">
                <a:solidFill>
                  <a:srgbClr val="000000"/>
                </a:solidFill>
                <a:round/>
                <a:headEnd/>
                <a:tailEnd/>
              </a:ln>
              <a:solidFill>
                <a:srgbClr xmlns:mc="http://schemas.openxmlformats.org/markup-compatibility/2006" xmlns:a14="http://schemas.microsoft.com/office/drawing/2010/main" val="FFFFFF" mc:Ignorable="a14" a14:legacySpreadsheetColorIndex="65">
                  <a:alpha val="75999"/>
                </a:srgbClr>
              </a:solidFill>
              <a:effectLst/>
              <a:latin typeface="Arial Black"/>
            </a:rPr>
            <a:t>=</a:t>
          </a:r>
        </a:p>
      </xdr:txBody>
    </xdr:sp>
    <xdr:clientData/>
  </xdr:twoCellAnchor>
  <xdr:twoCellAnchor editAs="oneCell">
    <xdr:from>
      <xdr:col>0</xdr:col>
      <xdr:colOff>381000</xdr:colOff>
      <xdr:row>11</xdr:row>
      <xdr:rowOff>19051</xdr:rowOff>
    </xdr:from>
    <xdr:to>
      <xdr:col>2</xdr:col>
      <xdr:colOff>734877</xdr:colOff>
      <xdr:row>23</xdr:row>
      <xdr:rowOff>180976</xdr:rowOff>
    </xdr:to>
    <xdr:pic>
      <xdr:nvPicPr>
        <xdr:cNvPr id="60" name="Image 5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2114551"/>
          <a:ext cx="1877877" cy="2190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23</xdr:row>
      <xdr:rowOff>9525</xdr:rowOff>
    </xdr:from>
    <xdr:to>
      <xdr:col>2</xdr:col>
      <xdr:colOff>485775</xdr:colOff>
      <xdr:row>23</xdr:row>
      <xdr:rowOff>180975</xdr:rowOff>
    </xdr:to>
    <xdr:pic>
      <xdr:nvPicPr>
        <xdr:cNvPr id="66" name="Image 6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38325" y="4438650"/>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304800</xdr:colOff>
      <xdr:row>2</xdr:row>
      <xdr:rowOff>161925</xdr:rowOff>
    </xdr:from>
    <xdr:to>
      <xdr:col>2</xdr:col>
      <xdr:colOff>476250</xdr:colOff>
      <xdr:row>3</xdr:row>
      <xdr:rowOff>142875</xdr:rowOff>
    </xdr:to>
    <xdr:pic>
      <xdr:nvPicPr>
        <xdr:cNvPr id="67" name="Image 66"/>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828800" y="542925"/>
          <a:ext cx="171450" cy="1714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3</xdr:col>
      <xdr:colOff>323849</xdr:colOff>
      <xdr:row>1</xdr:row>
      <xdr:rowOff>95251</xdr:rowOff>
    </xdr:from>
    <xdr:to>
      <xdr:col>10</xdr:col>
      <xdr:colOff>581024</xdr:colOff>
      <xdr:row>17</xdr:row>
      <xdr:rowOff>171451</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533400</xdr:colOff>
      <xdr:row>1</xdr:row>
      <xdr:rowOff>104774</xdr:rowOff>
    </xdr:from>
    <xdr:to>
      <xdr:col>4</xdr:col>
      <xdr:colOff>228600</xdr:colOff>
      <xdr:row>2</xdr:row>
      <xdr:rowOff>114299</xdr:rowOff>
    </xdr:to>
    <xdr:sp macro="" textlink="">
      <xdr:nvSpPr>
        <xdr:cNvPr id="3" name="ZoneTexte 2"/>
        <xdr:cNvSpPr txBox="1"/>
      </xdr:nvSpPr>
      <xdr:spPr>
        <a:xfrm>
          <a:off x="2819400" y="295274"/>
          <a:ext cx="457200"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800"/>
            <a:t>En %</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0.0494</cdr:x>
      <cdr:y>0.0162</cdr:y>
    </cdr:from>
    <cdr:to>
      <cdr:x>0.11925</cdr:x>
      <cdr:y>0.07788</cdr:y>
    </cdr:to>
    <cdr:sp macro="" textlink="">
      <cdr:nvSpPr>
        <cdr:cNvPr id="2" name="ZoneTexte 1"/>
        <cdr:cNvSpPr txBox="1"/>
      </cdr:nvSpPr>
      <cdr:spPr>
        <a:xfrm xmlns:a="http://schemas.openxmlformats.org/drawingml/2006/main">
          <a:off x="276226" y="49531"/>
          <a:ext cx="390525" cy="1885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userShape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drawing" Target="../drawings/drawing3.xml"/></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3"/>
  <sheetViews>
    <sheetView showGridLines="0" workbookViewId="0">
      <selection activeCell="A14" sqref="A14:E17"/>
    </sheetView>
  </sheetViews>
  <sheetFormatPr baseColWidth="10" defaultRowHeight="15" x14ac:dyDescent="0.25"/>
  <cols>
    <col min="1" max="1" width="43" bestFit="1" customWidth="1"/>
    <col min="2" max="5" width="7.85546875" bestFit="1" customWidth="1"/>
  </cols>
  <sheetData>
    <row r="1" spans="1:5" ht="15.75" thickBot="1" x14ac:dyDescent="0.3">
      <c r="A1" s="374" t="s">
        <v>188</v>
      </c>
      <c r="B1" s="374"/>
      <c r="C1" s="374"/>
      <c r="D1" s="374"/>
      <c r="E1" s="374"/>
    </row>
    <row r="2" spans="1:5" x14ac:dyDescent="0.25">
      <c r="A2" s="19"/>
      <c r="B2" s="20" t="s">
        <v>193</v>
      </c>
      <c r="C2" s="20" t="s">
        <v>194</v>
      </c>
      <c r="D2" s="20">
        <v>2014</v>
      </c>
      <c r="E2" s="20">
        <v>2015</v>
      </c>
    </row>
    <row r="3" spans="1:5" x14ac:dyDescent="0.25">
      <c r="A3" s="13" t="s">
        <v>0</v>
      </c>
      <c r="B3" s="16">
        <v>5146962</v>
      </c>
      <c r="C3" s="16">
        <v>5185962</v>
      </c>
      <c r="D3" s="16">
        <v>5266360</v>
      </c>
      <c r="E3" s="16">
        <v>5302861</v>
      </c>
    </row>
    <row r="4" spans="1:5" x14ac:dyDescent="0.25">
      <c r="A4" s="8" t="s">
        <v>1</v>
      </c>
      <c r="B4" s="9">
        <v>446669</v>
      </c>
      <c r="C4" s="9">
        <v>439680</v>
      </c>
      <c r="D4" s="9">
        <v>446708</v>
      </c>
      <c r="E4" s="9">
        <v>471306</v>
      </c>
    </row>
    <row r="5" spans="1:5" x14ac:dyDescent="0.25">
      <c r="A5" s="10" t="s">
        <v>2</v>
      </c>
      <c r="B5" s="23">
        <f>B4/B3*100</f>
        <v>8.6783038227210536</v>
      </c>
      <c r="C5" s="23">
        <f t="shared" ref="C5" si="0">C4/C3*100</f>
        <v>8.4782726907755972</v>
      </c>
      <c r="D5" s="23">
        <f>D4/D3*100</f>
        <v>8.4822913739281027</v>
      </c>
      <c r="E5" s="23">
        <f>E4/E3*100</f>
        <v>8.8877683197805872</v>
      </c>
    </row>
    <row r="6" spans="1:5" s="272" customFormat="1" x14ac:dyDescent="0.25">
      <c r="A6" s="308" t="s">
        <v>183</v>
      </c>
      <c r="B6" s="309">
        <v>7.5</v>
      </c>
      <c r="C6" s="309">
        <v>7.5</v>
      </c>
      <c r="D6" s="309">
        <v>7.5</v>
      </c>
      <c r="E6" s="309">
        <v>7.5</v>
      </c>
    </row>
    <row r="7" spans="1:5" x14ac:dyDescent="0.25">
      <c r="A7" s="17" t="s">
        <v>3</v>
      </c>
      <c r="B7" s="21"/>
      <c r="C7" s="22"/>
      <c r="D7" s="22"/>
      <c r="E7" s="22"/>
    </row>
    <row r="8" spans="1:5" x14ac:dyDescent="0.25">
      <c r="A8" s="12" t="s">
        <v>4</v>
      </c>
      <c r="B8" s="53">
        <v>49.408846371698054</v>
      </c>
      <c r="C8" s="53">
        <v>48.610125545851531</v>
      </c>
      <c r="D8" s="53">
        <v>46.799475272437476</v>
      </c>
      <c r="E8" s="53">
        <v>50.246548951212169</v>
      </c>
    </row>
    <row r="9" spans="1:5" x14ac:dyDescent="0.25">
      <c r="A9" s="12" t="s">
        <v>5</v>
      </c>
      <c r="B9" s="53">
        <v>44.26767919869075</v>
      </c>
      <c r="C9" s="53">
        <v>44.631777656477439</v>
      </c>
      <c r="D9" s="53">
        <v>46.386901510606485</v>
      </c>
      <c r="E9" s="53">
        <v>47.122251785464222</v>
      </c>
    </row>
    <row r="10" spans="1:5" x14ac:dyDescent="0.25">
      <c r="A10" s="18" t="s">
        <v>6</v>
      </c>
      <c r="B10" s="54">
        <v>35.710783600384175</v>
      </c>
      <c r="C10" s="54">
        <v>37.429266739446874</v>
      </c>
      <c r="D10" s="54">
        <v>38.155349803451024</v>
      </c>
      <c r="E10" s="54">
        <v>32.66709950647774</v>
      </c>
    </row>
    <row r="11" spans="1:5" x14ac:dyDescent="0.25">
      <c r="A11" s="13" t="s">
        <v>7</v>
      </c>
      <c r="B11" s="16">
        <v>577933</v>
      </c>
      <c r="C11" s="16">
        <v>574535</v>
      </c>
      <c r="D11" s="16">
        <v>586714</v>
      </c>
      <c r="E11" s="16">
        <v>612867</v>
      </c>
    </row>
    <row r="12" spans="1:5" x14ac:dyDescent="0.25">
      <c r="A12" s="10" t="s">
        <v>8</v>
      </c>
      <c r="B12" s="11">
        <f>B11/B4</f>
        <v>1.2938730917077299</v>
      </c>
      <c r="C12" s="11">
        <f t="shared" ref="C12:E12" si="1">C11/C4</f>
        <v>1.3067116994177583</v>
      </c>
      <c r="D12" s="11">
        <f t="shared" si="1"/>
        <v>1.3134172658649499</v>
      </c>
      <c r="E12" s="11">
        <f t="shared" si="1"/>
        <v>1.3003590024315412</v>
      </c>
    </row>
    <row r="13" spans="1:5" ht="15.75" thickBot="1" x14ac:dyDescent="0.3">
      <c r="A13" s="14" t="s">
        <v>9</v>
      </c>
      <c r="B13" s="15">
        <f>B11/B3</f>
        <v>0.11228623797883101</v>
      </c>
      <c r="C13" s="15">
        <f t="shared" ref="C13:E13" si="2">C11/C3</f>
        <v>0.11078658115890552</v>
      </c>
      <c r="D13" s="15">
        <f t="shared" si="2"/>
        <v>0.11140787944614497</v>
      </c>
      <c r="E13" s="15">
        <f t="shared" si="2"/>
        <v>0.1155728954615254</v>
      </c>
    </row>
    <row r="14" spans="1:5" ht="24" customHeight="1" x14ac:dyDescent="0.25">
      <c r="A14" s="375" t="s">
        <v>195</v>
      </c>
      <c r="B14" s="375"/>
      <c r="C14" s="375"/>
      <c r="D14" s="375"/>
      <c r="E14" s="375"/>
    </row>
    <row r="15" spans="1:5" ht="30.75" customHeight="1" x14ac:dyDescent="0.25">
      <c r="A15" s="376" t="s">
        <v>196</v>
      </c>
      <c r="B15" s="376"/>
      <c r="C15" s="376"/>
      <c r="D15" s="376"/>
      <c r="E15" s="376"/>
    </row>
    <row r="16" spans="1:5" ht="34.5" customHeight="1" x14ac:dyDescent="0.25">
      <c r="A16" s="377" t="s">
        <v>197</v>
      </c>
      <c r="B16" s="377"/>
      <c r="C16" s="377"/>
      <c r="D16" s="377"/>
      <c r="E16" s="377"/>
    </row>
    <row r="17" spans="1:5" x14ac:dyDescent="0.25">
      <c r="A17" s="377" t="s">
        <v>198</v>
      </c>
      <c r="B17" s="377"/>
      <c r="C17" s="377"/>
      <c r="D17" s="377"/>
      <c r="E17" s="377"/>
    </row>
    <row r="33" spans="8:11" x14ac:dyDescent="0.25">
      <c r="H33" s="16"/>
      <c r="I33" s="16"/>
      <c r="J33" s="16"/>
      <c r="K33" s="16"/>
    </row>
  </sheetData>
  <mergeCells count="5">
    <mergeCell ref="A1:E1"/>
    <mergeCell ref="A14:E14"/>
    <mergeCell ref="A15:E15"/>
    <mergeCell ref="A16:E16"/>
    <mergeCell ref="A17:E17"/>
  </mergeCells>
  <pageMargins left="0.7" right="0.7" top="0.75" bottom="0.75" header="0.3" footer="0.3"/>
  <pageSetup paperSize="9" orientation="portrait" verticalDpi="597"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5"/>
  <sheetViews>
    <sheetView workbookViewId="0">
      <selection activeCell="B1" sqref="B1"/>
    </sheetView>
  </sheetViews>
  <sheetFormatPr baseColWidth="10" defaultRowHeight="15" x14ac:dyDescent="0.25"/>
  <cols>
    <col min="1" max="1" width="4.42578125" bestFit="1" customWidth="1"/>
    <col min="2" max="2" width="12.7109375" style="67" bestFit="1" customWidth="1"/>
    <col min="3" max="3" width="19.140625" bestFit="1" customWidth="1"/>
    <col min="4" max="4" width="22.5703125" bestFit="1" customWidth="1"/>
    <col min="5" max="5" width="34.5703125" bestFit="1" customWidth="1"/>
  </cols>
  <sheetData>
    <row r="1" spans="1:5" x14ac:dyDescent="0.25">
      <c r="A1" s="96"/>
      <c r="B1" s="96" t="s">
        <v>206</v>
      </c>
      <c r="C1" s="96" t="s">
        <v>14</v>
      </c>
      <c r="D1" s="96" t="s">
        <v>15</v>
      </c>
      <c r="E1" s="96" t="s">
        <v>16</v>
      </c>
    </row>
    <row r="2" spans="1:5" x14ac:dyDescent="0.25">
      <c r="A2" s="96">
        <v>2012</v>
      </c>
      <c r="B2" s="149">
        <v>8.6783038227210536</v>
      </c>
      <c r="C2" s="95">
        <v>4.29</v>
      </c>
      <c r="D2" s="95">
        <v>3.84</v>
      </c>
      <c r="E2" s="95">
        <v>3.1</v>
      </c>
    </row>
    <row r="3" spans="1:5" x14ac:dyDescent="0.25">
      <c r="A3" s="96">
        <v>2013</v>
      </c>
      <c r="B3" s="149">
        <v>8.4782726907755972</v>
      </c>
      <c r="C3" s="95">
        <v>4.12</v>
      </c>
      <c r="D3" s="95">
        <v>3.78</v>
      </c>
      <c r="E3" s="95">
        <v>3.17</v>
      </c>
    </row>
    <row r="4" spans="1:5" x14ac:dyDescent="0.25">
      <c r="A4" s="96">
        <v>2014</v>
      </c>
      <c r="B4" s="149">
        <v>8.4822913739281027</v>
      </c>
      <c r="C4" s="95">
        <v>3.97</v>
      </c>
      <c r="D4" s="95">
        <v>3.93</v>
      </c>
      <c r="E4" s="95">
        <v>3.24</v>
      </c>
    </row>
    <row r="5" spans="1:5" x14ac:dyDescent="0.25">
      <c r="A5" s="96">
        <v>2015</v>
      </c>
      <c r="B5" s="149">
        <v>8.8877683197805872</v>
      </c>
      <c r="C5" s="95">
        <v>4.47</v>
      </c>
      <c r="D5" s="95">
        <v>4.1900000000000004</v>
      </c>
      <c r="E5" s="95">
        <v>2.9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election activeCell="A8" sqref="A8:J10"/>
    </sheetView>
  </sheetViews>
  <sheetFormatPr baseColWidth="10" defaultRowHeight="26.25" customHeight="1" x14ac:dyDescent="0.25"/>
  <sheetData>
    <row r="1" spans="1:10" ht="26.25" customHeight="1" thickBot="1" x14ac:dyDescent="0.3">
      <c r="A1" s="415" t="s">
        <v>207</v>
      </c>
      <c r="B1" s="415"/>
      <c r="C1" s="415"/>
      <c r="D1" s="415"/>
      <c r="E1" s="415"/>
      <c r="F1" s="415"/>
      <c r="G1" s="415"/>
      <c r="H1" s="415"/>
      <c r="I1" s="415"/>
      <c r="J1" s="415"/>
    </row>
    <row r="2" spans="1:10" ht="34.5" customHeight="1" x14ac:dyDescent="0.25">
      <c r="A2" s="416" t="s">
        <v>95</v>
      </c>
      <c r="B2" s="407" t="s">
        <v>88</v>
      </c>
      <c r="C2" s="407" t="s">
        <v>96</v>
      </c>
      <c r="D2" s="407" t="s">
        <v>89</v>
      </c>
      <c r="E2" s="407"/>
      <c r="F2" s="407"/>
      <c r="G2" s="407" t="s">
        <v>209</v>
      </c>
      <c r="H2" s="407"/>
      <c r="I2" s="407"/>
      <c r="J2" s="409"/>
    </row>
    <row r="3" spans="1:10" ht="27" customHeight="1" x14ac:dyDescent="0.25">
      <c r="A3" s="417"/>
      <c r="B3" s="408"/>
      <c r="C3" s="408"/>
      <c r="D3" s="102" t="s">
        <v>90</v>
      </c>
      <c r="E3" s="100" t="s">
        <v>208</v>
      </c>
      <c r="F3" s="103" t="s">
        <v>91</v>
      </c>
      <c r="G3" s="115" t="s">
        <v>92</v>
      </c>
      <c r="H3" s="100" t="s">
        <v>93</v>
      </c>
      <c r="I3" s="100" t="s">
        <v>94</v>
      </c>
      <c r="J3" s="100" t="s">
        <v>13</v>
      </c>
    </row>
    <row r="4" spans="1:10" ht="15" x14ac:dyDescent="0.25">
      <c r="A4" s="106" t="s">
        <v>92</v>
      </c>
      <c r="B4" s="151">
        <v>2155057</v>
      </c>
      <c r="C4" s="151">
        <v>92387</v>
      </c>
      <c r="D4" s="116">
        <f>C4/B4*100</f>
        <v>4.2869863766944443</v>
      </c>
      <c r="E4" s="112">
        <v>3.6804594959669279</v>
      </c>
      <c r="F4" s="113">
        <v>0.6065268807275167</v>
      </c>
      <c r="G4" s="117"/>
      <c r="H4" s="107">
        <v>78.98401040471272</v>
      </c>
      <c r="I4" s="107">
        <v>21.015989595287277</v>
      </c>
      <c r="J4" s="107">
        <f>H4+I4</f>
        <v>100</v>
      </c>
    </row>
    <row r="5" spans="1:10" ht="15" x14ac:dyDescent="0.25">
      <c r="A5" s="108" t="s">
        <v>93</v>
      </c>
      <c r="B5" s="152">
        <v>1976762</v>
      </c>
      <c r="C5" s="152">
        <v>79454</v>
      </c>
      <c r="D5" s="118">
        <f>C5/B5*100</f>
        <v>4.0194014251589216</v>
      </c>
      <c r="E5" s="150">
        <v>3.3043937509927854</v>
      </c>
      <c r="F5" s="114">
        <v>0.71500767416613631</v>
      </c>
      <c r="G5" s="109">
        <v>64.363200901662438</v>
      </c>
      <c r="H5" s="119"/>
      <c r="I5" s="109">
        <v>35.636799098337555</v>
      </c>
      <c r="J5" s="109">
        <f>G5+H5+I5</f>
        <v>100</v>
      </c>
    </row>
    <row r="6" spans="1:10" ht="15" x14ac:dyDescent="0.25">
      <c r="A6" s="110" t="s">
        <v>94</v>
      </c>
      <c r="B6" s="153">
        <v>1171042</v>
      </c>
      <c r="C6" s="153">
        <v>64974</v>
      </c>
      <c r="D6" s="120">
        <f>C6/B6*100</f>
        <v>5.5483919449515904</v>
      </c>
      <c r="E6" s="121">
        <v>4.8169066523660122</v>
      </c>
      <c r="F6" s="122">
        <v>0.7314852925855776</v>
      </c>
      <c r="G6" s="111">
        <v>40.905907074480503</v>
      </c>
      <c r="H6" s="111">
        <v>59.09409292551949</v>
      </c>
      <c r="I6" s="123"/>
      <c r="J6" s="109">
        <f>G6+H6+I6</f>
        <v>100</v>
      </c>
    </row>
    <row r="7" spans="1:10" ht="15.75" thickBot="1" x14ac:dyDescent="0.3">
      <c r="A7" s="97" t="s">
        <v>13</v>
      </c>
      <c r="B7" s="101">
        <v>5302861</v>
      </c>
      <c r="C7" s="101">
        <v>236815</v>
      </c>
      <c r="D7" s="104">
        <f>C7/B7*100</f>
        <v>4.4657968594688793</v>
      </c>
      <c r="E7" s="98">
        <v>3.7912364665036473</v>
      </c>
      <c r="F7" s="105">
        <v>0.6745603929652314</v>
      </c>
      <c r="G7" s="99">
        <v>35.277537465464796</v>
      </c>
      <c r="H7" s="99">
        <v>42.938073842547375</v>
      </c>
      <c r="I7" s="99">
        <v>21.784388691987832</v>
      </c>
      <c r="J7" s="99">
        <f>G7+H7+I7</f>
        <v>100</v>
      </c>
    </row>
    <row r="8" spans="1:10" ht="26.25" customHeight="1" x14ac:dyDescent="0.25">
      <c r="A8" s="414" t="s">
        <v>210</v>
      </c>
      <c r="B8" s="414"/>
      <c r="C8" s="414"/>
      <c r="D8" s="414"/>
      <c r="E8" s="414"/>
      <c r="F8" s="414"/>
      <c r="G8" s="414"/>
      <c r="H8" s="414"/>
      <c r="I8" s="414"/>
      <c r="J8" s="414"/>
    </row>
    <row r="9" spans="1:10" ht="26.25" customHeight="1" x14ac:dyDescent="0.25">
      <c r="A9" s="413" t="s">
        <v>200</v>
      </c>
      <c r="B9" s="413"/>
      <c r="C9" s="413"/>
      <c r="D9" s="413"/>
      <c r="E9" s="413"/>
      <c r="F9" s="413"/>
      <c r="G9" s="413"/>
      <c r="H9" s="413"/>
      <c r="I9" s="413"/>
      <c r="J9" s="413"/>
    </row>
    <row r="10" spans="1:10" ht="26.25" customHeight="1" x14ac:dyDescent="0.25">
      <c r="A10" s="383" t="s">
        <v>211</v>
      </c>
      <c r="B10" s="383"/>
      <c r="C10" s="383"/>
      <c r="D10" s="383"/>
      <c r="E10" s="383"/>
      <c r="F10" s="383"/>
      <c r="G10" s="383"/>
      <c r="H10" s="383"/>
      <c r="I10" s="383"/>
      <c r="J10" s="383"/>
    </row>
  </sheetData>
  <mergeCells count="9">
    <mergeCell ref="A10:J10"/>
    <mergeCell ref="A9:J9"/>
    <mergeCell ref="A8:J8"/>
    <mergeCell ref="A1:J1"/>
    <mergeCell ref="A2:A3"/>
    <mergeCell ref="B2:B3"/>
    <mergeCell ref="C2:C3"/>
    <mergeCell ref="D2:F2"/>
    <mergeCell ref="G2:J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1"/>
  <sheetViews>
    <sheetView showGridLines="0" topLeftCell="A7" workbookViewId="0">
      <selection activeCell="P3" sqref="P3"/>
    </sheetView>
  </sheetViews>
  <sheetFormatPr baseColWidth="10" defaultRowHeight="15" x14ac:dyDescent="0.25"/>
  <cols>
    <col min="1" max="1" width="41.7109375" customWidth="1"/>
    <col min="2" max="2" width="9.28515625" customWidth="1"/>
    <col min="3" max="4" width="9.7109375" customWidth="1"/>
    <col min="5" max="5" width="10" customWidth="1"/>
    <col min="6" max="6" width="9.7109375" customWidth="1"/>
    <col min="7" max="7" width="10" customWidth="1"/>
    <col min="8" max="8" width="9.28515625" customWidth="1"/>
    <col min="9" max="9" width="8.140625" customWidth="1"/>
    <col min="10" max="10" width="8.7109375" customWidth="1"/>
    <col min="11" max="11" width="9.140625" customWidth="1"/>
    <col min="12" max="12" width="7.42578125" customWidth="1"/>
    <col min="13" max="13" width="8.42578125" customWidth="1"/>
  </cols>
  <sheetData>
    <row r="1" spans="1:14" ht="45" customHeight="1" thickBot="1" x14ac:dyDescent="0.3">
      <c r="A1" s="418" t="s">
        <v>152</v>
      </c>
      <c r="B1" s="419"/>
      <c r="C1" s="419"/>
      <c r="D1" s="419"/>
      <c r="E1" s="419"/>
      <c r="F1" s="419"/>
      <c r="G1" s="419"/>
      <c r="H1" s="419"/>
      <c r="I1" s="419"/>
      <c r="J1" s="419"/>
      <c r="K1" s="419"/>
      <c r="L1" s="419"/>
      <c r="M1" s="419"/>
    </row>
    <row r="2" spans="1:14" ht="24.75" customHeight="1" x14ac:dyDescent="0.25">
      <c r="A2" s="425" t="s">
        <v>212</v>
      </c>
      <c r="B2" s="423" t="s">
        <v>113</v>
      </c>
      <c r="C2" s="423" t="s">
        <v>96</v>
      </c>
      <c r="D2" s="421" t="s">
        <v>89</v>
      </c>
      <c r="E2" s="420" t="s">
        <v>97</v>
      </c>
      <c r="F2" s="420"/>
      <c r="G2" s="420"/>
      <c r="H2" s="420" t="s">
        <v>214</v>
      </c>
      <c r="I2" s="420"/>
      <c r="J2" s="420"/>
      <c r="K2" s="420"/>
      <c r="L2" s="409" t="s">
        <v>98</v>
      </c>
      <c r="M2" s="411"/>
    </row>
    <row r="3" spans="1:14" ht="193.5" customHeight="1" x14ac:dyDescent="0.25">
      <c r="A3" s="426"/>
      <c r="B3" s="424"/>
      <c r="C3" s="424"/>
      <c r="D3" s="422"/>
      <c r="E3" s="367" t="s">
        <v>99</v>
      </c>
      <c r="F3" s="367" t="s">
        <v>100</v>
      </c>
      <c r="G3" s="367" t="s">
        <v>101</v>
      </c>
      <c r="H3" s="367" t="s">
        <v>102</v>
      </c>
      <c r="I3" s="367" t="s">
        <v>103</v>
      </c>
      <c r="J3" s="367" t="s">
        <v>104</v>
      </c>
      <c r="K3" s="367" t="s">
        <v>105</v>
      </c>
      <c r="L3" s="367" t="s">
        <v>106</v>
      </c>
      <c r="M3" s="368" t="s">
        <v>107</v>
      </c>
    </row>
    <row r="4" spans="1:14" x14ac:dyDescent="0.25">
      <c r="A4" s="124" t="s">
        <v>238</v>
      </c>
      <c r="B4" s="125">
        <v>3165</v>
      </c>
      <c r="C4" s="125">
        <v>118</v>
      </c>
      <c r="D4" s="132">
        <f>C4/B4*100</f>
        <v>3.7282780410742498</v>
      </c>
      <c r="E4" s="126">
        <v>2.5423728813559325</v>
      </c>
      <c r="F4" s="126">
        <v>57.627118644067799</v>
      </c>
      <c r="G4" s="126">
        <v>16.949152542372879</v>
      </c>
      <c r="H4" s="126">
        <v>3.3898305084745761</v>
      </c>
      <c r="I4" s="126">
        <v>5.0847457627118651</v>
      </c>
      <c r="J4" s="126">
        <v>0</v>
      </c>
      <c r="K4" s="126">
        <v>1.6949152542372881</v>
      </c>
      <c r="L4" s="126">
        <v>11.864406779661017</v>
      </c>
      <c r="M4" s="317">
        <v>0.84745762711864403</v>
      </c>
      <c r="N4" s="316"/>
    </row>
    <row r="5" spans="1:14" x14ac:dyDescent="0.25">
      <c r="A5" s="369" t="s">
        <v>247</v>
      </c>
      <c r="B5" s="125">
        <v>45201</v>
      </c>
      <c r="C5" s="125">
        <v>2274</v>
      </c>
      <c r="D5" s="132">
        <f t="shared" ref="D5:D17" si="0">C5/B5*100</f>
        <v>5.0308621490674987</v>
      </c>
      <c r="E5" s="126">
        <v>8.2233948988566397</v>
      </c>
      <c r="F5" s="126">
        <v>23.482849604221638</v>
      </c>
      <c r="G5" s="126">
        <v>7.0360598065083559</v>
      </c>
      <c r="H5" s="126">
        <v>17.546174142480211</v>
      </c>
      <c r="I5" s="126">
        <v>8.4432717678100264</v>
      </c>
      <c r="J5" s="126">
        <v>4.2216358839050132</v>
      </c>
      <c r="K5" s="126">
        <v>13.896218117854001</v>
      </c>
      <c r="L5" s="126">
        <v>14.951627088830255</v>
      </c>
      <c r="M5" s="317">
        <v>2.198768689533861</v>
      </c>
      <c r="N5" s="316"/>
    </row>
    <row r="6" spans="1:14" x14ac:dyDescent="0.25">
      <c r="A6" s="369" t="s">
        <v>213</v>
      </c>
      <c r="B6" s="125">
        <v>157791</v>
      </c>
      <c r="C6" s="125">
        <v>2083</v>
      </c>
      <c r="D6" s="132">
        <f t="shared" si="0"/>
        <v>1.3201006394534542</v>
      </c>
      <c r="E6" s="126">
        <v>2.8804608737397985</v>
      </c>
      <c r="F6" s="126">
        <v>24.723955832933271</v>
      </c>
      <c r="G6" s="126">
        <v>10.945751320211233</v>
      </c>
      <c r="H6" s="126">
        <v>5.85693710993759</v>
      </c>
      <c r="I6" s="126">
        <v>32.117138742198755</v>
      </c>
      <c r="J6" s="126">
        <v>1.5362457993278924</v>
      </c>
      <c r="K6" s="126">
        <v>6.8650984157465196</v>
      </c>
      <c r="L6" s="126">
        <v>11.71387421987518</v>
      </c>
      <c r="M6" s="317">
        <v>3.3605376860297644</v>
      </c>
      <c r="N6" s="316"/>
    </row>
    <row r="7" spans="1:14" x14ac:dyDescent="0.25">
      <c r="A7" s="369" t="s">
        <v>108</v>
      </c>
      <c r="B7" s="125">
        <v>25205</v>
      </c>
      <c r="C7" s="125">
        <v>956</v>
      </c>
      <c r="D7" s="132">
        <f t="shared" si="0"/>
        <v>3.7928982344772861</v>
      </c>
      <c r="E7" s="126">
        <v>9.9372384937238483</v>
      </c>
      <c r="F7" s="126">
        <v>10.0418410041841</v>
      </c>
      <c r="G7" s="126">
        <v>5.7531380753138075</v>
      </c>
      <c r="H7" s="126">
        <v>19.560669456066947</v>
      </c>
      <c r="I7" s="126">
        <v>10.460251046025103</v>
      </c>
      <c r="J7" s="126">
        <v>8.7866108786610866</v>
      </c>
      <c r="K7" s="126">
        <v>14.435146443514643</v>
      </c>
      <c r="L7" s="126">
        <v>20.397489539748953</v>
      </c>
      <c r="M7" s="317">
        <v>0.62761506276150625</v>
      </c>
      <c r="N7" s="316"/>
    </row>
    <row r="8" spans="1:14" x14ac:dyDescent="0.25">
      <c r="A8" s="369" t="s">
        <v>239</v>
      </c>
      <c r="B8" s="125">
        <v>69773</v>
      </c>
      <c r="C8" s="125">
        <v>992</v>
      </c>
      <c r="D8" s="132">
        <f t="shared" si="0"/>
        <v>1.4217534003124417</v>
      </c>
      <c r="E8" s="126">
        <v>4.334677419354839</v>
      </c>
      <c r="F8" s="126">
        <v>30.141129032258064</v>
      </c>
      <c r="G8" s="126">
        <v>12.298387096774194</v>
      </c>
      <c r="H8" s="126">
        <v>4.536290322580645</v>
      </c>
      <c r="I8" s="126">
        <v>10.685483870967742</v>
      </c>
      <c r="J8" s="126">
        <v>0.80645161290322576</v>
      </c>
      <c r="K8" s="126">
        <v>14.31451612903226</v>
      </c>
      <c r="L8" s="126">
        <v>10.987903225806452</v>
      </c>
      <c r="M8" s="317">
        <v>11.895161290322582</v>
      </c>
      <c r="N8" s="316"/>
    </row>
    <row r="9" spans="1:14" x14ac:dyDescent="0.25">
      <c r="A9" s="369" t="s">
        <v>240</v>
      </c>
      <c r="B9" s="125">
        <v>78418</v>
      </c>
      <c r="C9" s="125">
        <v>4241</v>
      </c>
      <c r="D9" s="132">
        <f t="shared" si="0"/>
        <v>5.4081970976051412</v>
      </c>
      <c r="E9" s="126">
        <v>7.686866305116717</v>
      </c>
      <c r="F9" s="126">
        <v>11.978307003065316</v>
      </c>
      <c r="G9" s="126">
        <v>2.452251827399198</v>
      </c>
      <c r="H9" s="126">
        <v>13.062956849799576</v>
      </c>
      <c r="I9" s="126">
        <v>2.8295213393067673</v>
      </c>
      <c r="J9" s="126">
        <v>1.626974770101391</v>
      </c>
      <c r="K9" s="126">
        <v>2.8059419948125441</v>
      </c>
      <c r="L9" s="126">
        <v>56.779061542089124</v>
      </c>
      <c r="M9" s="317">
        <v>0.77811836830936099</v>
      </c>
      <c r="N9" s="316"/>
    </row>
    <row r="10" spans="1:14" x14ac:dyDescent="0.25">
      <c r="A10" s="370" t="s">
        <v>109</v>
      </c>
      <c r="B10" s="134">
        <f>B11+B12</f>
        <v>1398236</v>
      </c>
      <c r="C10" s="134">
        <f>C11+C12</f>
        <v>68752</v>
      </c>
      <c r="D10" s="132">
        <f t="shared" si="0"/>
        <v>4.9170526291698966</v>
      </c>
      <c r="E10" s="126">
        <v>4.684954619501978</v>
      </c>
      <c r="F10" s="126">
        <v>11.598208052129392</v>
      </c>
      <c r="G10" s="126">
        <v>2.9584593902722829</v>
      </c>
      <c r="H10" s="126">
        <v>14.886839655573656</v>
      </c>
      <c r="I10" s="126">
        <v>6.0361880381661628</v>
      </c>
      <c r="J10" s="126">
        <v>19.634337910169886</v>
      </c>
      <c r="K10" s="126">
        <v>29.308238305794742</v>
      </c>
      <c r="L10" s="126">
        <v>8.3459390272282974</v>
      </c>
      <c r="M10" s="317">
        <v>2.5468350011636027</v>
      </c>
      <c r="N10" s="316"/>
    </row>
    <row r="11" spans="1:14" x14ac:dyDescent="0.25">
      <c r="A11" s="371" t="s">
        <v>241</v>
      </c>
      <c r="B11" s="135">
        <v>1135419</v>
      </c>
      <c r="C11" s="135">
        <v>35121</v>
      </c>
      <c r="D11" s="132">
        <f t="shared" si="0"/>
        <v>3.0932193313657779</v>
      </c>
      <c r="E11" s="126">
        <v>9.1711511631217792</v>
      </c>
      <c r="F11" s="126">
        <v>2.092765012385752</v>
      </c>
      <c r="G11" s="126">
        <v>0.76022892286666099</v>
      </c>
      <c r="H11" s="126">
        <v>29.142108709888671</v>
      </c>
      <c r="I11" s="126">
        <v>2.4600666268044762</v>
      </c>
      <c r="J11" s="126">
        <v>38.435693744483359</v>
      </c>
      <c r="K11" s="126">
        <v>1.1901711226901286</v>
      </c>
      <c r="L11" s="126">
        <v>14.336152159676546</v>
      </c>
      <c r="M11" s="317">
        <v>2.4116625380826284</v>
      </c>
      <c r="N11" s="316"/>
    </row>
    <row r="12" spans="1:14" x14ac:dyDescent="0.25">
      <c r="A12" s="371" t="s">
        <v>110</v>
      </c>
      <c r="B12" s="135">
        <v>262817</v>
      </c>
      <c r="C12" s="135">
        <v>33631</v>
      </c>
      <c r="D12" s="132">
        <f t="shared" si="0"/>
        <v>12.796356400080663</v>
      </c>
      <c r="E12" s="126">
        <v>0</v>
      </c>
      <c r="F12" s="126">
        <v>21.524783681722219</v>
      </c>
      <c r="G12" s="126">
        <v>5.2540810561684159</v>
      </c>
      <c r="H12" s="126">
        <v>0</v>
      </c>
      <c r="I12" s="126">
        <v>9.7707472272605642</v>
      </c>
      <c r="J12" s="126">
        <v>0</v>
      </c>
      <c r="K12" s="126">
        <v>58.672058517439261</v>
      </c>
      <c r="L12" s="126">
        <v>2.0903333234218429</v>
      </c>
      <c r="M12" s="317">
        <v>2.68799619398769</v>
      </c>
      <c r="N12" s="316"/>
    </row>
    <row r="13" spans="1:14" x14ac:dyDescent="0.25">
      <c r="A13" s="369" t="s">
        <v>242</v>
      </c>
      <c r="B13" s="125">
        <v>186112</v>
      </c>
      <c r="C13" s="125">
        <v>2172</v>
      </c>
      <c r="D13" s="132">
        <f t="shared" si="0"/>
        <v>1.1670392022008254</v>
      </c>
      <c r="E13" s="126">
        <v>1.7034990791896871</v>
      </c>
      <c r="F13" s="126">
        <v>50.598526703499083</v>
      </c>
      <c r="G13" s="126">
        <v>13.167587476979742</v>
      </c>
      <c r="H13" s="126">
        <v>3.959484346224678</v>
      </c>
      <c r="I13" s="126">
        <v>1.0589318600368325</v>
      </c>
      <c r="J13" s="126">
        <v>0</v>
      </c>
      <c r="K13" s="126">
        <v>0.64456721915285453</v>
      </c>
      <c r="L13" s="126">
        <v>25.598526703499079</v>
      </c>
      <c r="M13" s="317">
        <v>3.2688766114180479</v>
      </c>
      <c r="N13" s="316"/>
    </row>
    <row r="14" spans="1:14" x14ac:dyDescent="0.25">
      <c r="A14" s="369" t="s">
        <v>243</v>
      </c>
      <c r="B14" s="127">
        <v>78430</v>
      </c>
      <c r="C14" s="127">
        <v>1277</v>
      </c>
      <c r="D14" s="132">
        <f t="shared" si="0"/>
        <v>1.6282034935611374</v>
      </c>
      <c r="E14" s="126">
        <v>4.3852779953014878</v>
      </c>
      <c r="F14" s="126">
        <v>39.937353171495694</v>
      </c>
      <c r="G14" s="126">
        <v>21.613155833985903</v>
      </c>
      <c r="H14" s="126">
        <v>3.7588097102584186</v>
      </c>
      <c r="I14" s="126">
        <v>0.78308535630383713</v>
      </c>
      <c r="J14" s="126">
        <v>0.15661707126076743</v>
      </c>
      <c r="K14" s="126">
        <v>1.1746280344557558</v>
      </c>
      <c r="L14" s="126">
        <v>21.926389976507441</v>
      </c>
      <c r="M14" s="317">
        <v>6.2646828504306971</v>
      </c>
      <c r="N14" s="316"/>
    </row>
    <row r="15" spans="1:14" x14ac:dyDescent="0.25">
      <c r="A15" s="372" t="s">
        <v>111</v>
      </c>
      <c r="B15" s="127">
        <v>11036</v>
      </c>
      <c r="C15" s="127">
        <v>995</v>
      </c>
      <c r="D15" s="132">
        <f t="shared" si="0"/>
        <v>9.0159478071765129</v>
      </c>
      <c r="E15" s="126">
        <v>0.30150753768844218</v>
      </c>
      <c r="F15" s="126">
        <v>41.909547738693469</v>
      </c>
      <c r="G15" s="126">
        <v>45.7286432160804</v>
      </c>
      <c r="H15" s="126">
        <v>0.20100502512562815</v>
      </c>
      <c r="I15" s="126">
        <v>3.4170854271356785</v>
      </c>
      <c r="J15" s="126">
        <v>0.10050251256281408</v>
      </c>
      <c r="K15" s="126">
        <v>1.2060301507537687</v>
      </c>
      <c r="L15" s="126">
        <v>6.0301507537688437</v>
      </c>
      <c r="M15" s="317">
        <v>1.1055276381909549</v>
      </c>
      <c r="N15" s="316"/>
    </row>
    <row r="16" spans="1:14" x14ac:dyDescent="0.25">
      <c r="A16" s="373" t="s">
        <v>244</v>
      </c>
      <c r="B16" s="128">
        <v>101690</v>
      </c>
      <c r="C16" s="128">
        <v>8527</v>
      </c>
      <c r="D16" s="133">
        <f t="shared" si="0"/>
        <v>8.3852886222834098</v>
      </c>
      <c r="E16" s="133">
        <v>1.8529377272194207</v>
      </c>
      <c r="F16" s="133">
        <v>3.9638794417731908</v>
      </c>
      <c r="G16" s="133">
        <v>1.1023806731558579</v>
      </c>
      <c r="H16" s="133">
        <v>1.7239357335522458</v>
      </c>
      <c r="I16" s="133">
        <v>3.7879676322270432</v>
      </c>
      <c r="J16" s="133">
        <v>72.07693209804151</v>
      </c>
      <c r="K16" s="133">
        <v>4.51506977835112</v>
      </c>
      <c r="L16" s="133">
        <v>4.4564325085024041</v>
      </c>
      <c r="M16" s="318">
        <v>6.5204644071772027</v>
      </c>
      <c r="N16" s="316"/>
    </row>
    <row r="17" spans="1:14" ht="15.75" thickBot="1" x14ac:dyDescent="0.3">
      <c r="A17" s="129" t="s">
        <v>112</v>
      </c>
      <c r="B17" s="130">
        <v>2155057</v>
      </c>
      <c r="C17" s="130">
        <v>92387</v>
      </c>
      <c r="D17" s="131">
        <f t="shared" si="0"/>
        <v>4.2869863766944443</v>
      </c>
      <c r="E17" s="131">
        <v>4.5341877103921551</v>
      </c>
      <c r="F17" s="131">
        <v>13.376340827172653</v>
      </c>
      <c r="G17" s="131">
        <v>4.1499345145962092</v>
      </c>
      <c r="H17" s="131">
        <v>12.803749445268272</v>
      </c>
      <c r="I17" s="131">
        <v>6.2054185112624065</v>
      </c>
      <c r="J17" s="131">
        <v>21.579875956573975</v>
      </c>
      <c r="K17" s="131">
        <v>23.20239860586446</v>
      </c>
      <c r="L17" s="131">
        <v>11.174732375767153</v>
      </c>
      <c r="M17" s="319">
        <v>2.9733620531027092</v>
      </c>
      <c r="N17" s="316"/>
    </row>
    <row r="18" spans="1:14" x14ac:dyDescent="0.25">
      <c r="A18" s="404" t="s">
        <v>199</v>
      </c>
      <c r="B18" s="404"/>
      <c r="C18" s="404"/>
      <c r="D18" s="404"/>
      <c r="E18" s="404"/>
      <c r="F18" s="404"/>
      <c r="G18" s="404"/>
      <c r="H18" s="404"/>
      <c r="I18" s="404"/>
      <c r="J18" s="404"/>
      <c r="K18" s="404"/>
      <c r="L18" s="404"/>
      <c r="M18" s="404"/>
    </row>
    <row r="19" spans="1:14" x14ac:dyDescent="0.25">
      <c r="A19" s="383" t="s">
        <v>215</v>
      </c>
      <c r="B19" s="383"/>
      <c r="C19" s="383"/>
      <c r="D19" s="383"/>
      <c r="E19" s="383"/>
      <c r="F19" s="383"/>
      <c r="G19" s="383"/>
      <c r="H19" s="383"/>
      <c r="I19" s="383"/>
      <c r="J19" s="383"/>
      <c r="K19" s="383"/>
      <c r="L19" s="383"/>
      <c r="M19" s="383"/>
    </row>
    <row r="20" spans="1:14" x14ac:dyDescent="0.25">
      <c r="A20" s="382" t="s">
        <v>216</v>
      </c>
      <c r="B20" s="382"/>
      <c r="C20" s="382"/>
      <c r="D20" s="382"/>
      <c r="E20" s="382"/>
      <c r="F20" s="382"/>
      <c r="G20" s="382"/>
      <c r="H20" s="382"/>
      <c r="I20" s="382"/>
      <c r="J20" s="382"/>
      <c r="K20" s="382"/>
      <c r="L20" s="382"/>
      <c r="M20" s="382"/>
    </row>
    <row r="21" spans="1:14" ht="33.75" customHeight="1" x14ac:dyDescent="0.25">
      <c r="A21" s="383" t="s">
        <v>245</v>
      </c>
      <c r="B21" s="383"/>
      <c r="C21" s="383"/>
      <c r="D21" s="383"/>
      <c r="E21" s="383"/>
      <c r="F21" s="383"/>
      <c r="G21" s="383"/>
      <c r="H21" s="383"/>
      <c r="I21" s="383"/>
      <c r="J21" s="383"/>
      <c r="K21" s="383"/>
      <c r="L21" s="383"/>
      <c r="M21" s="383"/>
    </row>
  </sheetData>
  <mergeCells count="12">
    <mergeCell ref="A21:M21"/>
    <mergeCell ref="A1:M1"/>
    <mergeCell ref="A19:M19"/>
    <mergeCell ref="A18:M18"/>
    <mergeCell ref="A20:M20"/>
    <mergeCell ref="E2:G2"/>
    <mergeCell ref="H2:K2"/>
    <mergeCell ref="L2:M2"/>
    <mergeCell ref="D2:D3"/>
    <mergeCell ref="C2:C3"/>
    <mergeCell ref="B2:B3"/>
    <mergeCell ref="A2:A3"/>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showGridLines="0" workbookViewId="0">
      <selection activeCell="A12" sqref="A12:N15"/>
    </sheetView>
  </sheetViews>
  <sheetFormatPr baseColWidth="10" defaultRowHeight="15" x14ac:dyDescent="0.25"/>
  <cols>
    <col min="1" max="1" width="30.85546875" bestFit="1" customWidth="1"/>
    <col min="4" max="4" width="10.28515625" customWidth="1"/>
    <col min="5" max="14" width="8.42578125" customWidth="1"/>
  </cols>
  <sheetData>
    <row r="1" spans="1:14" ht="15.75" thickBot="1" x14ac:dyDescent="0.3">
      <c r="A1" s="415" t="s">
        <v>153</v>
      </c>
      <c r="B1" s="415"/>
      <c r="C1" s="415"/>
      <c r="D1" s="415"/>
      <c r="E1" s="415"/>
      <c r="F1" s="415"/>
      <c r="G1" s="415"/>
      <c r="H1" s="415"/>
      <c r="I1" s="415"/>
      <c r="J1" s="415"/>
      <c r="K1" s="415"/>
      <c r="L1" s="415"/>
      <c r="M1" s="415"/>
      <c r="N1" s="415"/>
    </row>
    <row r="2" spans="1:14" x14ac:dyDescent="0.25">
      <c r="A2" s="427" t="s">
        <v>121</v>
      </c>
      <c r="B2" s="429" t="s">
        <v>113</v>
      </c>
      <c r="C2" s="429" t="s">
        <v>96</v>
      </c>
      <c r="D2" s="431" t="s">
        <v>217</v>
      </c>
      <c r="E2" s="420" t="s">
        <v>114</v>
      </c>
      <c r="F2" s="420"/>
      <c r="G2" s="420"/>
      <c r="H2" s="420"/>
      <c r="I2" s="420"/>
      <c r="J2" s="420"/>
      <c r="K2" s="420"/>
      <c r="L2" s="420"/>
      <c r="M2" s="420"/>
      <c r="N2" s="433"/>
    </row>
    <row r="3" spans="1:14" ht="69" customHeight="1" x14ac:dyDescent="0.25">
      <c r="A3" s="428"/>
      <c r="B3" s="430"/>
      <c r="C3" s="430"/>
      <c r="D3" s="432"/>
      <c r="E3" s="360" t="s">
        <v>115</v>
      </c>
      <c r="F3" s="360" t="s">
        <v>218</v>
      </c>
      <c r="G3" s="360" t="s">
        <v>219</v>
      </c>
      <c r="H3" s="360" t="s">
        <v>220</v>
      </c>
      <c r="I3" s="360" t="s">
        <v>221</v>
      </c>
      <c r="J3" s="360" t="s">
        <v>117</v>
      </c>
      <c r="K3" s="360" t="s">
        <v>118</v>
      </c>
      <c r="L3" s="136" t="s">
        <v>119</v>
      </c>
      <c r="M3" s="136" t="s">
        <v>120</v>
      </c>
      <c r="N3" s="167" t="s">
        <v>13</v>
      </c>
    </row>
    <row r="4" spans="1:14" x14ac:dyDescent="0.25">
      <c r="A4" s="140" t="s">
        <v>115</v>
      </c>
      <c r="B4" s="151">
        <v>1084783</v>
      </c>
      <c r="C4" s="151">
        <v>37941</v>
      </c>
      <c r="D4" s="141">
        <f t="shared" ref="D4:D11" si="0">C4/B4*100</f>
        <v>3.4975658726215291</v>
      </c>
      <c r="E4" s="141">
        <v>38.211960675786088</v>
      </c>
      <c r="F4" s="141">
        <v>4.8918056983210771</v>
      </c>
      <c r="G4" s="141">
        <v>31.575340660499197</v>
      </c>
      <c r="H4" s="141">
        <v>3.9851348145805328</v>
      </c>
      <c r="I4" s="141">
        <v>2.1243509659734849</v>
      </c>
      <c r="J4" s="141">
        <v>1.0331831000764344</v>
      </c>
      <c r="K4" s="141">
        <v>0.47442081125958724</v>
      </c>
      <c r="L4" s="141">
        <v>13.687040404839093</v>
      </c>
      <c r="M4" s="141">
        <v>4.0167628686645056</v>
      </c>
      <c r="N4" s="363">
        <v>100</v>
      </c>
    </row>
    <row r="5" spans="1:14" x14ac:dyDescent="0.25">
      <c r="A5" s="142" t="s">
        <v>218</v>
      </c>
      <c r="B5" s="152">
        <v>140559</v>
      </c>
      <c r="C5" s="152">
        <v>9026</v>
      </c>
      <c r="D5" s="143">
        <f t="shared" si="0"/>
        <v>6.4215027141627354</v>
      </c>
      <c r="E5" s="143">
        <v>40.494128074451588</v>
      </c>
      <c r="F5" s="143">
        <v>18.579658763571906</v>
      </c>
      <c r="G5" s="143">
        <v>6.4037225792156001</v>
      </c>
      <c r="H5" s="143">
        <v>3.2350986040327943</v>
      </c>
      <c r="I5" s="143">
        <v>0.91956569909151342</v>
      </c>
      <c r="J5" s="143">
        <v>0.56503434522490581</v>
      </c>
      <c r="K5" s="143">
        <v>5.5395524041657429E-2</v>
      </c>
      <c r="L5" s="143">
        <v>5.816530024374031</v>
      </c>
      <c r="M5" s="143">
        <v>23.930866385996012</v>
      </c>
      <c r="N5" s="364">
        <v>100</v>
      </c>
    </row>
    <row r="6" spans="1:14" x14ac:dyDescent="0.25">
      <c r="A6" s="142" t="s">
        <v>219</v>
      </c>
      <c r="B6" s="152">
        <v>287931</v>
      </c>
      <c r="C6" s="152">
        <v>18339</v>
      </c>
      <c r="D6" s="143">
        <f t="shared" si="0"/>
        <v>6.3692342957166819</v>
      </c>
      <c r="E6" s="143">
        <v>23.011069305850917</v>
      </c>
      <c r="F6" s="143">
        <v>3.1953759746987296</v>
      </c>
      <c r="G6" s="143">
        <v>30.012541578057689</v>
      </c>
      <c r="H6" s="143">
        <v>29.707181416653032</v>
      </c>
      <c r="I6" s="143">
        <v>1.9357653089045204</v>
      </c>
      <c r="J6" s="143">
        <v>0.97606194448988504</v>
      </c>
      <c r="K6" s="143">
        <v>0.35988876165548828</v>
      </c>
      <c r="L6" s="143">
        <v>7.5958340149408361</v>
      </c>
      <c r="M6" s="143">
        <v>3.2062816947488955</v>
      </c>
      <c r="N6" s="364">
        <v>100</v>
      </c>
    </row>
    <row r="7" spans="1:14" x14ac:dyDescent="0.25">
      <c r="A7" s="142" t="s">
        <v>116</v>
      </c>
      <c r="B7" s="152">
        <v>302192</v>
      </c>
      <c r="C7" s="152">
        <v>9224</v>
      </c>
      <c r="D7" s="143">
        <f t="shared" si="0"/>
        <v>3.0523640599354054</v>
      </c>
      <c r="E7" s="143">
        <v>12.012142237640937</v>
      </c>
      <c r="F7" s="143">
        <v>2.352558542931483</v>
      </c>
      <c r="G7" s="143">
        <v>5.8868169991326971</v>
      </c>
      <c r="H7" s="143">
        <v>55.323070251517784</v>
      </c>
      <c r="I7" s="143">
        <v>2.233304423243712</v>
      </c>
      <c r="J7" s="143">
        <v>3.6101474414570687</v>
      </c>
      <c r="K7" s="143">
        <v>0.47701647875108416</v>
      </c>
      <c r="L7" s="143">
        <v>11.816999132697312</v>
      </c>
      <c r="M7" s="143">
        <v>6.2879444926279264</v>
      </c>
      <c r="N7" s="364">
        <v>100</v>
      </c>
    </row>
    <row r="8" spans="1:14" x14ac:dyDescent="0.25">
      <c r="A8" s="142" t="s">
        <v>221</v>
      </c>
      <c r="B8" s="152">
        <v>68091</v>
      </c>
      <c r="C8" s="152">
        <v>3358</v>
      </c>
      <c r="D8" s="143">
        <f t="shared" si="0"/>
        <v>4.9316356052929162</v>
      </c>
      <c r="E8" s="143">
        <v>38.147706968433596</v>
      </c>
      <c r="F8" s="143">
        <v>4.5265038713519949</v>
      </c>
      <c r="G8" s="143">
        <v>17.748659916617036</v>
      </c>
      <c r="H8" s="143">
        <v>11.584276354973198</v>
      </c>
      <c r="I8" s="143">
        <v>10.72066706372841</v>
      </c>
      <c r="J8" s="143">
        <v>2.3525908278737342</v>
      </c>
      <c r="K8" s="143">
        <v>0.29779630732578916</v>
      </c>
      <c r="L8" s="143">
        <v>11.25670041691483</v>
      </c>
      <c r="M8" s="143">
        <v>3.3650982727814172</v>
      </c>
      <c r="N8" s="364">
        <v>100</v>
      </c>
    </row>
    <row r="9" spans="1:14" x14ac:dyDescent="0.25">
      <c r="A9" s="142" t="s">
        <v>117</v>
      </c>
      <c r="B9" s="152">
        <v>84673</v>
      </c>
      <c r="C9" s="152">
        <v>1062</v>
      </c>
      <c r="D9" s="143">
        <f t="shared" si="0"/>
        <v>1.2542368877918582</v>
      </c>
      <c r="E9" s="143">
        <v>18.267419962335214</v>
      </c>
      <c r="F9" s="143">
        <v>1.7890772128060264</v>
      </c>
      <c r="G9" s="143">
        <v>9.8870056497175138</v>
      </c>
      <c r="H9" s="143">
        <v>18.173258003766477</v>
      </c>
      <c r="I9" s="143">
        <v>4.5197740112994351</v>
      </c>
      <c r="J9" s="143">
        <v>10.263653483992467</v>
      </c>
      <c r="K9" s="143">
        <v>0.6591337099811676</v>
      </c>
      <c r="L9" s="143">
        <v>29.190207156308851</v>
      </c>
      <c r="M9" s="143">
        <v>7.2504708097928434</v>
      </c>
      <c r="N9" s="364">
        <v>100</v>
      </c>
    </row>
    <row r="10" spans="1:14" x14ac:dyDescent="0.25">
      <c r="A10" s="144" t="s">
        <v>118</v>
      </c>
      <c r="B10" s="146">
        <v>8533</v>
      </c>
      <c r="C10" s="146">
        <v>504</v>
      </c>
      <c r="D10" s="145">
        <f t="shared" si="0"/>
        <v>5.9064807219031987</v>
      </c>
      <c r="E10" s="145">
        <v>30.158730158730158</v>
      </c>
      <c r="F10" s="145">
        <v>0.79365079365079361</v>
      </c>
      <c r="G10" s="145">
        <v>10.714285714285714</v>
      </c>
      <c r="H10" s="145">
        <v>6.3492063492063489</v>
      </c>
      <c r="I10" s="145">
        <v>2.3809523809523809</v>
      </c>
      <c r="J10" s="145">
        <v>4.9603174603174605</v>
      </c>
      <c r="K10" s="145">
        <v>4.3650793650793647</v>
      </c>
      <c r="L10" s="145">
        <v>36.904761904761905</v>
      </c>
      <c r="M10" s="145">
        <v>3.373015873015873</v>
      </c>
      <c r="N10" s="365">
        <v>100</v>
      </c>
    </row>
    <row r="11" spans="1:14" ht="15.75" thickBot="1" x14ac:dyDescent="0.3">
      <c r="A11" s="137" t="s">
        <v>112</v>
      </c>
      <c r="B11" s="138">
        <v>1976762</v>
      </c>
      <c r="C11" s="138">
        <v>79454</v>
      </c>
      <c r="D11" s="139">
        <f t="shared" si="0"/>
        <v>4.0194014251589216</v>
      </c>
      <c r="E11" s="139">
        <v>31.600674604173484</v>
      </c>
      <c r="F11" s="139">
        <v>5.6774989301986052</v>
      </c>
      <c r="G11" s="139">
        <v>24.36629999748282</v>
      </c>
      <c r="H11" s="139">
        <v>16.322652100586502</v>
      </c>
      <c r="I11" s="139">
        <v>2.3535630679386816</v>
      </c>
      <c r="J11" s="139">
        <v>1.4700329750547487</v>
      </c>
      <c r="K11" s="139">
        <v>0.42036901855161479</v>
      </c>
      <c r="L11" s="139">
        <v>11.421703123820071</v>
      </c>
      <c r="M11" s="139">
        <v>6.3672061821934705</v>
      </c>
      <c r="N11" s="366">
        <v>100</v>
      </c>
    </row>
    <row r="12" spans="1:14" x14ac:dyDescent="0.25">
      <c r="A12" s="414" t="s">
        <v>222</v>
      </c>
      <c r="B12" s="414"/>
      <c r="C12" s="414"/>
      <c r="D12" s="414"/>
      <c r="E12" s="414"/>
      <c r="F12" s="414"/>
      <c r="G12" s="414"/>
      <c r="H12" s="414"/>
      <c r="I12" s="414"/>
      <c r="J12" s="414"/>
      <c r="K12" s="414"/>
      <c r="L12" s="414"/>
      <c r="M12" s="414"/>
      <c r="N12" s="414"/>
    </row>
    <row r="13" spans="1:14" x14ac:dyDescent="0.25">
      <c r="A13" s="413" t="s">
        <v>223</v>
      </c>
      <c r="B13" s="413"/>
      <c r="C13" s="413"/>
      <c r="D13" s="413"/>
      <c r="E13" s="413"/>
      <c r="F13" s="413"/>
      <c r="G13" s="413"/>
      <c r="H13" s="413"/>
      <c r="I13" s="413"/>
      <c r="J13" s="413"/>
      <c r="K13" s="413"/>
      <c r="L13" s="413"/>
      <c r="M13" s="413"/>
      <c r="N13" s="413"/>
    </row>
    <row r="14" spans="1:14" ht="34.5" customHeight="1" x14ac:dyDescent="0.25">
      <c r="A14" s="413" t="s">
        <v>224</v>
      </c>
      <c r="B14" s="413"/>
      <c r="C14" s="413"/>
      <c r="D14" s="413"/>
      <c r="E14" s="413"/>
      <c r="F14" s="413"/>
      <c r="G14" s="413"/>
      <c r="H14" s="413"/>
      <c r="I14" s="413"/>
      <c r="J14" s="413"/>
      <c r="K14" s="413"/>
      <c r="L14" s="413"/>
      <c r="M14" s="413"/>
      <c r="N14" s="413"/>
    </row>
    <row r="15" spans="1:14" ht="21.75" customHeight="1" x14ac:dyDescent="0.25">
      <c r="A15" s="413" t="s">
        <v>237</v>
      </c>
      <c r="B15" s="413"/>
      <c r="C15" s="413"/>
      <c r="D15" s="413"/>
      <c r="E15" s="413"/>
      <c r="F15" s="413"/>
      <c r="G15" s="413"/>
      <c r="H15" s="413"/>
      <c r="I15" s="413"/>
      <c r="J15" s="413"/>
      <c r="K15" s="413"/>
      <c r="L15" s="413"/>
      <c r="M15" s="413"/>
      <c r="N15" s="413"/>
    </row>
  </sheetData>
  <mergeCells count="10">
    <mergeCell ref="A15:N15"/>
    <mergeCell ref="A1:N1"/>
    <mergeCell ref="A2:A3"/>
    <mergeCell ref="A12:N12"/>
    <mergeCell ref="A13:N13"/>
    <mergeCell ref="A14:N14"/>
    <mergeCell ref="B2:B3"/>
    <mergeCell ref="C2:C3"/>
    <mergeCell ref="D2:D3"/>
    <mergeCell ref="E2:N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election activeCell="A8" sqref="A8:J10"/>
    </sheetView>
  </sheetViews>
  <sheetFormatPr baseColWidth="10" defaultRowHeight="15" x14ac:dyDescent="0.25"/>
  <cols>
    <col min="1" max="1" width="38.7109375" bestFit="1" customWidth="1"/>
    <col min="5" max="5" width="11.42578125" customWidth="1"/>
  </cols>
  <sheetData>
    <row r="1" spans="1:10" ht="15.75" thickBot="1" x14ac:dyDescent="0.3">
      <c r="A1" s="415" t="s">
        <v>154</v>
      </c>
      <c r="B1" s="415"/>
      <c r="C1" s="415"/>
      <c r="D1" s="415"/>
      <c r="E1" s="415"/>
      <c r="F1" s="415"/>
      <c r="G1" s="415"/>
      <c r="H1" s="415"/>
      <c r="I1" s="415"/>
      <c r="J1" s="415"/>
    </row>
    <row r="2" spans="1:10" x14ac:dyDescent="0.25">
      <c r="A2" s="427" t="s">
        <v>121</v>
      </c>
      <c r="B2" s="429" t="s">
        <v>113</v>
      </c>
      <c r="C2" s="429" t="s">
        <v>96</v>
      </c>
      <c r="D2" s="431" t="s">
        <v>89</v>
      </c>
      <c r="E2" s="420" t="s">
        <v>114</v>
      </c>
      <c r="F2" s="420"/>
      <c r="G2" s="420"/>
      <c r="H2" s="420"/>
      <c r="I2" s="420"/>
      <c r="J2" s="433"/>
    </row>
    <row r="3" spans="1:10" ht="59.25" x14ac:dyDescent="0.25">
      <c r="A3" s="428"/>
      <c r="B3" s="430"/>
      <c r="C3" s="430"/>
      <c r="D3" s="432"/>
      <c r="E3" s="166" t="s">
        <v>130</v>
      </c>
      <c r="F3" s="166" t="s">
        <v>225</v>
      </c>
      <c r="G3" s="166" t="s">
        <v>131</v>
      </c>
      <c r="H3" s="166" t="s">
        <v>132</v>
      </c>
      <c r="I3" s="166" t="s">
        <v>133</v>
      </c>
      <c r="J3" s="167" t="s">
        <v>13</v>
      </c>
    </row>
    <row r="4" spans="1:10" x14ac:dyDescent="0.25">
      <c r="A4" s="177" t="s">
        <v>130</v>
      </c>
      <c r="B4" s="178">
        <v>1028820</v>
      </c>
      <c r="C4" s="178">
        <v>56921</v>
      </c>
      <c r="D4" s="179">
        <f>C4/B4*100</f>
        <v>5.5326490542563329</v>
      </c>
      <c r="E4" s="179">
        <v>82.849914794188436</v>
      </c>
      <c r="F4" s="179">
        <v>4.3674566504453542</v>
      </c>
      <c r="G4" s="179">
        <v>0.98381967990723984</v>
      </c>
      <c r="H4" s="179">
        <v>5.5269584160503156</v>
      </c>
      <c r="I4" s="179">
        <v>6.2718504594086539</v>
      </c>
      <c r="J4" s="363">
        <v>100</v>
      </c>
    </row>
    <row r="5" spans="1:10" x14ac:dyDescent="0.25">
      <c r="A5" s="171" t="s">
        <v>225</v>
      </c>
      <c r="B5" s="172">
        <v>102855</v>
      </c>
      <c r="C5" s="172">
        <v>5607</v>
      </c>
      <c r="D5" s="173">
        <f t="shared" ref="D5:D7" si="0">C5/B5*100</f>
        <v>5.4513635700743768</v>
      </c>
      <c r="E5" s="173">
        <v>43.962903513465314</v>
      </c>
      <c r="F5" s="173">
        <v>33.047975744604955</v>
      </c>
      <c r="G5" s="173">
        <v>2.086677367576244</v>
      </c>
      <c r="H5" s="173">
        <v>3.8344925985375422</v>
      </c>
      <c r="I5" s="173">
        <v>17.067950775815945</v>
      </c>
      <c r="J5" s="364">
        <v>100</v>
      </c>
    </row>
    <row r="6" spans="1:10" x14ac:dyDescent="0.25">
      <c r="A6" s="174" t="s">
        <v>131</v>
      </c>
      <c r="B6" s="175">
        <v>39367</v>
      </c>
      <c r="C6" s="175">
        <v>2446</v>
      </c>
      <c r="D6" s="176">
        <f t="shared" si="0"/>
        <v>6.2133258820839785</v>
      </c>
      <c r="E6" s="176">
        <v>17.906786590351594</v>
      </c>
      <c r="F6" s="176">
        <v>3.1888798037612429</v>
      </c>
      <c r="G6" s="176">
        <v>51.185609157808663</v>
      </c>
      <c r="H6" s="176">
        <v>5.8462796402289445</v>
      </c>
      <c r="I6" s="176">
        <v>21.872444807849551</v>
      </c>
      <c r="J6" s="365">
        <v>100</v>
      </c>
    </row>
    <row r="7" spans="1:10" ht="15.75" thickBot="1" x14ac:dyDescent="0.3">
      <c r="A7" s="168" t="s">
        <v>13</v>
      </c>
      <c r="B7" s="169">
        <v>1171042</v>
      </c>
      <c r="C7" s="169">
        <v>64974</v>
      </c>
      <c r="D7" s="170">
        <f t="shared" si="0"/>
        <v>5.5483919449515904</v>
      </c>
      <c r="E7" s="170">
        <v>77.049281250961926</v>
      </c>
      <c r="F7" s="170">
        <v>6.7981038569273862</v>
      </c>
      <c r="G7" s="170">
        <v>2.9688798596361621</v>
      </c>
      <c r="H7" s="170">
        <v>5.3929264013297624</v>
      </c>
      <c r="I7" s="170">
        <v>7.790808631144766</v>
      </c>
      <c r="J7" s="366">
        <v>100</v>
      </c>
    </row>
    <row r="8" spans="1:10" x14ac:dyDescent="0.25">
      <c r="A8" s="404" t="s">
        <v>222</v>
      </c>
      <c r="B8" s="404"/>
      <c r="C8" s="404"/>
      <c r="D8" s="404"/>
      <c r="E8" s="404"/>
      <c r="F8" s="404"/>
      <c r="G8" s="404"/>
      <c r="H8" s="404"/>
      <c r="I8" s="404"/>
      <c r="J8" s="404"/>
    </row>
    <row r="9" spans="1:10" x14ac:dyDescent="0.25">
      <c r="A9" s="383" t="s">
        <v>226</v>
      </c>
      <c r="B9" s="383"/>
      <c r="C9" s="383"/>
      <c r="D9" s="383"/>
      <c r="E9" s="383"/>
      <c r="F9" s="383"/>
      <c r="G9" s="383"/>
      <c r="H9" s="383"/>
      <c r="I9" s="383"/>
      <c r="J9" s="383"/>
    </row>
    <row r="10" spans="1:10" ht="29.25" customHeight="1" x14ac:dyDescent="0.25">
      <c r="A10" s="383" t="s">
        <v>227</v>
      </c>
      <c r="B10" s="383"/>
      <c r="C10" s="383"/>
      <c r="D10" s="383"/>
      <c r="E10" s="383"/>
      <c r="F10" s="383"/>
      <c r="G10" s="383"/>
      <c r="H10" s="383"/>
      <c r="I10" s="383"/>
      <c r="J10" s="383"/>
    </row>
    <row r="21" spans="4:4" x14ac:dyDescent="0.25">
      <c r="D21" s="165"/>
    </row>
  </sheetData>
  <mergeCells count="9">
    <mergeCell ref="A1:J1"/>
    <mergeCell ref="A8:J8"/>
    <mergeCell ref="A9:J9"/>
    <mergeCell ref="A10:J10"/>
    <mergeCell ref="B2:B3"/>
    <mergeCell ref="C2:C3"/>
    <mergeCell ref="D2:D3"/>
    <mergeCell ref="E2:J2"/>
    <mergeCell ref="A2:A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A26" sqref="A26:F28"/>
    </sheetView>
  </sheetViews>
  <sheetFormatPr baseColWidth="10" defaultRowHeight="15" x14ac:dyDescent="0.25"/>
  <cols>
    <col min="1" max="1" width="27.5703125" bestFit="1" customWidth="1"/>
  </cols>
  <sheetData>
    <row r="1" spans="1:8" ht="15.75" thickBot="1" x14ac:dyDescent="0.3">
      <c r="A1" s="415" t="s">
        <v>155</v>
      </c>
      <c r="B1" s="415"/>
      <c r="C1" s="415"/>
      <c r="D1" s="415"/>
      <c r="E1" s="415"/>
      <c r="F1" s="415"/>
      <c r="G1" s="415"/>
      <c r="H1" s="415"/>
    </row>
    <row r="2" spans="1:8" x14ac:dyDescent="0.25">
      <c r="A2" s="436"/>
      <c r="B2" s="410" t="s">
        <v>113</v>
      </c>
      <c r="C2" s="407" t="s">
        <v>134</v>
      </c>
      <c r="D2" s="407"/>
      <c r="E2" s="407"/>
      <c r="F2" s="409"/>
      <c r="G2" s="186"/>
      <c r="H2" s="186"/>
    </row>
    <row r="3" spans="1:8" x14ac:dyDescent="0.25">
      <c r="A3" s="437"/>
      <c r="B3" s="438"/>
      <c r="C3" s="185" t="s">
        <v>92</v>
      </c>
      <c r="D3" s="185" t="s">
        <v>93</v>
      </c>
      <c r="E3" s="185" t="s">
        <v>94</v>
      </c>
      <c r="F3" s="187" t="s">
        <v>186</v>
      </c>
      <c r="G3" s="180"/>
      <c r="H3" s="180"/>
    </row>
    <row r="4" spans="1:8" x14ac:dyDescent="0.25">
      <c r="A4" s="188" t="s">
        <v>135</v>
      </c>
      <c r="B4" s="160"/>
      <c r="C4" s="189"/>
      <c r="D4" s="189"/>
      <c r="E4" s="189"/>
      <c r="F4" s="338"/>
      <c r="G4" s="316"/>
      <c r="H4" s="180"/>
    </row>
    <row r="5" spans="1:8" x14ac:dyDescent="0.25">
      <c r="A5" s="190" t="s">
        <v>161</v>
      </c>
      <c r="B5" s="164">
        <v>3798111</v>
      </c>
      <c r="C5" s="191">
        <v>2.3209836581118308</v>
      </c>
      <c r="D5" s="191">
        <v>2.5805589994981522</v>
      </c>
      <c r="E5" s="191">
        <v>2.8342101533455843</v>
      </c>
      <c r="F5" s="339">
        <v>2.5318112082558937</v>
      </c>
      <c r="G5" s="316"/>
      <c r="H5" s="180"/>
    </row>
    <row r="6" spans="1:8" x14ac:dyDescent="0.25">
      <c r="A6" s="190" t="s">
        <v>84</v>
      </c>
      <c r="B6" s="164">
        <v>965739</v>
      </c>
      <c r="C6" s="191">
        <v>10.679064673578239</v>
      </c>
      <c r="D6" s="191">
        <v>9.4597048151081626</v>
      </c>
      <c r="E6" s="191">
        <v>9.1737102885456139</v>
      </c>
      <c r="F6" s="339">
        <v>9.8783418708367385</v>
      </c>
      <c r="G6" s="316"/>
      <c r="H6" s="180"/>
    </row>
    <row r="7" spans="1:8" x14ac:dyDescent="0.25">
      <c r="A7" s="190" t="s">
        <v>85</v>
      </c>
      <c r="B7" s="164">
        <v>352946</v>
      </c>
      <c r="C7" s="191">
        <v>1.4568821458719758</v>
      </c>
      <c r="D7" s="191">
        <v>3.1646712978929563</v>
      </c>
      <c r="E7" s="191">
        <v>17.847450727636623</v>
      </c>
      <c r="F7" s="339">
        <v>7.2274512248332607</v>
      </c>
      <c r="G7" s="316"/>
      <c r="H7" s="180"/>
    </row>
    <row r="8" spans="1:8" x14ac:dyDescent="0.25">
      <c r="A8" s="192" t="s">
        <v>136</v>
      </c>
      <c r="B8" s="163">
        <v>186065</v>
      </c>
      <c r="C8" s="193">
        <v>17.269734814394731</v>
      </c>
      <c r="D8" s="193">
        <v>4.9166536469287436</v>
      </c>
      <c r="E8" s="193">
        <v>7.5741549781558977</v>
      </c>
      <c r="F8" s="340">
        <v>10.612420390723672</v>
      </c>
      <c r="G8" s="316"/>
      <c r="H8" s="180"/>
    </row>
    <row r="9" spans="1:8" x14ac:dyDescent="0.25">
      <c r="A9" s="188" t="s">
        <v>137</v>
      </c>
      <c r="B9" s="160"/>
      <c r="C9" s="189"/>
      <c r="D9" s="189"/>
      <c r="E9" s="189"/>
      <c r="F9" s="338"/>
      <c r="G9" s="316"/>
      <c r="H9" s="180"/>
    </row>
    <row r="10" spans="1:8" x14ac:dyDescent="0.25">
      <c r="A10" s="190" t="s">
        <v>138</v>
      </c>
      <c r="B10" s="164">
        <v>3434365</v>
      </c>
      <c r="C10" s="191">
        <v>4.1776287041138911</v>
      </c>
      <c r="D10" s="191">
        <v>4.1950555530039537</v>
      </c>
      <c r="E10" s="191">
        <v>5.295024363642761</v>
      </c>
      <c r="F10" s="339">
        <v>4.4796345175891323</v>
      </c>
      <c r="G10" s="316"/>
      <c r="H10" s="180"/>
    </row>
    <row r="11" spans="1:8" x14ac:dyDescent="0.25">
      <c r="A11" s="192" t="s">
        <v>139</v>
      </c>
      <c r="B11" s="163">
        <v>1868496</v>
      </c>
      <c r="C11" s="193">
        <v>4.4623430532685626</v>
      </c>
      <c r="D11" s="193">
        <v>3.7494690455138673</v>
      </c>
      <c r="E11" s="193">
        <v>6.4296913839917398</v>
      </c>
      <c r="F11" s="340">
        <v>4.4403627302386521</v>
      </c>
      <c r="G11" s="316"/>
      <c r="H11" s="180"/>
    </row>
    <row r="12" spans="1:8" x14ac:dyDescent="0.25">
      <c r="A12" s="195" t="s">
        <v>228</v>
      </c>
      <c r="B12" s="161"/>
      <c r="C12" s="196"/>
      <c r="D12" s="196"/>
      <c r="E12" s="196"/>
      <c r="F12" s="341"/>
      <c r="G12" s="316"/>
      <c r="H12" s="180"/>
    </row>
    <row r="13" spans="1:8" x14ac:dyDescent="0.25">
      <c r="A13" s="197" t="s">
        <v>140</v>
      </c>
      <c r="B13" s="157">
        <v>280082</v>
      </c>
      <c r="C13" s="181">
        <v>13.677382966723068</v>
      </c>
      <c r="D13" s="181">
        <v>11.002317497103128</v>
      </c>
      <c r="E13" s="181">
        <v>13.232266035210543</v>
      </c>
      <c r="F13" s="342">
        <v>12.399940017566284</v>
      </c>
      <c r="G13" s="316"/>
      <c r="H13" s="180"/>
    </row>
    <row r="14" spans="1:8" x14ac:dyDescent="0.25">
      <c r="A14" s="197" t="s">
        <v>141</v>
      </c>
      <c r="B14" s="157">
        <v>488747</v>
      </c>
      <c r="C14" s="181">
        <v>9.5687908902910515</v>
      </c>
      <c r="D14" s="181">
        <v>7.8969708116979582</v>
      </c>
      <c r="E14" s="181">
        <v>11.923621112205968</v>
      </c>
      <c r="F14" s="342">
        <v>9.8480399879692353</v>
      </c>
      <c r="G14" s="316"/>
      <c r="H14" s="180"/>
    </row>
    <row r="15" spans="1:8" x14ac:dyDescent="0.25">
      <c r="A15" s="197" t="s">
        <v>142</v>
      </c>
      <c r="B15" s="157">
        <v>1223059</v>
      </c>
      <c r="C15" s="181">
        <v>4.2105398964551846</v>
      </c>
      <c r="D15" s="181">
        <v>5.0270572393994053</v>
      </c>
      <c r="E15" s="181">
        <v>5.0051937730495464</v>
      </c>
      <c r="F15" s="342">
        <v>4.6597097932315608</v>
      </c>
      <c r="G15" s="316"/>
      <c r="H15" s="180"/>
    </row>
    <row r="16" spans="1:8" x14ac:dyDescent="0.25">
      <c r="A16" s="197" t="s">
        <v>143</v>
      </c>
      <c r="B16" s="157">
        <v>1584360</v>
      </c>
      <c r="C16" s="181">
        <v>3.0253918438319811</v>
      </c>
      <c r="D16" s="181">
        <v>3.2613997086745679</v>
      </c>
      <c r="E16" s="181">
        <v>3.6912251314215738</v>
      </c>
      <c r="F16" s="342">
        <v>3.2485672448180973</v>
      </c>
      <c r="G16" s="316"/>
      <c r="H16" s="180"/>
    </row>
    <row r="17" spans="1:7" x14ac:dyDescent="0.25">
      <c r="A17" s="197" t="s">
        <v>144</v>
      </c>
      <c r="B17" s="157">
        <v>1471145</v>
      </c>
      <c r="C17" s="181">
        <v>2.7731151703223076</v>
      </c>
      <c r="D17" s="181">
        <v>2.2166004490145896</v>
      </c>
      <c r="E17" s="181">
        <v>2.87398119978557</v>
      </c>
      <c r="F17" s="342">
        <v>2.5620180199776366</v>
      </c>
      <c r="G17" s="316"/>
    </row>
    <row r="18" spans="1:7" x14ac:dyDescent="0.25">
      <c r="A18" s="198" t="s">
        <v>145</v>
      </c>
      <c r="B18" s="162">
        <v>255468</v>
      </c>
      <c r="C18" s="182">
        <v>4.0118092010446604</v>
      </c>
      <c r="D18" s="182">
        <v>1.7885985512847191</v>
      </c>
      <c r="E18" s="182">
        <v>3.5043929712460065</v>
      </c>
      <c r="F18" s="343">
        <v>3.0540028496719747</v>
      </c>
      <c r="G18" s="316"/>
    </row>
    <row r="19" spans="1:7" ht="15.75" x14ac:dyDescent="0.25">
      <c r="A19" s="188" t="s">
        <v>146</v>
      </c>
      <c r="B19" s="159"/>
      <c r="C19" s="194"/>
      <c r="D19" s="194"/>
      <c r="E19" s="194"/>
      <c r="F19" s="344"/>
      <c r="G19" s="316"/>
    </row>
    <row r="20" spans="1:7" x14ac:dyDescent="0.25">
      <c r="A20" s="190" t="s">
        <v>147</v>
      </c>
      <c r="B20" s="164">
        <v>119918</v>
      </c>
      <c r="C20" s="191">
        <v>7.616520670347465</v>
      </c>
      <c r="D20" s="191">
        <v>7.2747014115092297</v>
      </c>
      <c r="E20" s="191">
        <v>9.3537101822868713</v>
      </c>
      <c r="F20" s="339">
        <v>7.6610683967377708</v>
      </c>
      <c r="G20" s="316"/>
    </row>
    <row r="21" spans="1:7" x14ac:dyDescent="0.25">
      <c r="A21" s="190" t="s">
        <v>148</v>
      </c>
      <c r="B21" s="164">
        <v>1671491</v>
      </c>
      <c r="C21" s="191">
        <v>2.2597873427577313</v>
      </c>
      <c r="D21" s="191">
        <v>6.1952277130311737</v>
      </c>
      <c r="E21" s="191">
        <v>9.0083132056394994</v>
      </c>
      <c r="F21" s="339">
        <v>4.0850354563679971</v>
      </c>
      <c r="G21" s="316"/>
    </row>
    <row r="22" spans="1:7" x14ac:dyDescent="0.25">
      <c r="A22" s="190" t="s">
        <v>149</v>
      </c>
      <c r="B22" s="164">
        <v>909482</v>
      </c>
      <c r="C22" s="191">
        <v>5.2767152098096064</v>
      </c>
      <c r="D22" s="191">
        <v>5.168682793204435</v>
      </c>
      <c r="E22" s="191">
        <v>3.8539499771575065</v>
      </c>
      <c r="F22" s="339">
        <v>4.89201545495128</v>
      </c>
      <c r="G22" s="316"/>
    </row>
    <row r="23" spans="1:7" x14ac:dyDescent="0.25">
      <c r="A23" s="190" t="s">
        <v>150</v>
      </c>
      <c r="B23" s="164">
        <v>2554808</v>
      </c>
      <c r="C23" s="191">
        <v>6.7458744705395244</v>
      </c>
      <c r="D23" s="191">
        <v>3.5210145767067593</v>
      </c>
      <c r="E23" s="191">
        <v>4.0578186506584384</v>
      </c>
      <c r="F23" s="339">
        <v>4.2138195903566915</v>
      </c>
      <c r="G23" s="316"/>
    </row>
    <row r="24" spans="1:7" x14ac:dyDescent="0.25">
      <c r="A24" s="192" t="s">
        <v>151</v>
      </c>
      <c r="B24" s="163">
        <v>47162</v>
      </c>
      <c r="C24" s="193">
        <v>17.537586575820711</v>
      </c>
      <c r="D24" s="193">
        <v>8.3570750237416913</v>
      </c>
      <c r="E24" s="193">
        <v>4.918032786885246</v>
      </c>
      <c r="F24" s="340">
        <v>15.266528137059495</v>
      </c>
      <c r="G24" s="316"/>
    </row>
    <row r="25" spans="1:7" ht="15.75" thickBot="1" x14ac:dyDescent="0.3">
      <c r="A25" s="183" t="s">
        <v>13</v>
      </c>
      <c r="B25" s="158">
        <v>5302861</v>
      </c>
      <c r="C25" s="184">
        <v>4.2869863766944443</v>
      </c>
      <c r="D25" s="184">
        <v>4.0194014251589216</v>
      </c>
      <c r="E25" s="184">
        <v>5.5483919449515904</v>
      </c>
      <c r="F25" s="345">
        <v>4.4657968594688793</v>
      </c>
      <c r="G25" s="316"/>
    </row>
    <row r="26" spans="1:7" x14ac:dyDescent="0.25">
      <c r="A26" s="434" t="s">
        <v>222</v>
      </c>
      <c r="B26" s="434"/>
      <c r="C26" s="434"/>
      <c r="D26" s="434"/>
      <c r="E26" s="434"/>
      <c r="F26" s="434"/>
      <c r="G26" s="316"/>
    </row>
    <row r="27" spans="1:7" ht="31.5" customHeight="1" x14ac:dyDescent="0.25">
      <c r="A27" s="435" t="s">
        <v>200</v>
      </c>
      <c r="B27" s="435"/>
      <c r="C27" s="435"/>
      <c r="D27" s="435"/>
      <c r="E27" s="435"/>
      <c r="F27" s="435"/>
    </row>
    <row r="28" spans="1:7" ht="25.5" customHeight="1" x14ac:dyDescent="0.25">
      <c r="A28" s="435" t="s">
        <v>156</v>
      </c>
      <c r="B28" s="435"/>
      <c r="C28" s="435"/>
      <c r="D28" s="435"/>
      <c r="E28" s="435"/>
      <c r="F28" s="435"/>
    </row>
  </sheetData>
  <mergeCells count="7">
    <mergeCell ref="A26:F26"/>
    <mergeCell ref="A27:F27"/>
    <mergeCell ref="A28:F28"/>
    <mergeCell ref="A1:H1"/>
    <mergeCell ref="A2:A3"/>
    <mergeCell ref="B2:B3"/>
    <mergeCell ref="C2:F2"/>
  </mergeCell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3"/>
  <sheetViews>
    <sheetView showGridLines="0" tabSelected="1" workbookViewId="0">
      <selection activeCell="L33" sqref="L33"/>
    </sheetView>
  </sheetViews>
  <sheetFormatPr baseColWidth="10" defaultColWidth="11.5703125" defaultRowHeight="15" x14ac:dyDescent="0.25"/>
  <cols>
    <col min="1" max="1" width="20.85546875" bestFit="1" customWidth="1"/>
    <col min="2" max="2" width="29.7109375" bestFit="1" customWidth="1"/>
    <col min="3" max="3" width="18.85546875" bestFit="1" customWidth="1"/>
    <col min="4" max="4" width="13.140625" customWidth="1"/>
    <col min="5" max="5" width="13" customWidth="1"/>
    <col min="6" max="6" width="7.85546875" bestFit="1" customWidth="1"/>
    <col min="8" max="8" width="9" customWidth="1"/>
  </cols>
  <sheetData>
    <row r="1" spans="1:10" ht="15.75" thickBot="1" x14ac:dyDescent="0.3">
      <c r="A1" s="439" t="s">
        <v>191</v>
      </c>
      <c r="B1" s="439"/>
      <c r="C1" s="439"/>
      <c r="D1" s="439"/>
      <c r="E1" s="439"/>
      <c r="F1" s="439"/>
      <c r="G1" s="439"/>
      <c r="H1" s="439"/>
      <c r="I1" s="272"/>
    </row>
    <row r="2" spans="1:10" ht="24" customHeight="1" x14ac:dyDescent="0.25">
      <c r="A2" s="410" t="s">
        <v>95</v>
      </c>
      <c r="B2" s="407" t="s">
        <v>179</v>
      </c>
      <c r="C2" s="409" t="s">
        <v>113</v>
      </c>
      <c r="D2" s="411" t="s">
        <v>180</v>
      </c>
      <c r="E2" s="410" t="s">
        <v>170</v>
      </c>
      <c r="F2" s="407" t="s">
        <v>171</v>
      </c>
      <c r="G2" s="407"/>
      <c r="H2" s="407" t="s">
        <v>172</v>
      </c>
      <c r="I2" s="409"/>
    </row>
    <row r="3" spans="1:10" ht="45.75" thickBot="1" x14ac:dyDescent="0.3">
      <c r="A3" s="441"/>
      <c r="B3" s="443"/>
      <c r="C3" s="440"/>
      <c r="D3" s="442"/>
      <c r="E3" s="441"/>
      <c r="F3" s="303" t="s">
        <v>19</v>
      </c>
      <c r="G3" s="304" t="s">
        <v>170</v>
      </c>
      <c r="H3" s="303" t="s">
        <v>19</v>
      </c>
      <c r="I3" s="302" t="s">
        <v>170</v>
      </c>
    </row>
    <row r="4" spans="1:10" x14ac:dyDescent="0.25">
      <c r="A4" s="275" t="s">
        <v>92</v>
      </c>
      <c r="B4" s="277" t="s">
        <v>246</v>
      </c>
      <c r="C4" s="282">
        <v>3165</v>
      </c>
      <c r="D4" s="282">
        <v>37</v>
      </c>
      <c r="E4" s="283">
        <f>D4/C4*100</f>
        <v>1.1690363349131121</v>
      </c>
      <c r="F4" s="282">
        <v>3150</v>
      </c>
      <c r="G4" s="283">
        <v>1.0476190476190477</v>
      </c>
      <c r="H4" s="282">
        <v>15</v>
      </c>
      <c r="I4" s="112">
        <v>26.666666666666668</v>
      </c>
      <c r="J4" s="316"/>
    </row>
    <row r="5" spans="1:10" x14ac:dyDescent="0.25">
      <c r="A5" s="273"/>
      <c r="B5" s="278" t="s">
        <v>247</v>
      </c>
      <c r="C5" s="284">
        <v>45201</v>
      </c>
      <c r="D5" s="284">
        <v>2574</v>
      </c>
      <c r="E5" s="285">
        <f t="shared" ref="E5:E30" si="0">D5/C5*100</f>
        <v>5.6945642795513374</v>
      </c>
      <c r="F5" s="284">
        <v>44811</v>
      </c>
      <c r="G5" s="285">
        <v>5.3759121644239132</v>
      </c>
      <c r="H5" s="284">
        <v>390</v>
      </c>
      <c r="I5" s="150">
        <v>42.307692307692307</v>
      </c>
      <c r="J5" s="316"/>
    </row>
    <row r="6" spans="1:10" x14ac:dyDescent="0.25">
      <c r="A6" s="273"/>
      <c r="B6" s="278" t="s">
        <v>213</v>
      </c>
      <c r="C6" s="284">
        <v>157791</v>
      </c>
      <c r="D6" s="284">
        <v>13116</v>
      </c>
      <c r="E6" s="285">
        <f t="shared" si="0"/>
        <v>8.3122611555792165</v>
      </c>
      <c r="F6" s="284">
        <v>157477</v>
      </c>
      <c r="G6" s="285">
        <v>8.2564437981419498</v>
      </c>
      <c r="H6" s="284">
        <v>314</v>
      </c>
      <c r="I6" s="150">
        <v>36.30573248407643</v>
      </c>
      <c r="J6" s="316"/>
    </row>
    <row r="7" spans="1:10" x14ac:dyDescent="0.25">
      <c r="A7" s="273"/>
      <c r="B7" s="278" t="s">
        <v>108</v>
      </c>
      <c r="C7" s="284">
        <v>25205</v>
      </c>
      <c r="D7" s="284">
        <v>757</v>
      </c>
      <c r="E7" s="285">
        <f t="shared" si="0"/>
        <v>3.003372346756596</v>
      </c>
      <c r="F7" s="284">
        <v>25004</v>
      </c>
      <c r="G7" s="285">
        <v>2.5555911054231322</v>
      </c>
      <c r="H7" s="284">
        <v>201</v>
      </c>
      <c r="I7" s="150">
        <v>58.706467661691541</v>
      </c>
      <c r="J7" s="316"/>
    </row>
    <row r="8" spans="1:10" x14ac:dyDescent="0.25">
      <c r="A8" s="273"/>
      <c r="B8" s="278" t="s">
        <v>239</v>
      </c>
      <c r="C8" s="284">
        <v>69773</v>
      </c>
      <c r="D8" s="284">
        <v>3974</v>
      </c>
      <c r="E8" s="285">
        <f t="shared" si="0"/>
        <v>5.6956129161710116</v>
      </c>
      <c r="F8" s="284">
        <v>69546</v>
      </c>
      <c r="G8" s="285">
        <v>5.537342190780203</v>
      </c>
      <c r="H8" s="284">
        <v>227</v>
      </c>
      <c r="I8" s="150">
        <v>54.185022026431717</v>
      </c>
      <c r="J8" s="316"/>
    </row>
    <row r="9" spans="1:10" ht="22.5" x14ac:dyDescent="0.25">
      <c r="A9" s="273"/>
      <c r="B9" s="278" t="s">
        <v>240</v>
      </c>
      <c r="C9" s="284">
        <v>78418</v>
      </c>
      <c r="D9" s="284">
        <v>5334</v>
      </c>
      <c r="E9" s="285">
        <f t="shared" si="0"/>
        <v>6.8020097426611237</v>
      </c>
      <c r="F9" s="284">
        <v>75977</v>
      </c>
      <c r="G9" s="285">
        <v>6.3440251655106152</v>
      </c>
      <c r="H9" s="284">
        <v>2441</v>
      </c>
      <c r="I9" s="150">
        <v>21.056943875460878</v>
      </c>
      <c r="J9" s="316"/>
    </row>
    <row r="10" spans="1:10" x14ac:dyDescent="0.25">
      <c r="A10" s="273"/>
      <c r="B10" s="278" t="s">
        <v>109</v>
      </c>
      <c r="C10" s="284">
        <v>1398236</v>
      </c>
      <c r="D10" s="284">
        <v>101944</v>
      </c>
      <c r="E10" s="285">
        <f t="shared" si="0"/>
        <v>7.2909008207484289</v>
      </c>
      <c r="F10" s="284">
        <v>1390747</v>
      </c>
      <c r="G10" s="285">
        <v>7.0959707265232277</v>
      </c>
      <c r="H10" s="284">
        <v>7489</v>
      </c>
      <c r="I10" s="150">
        <v>43.490452663907064</v>
      </c>
      <c r="J10" s="316"/>
    </row>
    <row r="11" spans="1:10" x14ac:dyDescent="0.25">
      <c r="A11" s="273"/>
      <c r="B11" s="279" t="s">
        <v>241</v>
      </c>
      <c r="C11" s="286">
        <v>1135419</v>
      </c>
      <c r="D11" s="286">
        <v>87808</v>
      </c>
      <c r="E11" s="287">
        <f t="shared" si="0"/>
        <v>7.7335327310886992</v>
      </c>
      <c r="F11" s="286">
        <v>1129537</v>
      </c>
      <c r="G11" s="287">
        <v>7.5354769255013334</v>
      </c>
      <c r="H11" s="286">
        <v>5882</v>
      </c>
      <c r="I11" s="320">
        <v>45.766746004760286</v>
      </c>
      <c r="J11" s="316"/>
    </row>
    <row r="12" spans="1:10" ht="22.5" x14ac:dyDescent="0.25">
      <c r="A12" s="273"/>
      <c r="B12" s="279" t="s">
        <v>110</v>
      </c>
      <c r="C12" s="286">
        <v>262817</v>
      </c>
      <c r="D12" s="286">
        <v>14136</v>
      </c>
      <c r="E12" s="287">
        <f t="shared" si="0"/>
        <v>5.3786474999714633</v>
      </c>
      <c r="F12" s="286">
        <v>261210</v>
      </c>
      <c r="G12" s="287">
        <v>5.1954366218751202</v>
      </c>
      <c r="H12" s="286">
        <v>1607</v>
      </c>
      <c r="I12" s="320">
        <v>35.158680771624148</v>
      </c>
      <c r="J12" s="316"/>
    </row>
    <row r="13" spans="1:10" x14ac:dyDescent="0.25">
      <c r="A13" s="273"/>
      <c r="B13" s="278" t="s">
        <v>242</v>
      </c>
      <c r="C13" s="284">
        <v>186112</v>
      </c>
      <c r="D13" s="284">
        <v>14879</v>
      </c>
      <c r="E13" s="285">
        <f t="shared" si="0"/>
        <v>7.9946483837689142</v>
      </c>
      <c r="F13" s="284">
        <v>185485</v>
      </c>
      <c r="G13" s="285">
        <v>7.8696390543709738</v>
      </c>
      <c r="H13" s="284">
        <v>627</v>
      </c>
      <c r="I13" s="150">
        <v>44.976076555023923</v>
      </c>
      <c r="J13" s="316"/>
    </row>
    <row r="14" spans="1:10" x14ac:dyDescent="0.25">
      <c r="A14" s="273"/>
      <c r="B14" s="278" t="s">
        <v>243</v>
      </c>
      <c r="C14" s="284">
        <v>78430</v>
      </c>
      <c r="D14" s="284">
        <v>9099</v>
      </c>
      <c r="E14" s="285">
        <f t="shared" si="0"/>
        <v>11.601428024990437</v>
      </c>
      <c r="F14" s="284">
        <v>78070</v>
      </c>
      <c r="G14" s="285">
        <v>11.41027283207378</v>
      </c>
      <c r="H14" s="284">
        <v>360</v>
      </c>
      <c r="I14" s="150">
        <v>53.055555555555557</v>
      </c>
      <c r="J14" s="316"/>
    </row>
    <row r="15" spans="1:10" x14ac:dyDescent="0.25">
      <c r="A15" s="273"/>
      <c r="B15" s="278" t="s">
        <v>111</v>
      </c>
      <c r="C15" s="284">
        <v>11036</v>
      </c>
      <c r="D15" s="284">
        <v>492</v>
      </c>
      <c r="E15" s="285">
        <f t="shared" si="0"/>
        <v>4.4581370061616523</v>
      </c>
      <c r="F15" s="284">
        <v>10965</v>
      </c>
      <c r="G15" s="285">
        <v>4.1222070223438214</v>
      </c>
      <c r="H15" s="284">
        <v>71</v>
      </c>
      <c r="I15" s="150">
        <v>56.338028169014088</v>
      </c>
      <c r="J15" s="316"/>
    </row>
    <row r="16" spans="1:10" x14ac:dyDescent="0.25">
      <c r="A16" s="273"/>
      <c r="B16" s="280" t="s">
        <v>244</v>
      </c>
      <c r="C16" s="288">
        <v>101690</v>
      </c>
      <c r="D16" s="288">
        <v>4795</v>
      </c>
      <c r="E16" s="289">
        <f t="shared" si="0"/>
        <v>4.7153112400432695</v>
      </c>
      <c r="F16" s="288">
        <v>100754</v>
      </c>
      <c r="G16" s="289">
        <v>4.201322031879628</v>
      </c>
      <c r="H16" s="288">
        <v>936</v>
      </c>
      <c r="I16" s="321">
        <v>60.042735042735039</v>
      </c>
      <c r="J16" s="316"/>
    </row>
    <row r="17" spans="1:10" x14ac:dyDescent="0.25">
      <c r="A17" s="274"/>
      <c r="B17" s="281" t="s">
        <v>13</v>
      </c>
      <c r="C17" s="290">
        <v>2155057</v>
      </c>
      <c r="D17" s="290">
        <v>157001</v>
      </c>
      <c r="E17" s="291">
        <f t="shared" si="0"/>
        <v>7.2852365389871361</v>
      </c>
      <c r="F17" s="290">
        <v>2141986</v>
      </c>
      <c r="G17" s="291">
        <v>7.0789911792140554</v>
      </c>
      <c r="H17" s="290">
        <v>13071</v>
      </c>
      <c r="I17" s="322">
        <v>41.083314207023179</v>
      </c>
      <c r="J17" s="316"/>
    </row>
    <row r="18" spans="1:10" x14ac:dyDescent="0.25">
      <c r="A18" s="275" t="s">
        <v>93</v>
      </c>
      <c r="B18" s="277" t="s">
        <v>173</v>
      </c>
      <c r="C18" s="282">
        <v>1084783</v>
      </c>
      <c r="D18" s="282">
        <v>13502</v>
      </c>
      <c r="E18" s="283">
        <f t="shared" si="0"/>
        <v>1.2446728977131833</v>
      </c>
      <c r="F18" s="282">
        <v>1078066</v>
      </c>
      <c r="G18" s="283">
        <v>0.9836132481684795</v>
      </c>
      <c r="H18" s="282">
        <v>6717</v>
      </c>
      <c r="I18" s="112">
        <v>43.144260830728001</v>
      </c>
      <c r="J18" s="316"/>
    </row>
    <row r="19" spans="1:10" x14ac:dyDescent="0.25">
      <c r="A19" s="273"/>
      <c r="B19" s="278" t="s">
        <v>229</v>
      </c>
      <c r="C19" s="284">
        <v>140559</v>
      </c>
      <c r="D19" s="284">
        <v>2280</v>
      </c>
      <c r="E19" s="285">
        <f t="shared" si="0"/>
        <v>1.6220946364160247</v>
      </c>
      <c r="F19" s="284">
        <v>137874</v>
      </c>
      <c r="G19" s="285">
        <v>0.90517428956873658</v>
      </c>
      <c r="H19" s="284">
        <v>2685</v>
      </c>
      <c r="I19" s="150">
        <v>38.435754189944134</v>
      </c>
      <c r="J19" s="316"/>
    </row>
    <row r="20" spans="1:10" x14ac:dyDescent="0.25">
      <c r="A20" s="273"/>
      <c r="B20" s="278" t="s">
        <v>230</v>
      </c>
      <c r="C20" s="284">
        <v>287931</v>
      </c>
      <c r="D20" s="284">
        <v>4981</v>
      </c>
      <c r="E20" s="285">
        <f t="shared" si="0"/>
        <v>1.7299283508896228</v>
      </c>
      <c r="F20" s="284">
        <v>285950</v>
      </c>
      <c r="G20" s="285">
        <v>1.3911522993530336</v>
      </c>
      <c r="H20" s="284">
        <v>1981</v>
      </c>
      <c r="I20" s="150">
        <v>50.630994447248867</v>
      </c>
      <c r="J20" s="316"/>
    </row>
    <row r="21" spans="1:10" x14ac:dyDescent="0.25">
      <c r="A21" s="273"/>
      <c r="B21" s="278" t="s">
        <v>174</v>
      </c>
      <c r="C21" s="284">
        <v>302192</v>
      </c>
      <c r="D21" s="284">
        <v>5780</v>
      </c>
      <c r="E21" s="285">
        <f t="shared" si="0"/>
        <v>1.9126912691269129</v>
      </c>
      <c r="F21" s="284">
        <v>300522</v>
      </c>
      <c r="G21" s="285">
        <v>1.6111965180585781</v>
      </c>
      <c r="H21" s="284">
        <v>1670</v>
      </c>
      <c r="I21" s="150">
        <v>56.167664670658681</v>
      </c>
      <c r="J21" s="316"/>
    </row>
    <row r="22" spans="1:10" x14ac:dyDescent="0.25">
      <c r="A22" s="273"/>
      <c r="B22" s="278" t="s">
        <v>231</v>
      </c>
      <c r="C22" s="284">
        <v>68091</v>
      </c>
      <c r="D22" s="284">
        <v>2058</v>
      </c>
      <c r="E22" s="285">
        <f t="shared" si="0"/>
        <v>3.022425871260519</v>
      </c>
      <c r="F22" s="284">
        <v>67600</v>
      </c>
      <c r="G22" s="285">
        <v>2.6434911242603549</v>
      </c>
      <c r="H22" s="284">
        <v>491</v>
      </c>
      <c r="I22" s="150">
        <v>55.193482688391036</v>
      </c>
      <c r="J22" s="316"/>
    </row>
    <row r="23" spans="1:10" x14ac:dyDescent="0.25">
      <c r="A23" s="273"/>
      <c r="B23" s="278" t="s">
        <v>175</v>
      </c>
      <c r="C23" s="284">
        <v>84673</v>
      </c>
      <c r="D23" s="284">
        <v>696</v>
      </c>
      <c r="E23" s="285">
        <f t="shared" si="0"/>
        <v>0.82198575697093534</v>
      </c>
      <c r="F23" s="284">
        <v>84286</v>
      </c>
      <c r="G23" s="285">
        <v>0.54932017179602777</v>
      </c>
      <c r="H23" s="284">
        <v>387</v>
      </c>
      <c r="I23" s="150">
        <v>60.206718346253233</v>
      </c>
      <c r="J23" s="316"/>
    </row>
    <row r="24" spans="1:10" x14ac:dyDescent="0.25">
      <c r="A24" s="273"/>
      <c r="B24" s="280" t="s">
        <v>176</v>
      </c>
      <c r="C24" s="288">
        <v>8533</v>
      </c>
      <c r="D24" s="288">
        <v>268</v>
      </c>
      <c r="E24" s="289">
        <f t="shared" si="0"/>
        <v>3.1407476854564633</v>
      </c>
      <c r="F24" s="288">
        <v>8268</v>
      </c>
      <c r="G24" s="289">
        <v>2.2133526850507983</v>
      </c>
      <c r="H24" s="288">
        <v>265</v>
      </c>
      <c r="I24" s="321">
        <v>32.075471698113205</v>
      </c>
      <c r="J24" s="316"/>
    </row>
    <row r="25" spans="1:10" x14ac:dyDescent="0.25">
      <c r="A25" s="274"/>
      <c r="B25" s="281" t="s">
        <v>13</v>
      </c>
      <c r="C25" s="290">
        <v>1976762</v>
      </c>
      <c r="D25" s="290">
        <v>29565</v>
      </c>
      <c r="E25" s="291">
        <f t="shared" si="0"/>
        <v>1.4956276982256842</v>
      </c>
      <c r="F25" s="290">
        <v>1962566</v>
      </c>
      <c r="G25" s="291">
        <v>1.1772852479865645</v>
      </c>
      <c r="H25" s="290">
        <v>14196</v>
      </c>
      <c r="I25" s="322">
        <v>45.505776275007044</v>
      </c>
      <c r="J25" s="316"/>
    </row>
    <row r="26" spans="1:10" x14ac:dyDescent="0.25">
      <c r="A26" s="275" t="s">
        <v>94</v>
      </c>
      <c r="B26" s="277" t="s">
        <v>177</v>
      </c>
      <c r="C26" s="292">
        <v>1028820</v>
      </c>
      <c r="D26" s="292">
        <v>32025</v>
      </c>
      <c r="E26" s="293">
        <f t="shared" si="0"/>
        <v>3.1127894092261035</v>
      </c>
      <c r="F26" s="292">
        <v>1022104</v>
      </c>
      <c r="G26" s="293">
        <v>2.8494164977340857</v>
      </c>
      <c r="H26" s="292">
        <v>6716</v>
      </c>
      <c r="I26" s="323">
        <v>43.195354377605717</v>
      </c>
      <c r="J26" s="316"/>
    </row>
    <row r="27" spans="1:10" ht="22.5" x14ac:dyDescent="0.25">
      <c r="A27" s="273"/>
      <c r="B27" s="278" t="s">
        <v>232</v>
      </c>
      <c r="C27" s="294">
        <v>102855</v>
      </c>
      <c r="D27" s="294">
        <v>2698</v>
      </c>
      <c r="E27" s="295">
        <f t="shared" si="0"/>
        <v>2.6231102036847989</v>
      </c>
      <c r="F27" s="294">
        <v>101683</v>
      </c>
      <c r="G27" s="295">
        <v>2.1144144055545175</v>
      </c>
      <c r="H27" s="294">
        <v>1172</v>
      </c>
      <c r="I27" s="324">
        <v>46.757679180887372</v>
      </c>
      <c r="J27" s="316"/>
    </row>
    <row r="28" spans="1:10" x14ac:dyDescent="0.25">
      <c r="A28" s="273"/>
      <c r="B28" s="280" t="s">
        <v>178</v>
      </c>
      <c r="C28" s="296">
        <v>39367</v>
      </c>
      <c r="D28" s="296">
        <v>801</v>
      </c>
      <c r="E28" s="297">
        <f t="shared" si="0"/>
        <v>2.0346991134706736</v>
      </c>
      <c r="F28" s="296">
        <v>38689</v>
      </c>
      <c r="G28" s="297">
        <v>1.4215927007676601</v>
      </c>
      <c r="H28" s="296">
        <v>678</v>
      </c>
      <c r="I28" s="325">
        <v>37.020648967551622</v>
      </c>
      <c r="J28" s="316"/>
    </row>
    <row r="29" spans="1:10" x14ac:dyDescent="0.25">
      <c r="A29" s="274"/>
      <c r="B29" s="281" t="s">
        <v>13</v>
      </c>
      <c r="C29" s="298">
        <v>1171042</v>
      </c>
      <c r="D29" s="298">
        <v>35524</v>
      </c>
      <c r="E29" s="299">
        <f t="shared" si="0"/>
        <v>3.0335376527912747</v>
      </c>
      <c r="F29" s="298">
        <v>1162476</v>
      </c>
      <c r="G29" s="299">
        <v>2.7376049053915952</v>
      </c>
      <c r="H29" s="298">
        <v>8566</v>
      </c>
      <c r="I29" s="326">
        <v>43.19402288115807</v>
      </c>
      <c r="J29" s="316"/>
    </row>
    <row r="30" spans="1:10" ht="15.75" thickBot="1" x14ac:dyDescent="0.3">
      <c r="A30" s="276" t="s">
        <v>13</v>
      </c>
      <c r="B30" s="276"/>
      <c r="C30" s="300">
        <v>5302861</v>
      </c>
      <c r="D30" s="300">
        <v>222090</v>
      </c>
      <c r="E30" s="301">
        <f t="shared" si="0"/>
        <v>4.1881165657557302</v>
      </c>
      <c r="F30" s="300">
        <v>5267028</v>
      </c>
      <c r="G30" s="301">
        <v>3.9217562541911679</v>
      </c>
      <c r="H30" s="300">
        <v>35833</v>
      </c>
      <c r="I30" s="327">
        <v>43.339938045935313</v>
      </c>
      <c r="J30" s="316"/>
    </row>
    <row r="31" spans="1:10" x14ac:dyDescent="0.25">
      <c r="A31" s="404" t="s">
        <v>233</v>
      </c>
      <c r="B31" s="404"/>
      <c r="C31" s="404"/>
      <c r="D31" s="404"/>
      <c r="E31" s="404"/>
      <c r="F31" s="404"/>
      <c r="G31" s="404"/>
      <c r="H31" s="404"/>
      <c r="I31" s="404"/>
    </row>
    <row r="32" spans="1:10" x14ac:dyDescent="0.25">
      <c r="A32" s="383" t="s">
        <v>234</v>
      </c>
      <c r="B32" s="383"/>
      <c r="C32" s="383"/>
      <c r="D32" s="383"/>
      <c r="E32" s="383"/>
      <c r="F32" s="383"/>
      <c r="G32" s="383"/>
      <c r="H32" s="383"/>
      <c r="I32" s="383"/>
    </row>
    <row r="33" spans="1:9" ht="25.5" customHeight="1" x14ac:dyDescent="0.25">
      <c r="A33" s="383" t="s">
        <v>248</v>
      </c>
      <c r="B33" s="383"/>
      <c r="C33" s="383"/>
      <c r="D33" s="383"/>
      <c r="E33" s="383"/>
      <c r="F33" s="383"/>
      <c r="G33" s="383"/>
      <c r="H33" s="383"/>
      <c r="I33" s="383"/>
    </row>
  </sheetData>
  <mergeCells count="11">
    <mergeCell ref="A31:I31"/>
    <mergeCell ref="A32:I32"/>
    <mergeCell ref="A33:I33"/>
    <mergeCell ref="A1:H1"/>
    <mergeCell ref="C2:C3"/>
    <mergeCell ref="E2:E3"/>
    <mergeCell ref="F2:G2"/>
    <mergeCell ref="H2:I2"/>
    <mergeCell ref="D2:D3"/>
    <mergeCell ref="A2:A3"/>
    <mergeCell ref="B2:B3"/>
  </mergeCell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workbookViewId="0">
      <selection activeCell="J20" sqref="J20"/>
    </sheetView>
  </sheetViews>
  <sheetFormatPr baseColWidth="10" defaultRowHeight="15" x14ac:dyDescent="0.25"/>
  <cols>
    <col min="1" max="1" width="27.5703125" bestFit="1" customWidth="1"/>
  </cols>
  <sheetData>
    <row r="1" spans="1:7" ht="33" customHeight="1" thickBot="1" x14ac:dyDescent="0.3">
      <c r="A1" s="444" t="s">
        <v>157</v>
      </c>
      <c r="B1" s="444"/>
      <c r="C1" s="444"/>
      <c r="D1" s="444"/>
      <c r="E1" s="444"/>
      <c r="F1" s="444"/>
    </row>
    <row r="2" spans="1:7" x14ac:dyDescent="0.25">
      <c r="A2" s="436"/>
      <c r="B2" s="407" t="s">
        <v>113</v>
      </c>
      <c r="C2" s="407" t="s">
        <v>134</v>
      </c>
      <c r="D2" s="407"/>
      <c r="E2" s="407"/>
      <c r="F2" s="409"/>
    </row>
    <row r="3" spans="1:7" ht="22.5" x14ac:dyDescent="0.25">
      <c r="A3" s="437"/>
      <c r="B3" s="408"/>
      <c r="C3" s="217" t="s">
        <v>92</v>
      </c>
      <c r="D3" s="217" t="s">
        <v>93</v>
      </c>
      <c r="E3" s="217" t="s">
        <v>94</v>
      </c>
      <c r="F3" s="218" t="s">
        <v>187</v>
      </c>
    </row>
    <row r="4" spans="1:7" x14ac:dyDescent="0.25">
      <c r="A4" s="219" t="s">
        <v>135</v>
      </c>
      <c r="B4" s="207"/>
      <c r="C4" s="220"/>
      <c r="D4" s="220"/>
      <c r="E4" s="220"/>
      <c r="F4" s="346"/>
      <c r="G4" s="316"/>
    </row>
    <row r="5" spans="1:7" x14ac:dyDescent="0.25">
      <c r="A5" s="214" t="s">
        <v>83</v>
      </c>
      <c r="B5" s="157">
        <v>3798111</v>
      </c>
      <c r="C5" s="210">
        <v>7.0537428970123539</v>
      </c>
      <c r="D5" s="210">
        <v>0.78973944518601069</v>
      </c>
      <c r="E5" s="210">
        <v>1.0361941125664882</v>
      </c>
      <c r="F5" s="342">
        <v>3.3500863982121638</v>
      </c>
      <c r="G5" s="316"/>
    </row>
    <row r="6" spans="1:7" x14ac:dyDescent="0.25">
      <c r="A6" s="214" t="s">
        <v>84</v>
      </c>
      <c r="B6" s="157">
        <v>965739</v>
      </c>
      <c r="C6" s="210">
        <v>9.0054916992675977</v>
      </c>
      <c r="D6" s="210">
        <v>3.7154668147239849</v>
      </c>
      <c r="E6" s="210">
        <v>4.6721072573593698</v>
      </c>
      <c r="F6" s="342">
        <v>6.0000683414462914</v>
      </c>
      <c r="G6" s="316"/>
    </row>
    <row r="7" spans="1:7" x14ac:dyDescent="0.25">
      <c r="A7" s="214" t="s">
        <v>85</v>
      </c>
      <c r="B7" s="157">
        <v>352946</v>
      </c>
      <c r="C7" s="210">
        <v>5.4054519665324827</v>
      </c>
      <c r="D7" s="210">
        <v>4.6870637696868176</v>
      </c>
      <c r="E7" s="210">
        <v>14.24743037416466</v>
      </c>
      <c r="F7" s="342">
        <v>8.2355374476548828</v>
      </c>
      <c r="G7" s="316"/>
    </row>
    <row r="8" spans="1:7" x14ac:dyDescent="0.25">
      <c r="A8" s="215" t="s">
        <v>86</v>
      </c>
      <c r="B8" s="162">
        <v>186065</v>
      </c>
      <c r="C8" s="211">
        <v>7.6029736293812338</v>
      </c>
      <c r="D8" s="211">
        <v>1.344838775583785</v>
      </c>
      <c r="E8" s="211">
        <v>2.5385146010577144</v>
      </c>
      <c r="F8" s="343">
        <v>4.2125063821782707</v>
      </c>
      <c r="G8" s="316"/>
    </row>
    <row r="9" spans="1:7" ht="15.75" x14ac:dyDescent="0.25">
      <c r="A9" s="213" t="s">
        <v>137</v>
      </c>
      <c r="B9" s="206"/>
      <c r="C9" s="216"/>
      <c r="D9" s="216"/>
      <c r="E9" s="216"/>
      <c r="F9" s="347"/>
      <c r="G9" s="316"/>
    </row>
    <row r="10" spans="1:7" x14ac:dyDescent="0.25">
      <c r="A10" s="214" t="s">
        <v>138</v>
      </c>
      <c r="B10" s="157">
        <v>3434365</v>
      </c>
      <c r="C10" s="210">
        <v>7.098277114279429</v>
      </c>
      <c r="D10" s="210">
        <v>1.5774464407246735</v>
      </c>
      <c r="E10" s="210">
        <v>2.7605898288388131</v>
      </c>
      <c r="F10" s="342">
        <v>4.0244703169290394</v>
      </c>
      <c r="G10" s="316"/>
    </row>
    <row r="11" spans="1:7" x14ac:dyDescent="0.25">
      <c r="A11" s="215" t="s">
        <v>139</v>
      </c>
      <c r="B11" s="162">
        <v>1868496</v>
      </c>
      <c r="C11" s="211">
        <v>7.5850287949607909</v>
      </c>
      <c r="D11" s="211">
        <v>1.369894656063404</v>
      </c>
      <c r="E11" s="211">
        <v>3.9829438984282381</v>
      </c>
      <c r="F11" s="343">
        <v>4.4889044450724001</v>
      </c>
      <c r="G11" s="316"/>
    </row>
    <row r="12" spans="1:7" ht="15.75" x14ac:dyDescent="0.25">
      <c r="A12" s="213" t="s">
        <v>228</v>
      </c>
      <c r="B12" s="206"/>
      <c r="C12" s="216"/>
      <c r="D12" s="216"/>
      <c r="E12" s="216"/>
      <c r="F12" s="347"/>
      <c r="G12" s="316"/>
    </row>
    <row r="13" spans="1:7" x14ac:dyDescent="0.25">
      <c r="A13" s="214" t="s">
        <v>140</v>
      </c>
      <c r="B13" s="157">
        <v>280082</v>
      </c>
      <c r="C13" s="210">
        <v>21.887491110620662</v>
      </c>
      <c r="D13" s="210">
        <v>4.4628372785962585</v>
      </c>
      <c r="E13" s="210">
        <v>8.1321424894471335</v>
      </c>
      <c r="F13" s="342">
        <v>10.554766104212337</v>
      </c>
      <c r="G13" s="316"/>
    </row>
    <row r="14" spans="1:7" x14ac:dyDescent="0.25">
      <c r="A14" s="214" t="s">
        <v>141</v>
      </c>
      <c r="B14" s="157">
        <v>488747</v>
      </c>
      <c r="C14" s="210">
        <v>17.336161165264212</v>
      </c>
      <c r="D14" s="210">
        <v>3.569660012167688</v>
      </c>
      <c r="E14" s="210">
        <v>8.7015841734253012</v>
      </c>
      <c r="F14" s="342">
        <v>10.557609560774797</v>
      </c>
      <c r="G14" s="316"/>
    </row>
    <row r="15" spans="1:7" x14ac:dyDescent="0.25">
      <c r="A15" s="214" t="s">
        <v>142</v>
      </c>
      <c r="B15" s="157">
        <v>1223059</v>
      </c>
      <c r="C15" s="210">
        <v>8.6044672823817159</v>
      </c>
      <c r="D15" s="210">
        <v>1.9491374711008358</v>
      </c>
      <c r="E15" s="210">
        <v>2.5459945203951451</v>
      </c>
      <c r="F15" s="342">
        <v>5.0415392879656666</v>
      </c>
      <c r="G15" s="316"/>
    </row>
    <row r="16" spans="1:7" x14ac:dyDescent="0.25">
      <c r="A16" s="214" t="s">
        <v>143</v>
      </c>
      <c r="B16" s="157">
        <v>1584360</v>
      </c>
      <c r="C16" s="210">
        <v>5.1807601194767736</v>
      </c>
      <c r="D16" s="210">
        <v>1.0746525525461414</v>
      </c>
      <c r="E16" s="210">
        <v>1.4961596665048682</v>
      </c>
      <c r="F16" s="342">
        <v>2.8695498497816154</v>
      </c>
      <c r="G16" s="316"/>
    </row>
    <row r="17" spans="1:7" x14ac:dyDescent="0.25">
      <c r="A17" s="214" t="s">
        <v>144</v>
      </c>
      <c r="B17" s="157">
        <v>1471145</v>
      </c>
      <c r="C17" s="210">
        <v>3.8900839269341985</v>
      </c>
      <c r="D17" s="210">
        <v>0.68464906826199934</v>
      </c>
      <c r="E17" s="210">
        <v>0.96698523913422052</v>
      </c>
      <c r="F17" s="342">
        <v>1.9766236502860017</v>
      </c>
      <c r="G17" s="316"/>
    </row>
    <row r="18" spans="1:7" x14ac:dyDescent="0.25">
      <c r="A18" s="215" t="s">
        <v>145</v>
      </c>
      <c r="B18" s="162">
        <v>255468</v>
      </c>
      <c r="C18" s="211">
        <v>2.987238725794195</v>
      </c>
      <c r="D18" s="211">
        <v>0.72039398713794511</v>
      </c>
      <c r="E18" s="211">
        <v>1.4401956869009584</v>
      </c>
      <c r="F18" s="343">
        <v>1.8491552758075374</v>
      </c>
      <c r="G18" s="316"/>
    </row>
    <row r="19" spans="1:7" ht="15.75" x14ac:dyDescent="0.25">
      <c r="A19" s="213" t="s">
        <v>146</v>
      </c>
      <c r="B19" s="206"/>
      <c r="C19" s="216"/>
      <c r="D19" s="216"/>
      <c r="E19" s="216"/>
      <c r="F19" s="347"/>
      <c r="G19" s="316"/>
    </row>
    <row r="20" spans="1:7" x14ac:dyDescent="0.25">
      <c r="A20" s="214" t="s">
        <v>147</v>
      </c>
      <c r="B20" s="157">
        <v>119918</v>
      </c>
      <c r="C20" s="210">
        <v>6.2167118637454397</v>
      </c>
      <c r="D20" s="210">
        <v>3.51624488432306</v>
      </c>
      <c r="E20" s="210">
        <v>7.0336954520346158</v>
      </c>
      <c r="F20" s="342">
        <v>5.9840891275705062</v>
      </c>
      <c r="G20" s="316"/>
    </row>
    <row r="21" spans="1:7" x14ac:dyDescent="0.25">
      <c r="A21" s="214" t="s">
        <v>148</v>
      </c>
      <c r="B21" s="157">
        <v>1671491</v>
      </c>
      <c r="C21" s="210">
        <v>7.8124076706767287</v>
      </c>
      <c r="D21" s="210">
        <v>2.8768545903959093</v>
      </c>
      <c r="E21" s="210">
        <v>6.3253384261079599</v>
      </c>
      <c r="F21" s="342">
        <v>7.0094305024675574</v>
      </c>
      <c r="G21" s="316"/>
    </row>
    <row r="22" spans="1:7" x14ac:dyDescent="0.25">
      <c r="A22" s="214" t="s">
        <v>149</v>
      </c>
      <c r="B22" s="157">
        <v>909482</v>
      </c>
      <c r="C22" s="210">
        <v>7.0265355246084304</v>
      </c>
      <c r="D22" s="210">
        <v>2.1498750978987498</v>
      </c>
      <c r="E22" s="210">
        <v>1.6282484021343315</v>
      </c>
      <c r="F22" s="342">
        <v>4.2437343454845724</v>
      </c>
      <c r="G22" s="316"/>
    </row>
    <row r="23" spans="1:7" x14ac:dyDescent="0.25">
      <c r="A23" s="214" t="s">
        <v>150</v>
      </c>
      <c r="B23" s="157">
        <v>2554808</v>
      </c>
      <c r="C23" s="210">
        <v>6.3081354798854834</v>
      </c>
      <c r="D23" s="210">
        <v>1.1995634360583911</v>
      </c>
      <c r="E23" s="210">
        <v>1.5317627599810284</v>
      </c>
      <c r="F23" s="342">
        <v>2.1785981568869364</v>
      </c>
      <c r="G23" s="316"/>
    </row>
    <row r="24" spans="1:7" x14ac:dyDescent="0.25">
      <c r="A24" s="215" t="s">
        <v>151</v>
      </c>
      <c r="B24" s="162">
        <v>47162</v>
      </c>
      <c r="C24" s="211">
        <v>8.7335998648572559</v>
      </c>
      <c r="D24" s="211">
        <v>3.3842700509367178</v>
      </c>
      <c r="E24" s="211">
        <v>4.918032786885246</v>
      </c>
      <c r="F24" s="343">
        <v>7.414867902124592</v>
      </c>
      <c r="G24" s="316"/>
    </row>
    <row r="25" spans="1:7" ht="15.75" thickBot="1" x14ac:dyDescent="0.3">
      <c r="A25" s="209" t="s">
        <v>13</v>
      </c>
      <c r="B25" s="208">
        <v>5302861</v>
      </c>
      <c r="C25" s="212">
        <v>7.2852365389871361</v>
      </c>
      <c r="D25" s="212">
        <v>1.4956276982256842</v>
      </c>
      <c r="E25" s="212">
        <v>3.0335376527912747</v>
      </c>
      <c r="F25" s="345">
        <v>4.1881165657557302</v>
      </c>
      <c r="G25" s="316"/>
    </row>
    <row r="26" spans="1:7" x14ac:dyDescent="0.25">
      <c r="A26" s="404" t="s">
        <v>222</v>
      </c>
      <c r="B26" s="404"/>
      <c r="C26" s="404"/>
      <c r="D26" s="404"/>
      <c r="E26" s="404"/>
      <c r="F26" s="404"/>
    </row>
    <row r="27" spans="1:7" ht="22.5" customHeight="1" x14ac:dyDescent="0.25">
      <c r="A27" s="383" t="s">
        <v>200</v>
      </c>
      <c r="B27" s="383"/>
      <c r="C27" s="383"/>
      <c r="D27" s="383"/>
      <c r="E27" s="383"/>
      <c r="F27" s="383"/>
    </row>
    <row r="28" spans="1:7" ht="35.25" customHeight="1" x14ac:dyDescent="0.25">
      <c r="A28" s="383" t="s">
        <v>158</v>
      </c>
      <c r="B28" s="383"/>
      <c r="C28" s="383"/>
      <c r="D28" s="383"/>
      <c r="E28" s="383"/>
      <c r="F28" s="383"/>
    </row>
  </sheetData>
  <mergeCells count="7">
    <mergeCell ref="A1:F1"/>
    <mergeCell ref="A26:F26"/>
    <mergeCell ref="A27:F27"/>
    <mergeCell ref="A28:F28"/>
    <mergeCell ref="A2:A3"/>
    <mergeCell ref="B2:B3"/>
    <mergeCell ref="C2:F2"/>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showGridLines="0" workbookViewId="0">
      <selection activeCell="A32" sqref="A32:J34"/>
    </sheetView>
  </sheetViews>
  <sheetFormatPr baseColWidth="10" defaultRowHeight="15" x14ac:dyDescent="0.25"/>
  <cols>
    <col min="2" max="2" width="28.7109375" customWidth="1"/>
  </cols>
  <sheetData>
    <row r="1" spans="1:11" ht="15.75" thickBot="1" x14ac:dyDescent="0.3">
      <c r="A1" s="445" t="s">
        <v>192</v>
      </c>
      <c r="B1" s="445"/>
      <c r="C1" s="445"/>
      <c r="D1" s="445"/>
      <c r="E1" s="445"/>
      <c r="F1" s="445"/>
      <c r="G1" s="445"/>
      <c r="H1" s="445"/>
      <c r="I1" s="445"/>
      <c r="J1" s="445"/>
    </row>
    <row r="2" spans="1:11" x14ac:dyDescent="0.25">
      <c r="A2" s="449" t="s">
        <v>95</v>
      </c>
      <c r="B2" s="451" t="s">
        <v>168</v>
      </c>
      <c r="C2" s="453" t="s">
        <v>113</v>
      </c>
      <c r="D2" s="455" t="s">
        <v>16</v>
      </c>
      <c r="E2" s="456"/>
      <c r="F2" s="457"/>
      <c r="G2" s="455" t="s">
        <v>159</v>
      </c>
      <c r="H2" s="456"/>
      <c r="I2" s="456"/>
      <c r="J2" s="456"/>
    </row>
    <row r="3" spans="1:11" ht="52.5" x14ac:dyDescent="0.25">
      <c r="A3" s="450"/>
      <c r="B3" s="452"/>
      <c r="C3" s="454"/>
      <c r="D3" s="242" t="s">
        <v>169</v>
      </c>
      <c r="E3" s="243" t="s">
        <v>160</v>
      </c>
      <c r="F3" s="244" t="s">
        <v>82</v>
      </c>
      <c r="G3" s="245" t="s">
        <v>161</v>
      </c>
      <c r="H3" s="246" t="s">
        <v>162</v>
      </c>
      <c r="I3" s="246" t="s">
        <v>163</v>
      </c>
      <c r="J3" s="328" t="s">
        <v>86</v>
      </c>
      <c r="K3" s="316"/>
    </row>
    <row r="4" spans="1:11" x14ac:dyDescent="0.25">
      <c r="A4" s="447" t="s">
        <v>92</v>
      </c>
      <c r="B4" s="229" t="s">
        <v>83</v>
      </c>
      <c r="C4" s="231">
        <v>1519959</v>
      </c>
      <c r="D4" s="199">
        <v>3041</v>
      </c>
      <c r="E4" s="233">
        <f>D4/$D$8*100</f>
        <v>6.0470480622004805</v>
      </c>
      <c r="F4" s="247">
        <f>D4/C4*100</f>
        <v>0.20007118613067851</v>
      </c>
      <c r="G4" s="252"/>
      <c r="H4" s="233">
        <v>88.52351200263071</v>
      </c>
      <c r="I4" s="233">
        <v>10.457086484708977</v>
      </c>
      <c r="J4" s="329">
        <v>1.0194015126603091</v>
      </c>
      <c r="K4" s="316"/>
    </row>
    <row r="5" spans="1:11" x14ac:dyDescent="0.25">
      <c r="A5" s="447"/>
      <c r="B5" s="226" t="s">
        <v>84</v>
      </c>
      <c r="C5" s="222">
        <v>379846</v>
      </c>
      <c r="D5" s="200">
        <v>28353</v>
      </c>
      <c r="E5" s="234">
        <f t="shared" ref="E5:E8" si="0">D5/$D$8*100</f>
        <v>56.380122889697546</v>
      </c>
      <c r="F5" s="248">
        <f t="shared" ref="F5:F31" si="1">D5/C5*100</f>
        <v>7.4643408118026775</v>
      </c>
      <c r="G5" s="252">
        <v>68.694670757944493</v>
      </c>
      <c r="H5" s="233"/>
      <c r="I5" s="233">
        <v>9.7238387472225156</v>
      </c>
      <c r="J5" s="329">
        <v>21.581490494832998</v>
      </c>
      <c r="K5" s="316"/>
    </row>
    <row r="6" spans="1:11" x14ac:dyDescent="0.25">
      <c r="A6" s="447"/>
      <c r="B6" s="226" t="s">
        <v>85</v>
      </c>
      <c r="C6" s="222">
        <v>174139</v>
      </c>
      <c r="D6" s="200">
        <v>3941</v>
      </c>
      <c r="E6" s="234">
        <f t="shared" si="0"/>
        <v>7.8367038517369609</v>
      </c>
      <c r="F6" s="248">
        <f t="shared" si="1"/>
        <v>2.2631346223419224</v>
      </c>
      <c r="G6" s="252">
        <v>75.767571682314141</v>
      </c>
      <c r="H6" s="233">
        <v>23.445825932504441</v>
      </c>
      <c r="I6" s="233"/>
      <c r="J6" s="329">
        <v>0.786602385181426</v>
      </c>
      <c r="K6" s="316"/>
    </row>
    <row r="7" spans="1:11" x14ac:dyDescent="0.25">
      <c r="A7" s="447"/>
      <c r="B7" s="227" t="s">
        <v>86</v>
      </c>
      <c r="C7" s="223">
        <v>81113</v>
      </c>
      <c r="D7" s="201">
        <v>14954</v>
      </c>
      <c r="E7" s="235">
        <f t="shared" si="0"/>
        <v>29.736125196365009</v>
      </c>
      <c r="F7" s="249">
        <f t="shared" si="1"/>
        <v>18.436009024447376</v>
      </c>
      <c r="G7" s="253">
        <v>15.815166510632606</v>
      </c>
      <c r="H7" s="251">
        <v>82.385983683295436</v>
      </c>
      <c r="I7" s="251">
        <v>1.798849806071954</v>
      </c>
      <c r="J7" s="330"/>
      <c r="K7" s="316"/>
    </row>
    <row r="8" spans="1:11" x14ac:dyDescent="0.25">
      <c r="A8" s="447"/>
      <c r="B8" s="232" t="s">
        <v>13</v>
      </c>
      <c r="C8" s="224">
        <v>2155057</v>
      </c>
      <c r="D8" s="202">
        <v>50289</v>
      </c>
      <c r="E8" s="237">
        <f t="shared" si="0"/>
        <v>100</v>
      </c>
      <c r="F8" s="237">
        <f t="shared" si="1"/>
        <v>2.3335345654430486</v>
      </c>
      <c r="G8" s="236">
        <v>49.370637714013007</v>
      </c>
      <c r="H8" s="237">
        <v>31.688838513392593</v>
      </c>
      <c r="I8" s="237">
        <v>6.6495655113444299</v>
      </c>
      <c r="J8" s="331">
        <v>12.290958261249974</v>
      </c>
      <c r="K8" s="316"/>
    </row>
    <row r="9" spans="1:11" x14ac:dyDescent="0.25">
      <c r="A9" s="447"/>
      <c r="B9" s="348" t="s">
        <v>164</v>
      </c>
      <c r="C9" s="349">
        <v>13071</v>
      </c>
      <c r="D9" s="350">
        <v>6939</v>
      </c>
      <c r="E9" s="351"/>
      <c r="F9" s="351">
        <f>D9/C9*100</f>
        <v>53.086986458572419</v>
      </c>
      <c r="G9" s="352">
        <v>38.117884421386364</v>
      </c>
      <c r="H9" s="351">
        <v>46.058509871739446</v>
      </c>
      <c r="I9" s="351">
        <v>10.808473843493299</v>
      </c>
      <c r="J9" s="353">
        <v>5.0151318633808906</v>
      </c>
      <c r="K9" s="316"/>
    </row>
    <row r="10" spans="1:11" x14ac:dyDescent="0.25">
      <c r="A10" s="448"/>
      <c r="B10" s="228" t="s">
        <v>165</v>
      </c>
      <c r="C10" s="230">
        <v>2141986</v>
      </c>
      <c r="D10" s="203">
        <v>43350</v>
      </c>
      <c r="E10" s="239"/>
      <c r="F10" s="239">
        <f t="shared" si="1"/>
        <v>2.023822751409206</v>
      </c>
      <c r="G10" s="238">
        <v>51.171856978085351</v>
      </c>
      <c r="H10" s="239">
        <v>29.388696655132641</v>
      </c>
      <c r="I10" s="239">
        <v>5.9838523644752017</v>
      </c>
      <c r="J10" s="332">
        <v>13.455594002306807</v>
      </c>
      <c r="K10" s="316"/>
    </row>
    <row r="11" spans="1:11" x14ac:dyDescent="0.25">
      <c r="A11" s="458" t="s">
        <v>93</v>
      </c>
      <c r="B11" s="225" t="s">
        <v>83</v>
      </c>
      <c r="C11" s="221">
        <v>1452631</v>
      </c>
      <c r="D11" s="204">
        <v>3748</v>
      </c>
      <c r="E11" s="240">
        <f>D11/$D$15*100</f>
        <v>5.7799367723031843</v>
      </c>
      <c r="F11" s="250">
        <f t="shared" si="1"/>
        <v>0.25801459558552725</v>
      </c>
      <c r="G11" s="252"/>
      <c r="H11" s="233">
        <v>91.435432230522949</v>
      </c>
      <c r="I11" s="233">
        <v>5.8431163287086445</v>
      </c>
      <c r="J11" s="329">
        <v>2.7214514407684098</v>
      </c>
      <c r="K11" s="316"/>
    </row>
    <row r="12" spans="1:11" x14ac:dyDescent="0.25">
      <c r="A12" s="447"/>
      <c r="B12" s="226" t="s">
        <v>84</v>
      </c>
      <c r="C12" s="222">
        <v>380033</v>
      </c>
      <c r="D12" s="200">
        <v>48825</v>
      </c>
      <c r="E12" s="234">
        <f t="shared" ref="E12:E15" si="2">D12/$D$15*100</f>
        <v>75.294934073560029</v>
      </c>
      <c r="F12" s="248">
        <f t="shared" si="1"/>
        <v>12.847568500630208</v>
      </c>
      <c r="G12" s="252">
        <v>80.991295442908353</v>
      </c>
      <c r="H12" s="233"/>
      <c r="I12" s="233">
        <v>2.7834101382488479</v>
      </c>
      <c r="J12" s="329">
        <v>16.225294418842807</v>
      </c>
      <c r="K12" s="316"/>
    </row>
    <row r="13" spans="1:11" x14ac:dyDescent="0.25">
      <c r="A13" s="447"/>
      <c r="B13" s="226" t="s">
        <v>85</v>
      </c>
      <c r="C13" s="222">
        <v>60891</v>
      </c>
      <c r="D13" s="200">
        <v>2943</v>
      </c>
      <c r="E13" s="234">
        <f t="shared" si="2"/>
        <v>4.5385149201943094</v>
      </c>
      <c r="F13" s="248">
        <f t="shared" si="1"/>
        <v>4.833226585209637</v>
      </c>
      <c r="G13" s="252">
        <v>13.625552157662248</v>
      </c>
      <c r="H13" s="233">
        <v>72.986748216106008</v>
      </c>
      <c r="I13" s="233"/>
      <c r="J13" s="329">
        <v>13.387699626231736</v>
      </c>
      <c r="K13" s="316"/>
    </row>
    <row r="14" spans="1:11" x14ac:dyDescent="0.25">
      <c r="A14" s="447"/>
      <c r="B14" s="227" t="s">
        <v>86</v>
      </c>
      <c r="C14" s="223">
        <v>83207</v>
      </c>
      <c r="D14" s="201">
        <v>9329</v>
      </c>
      <c r="E14" s="235">
        <f t="shared" si="2"/>
        <v>14.386614233942478</v>
      </c>
      <c r="F14" s="249">
        <f t="shared" si="1"/>
        <v>11.211797084379919</v>
      </c>
      <c r="G14" s="253">
        <v>24.536391896237539</v>
      </c>
      <c r="H14" s="251">
        <v>74.477435952406481</v>
      </c>
      <c r="I14" s="251">
        <v>0.98617215135598668</v>
      </c>
      <c r="J14" s="330"/>
      <c r="K14" s="316"/>
    </row>
    <row r="15" spans="1:11" x14ac:dyDescent="0.25">
      <c r="A15" s="447"/>
      <c r="B15" s="232" t="s">
        <v>13</v>
      </c>
      <c r="C15" s="224">
        <v>1976762</v>
      </c>
      <c r="D15" s="202">
        <v>64845</v>
      </c>
      <c r="E15" s="237">
        <f t="shared" si="2"/>
        <v>100</v>
      </c>
      <c r="F15" s="237">
        <f t="shared" si="1"/>
        <v>3.280364555773533</v>
      </c>
      <c r="G15" s="236">
        <v>65.130696275734451</v>
      </c>
      <c r="H15" s="237">
        <v>19.312206029763281</v>
      </c>
      <c r="I15" s="237">
        <v>2.5753720410208962</v>
      </c>
      <c r="J15" s="331">
        <v>12.98172565348138</v>
      </c>
      <c r="K15" s="316"/>
    </row>
    <row r="16" spans="1:11" x14ac:dyDescent="0.25">
      <c r="A16" s="447"/>
      <c r="B16" s="348" t="s">
        <v>164</v>
      </c>
      <c r="C16" s="349">
        <v>14196</v>
      </c>
      <c r="D16" s="350">
        <v>5034</v>
      </c>
      <c r="E16" s="351"/>
      <c r="F16" s="351">
        <f t="shared" si="1"/>
        <v>35.460693153000847</v>
      </c>
      <c r="G16" s="352">
        <v>28.963051251489869</v>
      </c>
      <c r="H16" s="351">
        <v>21.295192689709971</v>
      </c>
      <c r="I16" s="351">
        <v>9.4358363130711158</v>
      </c>
      <c r="J16" s="353">
        <v>40.305919745729042</v>
      </c>
      <c r="K16" s="316"/>
    </row>
    <row r="17" spans="1:11" x14ac:dyDescent="0.25">
      <c r="A17" s="448"/>
      <c r="B17" s="228" t="s">
        <v>165</v>
      </c>
      <c r="C17" s="230">
        <v>1962566</v>
      </c>
      <c r="D17" s="203">
        <v>59811</v>
      </c>
      <c r="E17" s="239"/>
      <c r="F17" s="239">
        <f t="shared" si="1"/>
        <v>3.0475917752574944</v>
      </c>
      <c r="G17" s="238">
        <v>68.174750463961473</v>
      </c>
      <c r="H17" s="239">
        <v>19.145307719315845</v>
      </c>
      <c r="I17" s="239">
        <v>1.9979602414271622</v>
      </c>
      <c r="J17" s="332">
        <v>10.681981575295515</v>
      </c>
      <c r="K17" s="316"/>
    </row>
    <row r="18" spans="1:11" x14ac:dyDescent="0.25">
      <c r="A18" s="458" t="s">
        <v>94</v>
      </c>
      <c r="B18" s="225" t="s">
        <v>166</v>
      </c>
      <c r="C18" s="221">
        <v>825521</v>
      </c>
      <c r="D18" s="204">
        <v>2227</v>
      </c>
      <c r="E18" s="240">
        <f>D18/$D$22*100</f>
        <v>5.7355516637478106</v>
      </c>
      <c r="F18" s="250">
        <f t="shared" si="1"/>
        <v>0.26976903070909158</v>
      </c>
      <c r="G18" s="252"/>
      <c r="H18" s="233">
        <v>95.195330040413111</v>
      </c>
      <c r="I18" s="233">
        <v>3.0085316569375844</v>
      </c>
      <c r="J18" s="329">
        <v>1.7961383026493041</v>
      </c>
      <c r="K18" s="316"/>
    </row>
    <row r="19" spans="1:11" x14ac:dyDescent="0.25">
      <c r="A19" s="447"/>
      <c r="B19" s="226" t="s">
        <v>167</v>
      </c>
      <c r="C19" s="222">
        <v>205860</v>
      </c>
      <c r="D19" s="200">
        <v>30449</v>
      </c>
      <c r="E19" s="234">
        <f t="shared" ref="E19:E22" si="3">D19/$D$22*100</f>
        <v>78.420212217987014</v>
      </c>
      <c r="F19" s="248">
        <f t="shared" si="1"/>
        <v>14.791120178762265</v>
      </c>
      <c r="G19" s="252">
        <v>94.022792209924788</v>
      </c>
      <c r="H19" s="233"/>
      <c r="I19" s="233">
        <v>1.1002003349863707</v>
      </c>
      <c r="J19" s="329">
        <v>4.8770074550888376</v>
      </c>
      <c r="K19" s="316"/>
    </row>
    <row r="20" spans="1:11" x14ac:dyDescent="0.25">
      <c r="A20" s="447"/>
      <c r="B20" s="226" t="s">
        <v>85</v>
      </c>
      <c r="C20" s="222">
        <v>117916</v>
      </c>
      <c r="D20" s="200">
        <v>2239</v>
      </c>
      <c r="E20" s="234">
        <f t="shared" si="3"/>
        <v>5.766457195838055</v>
      </c>
      <c r="F20" s="248">
        <f t="shared" si="1"/>
        <v>1.8988093218901592</v>
      </c>
      <c r="G20" s="252">
        <v>36.53416703885663</v>
      </c>
      <c r="H20" s="233">
        <v>62.929879410451093</v>
      </c>
      <c r="I20" s="233"/>
      <c r="J20" s="329">
        <v>0.53595355069227335</v>
      </c>
      <c r="K20" s="316"/>
    </row>
    <row r="21" spans="1:11" x14ac:dyDescent="0.25">
      <c r="A21" s="447"/>
      <c r="B21" s="227" t="s">
        <v>86</v>
      </c>
      <c r="C21" s="223">
        <v>21745</v>
      </c>
      <c r="D21" s="201">
        <v>3913</v>
      </c>
      <c r="E21" s="235">
        <f t="shared" si="3"/>
        <v>10.077778922427115</v>
      </c>
      <c r="F21" s="249">
        <f t="shared" si="1"/>
        <v>17.994941365831227</v>
      </c>
      <c r="G21" s="253">
        <v>5.3411704574495271</v>
      </c>
      <c r="H21" s="251">
        <v>94.275491949910545</v>
      </c>
      <c r="I21" s="251">
        <v>0.38333759263991823</v>
      </c>
      <c r="J21" s="330"/>
      <c r="K21" s="316"/>
    </row>
    <row r="22" spans="1:11" x14ac:dyDescent="0.25">
      <c r="A22" s="447"/>
      <c r="B22" s="232" t="s">
        <v>13</v>
      </c>
      <c r="C22" s="224">
        <v>1171042</v>
      </c>
      <c r="D22" s="202">
        <v>38828</v>
      </c>
      <c r="E22" s="237">
        <f t="shared" si="3"/>
        <v>100</v>
      </c>
      <c r="F22" s="237">
        <f t="shared" si="1"/>
        <v>3.3156795401018924</v>
      </c>
      <c r="G22" s="236">
        <v>76.377871639023382</v>
      </c>
      <c r="H22" s="237">
        <v>18.589677552281859</v>
      </c>
      <c r="I22" s="237">
        <v>1.0739672401359843</v>
      </c>
      <c r="J22" s="331">
        <v>3.9584835685587718</v>
      </c>
      <c r="K22" s="316"/>
    </row>
    <row r="23" spans="1:11" x14ac:dyDescent="0.25">
      <c r="A23" s="447"/>
      <c r="B23" s="348" t="s">
        <v>164</v>
      </c>
      <c r="C23" s="349">
        <v>8566</v>
      </c>
      <c r="D23" s="350">
        <v>3234</v>
      </c>
      <c r="E23" s="351"/>
      <c r="F23" s="351">
        <f t="shared" si="1"/>
        <v>37.753910810179782</v>
      </c>
      <c r="G23" s="352">
        <v>34.446505875077307</v>
      </c>
      <c r="H23" s="351">
        <v>46.567717996289424</v>
      </c>
      <c r="I23" s="351">
        <v>4.7309833024118735</v>
      </c>
      <c r="J23" s="353">
        <v>14.254792826221397</v>
      </c>
      <c r="K23" s="316"/>
    </row>
    <row r="24" spans="1:11" x14ac:dyDescent="0.25">
      <c r="A24" s="448"/>
      <c r="B24" s="228" t="s">
        <v>165</v>
      </c>
      <c r="C24" s="230">
        <v>1162476</v>
      </c>
      <c r="D24" s="203">
        <v>35594</v>
      </c>
      <c r="E24" s="239"/>
      <c r="F24" s="239">
        <f t="shared" si="1"/>
        <v>3.0619126760466453</v>
      </c>
      <c r="G24" s="238">
        <v>80.187672079563981</v>
      </c>
      <c r="H24" s="239">
        <v>16.047648480080912</v>
      </c>
      <c r="I24" s="239">
        <v>0.74169803899533626</v>
      </c>
      <c r="J24" s="332">
        <v>3.0229814013597798</v>
      </c>
      <c r="K24" s="316"/>
    </row>
    <row r="25" spans="1:11" x14ac:dyDescent="0.25">
      <c r="A25" s="447" t="s">
        <v>44</v>
      </c>
      <c r="B25" s="229" t="s">
        <v>83</v>
      </c>
      <c r="C25" s="231">
        <v>3798111</v>
      </c>
      <c r="D25" s="199">
        <v>9016</v>
      </c>
      <c r="E25" s="233">
        <f>D25/$D$29*100</f>
        <v>5.8559904391992834</v>
      </c>
      <c r="F25" s="247">
        <f t="shared" si="1"/>
        <v>0.23738116131940323</v>
      </c>
      <c r="G25" s="252">
        <v>0</v>
      </c>
      <c r="H25" s="233">
        <v>91.381987577639762</v>
      </c>
      <c r="I25" s="233">
        <v>6.6992014196983138</v>
      </c>
      <c r="J25" s="329">
        <v>1.9188110026619343</v>
      </c>
      <c r="K25" s="316"/>
    </row>
    <row r="26" spans="1:11" x14ac:dyDescent="0.25">
      <c r="A26" s="447"/>
      <c r="B26" s="226" t="s">
        <v>84</v>
      </c>
      <c r="C26" s="222">
        <v>965739</v>
      </c>
      <c r="D26" s="200">
        <v>107627</v>
      </c>
      <c r="E26" s="234">
        <f t="shared" ref="E26:E29" si="4">D26/$D$29*100</f>
        <v>69.904911601564024</v>
      </c>
      <c r="F26" s="248">
        <f t="shared" si="1"/>
        <v>11.144522484853567</v>
      </c>
      <c r="G26" s="252">
        <v>81.438672452079857</v>
      </c>
      <c r="H26" s="233">
        <v>0</v>
      </c>
      <c r="I26" s="233">
        <v>4.1355793620559895</v>
      </c>
      <c r="J26" s="329">
        <v>14.425748185864142</v>
      </c>
      <c r="K26" s="316"/>
    </row>
    <row r="27" spans="1:11" x14ac:dyDescent="0.25">
      <c r="A27" s="447"/>
      <c r="B27" s="226" t="s">
        <v>85</v>
      </c>
      <c r="C27" s="222">
        <v>352946</v>
      </c>
      <c r="D27" s="200">
        <v>9123</v>
      </c>
      <c r="E27" s="234">
        <f t="shared" si="4"/>
        <v>5.9254881074550863</v>
      </c>
      <c r="F27" s="248">
        <f t="shared" si="1"/>
        <v>2.5848146741994529</v>
      </c>
      <c r="G27" s="252">
        <v>46.092294201468818</v>
      </c>
      <c r="H27" s="233">
        <v>49.117614819686509</v>
      </c>
      <c r="I27" s="233">
        <v>0</v>
      </c>
      <c r="J27" s="329">
        <v>4.7900909788446784</v>
      </c>
      <c r="K27" s="316"/>
    </row>
    <row r="28" spans="1:11" x14ac:dyDescent="0.25">
      <c r="A28" s="447"/>
      <c r="B28" s="227" t="s">
        <v>86</v>
      </c>
      <c r="C28" s="223">
        <v>186065</v>
      </c>
      <c r="D28" s="201">
        <v>28196</v>
      </c>
      <c r="E28" s="235">
        <f t="shared" si="4"/>
        <v>18.31360985178161</v>
      </c>
      <c r="F28" s="249">
        <f t="shared" si="1"/>
        <v>15.153844086743881</v>
      </c>
      <c r="G28" s="253">
        <v>17.247127252092493</v>
      </c>
      <c r="H28" s="251">
        <v>81.419350262448575</v>
      </c>
      <c r="I28" s="251">
        <v>1.3335224854589303</v>
      </c>
      <c r="J28" s="330">
        <v>0</v>
      </c>
      <c r="K28" s="316"/>
    </row>
    <row r="29" spans="1:11" x14ac:dyDescent="0.25">
      <c r="A29" s="447"/>
      <c r="B29" s="232" t="s">
        <v>112</v>
      </c>
      <c r="C29" s="224">
        <v>5302861</v>
      </c>
      <c r="D29" s="202">
        <v>153962</v>
      </c>
      <c r="E29" s="237">
        <f t="shared" si="4"/>
        <v>100</v>
      </c>
      <c r="F29" s="237">
        <f t="shared" si="1"/>
        <v>2.9033761209279292</v>
      </c>
      <c r="G29" s="236">
        <v>62.819396994063467</v>
      </c>
      <c r="H29" s="237">
        <v>23.172601031423337</v>
      </c>
      <c r="I29" s="237">
        <v>3.5274937971707305</v>
      </c>
      <c r="J29" s="331">
        <v>10.480508177342461</v>
      </c>
      <c r="K29" s="316"/>
    </row>
    <row r="30" spans="1:11" x14ac:dyDescent="0.25">
      <c r="A30" s="447"/>
      <c r="B30" s="348" t="s">
        <v>164</v>
      </c>
      <c r="C30" s="349">
        <v>35833</v>
      </c>
      <c r="D30" s="350">
        <v>15207</v>
      </c>
      <c r="E30" s="351"/>
      <c r="F30" s="351">
        <f t="shared" si="1"/>
        <v>42.438534311947087</v>
      </c>
      <c r="G30" s="352">
        <v>34.306569343065696</v>
      </c>
      <c r="H30" s="351">
        <v>37.969356217531406</v>
      </c>
      <c r="I30" s="351">
        <v>9.0616163608864326</v>
      </c>
      <c r="J30" s="353">
        <v>18.662458078516472</v>
      </c>
      <c r="K30" s="316"/>
    </row>
    <row r="31" spans="1:11" ht="15.75" thickBot="1" x14ac:dyDescent="0.3">
      <c r="A31" s="459"/>
      <c r="B31" s="354" t="s">
        <v>165</v>
      </c>
      <c r="C31" s="355">
        <v>5267028</v>
      </c>
      <c r="D31" s="205">
        <v>138755</v>
      </c>
      <c r="E31" s="241"/>
      <c r="F31" s="241">
        <f t="shared" si="1"/>
        <v>2.6344078672070852</v>
      </c>
      <c r="G31" s="356">
        <v>65.944290295845192</v>
      </c>
      <c r="H31" s="241">
        <v>21.550935101437783</v>
      </c>
      <c r="I31" s="241">
        <v>2.9209758206911465</v>
      </c>
      <c r="J31" s="357">
        <v>9.5837987820258732</v>
      </c>
      <c r="K31" s="316"/>
    </row>
    <row r="32" spans="1:11" x14ac:dyDescent="0.25">
      <c r="A32" s="460" t="s">
        <v>222</v>
      </c>
      <c r="B32" s="460"/>
      <c r="C32" s="460"/>
      <c r="D32" s="460"/>
      <c r="E32" s="460"/>
      <c r="F32" s="460"/>
      <c r="G32" s="460"/>
      <c r="H32" s="460"/>
      <c r="I32" s="460"/>
      <c r="J32" s="460"/>
    </row>
    <row r="33" spans="1:10" ht="18" customHeight="1" x14ac:dyDescent="0.25">
      <c r="A33" s="446" t="s">
        <v>200</v>
      </c>
      <c r="B33" s="446"/>
      <c r="C33" s="446"/>
      <c r="D33" s="446"/>
      <c r="E33" s="446"/>
      <c r="F33" s="446"/>
      <c r="G33" s="446"/>
      <c r="H33" s="446"/>
      <c r="I33" s="446"/>
      <c r="J33" s="446"/>
    </row>
    <row r="34" spans="1:10" ht="41.25" customHeight="1" x14ac:dyDescent="0.25">
      <c r="A34" s="446" t="s">
        <v>235</v>
      </c>
      <c r="B34" s="446"/>
      <c r="C34" s="446"/>
      <c r="D34" s="446"/>
      <c r="E34" s="446"/>
      <c r="F34" s="446"/>
      <c r="G34" s="446"/>
      <c r="H34" s="446"/>
      <c r="I34" s="446"/>
      <c r="J34" s="446"/>
    </row>
  </sheetData>
  <mergeCells count="13">
    <mergeCell ref="A1:J1"/>
    <mergeCell ref="A34:J34"/>
    <mergeCell ref="A4:A10"/>
    <mergeCell ref="A2:A3"/>
    <mergeCell ref="B2:B3"/>
    <mergeCell ref="C2:C3"/>
    <mergeCell ref="D2:F2"/>
    <mergeCell ref="G2:J2"/>
    <mergeCell ref="A11:A17"/>
    <mergeCell ref="A18:A24"/>
    <mergeCell ref="A25:A31"/>
    <mergeCell ref="A32:J32"/>
    <mergeCell ref="A33:J33"/>
  </mergeCells>
  <pageMargins left="0.7" right="0.7" top="0.75" bottom="0.75" header="0.3" footer="0.3"/>
  <pageSetup paperSize="9" orientation="portrait" r:id="rId1"/>
  <legacy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showGridLines="0" workbookViewId="0">
      <selection activeCell="N27" sqref="N27"/>
    </sheetView>
  </sheetViews>
  <sheetFormatPr baseColWidth="10" defaultRowHeight="15" x14ac:dyDescent="0.25"/>
  <cols>
    <col min="1" max="1" width="27.5703125" bestFit="1" customWidth="1"/>
  </cols>
  <sheetData>
    <row r="1" spans="1:8" ht="24.75" customHeight="1" thickBot="1" x14ac:dyDescent="0.3">
      <c r="A1" s="461" t="s">
        <v>181</v>
      </c>
      <c r="B1" s="461"/>
      <c r="C1" s="461"/>
      <c r="D1" s="461"/>
      <c r="E1" s="461"/>
      <c r="F1" s="461"/>
      <c r="G1" s="461"/>
      <c r="H1" s="461"/>
    </row>
    <row r="2" spans="1:8" x14ac:dyDescent="0.25">
      <c r="A2" s="462"/>
      <c r="B2" s="407" t="s">
        <v>113</v>
      </c>
      <c r="C2" s="464" t="s">
        <v>134</v>
      </c>
      <c r="D2" s="464"/>
      <c r="E2" s="464"/>
      <c r="F2" s="465"/>
      <c r="G2" s="262"/>
      <c r="H2" s="262"/>
    </row>
    <row r="3" spans="1:8" x14ac:dyDescent="0.25">
      <c r="A3" s="463"/>
      <c r="B3" s="408"/>
      <c r="C3" s="263" t="s">
        <v>92</v>
      </c>
      <c r="D3" s="263" t="s">
        <v>93</v>
      </c>
      <c r="E3" s="263" t="s">
        <v>94</v>
      </c>
      <c r="F3" s="264" t="s">
        <v>44</v>
      </c>
      <c r="G3" s="259"/>
      <c r="H3" s="259"/>
    </row>
    <row r="4" spans="1:8" x14ac:dyDescent="0.25">
      <c r="A4" s="265" t="s">
        <v>135</v>
      </c>
      <c r="B4" s="254"/>
      <c r="C4" s="266"/>
      <c r="D4" s="266"/>
      <c r="E4" s="266"/>
      <c r="F4" s="267"/>
      <c r="G4" s="259"/>
      <c r="H4" s="259"/>
    </row>
    <row r="5" spans="1:8" x14ac:dyDescent="0.25">
      <c r="A5" s="268" t="s">
        <v>83</v>
      </c>
      <c r="B5" s="255">
        <v>3798111</v>
      </c>
      <c r="C5" s="269">
        <v>0.20007118613067851</v>
      </c>
      <c r="D5" s="269">
        <v>0.25801459558552725</v>
      </c>
      <c r="E5" s="269">
        <v>0.26976903070909158</v>
      </c>
      <c r="F5" s="333">
        <v>0.23738116131940323</v>
      </c>
      <c r="G5" s="316"/>
      <c r="H5" s="259"/>
    </row>
    <row r="6" spans="1:8" x14ac:dyDescent="0.25">
      <c r="A6" s="268" t="s">
        <v>162</v>
      </c>
      <c r="B6" s="255">
        <v>965739</v>
      </c>
      <c r="C6" s="269">
        <v>7.4643408118026775</v>
      </c>
      <c r="D6" s="269">
        <v>12.847568500630208</v>
      </c>
      <c r="E6" s="269">
        <v>14.791120178762265</v>
      </c>
      <c r="F6" s="333">
        <v>11.144522484853567</v>
      </c>
      <c r="G6" s="316"/>
      <c r="H6" s="259"/>
    </row>
    <row r="7" spans="1:8" x14ac:dyDescent="0.25">
      <c r="A7" s="268" t="s">
        <v>85</v>
      </c>
      <c r="B7" s="255">
        <v>352946</v>
      </c>
      <c r="C7" s="269">
        <v>2.2631346223419224</v>
      </c>
      <c r="D7" s="269">
        <v>4.833226585209637</v>
      </c>
      <c r="E7" s="269">
        <v>1.8988093218901592</v>
      </c>
      <c r="F7" s="333">
        <v>2.5848146741994529</v>
      </c>
      <c r="G7" s="316"/>
      <c r="H7" s="259"/>
    </row>
    <row r="8" spans="1:8" x14ac:dyDescent="0.25">
      <c r="A8" s="270" t="s">
        <v>86</v>
      </c>
      <c r="B8" s="258">
        <v>186065</v>
      </c>
      <c r="C8" s="271">
        <v>18.436009024447376</v>
      </c>
      <c r="D8" s="271">
        <v>11.211797084379919</v>
      </c>
      <c r="E8" s="271">
        <v>17.994941365831227</v>
      </c>
      <c r="F8" s="334">
        <v>15.153844086743881</v>
      </c>
      <c r="G8" s="316"/>
      <c r="H8" s="259"/>
    </row>
    <row r="9" spans="1:8" x14ac:dyDescent="0.25">
      <c r="A9" s="265" t="s">
        <v>137</v>
      </c>
      <c r="B9" s="254"/>
      <c r="C9" s="266"/>
      <c r="D9" s="266"/>
      <c r="E9" s="266"/>
      <c r="F9" s="335"/>
      <c r="G9" s="316"/>
      <c r="H9" s="259"/>
    </row>
    <row r="10" spans="1:8" x14ac:dyDescent="0.25">
      <c r="A10" s="268" t="s">
        <v>138</v>
      </c>
      <c r="B10" s="255">
        <v>3434365</v>
      </c>
      <c r="C10" s="269">
        <v>2.3708137071425774</v>
      </c>
      <c r="D10" s="269">
        <v>3.5526365234383155</v>
      </c>
      <c r="E10" s="269">
        <v>3.3797957675866805</v>
      </c>
      <c r="F10" s="333">
        <v>3.0501126117928643</v>
      </c>
      <c r="G10" s="316"/>
      <c r="H10" s="259"/>
    </row>
    <row r="11" spans="1:8" x14ac:dyDescent="0.25">
      <c r="A11" s="270" t="s">
        <v>139</v>
      </c>
      <c r="B11" s="258">
        <v>1868496</v>
      </c>
      <c r="C11" s="271">
        <v>2.2737568997365143</v>
      </c>
      <c r="D11" s="271">
        <v>2.8619569667003311</v>
      </c>
      <c r="E11" s="271">
        <v>3.0926612872385175</v>
      </c>
      <c r="F11" s="334">
        <v>2.6336690043757121</v>
      </c>
      <c r="G11" s="316"/>
      <c r="H11" s="259"/>
    </row>
    <row r="12" spans="1:8" x14ac:dyDescent="0.25">
      <c r="A12" s="265" t="s">
        <v>236</v>
      </c>
      <c r="B12" s="254"/>
      <c r="C12" s="266"/>
      <c r="D12" s="266"/>
      <c r="E12" s="266"/>
      <c r="F12" s="335"/>
      <c r="G12" s="316"/>
      <c r="H12" s="259"/>
    </row>
    <row r="13" spans="1:8" x14ac:dyDescent="0.25">
      <c r="A13" s="268" t="s">
        <v>140</v>
      </c>
      <c r="B13" s="255">
        <v>280082</v>
      </c>
      <c r="C13" s="269">
        <v>13.065548444052085</v>
      </c>
      <c r="D13" s="269">
        <v>10.648899188876014</v>
      </c>
      <c r="E13" s="269">
        <v>11.821785236281272</v>
      </c>
      <c r="F13" s="333">
        <v>11.678008583200635</v>
      </c>
      <c r="G13" s="316"/>
      <c r="H13" s="259"/>
    </row>
    <row r="14" spans="1:8" x14ac:dyDescent="0.25">
      <c r="A14" s="268" t="s">
        <v>141</v>
      </c>
      <c r="B14" s="255">
        <v>488747</v>
      </c>
      <c r="C14" s="269">
        <v>6.6053852215810824</v>
      </c>
      <c r="D14" s="269">
        <v>8.0356258577512421</v>
      </c>
      <c r="E14" s="269">
        <v>5.9299123272442458</v>
      </c>
      <c r="F14" s="333">
        <v>6.8002463442230852</v>
      </c>
      <c r="G14" s="316"/>
      <c r="H14" s="259"/>
    </row>
    <row r="15" spans="1:8" x14ac:dyDescent="0.25">
      <c r="A15" s="268" t="s">
        <v>142</v>
      </c>
      <c r="B15" s="255">
        <v>1223059</v>
      </c>
      <c r="C15" s="269">
        <v>2.3152900932050788</v>
      </c>
      <c r="D15" s="269">
        <v>3.8787124310866088</v>
      </c>
      <c r="E15" s="269">
        <v>3.2393109362037356</v>
      </c>
      <c r="F15" s="333">
        <v>3.0351765532161572</v>
      </c>
      <c r="G15" s="316"/>
      <c r="H15" s="259"/>
    </row>
    <row r="16" spans="1:8" x14ac:dyDescent="0.25">
      <c r="A16" s="268" t="s">
        <v>143</v>
      </c>
      <c r="B16" s="255">
        <v>1584360</v>
      </c>
      <c r="C16" s="269">
        <v>1.265199663138507</v>
      </c>
      <c r="D16" s="269">
        <v>2.4237159265019108</v>
      </c>
      <c r="E16" s="269">
        <v>2.1344703639195832</v>
      </c>
      <c r="F16" s="333">
        <v>1.8834103360347396</v>
      </c>
      <c r="G16" s="316"/>
      <c r="H16" s="259"/>
    </row>
    <row r="17" spans="1:7" x14ac:dyDescent="0.25">
      <c r="A17" s="268" t="s">
        <v>144</v>
      </c>
      <c r="B17" s="255">
        <v>1471145</v>
      </c>
      <c r="C17" s="269">
        <v>0.87700119895620288</v>
      </c>
      <c r="D17" s="269">
        <v>1.5067515823509776</v>
      </c>
      <c r="E17" s="269">
        <v>1.1732207915484398</v>
      </c>
      <c r="F17" s="333">
        <v>1.1975705997709267</v>
      </c>
      <c r="G17" s="316"/>
    </row>
    <row r="18" spans="1:7" x14ac:dyDescent="0.25">
      <c r="A18" s="270" t="s">
        <v>145</v>
      </c>
      <c r="B18" s="258">
        <v>255468</v>
      </c>
      <c r="C18" s="271">
        <v>1.0961943277402675</v>
      </c>
      <c r="D18" s="271">
        <v>1.3734058681887096</v>
      </c>
      <c r="E18" s="271">
        <v>1.9893170926517572</v>
      </c>
      <c r="F18" s="334">
        <v>1.3457654187608625</v>
      </c>
      <c r="G18" s="316"/>
    </row>
    <row r="19" spans="1:7" ht="15.75" x14ac:dyDescent="0.25">
      <c r="A19" s="265" t="s">
        <v>146</v>
      </c>
      <c r="B19" s="206"/>
      <c r="C19" s="260"/>
      <c r="D19" s="260"/>
      <c r="E19" s="260"/>
      <c r="F19" s="336"/>
      <c r="G19" s="316"/>
    </row>
    <row r="20" spans="1:7" x14ac:dyDescent="0.25">
      <c r="A20" s="268" t="s">
        <v>147</v>
      </c>
      <c r="B20" s="255">
        <v>119918</v>
      </c>
      <c r="C20" s="269">
        <v>0.47017968277503563</v>
      </c>
      <c r="D20" s="269">
        <v>2.7645535788858266</v>
      </c>
      <c r="E20" s="269">
        <v>0.66286135150064451</v>
      </c>
      <c r="F20" s="333">
        <v>0.7079837889224303</v>
      </c>
      <c r="G20" s="316"/>
    </row>
    <row r="21" spans="1:7" x14ac:dyDescent="0.25">
      <c r="A21" s="268" t="s">
        <v>148</v>
      </c>
      <c r="B21" s="255">
        <v>1671491</v>
      </c>
      <c r="C21" s="269">
        <v>1.1209866072514798</v>
      </c>
      <c r="D21" s="269">
        <v>2.4693457387692139</v>
      </c>
      <c r="E21" s="269">
        <v>2.7489748918721566</v>
      </c>
      <c r="F21" s="333">
        <v>1.6006068833155547</v>
      </c>
      <c r="G21" s="316"/>
    </row>
    <row r="22" spans="1:7" x14ac:dyDescent="0.25">
      <c r="A22" s="268" t="s">
        <v>149</v>
      </c>
      <c r="B22" s="255">
        <v>909482</v>
      </c>
      <c r="C22" s="269">
        <v>2.6111033394916716</v>
      </c>
      <c r="D22" s="269">
        <v>2.3195044003400009</v>
      </c>
      <c r="E22" s="269">
        <v>2.415981761488887</v>
      </c>
      <c r="F22" s="333">
        <v>2.4763546722200109</v>
      </c>
      <c r="G22" s="316"/>
    </row>
    <row r="23" spans="1:7" x14ac:dyDescent="0.25">
      <c r="A23" s="268" t="s">
        <v>150</v>
      </c>
      <c r="B23" s="255">
        <v>2554808</v>
      </c>
      <c r="C23" s="269">
        <v>5.215670037352842</v>
      </c>
      <c r="D23" s="269">
        <v>3.4976460303751606</v>
      </c>
      <c r="E23" s="269">
        <v>4.0323063936455652</v>
      </c>
      <c r="F23" s="333">
        <v>3.9235825157898363</v>
      </c>
      <c r="G23" s="316"/>
    </row>
    <row r="24" spans="1:7" x14ac:dyDescent="0.25">
      <c r="A24" s="270" t="s">
        <v>151</v>
      </c>
      <c r="B24" s="258">
        <v>47162</v>
      </c>
      <c r="C24" s="271">
        <v>7.1090714567261664</v>
      </c>
      <c r="D24" s="271">
        <v>9.1945091945091946</v>
      </c>
      <c r="E24" s="271">
        <v>11.475409836065573</v>
      </c>
      <c r="F24" s="334">
        <v>7.6269030151393062</v>
      </c>
      <c r="G24" s="316"/>
    </row>
    <row r="25" spans="1:7" ht="15.75" thickBot="1" x14ac:dyDescent="0.3">
      <c r="A25" s="261" t="s">
        <v>13</v>
      </c>
      <c r="B25" s="257">
        <v>5302861</v>
      </c>
      <c r="C25" s="256">
        <v>2.3335345654430486</v>
      </c>
      <c r="D25" s="256">
        <v>3.280364555773533</v>
      </c>
      <c r="E25" s="256">
        <v>3.3156795401018924</v>
      </c>
      <c r="F25" s="337">
        <v>2.9033761209279292</v>
      </c>
      <c r="G25" s="316"/>
    </row>
    <row r="26" spans="1:7" ht="19.5" customHeight="1" x14ac:dyDescent="0.25">
      <c r="A26" s="434" t="s">
        <v>222</v>
      </c>
      <c r="B26" s="434"/>
      <c r="C26" s="434"/>
      <c r="D26" s="434"/>
      <c r="E26" s="434"/>
      <c r="F26" s="434"/>
    </row>
    <row r="27" spans="1:7" ht="28.5" customHeight="1" x14ac:dyDescent="0.25">
      <c r="A27" s="435" t="s">
        <v>200</v>
      </c>
      <c r="B27" s="435"/>
      <c r="C27" s="435"/>
      <c r="D27" s="435"/>
      <c r="E27" s="435"/>
      <c r="F27" s="435"/>
    </row>
    <row r="28" spans="1:7" ht="24" customHeight="1" x14ac:dyDescent="0.25">
      <c r="A28" s="435" t="s">
        <v>182</v>
      </c>
      <c r="B28" s="435"/>
      <c r="C28" s="435"/>
      <c r="D28" s="435"/>
      <c r="E28" s="435"/>
      <c r="F28" s="435"/>
    </row>
  </sheetData>
  <mergeCells count="7">
    <mergeCell ref="A26:F26"/>
    <mergeCell ref="A27:F27"/>
    <mergeCell ref="A28:F28"/>
    <mergeCell ref="A1:H1"/>
    <mergeCell ref="A2:A3"/>
    <mergeCell ref="B2:B3"/>
    <mergeCell ref="C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showGridLines="0" workbookViewId="0">
      <selection activeCell="A24" sqref="A24:G26"/>
    </sheetView>
  </sheetViews>
  <sheetFormatPr baseColWidth="10" defaultRowHeight="15" x14ac:dyDescent="0.25"/>
  <sheetData>
    <row r="1" spans="1:8" x14ac:dyDescent="0.25">
      <c r="A1" s="29" t="s">
        <v>77</v>
      </c>
      <c r="B1" s="29"/>
      <c r="C1" s="29"/>
      <c r="D1" s="29"/>
      <c r="E1" s="29"/>
      <c r="F1" s="29"/>
      <c r="G1" s="29"/>
      <c r="H1" s="29"/>
    </row>
    <row r="24" spans="1:7" ht="21.75" customHeight="1" x14ac:dyDescent="0.25">
      <c r="A24" s="378" t="s">
        <v>199</v>
      </c>
      <c r="B24" s="378"/>
      <c r="C24" s="378"/>
      <c r="D24" s="378"/>
      <c r="E24" s="378"/>
      <c r="F24" s="378"/>
      <c r="G24" s="378"/>
    </row>
    <row r="25" spans="1:7" ht="27.75" customHeight="1" x14ac:dyDescent="0.25">
      <c r="A25" s="376" t="s">
        <v>200</v>
      </c>
      <c r="B25" s="376"/>
      <c r="C25" s="376"/>
      <c r="D25" s="376"/>
      <c r="E25" s="376"/>
      <c r="F25" s="376"/>
      <c r="G25" s="376"/>
    </row>
    <row r="26" spans="1:7" ht="27" customHeight="1" x14ac:dyDescent="0.25">
      <c r="A26" s="376" t="s">
        <v>185</v>
      </c>
      <c r="B26" s="376"/>
      <c r="C26" s="376"/>
      <c r="D26" s="376"/>
      <c r="E26" s="376"/>
      <c r="F26" s="376"/>
      <c r="G26" s="376"/>
    </row>
  </sheetData>
  <mergeCells count="3">
    <mergeCell ref="A24:G24"/>
    <mergeCell ref="A25:G25"/>
    <mergeCell ref="A26:G2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E11"/>
  <sheetViews>
    <sheetView workbookViewId="0">
      <selection activeCell="F13" sqref="F13"/>
    </sheetView>
  </sheetViews>
  <sheetFormatPr baseColWidth="10" defaultRowHeight="15" x14ac:dyDescent="0.25"/>
  <cols>
    <col min="1" max="1" width="34.5703125" bestFit="1" customWidth="1"/>
    <col min="2" max="2" width="13.42578125" bestFit="1" customWidth="1"/>
    <col min="3" max="3" width="12.140625" bestFit="1" customWidth="1"/>
    <col min="4" max="4" width="11.28515625" bestFit="1" customWidth="1"/>
  </cols>
  <sheetData>
    <row r="1" spans="1:5" x14ac:dyDescent="0.25">
      <c r="A1" s="24"/>
      <c r="B1" s="24" t="s">
        <v>10</v>
      </c>
      <c r="C1" s="24" t="s">
        <v>11</v>
      </c>
      <c r="D1" s="24" t="s">
        <v>12</v>
      </c>
      <c r="E1" s="24" t="s">
        <v>13</v>
      </c>
    </row>
    <row r="2" spans="1:5" x14ac:dyDescent="0.25">
      <c r="A2" s="24" t="s">
        <v>14</v>
      </c>
      <c r="B2" s="25">
        <v>122428</v>
      </c>
      <c r="C2" s="7">
        <v>94111</v>
      </c>
      <c r="D2" s="7">
        <v>20276</v>
      </c>
      <c r="E2" s="7">
        <f>B2+C2+D2</f>
        <v>236815</v>
      </c>
    </row>
    <row r="3" spans="1:5" x14ac:dyDescent="0.25">
      <c r="A3" s="24" t="s">
        <v>15</v>
      </c>
      <c r="B3" s="25">
        <v>125743</v>
      </c>
      <c r="C3" s="7">
        <v>76071</v>
      </c>
      <c r="D3" s="7">
        <v>20276</v>
      </c>
      <c r="E3" s="7">
        <f>B3+C3+D3</f>
        <v>222090</v>
      </c>
    </row>
    <row r="4" spans="1:5" x14ac:dyDescent="0.25">
      <c r="A4" s="24" t="s">
        <v>16</v>
      </c>
      <c r="B4" s="25">
        <v>101850</v>
      </c>
      <c r="C4" s="7">
        <v>31836</v>
      </c>
      <c r="D4" s="7">
        <v>20276</v>
      </c>
      <c r="E4" s="7">
        <f>B4+C4+D4</f>
        <v>153962</v>
      </c>
    </row>
    <row r="5" spans="1:5" x14ac:dyDescent="0.25">
      <c r="A5" s="24" t="s">
        <v>13</v>
      </c>
      <c r="B5" s="7">
        <f>SUM(B2:B4)</f>
        <v>350021</v>
      </c>
      <c r="C5" s="7">
        <f>SUM(C2:C4)</f>
        <v>202018</v>
      </c>
      <c r="D5" s="7">
        <f>SUM(D2:D4)</f>
        <v>60828</v>
      </c>
      <c r="E5" s="7">
        <f>SUM(E2:E4)</f>
        <v>612867</v>
      </c>
    </row>
    <row r="6" spans="1:5" x14ac:dyDescent="0.25">
      <c r="A6" s="6"/>
      <c r="B6" s="6"/>
      <c r="C6" s="6"/>
      <c r="D6" s="6"/>
      <c r="E6" s="6"/>
    </row>
    <row r="7" spans="1:5" x14ac:dyDescent="0.25">
      <c r="A7" s="24"/>
      <c r="B7" s="26" t="s">
        <v>17</v>
      </c>
      <c r="C7" s="26" t="s">
        <v>11</v>
      </c>
      <c r="D7" s="26" t="s">
        <v>12</v>
      </c>
      <c r="E7" s="26" t="s">
        <v>13</v>
      </c>
    </row>
    <row r="8" spans="1:5" x14ac:dyDescent="0.25">
      <c r="A8" s="24" t="s">
        <v>14</v>
      </c>
      <c r="B8" s="27">
        <f>B2/$E$2*100</f>
        <v>51.697738741211495</v>
      </c>
      <c r="C8" s="27">
        <f>C2/$E$2*100</f>
        <v>39.740303612524549</v>
      </c>
      <c r="D8" s="27">
        <f t="shared" ref="D8:E8" si="0">D2/$E$2*100</f>
        <v>8.5619576462639611</v>
      </c>
      <c r="E8" s="27">
        <f t="shared" si="0"/>
        <v>100</v>
      </c>
    </row>
    <row r="9" spans="1:5" x14ac:dyDescent="0.25">
      <c r="A9" s="24" t="s">
        <v>15</v>
      </c>
      <c r="B9" s="27">
        <f>B3/$E$3*100</f>
        <v>56.618037732450809</v>
      </c>
      <c r="C9" s="27">
        <f>C3/$E$3*100</f>
        <v>34.252330136431176</v>
      </c>
      <c r="D9" s="27">
        <f>D3/$E$3*100</f>
        <v>9.1296321311180151</v>
      </c>
      <c r="E9" s="27">
        <f t="shared" ref="E9" si="1">E3/$E$3*100</f>
        <v>100</v>
      </c>
    </row>
    <row r="10" spans="1:5" x14ac:dyDescent="0.25">
      <c r="A10" s="24" t="s">
        <v>16</v>
      </c>
      <c r="B10" s="27">
        <f>B4/$E$4*100</f>
        <v>66.152687026668929</v>
      </c>
      <c r="C10" s="27">
        <f t="shared" ref="C10:E10" si="2">C4/$E$4*100</f>
        <v>20.67782959431548</v>
      </c>
      <c r="D10" s="27">
        <f t="shared" si="2"/>
        <v>13.169483379015601</v>
      </c>
      <c r="E10" s="27">
        <f t="shared" si="2"/>
        <v>100</v>
      </c>
    </row>
    <row r="11" spans="1:5" x14ac:dyDescent="0.25">
      <c r="A11" s="24" t="s">
        <v>13</v>
      </c>
      <c r="B11" s="27">
        <f>B5/$E$5*100</f>
        <v>57.112065097321278</v>
      </c>
      <c r="C11" s="27">
        <f t="shared" ref="C11:E11" si="3">C5/$E$5*100</f>
        <v>32.962779852724978</v>
      </c>
      <c r="D11" s="27">
        <f t="shared" si="3"/>
        <v>9.9251550499537426</v>
      </c>
      <c r="E11" s="27">
        <f t="shared" si="3"/>
        <v>100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workbookViewId="0">
      <selection activeCell="A15" sqref="A15:E17"/>
    </sheetView>
  </sheetViews>
  <sheetFormatPr baseColWidth="10" defaultRowHeight="15" x14ac:dyDescent="0.25"/>
  <cols>
    <col min="1" max="1" width="25.28515625" bestFit="1" customWidth="1"/>
    <col min="2" max="2" width="29" bestFit="1" customWidth="1"/>
    <col min="3" max="3" width="7.85546875" bestFit="1" customWidth="1"/>
    <col min="4" max="4" width="8.85546875" bestFit="1" customWidth="1"/>
    <col min="5" max="5" width="11.28515625" bestFit="1" customWidth="1"/>
  </cols>
  <sheetData>
    <row r="1" spans="1:6" ht="28.5" customHeight="1" thickBot="1" x14ac:dyDescent="0.3">
      <c r="A1" s="380" t="s">
        <v>35</v>
      </c>
      <c r="B1" s="380"/>
      <c r="C1" s="380"/>
      <c r="D1" s="380"/>
      <c r="E1" s="380"/>
    </row>
    <row r="2" spans="1:6" ht="22.5" x14ac:dyDescent="0.25">
      <c r="A2" s="33"/>
      <c r="B2" s="51" t="s">
        <v>18</v>
      </c>
      <c r="C2" s="43" t="s">
        <v>19</v>
      </c>
      <c r="D2" s="42" t="s">
        <v>20</v>
      </c>
      <c r="E2" s="35" t="s">
        <v>21</v>
      </c>
    </row>
    <row r="3" spans="1:6" x14ac:dyDescent="0.25">
      <c r="A3" s="36" t="s">
        <v>22</v>
      </c>
      <c r="B3" s="36"/>
      <c r="C3" s="44">
        <v>4831555</v>
      </c>
      <c r="D3" s="1">
        <f t="shared" ref="D3:D14" si="0">C3/$C$14*100</f>
        <v>91.112231680219409</v>
      </c>
      <c r="E3" s="45"/>
    </row>
    <row r="4" spans="1:6" x14ac:dyDescent="0.25">
      <c r="A4" s="34" t="s">
        <v>23</v>
      </c>
      <c r="B4" s="34" t="s">
        <v>24</v>
      </c>
      <c r="C4" s="46">
        <v>122428</v>
      </c>
      <c r="D4" s="28">
        <f t="shared" si="0"/>
        <v>2.3087159931214489</v>
      </c>
      <c r="E4" s="310">
        <f>C4/$C$13*100</f>
        <v>25.976329603272607</v>
      </c>
      <c r="F4" s="316"/>
    </row>
    <row r="5" spans="1:6" x14ac:dyDescent="0.25">
      <c r="A5" s="31"/>
      <c r="B5" s="32" t="s">
        <v>25</v>
      </c>
      <c r="C5" s="47">
        <v>101850</v>
      </c>
      <c r="D5" s="2">
        <f t="shared" si="0"/>
        <v>1.9206613184844936</v>
      </c>
      <c r="E5" s="311">
        <f t="shared" ref="E5:E13" si="1">C5/$C$13*100</f>
        <v>21.610164097210731</v>
      </c>
      <c r="F5" s="316"/>
    </row>
    <row r="6" spans="1:6" x14ac:dyDescent="0.25">
      <c r="A6" s="31"/>
      <c r="B6" s="32" t="s">
        <v>26</v>
      </c>
      <c r="C6" s="47">
        <v>125743</v>
      </c>
      <c r="D6" s="2">
        <f t="shared" si="0"/>
        <v>2.3712294174786024</v>
      </c>
      <c r="E6" s="311">
        <f t="shared" si="1"/>
        <v>26.679694296274608</v>
      </c>
      <c r="F6" s="316"/>
    </row>
    <row r="7" spans="1:6" x14ac:dyDescent="0.25">
      <c r="A7" s="37"/>
      <c r="B7" s="38" t="s">
        <v>13</v>
      </c>
      <c r="C7" s="48">
        <f>SUM(C4:C6)</f>
        <v>350021</v>
      </c>
      <c r="D7" s="3">
        <f t="shared" si="0"/>
        <v>6.6006067290845447</v>
      </c>
      <c r="E7" s="312">
        <f t="shared" si="1"/>
        <v>74.266187996757949</v>
      </c>
      <c r="F7" s="316"/>
    </row>
    <row r="8" spans="1:6" x14ac:dyDescent="0.25">
      <c r="A8" s="34" t="s">
        <v>27</v>
      </c>
      <c r="B8" s="34" t="s">
        <v>28</v>
      </c>
      <c r="C8" s="46">
        <v>69173</v>
      </c>
      <c r="D8" s="28">
        <f t="shared" si="0"/>
        <v>1.3044467882526054</v>
      </c>
      <c r="E8" s="310">
        <f t="shared" si="1"/>
        <v>14.676876593975038</v>
      </c>
      <c r="F8" s="316"/>
    </row>
    <row r="9" spans="1:6" x14ac:dyDescent="0.25">
      <c r="A9" s="31"/>
      <c r="B9" s="32" t="s">
        <v>29</v>
      </c>
      <c r="C9" s="47">
        <v>24938</v>
      </c>
      <c r="D9" s="2">
        <f t="shared" si="0"/>
        <v>0.47027444241891309</v>
      </c>
      <c r="E9" s="311">
        <f t="shared" si="1"/>
        <v>5.2912545140524418</v>
      </c>
      <c r="F9" s="316"/>
    </row>
    <row r="10" spans="1:6" x14ac:dyDescent="0.25">
      <c r="A10" s="31"/>
      <c r="B10" s="32" t="s">
        <v>30</v>
      </c>
      <c r="C10" s="47">
        <v>6898</v>
      </c>
      <c r="D10" s="2">
        <f t="shared" si="0"/>
        <v>0.13008072434861107</v>
      </c>
      <c r="E10" s="311">
        <f t="shared" si="1"/>
        <v>1.4635926553024998</v>
      </c>
      <c r="F10" s="316"/>
    </row>
    <row r="11" spans="1:6" x14ac:dyDescent="0.25">
      <c r="A11" s="37"/>
      <c r="B11" s="38" t="s">
        <v>13</v>
      </c>
      <c r="C11" s="48">
        <f>SUM(C8:C10)</f>
        <v>101009</v>
      </c>
      <c r="D11" s="3">
        <f t="shared" si="0"/>
        <v>1.9048019550201296</v>
      </c>
      <c r="E11" s="312">
        <f t="shared" si="1"/>
        <v>21.431723763329984</v>
      </c>
      <c r="F11" s="316"/>
    </row>
    <row r="12" spans="1:6" ht="15.75" thickBot="1" x14ac:dyDescent="0.3">
      <c r="A12" s="39" t="s">
        <v>31</v>
      </c>
      <c r="B12" s="40" t="s">
        <v>32</v>
      </c>
      <c r="C12" s="49">
        <v>20276</v>
      </c>
      <c r="D12" s="5">
        <f t="shared" si="0"/>
        <v>0.38235963567591158</v>
      </c>
      <c r="E12" s="313">
        <f t="shared" si="1"/>
        <v>4.3020882399120737</v>
      </c>
      <c r="F12" s="316"/>
    </row>
    <row r="13" spans="1:6" x14ac:dyDescent="0.25">
      <c r="A13" s="41" t="s">
        <v>33</v>
      </c>
      <c r="B13" s="41"/>
      <c r="C13" s="50">
        <f>C7+C11+C12</f>
        <v>471306</v>
      </c>
      <c r="D13" s="30">
        <f t="shared" si="0"/>
        <v>8.8877683197805872</v>
      </c>
      <c r="E13" s="314">
        <f t="shared" si="1"/>
        <v>100</v>
      </c>
      <c r="F13" s="316"/>
    </row>
    <row r="14" spans="1:6" ht="15.75" thickBot="1" x14ac:dyDescent="0.3">
      <c r="A14" s="379" t="s">
        <v>34</v>
      </c>
      <c r="B14" s="379"/>
      <c r="C14" s="52">
        <v>5302861</v>
      </c>
      <c r="D14" s="4">
        <f t="shared" si="0"/>
        <v>100</v>
      </c>
      <c r="E14" s="315"/>
      <c r="F14" s="316"/>
    </row>
    <row r="15" spans="1:6" ht="25.5" customHeight="1" x14ac:dyDescent="0.25">
      <c r="A15" s="381" t="s">
        <v>199</v>
      </c>
      <c r="B15" s="381"/>
      <c r="C15" s="381"/>
      <c r="D15" s="381"/>
      <c r="E15" s="381"/>
    </row>
    <row r="16" spans="1:6" ht="29.25" customHeight="1" x14ac:dyDescent="0.25">
      <c r="A16" s="382" t="s">
        <v>201</v>
      </c>
      <c r="B16" s="382"/>
      <c r="C16" s="382"/>
      <c r="D16" s="382"/>
      <c r="E16" s="382"/>
    </row>
    <row r="17" spans="1:6" ht="45.75" customHeight="1" x14ac:dyDescent="0.25">
      <c r="A17" s="383" t="s">
        <v>202</v>
      </c>
      <c r="B17" s="383"/>
      <c r="C17" s="383"/>
      <c r="D17" s="383"/>
      <c r="E17" s="383"/>
    </row>
    <row r="18" spans="1:6" x14ac:dyDescent="0.25">
      <c r="F18" s="148"/>
    </row>
  </sheetData>
  <mergeCells count="5">
    <mergeCell ref="A14:B14"/>
    <mergeCell ref="A1:E1"/>
    <mergeCell ref="A15:E15"/>
    <mergeCell ref="A16:E16"/>
    <mergeCell ref="A17:E17"/>
  </mergeCells>
  <pageMargins left="0.7" right="0.7" top="0.75" bottom="0.75" header="0.3" footer="0.3"/>
  <pageSetup paperSize="9" orientation="portrait" r:id="rId1"/>
  <ignoredErrors>
    <ignoredError sqref="C7" formulaRange="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showGridLines="0" workbookViewId="0">
      <selection activeCell="A19" sqref="A19:K21"/>
    </sheetView>
  </sheetViews>
  <sheetFormatPr baseColWidth="10" defaultRowHeight="15" x14ac:dyDescent="0.25"/>
  <sheetData>
    <row r="1" spans="1:1" x14ac:dyDescent="0.25">
      <c r="A1" t="s">
        <v>122</v>
      </c>
    </row>
    <row r="19" spans="1:11" x14ac:dyDescent="0.25">
      <c r="A19" s="385" t="s">
        <v>199</v>
      </c>
      <c r="B19" s="385"/>
      <c r="C19" s="385"/>
      <c r="D19" s="385"/>
      <c r="E19" s="385"/>
      <c r="F19" s="385"/>
      <c r="G19" s="385"/>
      <c r="H19" s="385"/>
      <c r="I19" s="385"/>
      <c r="J19" s="385"/>
      <c r="K19" s="385"/>
    </row>
    <row r="20" spans="1:11" x14ac:dyDescent="0.25">
      <c r="A20" s="384" t="s">
        <v>200</v>
      </c>
      <c r="B20" s="384"/>
      <c r="C20" s="384"/>
      <c r="D20" s="384"/>
      <c r="E20" s="384"/>
      <c r="F20" s="384"/>
      <c r="G20" s="384"/>
      <c r="H20" s="384"/>
      <c r="I20" s="384"/>
      <c r="J20" s="384"/>
      <c r="K20" s="384"/>
    </row>
    <row r="21" spans="1:11" x14ac:dyDescent="0.25">
      <c r="A21" s="376" t="s">
        <v>57</v>
      </c>
      <c r="B21" s="376"/>
      <c r="C21" s="376"/>
      <c r="D21" s="376"/>
      <c r="E21" s="376"/>
      <c r="F21" s="376"/>
      <c r="G21" s="376"/>
      <c r="H21" s="376"/>
      <c r="I21" s="376"/>
      <c r="J21" s="376"/>
      <c r="K21" s="376"/>
    </row>
  </sheetData>
  <mergeCells count="3">
    <mergeCell ref="A21:K21"/>
    <mergeCell ref="A20:K20"/>
    <mergeCell ref="A19:K19"/>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N24"/>
  <sheetViews>
    <sheetView workbookViewId="0">
      <selection activeCell="H1" sqref="H1:N24"/>
    </sheetView>
  </sheetViews>
  <sheetFormatPr baseColWidth="10" defaultRowHeight="15" x14ac:dyDescent="0.25"/>
  <cols>
    <col min="3" max="3" width="38" bestFit="1" customWidth="1"/>
  </cols>
  <sheetData>
    <row r="1" spans="1:14" x14ac:dyDescent="0.25">
      <c r="A1" s="64">
        <v>2015</v>
      </c>
      <c r="B1" s="63"/>
      <c r="C1" s="63"/>
      <c r="D1" s="63"/>
      <c r="E1" s="63"/>
    </row>
    <row r="2" spans="1:14" x14ac:dyDescent="0.25">
      <c r="A2" s="65" t="s">
        <v>36</v>
      </c>
      <c r="B2" s="65"/>
      <c r="C2" s="65"/>
      <c r="D2" s="65"/>
      <c r="E2" s="65"/>
    </row>
    <row r="3" spans="1:14" x14ac:dyDescent="0.25">
      <c r="A3" s="65"/>
      <c r="B3" s="62" t="s">
        <v>37</v>
      </c>
      <c r="C3" s="62" t="s">
        <v>38</v>
      </c>
      <c r="D3" s="62" t="s">
        <v>19</v>
      </c>
      <c r="E3" s="62" t="s">
        <v>39</v>
      </c>
    </row>
    <row r="4" spans="1:14" x14ac:dyDescent="0.25">
      <c r="A4" s="65"/>
      <c r="B4" s="61">
        <v>100</v>
      </c>
      <c r="C4" s="62" t="s">
        <v>40</v>
      </c>
      <c r="D4" s="60">
        <v>122428</v>
      </c>
      <c r="E4" s="59">
        <f>D4/$D$8*100</f>
        <v>51.697738741211495</v>
      </c>
      <c r="K4" s="147"/>
      <c r="M4" s="147"/>
      <c r="N4" s="147"/>
    </row>
    <row r="5" spans="1:14" x14ac:dyDescent="0.25">
      <c r="A5" s="65"/>
      <c r="B5" s="61">
        <v>110</v>
      </c>
      <c r="C5" s="62" t="s">
        <v>41</v>
      </c>
      <c r="D5" s="60">
        <v>69173</v>
      </c>
      <c r="E5" s="59">
        <f t="shared" ref="E5:E8" si="0">D5/$D$8*100</f>
        <v>29.209720668032009</v>
      </c>
      <c r="K5" s="16"/>
    </row>
    <row r="6" spans="1:14" x14ac:dyDescent="0.25">
      <c r="A6" s="65"/>
      <c r="B6" s="61">
        <v>101</v>
      </c>
      <c r="C6" s="62" t="s">
        <v>42</v>
      </c>
      <c r="D6" s="60">
        <v>24938</v>
      </c>
      <c r="E6" s="59">
        <f t="shared" si="0"/>
        <v>10.530582944492537</v>
      </c>
    </row>
    <row r="7" spans="1:14" x14ac:dyDescent="0.25">
      <c r="A7" s="65"/>
      <c r="B7" s="61">
        <v>111</v>
      </c>
      <c r="C7" s="62" t="s">
        <v>43</v>
      </c>
      <c r="D7" s="60">
        <v>20276</v>
      </c>
      <c r="E7" s="59">
        <f t="shared" si="0"/>
        <v>8.5619576462639611</v>
      </c>
      <c r="K7" s="306"/>
      <c r="L7" s="306"/>
      <c r="M7" s="306"/>
      <c r="N7" s="306"/>
    </row>
    <row r="8" spans="1:14" x14ac:dyDescent="0.25">
      <c r="A8" s="65"/>
      <c r="B8" s="58" t="s">
        <v>44</v>
      </c>
      <c r="C8" s="58"/>
      <c r="D8" s="57">
        <f>SUM(D4:D7)</f>
        <v>236815</v>
      </c>
      <c r="E8" s="56">
        <f t="shared" si="0"/>
        <v>100</v>
      </c>
      <c r="K8" s="306"/>
      <c r="L8" s="306"/>
    </row>
    <row r="10" spans="1:14" x14ac:dyDescent="0.25">
      <c r="A10" s="65" t="s">
        <v>45</v>
      </c>
      <c r="B10" s="65"/>
      <c r="C10" s="65"/>
      <c r="D10" s="65"/>
      <c r="E10" s="65"/>
      <c r="K10" s="147"/>
    </row>
    <row r="11" spans="1:14" x14ac:dyDescent="0.25">
      <c r="A11" s="65"/>
      <c r="B11" s="62" t="s">
        <v>37</v>
      </c>
      <c r="C11" s="62" t="s">
        <v>38</v>
      </c>
      <c r="D11" s="62" t="s">
        <v>19</v>
      </c>
      <c r="E11" s="62" t="s">
        <v>39</v>
      </c>
    </row>
    <row r="12" spans="1:14" x14ac:dyDescent="0.25">
      <c r="A12" s="65"/>
      <c r="B12" s="55" t="s">
        <v>46</v>
      </c>
      <c r="C12" s="62" t="s">
        <v>47</v>
      </c>
      <c r="D12" s="60">
        <v>125743</v>
      </c>
      <c r="E12" s="59">
        <f>D12/$D$16*100</f>
        <v>56.618037732450809</v>
      </c>
      <c r="K12" s="306"/>
    </row>
    <row r="13" spans="1:14" x14ac:dyDescent="0.25">
      <c r="A13" s="65"/>
      <c r="B13" s="61">
        <v>110</v>
      </c>
      <c r="C13" s="62" t="s">
        <v>48</v>
      </c>
      <c r="D13" s="60">
        <v>69173</v>
      </c>
      <c r="E13" s="59">
        <f t="shared" ref="E13:E16" si="1">D13/$D$16*100</f>
        <v>31.146382097347924</v>
      </c>
    </row>
    <row r="14" spans="1:14" x14ac:dyDescent="0.25">
      <c r="A14" s="65"/>
      <c r="B14" s="61">
        <v>111</v>
      </c>
      <c r="C14" s="62" t="s">
        <v>49</v>
      </c>
      <c r="D14" s="60">
        <v>20276</v>
      </c>
      <c r="E14" s="59">
        <f t="shared" si="1"/>
        <v>9.1296321311180151</v>
      </c>
    </row>
    <row r="15" spans="1:14" x14ac:dyDescent="0.25">
      <c r="A15" s="65"/>
      <c r="B15" s="55" t="s">
        <v>50</v>
      </c>
      <c r="C15" s="62" t="s">
        <v>51</v>
      </c>
      <c r="D15" s="60">
        <v>6898</v>
      </c>
      <c r="E15" s="59">
        <f t="shared" si="1"/>
        <v>3.1059480390832546</v>
      </c>
    </row>
    <row r="16" spans="1:14" x14ac:dyDescent="0.25">
      <c r="A16" s="65"/>
      <c r="B16" s="58" t="s">
        <v>13</v>
      </c>
      <c r="C16" s="58"/>
      <c r="D16" s="57">
        <f>SUM(D12:D15)</f>
        <v>222090</v>
      </c>
      <c r="E16" s="56">
        <f t="shared" si="1"/>
        <v>100</v>
      </c>
    </row>
    <row r="18" spans="1:13" x14ac:dyDescent="0.25">
      <c r="A18" s="65" t="s">
        <v>16</v>
      </c>
      <c r="B18" s="65"/>
      <c r="C18" s="65"/>
      <c r="D18" s="65"/>
      <c r="E18" s="65"/>
      <c r="K18" s="306"/>
      <c r="L18" s="305"/>
      <c r="M18" s="307"/>
    </row>
    <row r="19" spans="1:13" x14ac:dyDescent="0.25">
      <c r="A19" s="65"/>
      <c r="B19" s="62" t="s">
        <v>37</v>
      </c>
      <c r="C19" s="62" t="s">
        <v>38</v>
      </c>
      <c r="D19" s="62" t="s">
        <v>19</v>
      </c>
      <c r="E19" s="62" t="s">
        <v>39</v>
      </c>
      <c r="K19" s="305"/>
      <c r="L19" s="305"/>
      <c r="M19" s="307"/>
    </row>
    <row r="20" spans="1:13" x14ac:dyDescent="0.25">
      <c r="A20" s="65"/>
      <c r="B20" s="55" t="s">
        <v>52</v>
      </c>
      <c r="C20" s="62" t="s">
        <v>53</v>
      </c>
      <c r="D20" s="60">
        <v>101850</v>
      </c>
      <c r="E20" s="59">
        <f>D20/$D$24*100</f>
        <v>66.152687026668929</v>
      </c>
      <c r="K20" s="305"/>
      <c r="L20" s="305"/>
      <c r="M20" s="307"/>
    </row>
    <row r="21" spans="1:13" x14ac:dyDescent="0.25">
      <c r="A21" s="65"/>
      <c r="B21" s="61">
        <v>101</v>
      </c>
      <c r="C21" s="62" t="s">
        <v>54</v>
      </c>
      <c r="D21" s="60">
        <v>24938</v>
      </c>
      <c r="E21" s="59">
        <f t="shared" ref="E21:E23" si="2">D21/$D$24*100</f>
        <v>16.197503280030137</v>
      </c>
      <c r="K21" s="305"/>
      <c r="L21" s="305"/>
      <c r="M21" s="307"/>
    </row>
    <row r="22" spans="1:13" x14ac:dyDescent="0.25">
      <c r="A22" s="65"/>
      <c r="B22" s="61">
        <v>111</v>
      </c>
      <c r="C22" s="62" t="s">
        <v>55</v>
      </c>
      <c r="D22" s="60">
        <v>20276</v>
      </c>
      <c r="E22" s="59">
        <f t="shared" si="2"/>
        <v>13.169483379015601</v>
      </c>
    </row>
    <row r="23" spans="1:13" x14ac:dyDescent="0.25">
      <c r="A23" s="65"/>
      <c r="B23" s="55" t="s">
        <v>50</v>
      </c>
      <c r="C23" s="62" t="s">
        <v>56</v>
      </c>
      <c r="D23" s="60">
        <v>6898</v>
      </c>
      <c r="E23" s="59">
        <f t="shared" si="2"/>
        <v>4.4803263142853433</v>
      </c>
    </row>
    <row r="24" spans="1:13" x14ac:dyDescent="0.25">
      <c r="A24" s="65"/>
      <c r="B24" s="58" t="s">
        <v>13</v>
      </c>
      <c r="C24" s="58"/>
      <c r="D24" s="57">
        <f>SUM(D20:D23)</f>
        <v>153962</v>
      </c>
      <c r="E24" s="56">
        <v>100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33"/>
  <sheetViews>
    <sheetView showGridLines="0" workbookViewId="0">
      <selection activeCell="B32" sqref="B32:T33"/>
    </sheetView>
  </sheetViews>
  <sheetFormatPr baseColWidth="10" defaultRowHeight="15" x14ac:dyDescent="0.25"/>
  <cols>
    <col min="4" max="4" width="13" customWidth="1"/>
    <col min="5" max="5" width="2.7109375" customWidth="1"/>
    <col min="7" max="7" width="2.85546875" customWidth="1"/>
    <col min="9" max="9" width="3.5703125" customWidth="1"/>
    <col min="10" max="10" width="14" customWidth="1"/>
    <col min="11" max="11" width="3.42578125" customWidth="1"/>
    <col min="13" max="13" width="2.5703125" customWidth="1"/>
    <col min="15" max="15" width="3" customWidth="1"/>
    <col min="16" max="16" width="13.28515625" customWidth="1"/>
    <col min="17" max="17" width="3.42578125" customWidth="1"/>
    <col min="18" max="18" width="12.28515625" customWidth="1"/>
    <col min="19" max="19" width="3.85546875" customWidth="1"/>
  </cols>
  <sheetData>
    <row r="1" spans="1:21" x14ac:dyDescent="0.25">
      <c r="A1" s="66" t="s">
        <v>78</v>
      </c>
    </row>
    <row r="3" spans="1:21" x14ac:dyDescent="0.25">
      <c r="A3" s="73"/>
      <c r="B3" s="73"/>
      <c r="C3" s="73"/>
      <c r="D3" s="392" t="s">
        <v>58</v>
      </c>
      <c r="E3" s="392"/>
      <c r="F3" s="392"/>
      <c r="G3" s="392"/>
      <c r="H3" s="392"/>
      <c r="I3" s="73"/>
      <c r="J3" s="393" t="s">
        <v>59</v>
      </c>
      <c r="K3" s="393"/>
      <c r="L3" s="393"/>
      <c r="M3" s="393"/>
      <c r="N3" s="393"/>
      <c r="O3" s="73"/>
      <c r="P3" s="394" t="s">
        <v>60</v>
      </c>
      <c r="Q3" s="394"/>
      <c r="R3" s="394"/>
      <c r="S3" s="394"/>
      <c r="T3" s="394"/>
      <c r="U3" s="67"/>
    </row>
    <row r="4" spans="1:21" x14ac:dyDescent="0.25">
      <c r="A4" s="73"/>
      <c r="B4" s="73"/>
      <c r="C4" s="73"/>
      <c r="D4" s="395">
        <v>2155057</v>
      </c>
      <c r="E4" s="395"/>
      <c r="F4" s="395"/>
      <c r="G4" s="402" t="s">
        <v>123</v>
      </c>
      <c r="H4" s="402"/>
      <c r="I4" s="73"/>
      <c r="J4" s="396">
        <v>1976762</v>
      </c>
      <c r="K4" s="396"/>
      <c r="L4" s="396"/>
      <c r="M4" s="402" t="s">
        <v>124</v>
      </c>
      <c r="N4" s="402"/>
      <c r="O4" s="73"/>
      <c r="P4" s="390">
        <v>1171042</v>
      </c>
      <c r="Q4" s="390"/>
      <c r="R4" s="390"/>
      <c r="S4" s="402" t="s">
        <v>125</v>
      </c>
      <c r="T4" s="402"/>
      <c r="U4" s="74"/>
    </row>
    <row r="5" spans="1:21" x14ac:dyDescent="0.25">
      <c r="A5" s="73"/>
      <c r="B5" s="73"/>
      <c r="C5" s="73"/>
      <c r="D5" s="395"/>
      <c r="E5" s="395"/>
      <c r="F5" s="395"/>
      <c r="G5" s="402"/>
      <c r="H5" s="402"/>
      <c r="I5" s="73"/>
      <c r="J5" s="396"/>
      <c r="K5" s="396"/>
      <c r="L5" s="396"/>
      <c r="M5" s="402"/>
      <c r="N5" s="402"/>
      <c r="O5" s="73"/>
      <c r="P5" s="390"/>
      <c r="Q5" s="390"/>
      <c r="R5" s="390"/>
      <c r="S5" s="402"/>
      <c r="T5" s="402"/>
      <c r="U5" s="68"/>
    </row>
    <row r="6" spans="1:21" x14ac:dyDescent="0.25">
      <c r="A6" s="73"/>
      <c r="B6" s="73"/>
      <c r="C6" s="73"/>
      <c r="D6" s="73"/>
      <c r="E6" s="73"/>
      <c r="F6" s="73"/>
      <c r="G6" s="73"/>
      <c r="H6" s="73"/>
      <c r="I6" s="73"/>
      <c r="J6" s="73"/>
      <c r="K6" s="73"/>
      <c r="L6" s="73"/>
      <c r="M6" s="73"/>
      <c r="N6" s="73"/>
      <c r="O6" s="73"/>
      <c r="P6" s="73"/>
      <c r="Q6" s="73"/>
      <c r="R6" s="73"/>
      <c r="S6" s="73"/>
      <c r="T6" s="73"/>
      <c r="U6" s="67"/>
    </row>
    <row r="7" spans="1:21" x14ac:dyDescent="0.25">
      <c r="A7" s="73"/>
      <c r="B7" s="73"/>
      <c r="C7" s="73"/>
      <c r="D7" s="73"/>
      <c r="E7" s="73"/>
      <c r="F7" s="73"/>
      <c r="G7" s="73"/>
      <c r="H7" s="73"/>
      <c r="I7" s="73"/>
      <c r="J7" s="73"/>
      <c r="K7" s="73"/>
      <c r="L7" s="73"/>
      <c r="M7" s="73"/>
      <c r="N7" s="73"/>
      <c r="O7" s="73"/>
      <c r="P7" s="73"/>
      <c r="Q7" s="73"/>
      <c r="R7" s="73"/>
      <c r="S7" s="73"/>
      <c r="T7" s="73"/>
      <c r="U7" s="67"/>
    </row>
    <row r="8" spans="1:21" x14ac:dyDescent="0.25">
      <c r="A8" s="73"/>
      <c r="B8" s="401" t="s">
        <v>67</v>
      </c>
      <c r="C8" s="73"/>
      <c r="D8" s="399" t="s">
        <v>68</v>
      </c>
      <c r="E8" s="73"/>
      <c r="F8" s="398" t="s">
        <v>69</v>
      </c>
      <c r="G8" s="73"/>
      <c r="H8" s="397" t="s">
        <v>70</v>
      </c>
      <c r="I8" s="73"/>
      <c r="J8" s="398" t="s">
        <v>71</v>
      </c>
      <c r="K8" s="73"/>
      <c r="L8" s="399" t="s">
        <v>72</v>
      </c>
      <c r="M8" s="73"/>
      <c r="N8" s="397" t="s">
        <v>70</v>
      </c>
      <c r="O8" s="73"/>
      <c r="P8" s="397" t="s">
        <v>73</v>
      </c>
      <c r="Q8" s="73"/>
      <c r="R8" s="398" t="s">
        <v>69</v>
      </c>
      <c r="S8" s="73"/>
      <c r="T8" s="399" t="s">
        <v>72</v>
      </c>
      <c r="U8" s="75"/>
    </row>
    <row r="9" spans="1:21" x14ac:dyDescent="0.25">
      <c r="A9" s="73"/>
      <c r="B9" s="401"/>
      <c r="C9" s="73"/>
      <c r="D9" s="399"/>
      <c r="E9" s="73"/>
      <c r="F9" s="398"/>
      <c r="G9" s="73"/>
      <c r="H9" s="397"/>
      <c r="I9" s="73"/>
      <c r="J9" s="398"/>
      <c r="K9" s="73"/>
      <c r="L9" s="399"/>
      <c r="M9" s="73"/>
      <c r="N9" s="397"/>
      <c r="O9" s="73"/>
      <c r="P9" s="397"/>
      <c r="Q9" s="73"/>
      <c r="R9" s="398"/>
      <c r="S9" s="73"/>
      <c r="T9" s="399"/>
      <c r="U9" s="75"/>
    </row>
    <row r="10" spans="1:21" x14ac:dyDescent="0.25">
      <c r="A10" s="73"/>
      <c r="B10" s="401"/>
      <c r="C10" s="73"/>
      <c r="D10" s="399"/>
      <c r="E10" s="73"/>
      <c r="F10" s="398"/>
      <c r="G10" s="73"/>
      <c r="H10" s="397"/>
      <c r="I10" s="73"/>
      <c r="J10" s="398"/>
      <c r="K10" s="73"/>
      <c r="L10" s="399"/>
      <c r="M10" s="73"/>
      <c r="N10" s="397"/>
      <c r="O10" s="73"/>
      <c r="P10" s="397"/>
      <c r="Q10" s="73"/>
      <c r="R10" s="398"/>
      <c r="S10" s="73"/>
      <c r="T10" s="399"/>
      <c r="U10" s="75"/>
    </row>
    <row r="11" spans="1:21" x14ac:dyDescent="0.25">
      <c r="A11" s="73"/>
      <c r="B11" s="401"/>
      <c r="C11" s="73"/>
      <c r="D11" s="399"/>
      <c r="E11" s="73"/>
      <c r="F11" s="398"/>
      <c r="G11" s="73"/>
      <c r="H11" s="397"/>
      <c r="I11" s="73"/>
      <c r="J11" s="398"/>
      <c r="K11" s="73"/>
      <c r="L11" s="399"/>
      <c r="M11" s="73"/>
      <c r="N11" s="397"/>
      <c r="O11" s="73"/>
      <c r="P11" s="397"/>
      <c r="Q11" s="73"/>
      <c r="R11" s="398"/>
      <c r="S11" s="73"/>
      <c r="T11" s="399"/>
      <c r="U11" s="75"/>
    </row>
    <row r="12" spans="1:21" x14ac:dyDescent="0.25">
      <c r="A12" s="73"/>
      <c r="B12" s="400">
        <f>D4+J4+P4</f>
        <v>5302861</v>
      </c>
      <c r="C12" s="73"/>
      <c r="D12" s="154">
        <v>2141986</v>
      </c>
      <c r="E12" s="73"/>
      <c r="F12" s="76">
        <v>10324</v>
      </c>
      <c r="G12" s="73"/>
      <c r="H12" s="77">
        <v>2747</v>
      </c>
      <c r="I12" s="73"/>
      <c r="J12" s="155">
        <v>1962566</v>
      </c>
      <c r="K12" s="73"/>
      <c r="L12" s="78">
        <v>9137</v>
      </c>
      <c r="M12" s="73"/>
      <c r="N12" s="77">
        <v>5059</v>
      </c>
      <c r="O12" s="73"/>
      <c r="P12" s="156">
        <v>1162476</v>
      </c>
      <c r="Q12" s="73"/>
      <c r="R12" s="76">
        <v>5062</v>
      </c>
      <c r="S12" s="73"/>
      <c r="T12" s="78">
        <v>3504</v>
      </c>
      <c r="U12" s="79"/>
    </row>
    <row r="13" spans="1:21" x14ac:dyDescent="0.25">
      <c r="A13" s="73"/>
      <c r="B13" s="400"/>
      <c r="C13" s="73"/>
      <c r="D13" s="80"/>
      <c r="E13" s="73"/>
      <c r="F13" s="73"/>
      <c r="G13" s="73"/>
      <c r="H13" s="73"/>
      <c r="I13" s="73"/>
      <c r="J13" s="81"/>
      <c r="K13" s="73"/>
      <c r="L13" s="73"/>
      <c r="M13" s="73"/>
      <c r="N13" s="73"/>
      <c r="O13" s="73"/>
      <c r="P13" s="82"/>
      <c r="Q13" s="73"/>
      <c r="R13" s="73"/>
      <c r="S13" s="73"/>
      <c r="T13" s="73"/>
      <c r="U13" s="69"/>
    </row>
    <row r="14" spans="1:21" x14ac:dyDescent="0.25">
      <c r="A14" s="73"/>
      <c r="B14" s="400"/>
      <c r="C14" s="73"/>
      <c r="D14" s="80"/>
      <c r="E14" s="73"/>
      <c r="F14" s="73"/>
      <c r="G14" s="73"/>
      <c r="H14" s="73"/>
      <c r="I14" s="73"/>
      <c r="J14" s="81"/>
      <c r="K14" s="73"/>
      <c r="L14" s="73"/>
      <c r="M14" s="73"/>
      <c r="N14" s="73"/>
      <c r="O14" s="73"/>
      <c r="P14" s="82"/>
      <c r="Q14" s="73"/>
      <c r="R14" s="73"/>
      <c r="S14" s="73"/>
      <c r="T14" s="73"/>
      <c r="U14" s="67"/>
    </row>
    <row r="15" spans="1:21" x14ac:dyDescent="0.25">
      <c r="A15" s="73"/>
      <c r="B15" s="361">
        <f>D15+F15+H15+J15+L15+N15+P15+R15+T15</f>
        <v>222090</v>
      </c>
      <c r="C15" s="73"/>
      <c r="D15" s="361">
        <v>151631</v>
      </c>
      <c r="E15" s="69"/>
      <c r="F15" s="361">
        <v>4104</v>
      </c>
      <c r="G15" s="69"/>
      <c r="H15" s="361">
        <v>1266</v>
      </c>
      <c r="I15" s="69"/>
      <c r="J15" s="361">
        <v>23105</v>
      </c>
      <c r="K15" s="69"/>
      <c r="L15" s="361">
        <v>4447</v>
      </c>
      <c r="M15" s="69"/>
      <c r="N15" s="361">
        <v>2013</v>
      </c>
      <c r="O15" s="69"/>
      <c r="P15" s="361">
        <v>31824</v>
      </c>
      <c r="Q15" s="69"/>
      <c r="R15" s="361">
        <v>2259</v>
      </c>
      <c r="S15" s="69"/>
      <c r="T15" s="361">
        <v>1441</v>
      </c>
      <c r="U15" s="67"/>
    </row>
    <row r="16" spans="1:21" x14ac:dyDescent="0.25">
      <c r="A16" s="73"/>
      <c r="B16" s="359" t="s">
        <v>65</v>
      </c>
      <c r="C16" s="73"/>
      <c r="D16" s="359" t="s">
        <v>65</v>
      </c>
      <c r="E16" s="73"/>
      <c r="F16" s="359" t="s">
        <v>65</v>
      </c>
      <c r="G16" s="73"/>
      <c r="H16" s="359" t="s">
        <v>65</v>
      </c>
      <c r="I16" s="73"/>
      <c r="J16" s="359" t="s">
        <v>65</v>
      </c>
      <c r="K16" s="73"/>
      <c r="L16" s="359" t="s">
        <v>65</v>
      </c>
      <c r="M16" s="73"/>
      <c r="N16" s="359" t="s">
        <v>65</v>
      </c>
      <c r="O16" s="73"/>
      <c r="P16" s="359" t="s">
        <v>65</v>
      </c>
      <c r="Q16" s="73"/>
      <c r="R16" s="359" t="s">
        <v>65</v>
      </c>
      <c r="S16" s="73"/>
      <c r="T16" s="359" t="s">
        <v>65</v>
      </c>
      <c r="U16" s="67"/>
    </row>
    <row r="17" spans="1:21" ht="3.75" customHeight="1" x14ac:dyDescent="0.25">
      <c r="A17" s="73"/>
      <c r="B17" s="359"/>
      <c r="C17" s="73"/>
      <c r="D17" s="359"/>
      <c r="E17" s="73"/>
      <c r="F17" s="359"/>
      <c r="G17" s="73"/>
      <c r="H17" s="359"/>
      <c r="I17" s="73"/>
      <c r="J17" s="359"/>
      <c r="K17" s="73"/>
      <c r="L17" s="359"/>
      <c r="M17" s="73"/>
      <c r="N17" s="359"/>
      <c r="O17" s="73"/>
      <c r="P17" s="359"/>
      <c r="Q17" s="73"/>
      <c r="R17" s="359"/>
      <c r="S17" s="73"/>
      <c r="T17" s="359"/>
      <c r="U17" s="67"/>
    </row>
    <row r="18" spans="1:21" x14ac:dyDescent="0.25">
      <c r="A18" s="73"/>
      <c r="B18" s="362">
        <f>D19+F19+J19+L19+P19+R19</f>
        <v>236877</v>
      </c>
      <c r="C18" s="73"/>
      <c r="D18" s="358"/>
      <c r="E18" s="73"/>
      <c r="F18" s="386"/>
      <c r="G18" s="387"/>
      <c r="H18" s="387"/>
      <c r="I18" s="73"/>
      <c r="J18" s="362"/>
      <c r="K18" s="73"/>
      <c r="L18" s="386"/>
      <c r="M18" s="387"/>
      <c r="N18" s="387"/>
      <c r="O18" s="73"/>
      <c r="P18" s="362"/>
      <c r="Q18" s="73"/>
      <c r="R18" s="386"/>
      <c r="S18" s="387"/>
      <c r="T18" s="387"/>
      <c r="U18" s="67"/>
    </row>
    <row r="19" spans="1:21" s="272" customFormat="1" ht="9.75" customHeight="1" x14ac:dyDescent="0.25">
      <c r="A19" s="73"/>
      <c r="B19" s="358" t="s">
        <v>189</v>
      </c>
      <c r="C19" s="73"/>
      <c r="D19" s="362">
        <v>79316</v>
      </c>
      <c r="E19" s="73"/>
      <c r="F19" s="386">
        <v>13071</v>
      </c>
      <c r="G19" s="387"/>
      <c r="H19" s="387"/>
      <c r="I19" s="73"/>
      <c r="J19" s="362">
        <v>65320</v>
      </c>
      <c r="K19" s="73"/>
      <c r="L19" s="386">
        <v>14196</v>
      </c>
      <c r="M19" s="387"/>
      <c r="N19" s="387"/>
      <c r="O19" s="73"/>
      <c r="P19" s="362">
        <v>56408</v>
      </c>
      <c r="Q19" s="73"/>
      <c r="R19" s="386">
        <v>8566</v>
      </c>
      <c r="S19" s="387"/>
      <c r="T19" s="387"/>
    </row>
    <row r="20" spans="1:21" x14ac:dyDescent="0.25">
      <c r="A20" s="73"/>
      <c r="B20" s="391" t="s">
        <v>126</v>
      </c>
      <c r="C20" s="73"/>
      <c r="D20" s="358" t="s">
        <v>61</v>
      </c>
      <c r="E20" s="73"/>
      <c r="F20" s="388" t="s">
        <v>61</v>
      </c>
      <c r="G20" s="387"/>
      <c r="H20" s="387"/>
      <c r="I20" s="73"/>
      <c r="J20" s="358" t="s">
        <v>61</v>
      </c>
      <c r="K20" s="73"/>
      <c r="L20" s="388" t="s">
        <v>61</v>
      </c>
      <c r="M20" s="387"/>
      <c r="N20" s="387"/>
      <c r="O20" s="73"/>
      <c r="P20" s="358" t="s">
        <v>61</v>
      </c>
      <c r="Q20" s="73"/>
      <c r="R20" s="388" t="s">
        <v>61</v>
      </c>
      <c r="S20" s="387"/>
      <c r="T20" s="387"/>
      <c r="U20" s="67"/>
    </row>
    <row r="21" spans="1:21" ht="11.25" customHeight="1" x14ac:dyDescent="0.25">
      <c r="A21" s="73"/>
      <c r="B21" s="391"/>
      <c r="C21" s="73"/>
      <c r="D21" s="358"/>
      <c r="E21" s="73"/>
      <c r="F21" s="358"/>
      <c r="G21" s="358"/>
      <c r="H21" s="358"/>
      <c r="I21" s="73"/>
      <c r="J21" s="358"/>
      <c r="K21" s="73"/>
      <c r="L21" s="358"/>
      <c r="M21" s="358"/>
      <c r="N21" s="358"/>
      <c r="O21" s="73"/>
      <c r="P21" s="358"/>
      <c r="Q21" s="73"/>
      <c r="R21" s="358"/>
      <c r="S21" s="358"/>
      <c r="T21" s="358"/>
      <c r="U21" s="67"/>
    </row>
    <row r="22" spans="1:21" x14ac:dyDescent="0.25">
      <c r="A22" s="73"/>
      <c r="B22" s="73"/>
      <c r="C22" s="73"/>
      <c r="D22" s="73"/>
      <c r="E22" s="73"/>
      <c r="F22" s="73"/>
      <c r="G22" s="73"/>
      <c r="H22" s="73"/>
      <c r="I22" s="73"/>
      <c r="J22" s="73"/>
      <c r="K22" s="73"/>
      <c r="L22" s="73"/>
      <c r="M22" s="73"/>
      <c r="N22" s="73"/>
      <c r="O22" s="73"/>
      <c r="P22" s="73"/>
      <c r="Q22" s="73"/>
      <c r="R22" s="73"/>
      <c r="S22" s="73"/>
      <c r="T22" s="73"/>
      <c r="U22" s="67"/>
    </row>
    <row r="23" spans="1:21" x14ac:dyDescent="0.25">
      <c r="A23" s="73"/>
      <c r="B23" s="73"/>
      <c r="C23" s="73"/>
      <c r="D23" s="392" t="s">
        <v>74</v>
      </c>
      <c r="E23" s="392"/>
      <c r="F23" s="392"/>
      <c r="G23" s="392"/>
      <c r="H23" s="392"/>
      <c r="I23" s="73"/>
      <c r="J23" s="393" t="s">
        <v>75</v>
      </c>
      <c r="K23" s="393"/>
      <c r="L23" s="393"/>
      <c r="M23" s="393"/>
      <c r="N23" s="393"/>
      <c r="O23" s="73"/>
      <c r="P23" s="394" t="s">
        <v>76</v>
      </c>
      <c r="Q23" s="394"/>
      <c r="R23" s="394"/>
      <c r="S23" s="394"/>
      <c r="T23" s="394"/>
      <c r="U23" s="74"/>
    </row>
    <row r="24" spans="1:21" x14ac:dyDescent="0.25">
      <c r="A24" s="73"/>
      <c r="B24" s="73"/>
      <c r="C24" s="73"/>
      <c r="D24" s="395">
        <f>D12+L12+T12</f>
        <v>2154627</v>
      </c>
      <c r="E24" s="395"/>
      <c r="F24" s="395"/>
      <c r="G24" s="395" t="s">
        <v>127</v>
      </c>
      <c r="H24" s="395"/>
      <c r="I24" s="73"/>
      <c r="J24" s="396">
        <f>F12+J12+R12</f>
        <v>1977952</v>
      </c>
      <c r="K24" s="396"/>
      <c r="L24" s="396"/>
      <c r="M24" s="396" t="s">
        <v>128</v>
      </c>
      <c r="N24" s="396"/>
      <c r="O24" s="73"/>
      <c r="P24" s="390">
        <f>H12+N12+P12</f>
        <v>1170282</v>
      </c>
      <c r="Q24" s="390"/>
      <c r="R24" s="390"/>
      <c r="S24" s="390" t="s">
        <v>129</v>
      </c>
      <c r="T24" s="390"/>
      <c r="U24" s="68"/>
    </row>
    <row r="25" spans="1:21" x14ac:dyDescent="0.25">
      <c r="A25" s="73"/>
      <c r="B25" s="73"/>
      <c r="C25" s="73"/>
      <c r="D25" s="395"/>
      <c r="E25" s="395"/>
      <c r="F25" s="395"/>
      <c r="G25" s="395"/>
      <c r="H25" s="395"/>
      <c r="I25" s="73"/>
      <c r="J25" s="396"/>
      <c r="K25" s="396"/>
      <c r="L25" s="396"/>
      <c r="M25" s="396"/>
      <c r="N25" s="396"/>
      <c r="O25" s="73"/>
      <c r="P25" s="390"/>
      <c r="Q25" s="390"/>
      <c r="R25" s="390"/>
      <c r="S25" s="390"/>
      <c r="T25" s="390"/>
      <c r="U25" s="67"/>
    </row>
    <row r="26" spans="1:21" x14ac:dyDescent="0.25">
      <c r="A26" s="73"/>
      <c r="B26" s="73"/>
      <c r="C26" s="73"/>
      <c r="D26" s="73"/>
      <c r="E26" s="73"/>
      <c r="F26" s="73"/>
      <c r="G26" s="73"/>
      <c r="H26" s="73"/>
      <c r="I26" s="73"/>
      <c r="J26" s="73"/>
      <c r="K26" s="73"/>
      <c r="L26" s="73"/>
      <c r="M26" s="73"/>
      <c r="N26" s="73"/>
      <c r="O26" s="73"/>
      <c r="P26" s="73"/>
      <c r="Q26" s="73"/>
      <c r="R26" s="73"/>
      <c r="S26" s="73"/>
      <c r="T26" s="73"/>
      <c r="U26" s="67"/>
    </row>
    <row r="27" spans="1:21" x14ac:dyDescent="0.25">
      <c r="A27" s="73"/>
      <c r="B27" s="73"/>
      <c r="C27" s="73"/>
      <c r="D27" s="73"/>
      <c r="E27" s="73"/>
      <c r="F27" s="73"/>
      <c r="G27" s="73"/>
      <c r="H27" s="73"/>
      <c r="I27" s="73"/>
      <c r="J27" s="73"/>
      <c r="K27" s="73"/>
      <c r="L27" s="73"/>
      <c r="M27" s="73"/>
      <c r="N27" s="73"/>
      <c r="O27" s="73"/>
      <c r="P27" s="73"/>
      <c r="Q27" s="73"/>
      <c r="R27" s="73"/>
      <c r="S27" s="73"/>
      <c r="T27" s="73"/>
      <c r="U27" s="67"/>
    </row>
    <row r="28" spans="1:21" ht="14.25" customHeight="1" x14ac:dyDescent="0.25">
      <c r="A28" s="73"/>
      <c r="B28" s="73"/>
      <c r="C28" s="73"/>
      <c r="D28" s="70" t="s">
        <v>61</v>
      </c>
      <c r="E28" s="71" t="s">
        <v>62</v>
      </c>
      <c r="F28" s="71"/>
      <c r="G28" s="71"/>
      <c r="H28" s="71"/>
      <c r="I28" s="71"/>
      <c r="J28" s="71"/>
      <c r="K28" s="71"/>
      <c r="L28" s="71"/>
      <c r="M28" s="71"/>
      <c r="N28" s="71"/>
      <c r="O28" s="71"/>
      <c r="P28" s="71"/>
      <c r="Q28" s="71"/>
      <c r="R28" s="71"/>
      <c r="S28" s="71"/>
      <c r="T28" s="71"/>
      <c r="U28" s="72"/>
    </row>
    <row r="29" spans="1:21" ht="12" customHeight="1" x14ac:dyDescent="0.25">
      <c r="A29" s="73"/>
      <c r="B29" s="73"/>
      <c r="C29" s="73"/>
      <c r="D29" s="70" t="s">
        <v>63</v>
      </c>
      <c r="E29" s="71" t="s">
        <v>64</v>
      </c>
      <c r="F29" s="71"/>
      <c r="G29" s="71"/>
      <c r="H29" s="71"/>
      <c r="I29" s="71"/>
      <c r="J29" s="71"/>
      <c r="K29" s="71"/>
      <c r="L29" s="71"/>
      <c r="M29" s="71"/>
      <c r="N29" s="71"/>
      <c r="O29" s="71"/>
      <c r="P29" s="71"/>
      <c r="Q29" s="71"/>
      <c r="R29" s="71"/>
      <c r="S29" s="71"/>
      <c r="T29" s="71"/>
      <c r="U29" s="72"/>
    </row>
    <row r="30" spans="1:21" x14ac:dyDescent="0.25">
      <c r="A30" s="73"/>
      <c r="B30" s="73"/>
      <c r="C30" s="73"/>
      <c r="D30" s="70" t="s">
        <v>65</v>
      </c>
      <c r="E30" s="71" t="s">
        <v>66</v>
      </c>
      <c r="F30" s="71"/>
      <c r="G30" s="71"/>
      <c r="H30" s="71"/>
      <c r="I30" s="71"/>
      <c r="J30" s="71"/>
      <c r="K30" s="71"/>
      <c r="L30" s="71"/>
      <c r="M30" s="71"/>
      <c r="N30" s="71"/>
      <c r="O30" s="71"/>
      <c r="P30" s="71"/>
      <c r="Q30" s="71"/>
      <c r="R30" s="71"/>
      <c r="S30" s="71"/>
      <c r="T30" s="71"/>
      <c r="U30" s="72"/>
    </row>
    <row r="31" spans="1:21" x14ac:dyDescent="0.25">
      <c r="A31" s="73"/>
      <c r="B31" s="73"/>
      <c r="C31" s="73"/>
      <c r="D31" s="73"/>
      <c r="E31" s="73"/>
      <c r="F31" s="73"/>
      <c r="G31" s="73"/>
      <c r="H31" s="73"/>
      <c r="I31" s="73"/>
      <c r="J31" s="73"/>
      <c r="K31" s="73"/>
      <c r="L31" s="73"/>
      <c r="M31" s="73"/>
      <c r="N31" s="73"/>
      <c r="O31" s="73"/>
      <c r="P31" s="73"/>
      <c r="Q31" s="73"/>
      <c r="R31" s="73"/>
      <c r="S31" s="73"/>
      <c r="T31" s="73"/>
      <c r="U31" s="67"/>
    </row>
    <row r="32" spans="1:21" x14ac:dyDescent="0.25">
      <c r="A32" s="67"/>
      <c r="B32" s="389" t="s">
        <v>199</v>
      </c>
      <c r="C32" s="389"/>
      <c r="D32" s="389"/>
      <c r="E32" s="389"/>
      <c r="F32" s="389"/>
      <c r="G32" s="389"/>
      <c r="H32" s="389"/>
      <c r="I32" s="389"/>
      <c r="J32" s="389"/>
      <c r="K32" s="389"/>
      <c r="L32" s="389"/>
      <c r="M32" s="389"/>
      <c r="N32" s="389"/>
      <c r="O32" s="389"/>
      <c r="P32" s="389"/>
      <c r="Q32" s="389"/>
      <c r="R32" s="389"/>
      <c r="S32" s="389"/>
      <c r="T32" s="389"/>
      <c r="U32" s="67"/>
    </row>
    <row r="33" spans="1:21" x14ac:dyDescent="0.25">
      <c r="A33" s="67"/>
      <c r="B33" s="377" t="s">
        <v>200</v>
      </c>
      <c r="C33" s="377"/>
      <c r="D33" s="377"/>
      <c r="E33" s="377"/>
      <c r="F33" s="377"/>
      <c r="G33" s="377"/>
      <c r="H33" s="377"/>
      <c r="I33" s="377"/>
      <c r="J33" s="377"/>
      <c r="K33" s="377"/>
      <c r="L33" s="377"/>
      <c r="M33" s="377"/>
      <c r="N33" s="377"/>
      <c r="O33" s="377"/>
      <c r="P33" s="377"/>
      <c r="Q33" s="377"/>
      <c r="R33" s="377"/>
      <c r="S33" s="377"/>
      <c r="T33" s="377"/>
      <c r="U33" s="67"/>
    </row>
  </sheetData>
  <mergeCells count="41">
    <mergeCell ref="D3:H3"/>
    <mergeCell ref="J3:N3"/>
    <mergeCell ref="P3:T3"/>
    <mergeCell ref="D4:F5"/>
    <mergeCell ref="G4:H5"/>
    <mergeCell ref="J4:L5"/>
    <mergeCell ref="M4:N5"/>
    <mergeCell ref="P4:R5"/>
    <mergeCell ref="S4:T5"/>
    <mergeCell ref="B12:B14"/>
    <mergeCell ref="B8:B11"/>
    <mergeCell ref="D8:D11"/>
    <mergeCell ref="F8:F11"/>
    <mergeCell ref="H8:H11"/>
    <mergeCell ref="N8:N11"/>
    <mergeCell ref="P8:P11"/>
    <mergeCell ref="R8:R11"/>
    <mergeCell ref="T8:T11"/>
    <mergeCell ref="J8:J11"/>
    <mergeCell ref="L8:L11"/>
    <mergeCell ref="B33:T33"/>
    <mergeCell ref="B32:T32"/>
    <mergeCell ref="S24:T25"/>
    <mergeCell ref="B20:B21"/>
    <mergeCell ref="D23:H23"/>
    <mergeCell ref="J23:N23"/>
    <mergeCell ref="P23:T23"/>
    <mergeCell ref="D24:F25"/>
    <mergeCell ref="G24:H25"/>
    <mergeCell ref="J24:L25"/>
    <mergeCell ref="M24:N25"/>
    <mergeCell ref="P24:R25"/>
    <mergeCell ref="R18:T18"/>
    <mergeCell ref="L18:N18"/>
    <mergeCell ref="F18:H18"/>
    <mergeCell ref="F20:H20"/>
    <mergeCell ref="L20:N20"/>
    <mergeCell ref="R20:T20"/>
    <mergeCell ref="F19:H19"/>
    <mergeCell ref="L19:N19"/>
    <mergeCell ref="R19:T19"/>
  </mergeCells>
  <pageMargins left="0.7" right="0.7" top="0.75" bottom="0.75" header="0.3" footer="0.3"/>
  <drawing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
  <sheetViews>
    <sheetView showGridLines="0" workbookViewId="0">
      <selection activeCell="I13" sqref="I13"/>
    </sheetView>
  </sheetViews>
  <sheetFormatPr baseColWidth="10" defaultRowHeight="15" x14ac:dyDescent="0.25"/>
  <cols>
    <col min="1" max="1" width="34.28515625" bestFit="1" customWidth="1"/>
    <col min="2" max="2" width="21" bestFit="1" customWidth="1"/>
    <col min="3" max="3" width="7.42578125" bestFit="1" customWidth="1"/>
    <col min="4" max="4" width="9.5703125" bestFit="1" customWidth="1"/>
    <col min="5" max="5" width="7.42578125" bestFit="1" customWidth="1"/>
    <col min="6" max="6" width="9.5703125" bestFit="1" customWidth="1"/>
    <col min="7" max="7" width="7.42578125" bestFit="1" customWidth="1"/>
    <col min="8" max="8" width="9.5703125" bestFit="1" customWidth="1"/>
  </cols>
  <sheetData>
    <row r="1" spans="1:8" ht="28.5" customHeight="1" thickBot="1" x14ac:dyDescent="0.3">
      <c r="A1" s="403" t="s">
        <v>184</v>
      </c>
      <c r="B1" s="403"/>
      <c r="C1" s="403"/>
      <c r="D1" s="403"/>
      <c r="E1" s="403"/>
      <c r="F1" s="403"/>
      <c r="G1" s="403"/>
      <c r="H1" s="403"/>
    </row>
    <row r="2" spans="1:8" ht="23.25" customHeight="1" x14ac:dyDescent="0.25">
      <c r="A2" s="405" t="s">
        <v>87</v>
      </c>
      <c r="B2" s="407" t="s">
        <v>88</v>
      </c>
      <c r="C2" s="409" t="s">
        <v>79</v>
      </c>
      <c r="D2" s="410"/>
      <c r="E2" s="409" t="s">
        <v>80</v>
      </c>
      <c r="F2" s="410"/>
      <c r="G2" s="411" t="s">
        <v>81</v>
      </c>
      <c r="H2" s="411"/>
    </row>
    <row r="3" spans="1:8" x14ac:dyDescent="0.25">
      <c r="A3" s="406"/>
      <c r="B3" s="408"/>
      <c r="C3" s="94" t="s">
        <v>19</v>
      </c>
      <c r="D3" s="93" t="s">
        <v>82</v>
      </c>
      <c r="E3" s="94" t="s">
        <v>19</v>
      </c>
      <c r="F3" s="93" t="s">
        <v>82</v>
      </c>
      <c r="G3" s="92" t="s">
        <v>19</v>
      </c>
      <c r="H3" s="92" t="s">
        <v>82</v>
      </c>
    </row>
    <row r="4" spans="1:8" x14ac:dyDescent="0.25">
      <c r="A4" s="83" t="s">
        <v>83</v>
      </c>
      <c r="B4" s="86">
        <v>3798111</v>
      </c>
      <c r="C4" s="86">
        <v>96161</v>
      </c>
      <c r="D4" s="87">
        <f>C4/$B4*100</f>
        <v>2.5318112082558937</v>
      </c>
      <c r="E4" s="86">
        <v>127240</v>
      </c>
      <c r="F4" s="87">
        <f>E4/B4*100</f>
        <v>3.3500863982121638</v>
      </c>
      <c r="G4" s="86">
        <v>9016</v>
      </c>
      <c r="H4" s="87">
        <f>G4/$B4*100</f>
        <v>0.23738116131940323</v>
      </c>
    </row>
    <row r="5" spans="1:8" x14ac:dyDescent="0.25">
      <c r="A5" s="83" t="s">
        <v>84</v>
      </c>
      <c r="B5" s="86">
        <v>965739</v>
      </c>
      <c r="C5" s="86">
        <v>95399</v>
      </c>
      <c r="D5" s="87">
        <f>C5/$B5*100</f>
        <v>9.8783418708367385</v>
      </c>
      <c r="E5" s="86">
        <v>57945</v>
      </c>
      <c r="F5" s="87">
        <f>E5/B5*100</f>
        <v>6.0000683414462914</v>
      </c>
      <c r="G5" s="86">
        <v>107627</v>
      </c>
      <c r="H5" s="87">
        <f>G5/$B5*100</f>
        <v>11.144522484853567</v>
      </c>
    </row>
    <row r="6" spans="1:8" x14ac:dyDescent="0.25">
      <c r="A6" s="83" t="s">
        <v>85</v>
      </c>
      <c r="B6" s="86">
        <v>352946</v>
      </c>
      <c r="C6" s="86">
        <v>25509</v>
      </c>
      <c r="D6" s="87">
        <f>C6/$B6*100</f>
        <v>7.2274512248332607</v>
      </c>
      <c r="E6" s="86">
        <v>29067</v>
      </c>
      <c r="F6" s="87">
        <f>E6/B6*100</f>
        <v>8.2355374476548828</v>
      </c>
      <c r="G6" s="86">
        <v>9123</v>
      </c>
      <c r="H6" s="87">
        <f>G6/$B6*100</f>
        <v>2.5848146741994529</v>
      </c>
    </row>
    <row r="7" spans="1:8" x14ac:dyDescent="0.25">
      <c r="A7" s="85" t="s">
        <v>86</v>
      </c>
      <c r="B7" s="88">
        <v>186065</v>
      </c>
      <c r="C7" s="88">
        <v>19746</v>
      </c>
      <c r="D7" s="89">
        <f>C7/$B7*100</f>
        <v>10.612420390723672</v>
      </c>
      <c r="E7" s="88">
        <v>7838</v>
      </c>
      <c r="F7" s="89">
        <f>E7/B7*100</f>
        <v>4.2125063821782707</v>
      </c>
      <c r="G7" s="88">
        <v>28196</v>
      </c>
      <c r="H7" s="89">
        <f t="shared" ref="H7:H8" si="0">G7/$B7*100</f>
        <v>15.153844086743881</v>
      </c>
    </row>
    <row r="8" spans="1:8" ht="15.75" thickBot="1" x14ac:dyDescent="0.3">
      <c r="A8" s="84" t="s">
        <v>13</v>
      </c>
      <c r="B8" s="90">
        <v>5302861</v>
      </c>
      <c r="C8" s="90">
        <v>236815</v>
      </c>
      <c r="D8" s="91">
        <f t="shared" ref="D8" si="1">C8/$B8*100</f>
        <v>4.4657968594688793</v>
      </c>
      <c r="E8" s="90">
        <v>222090</v>
      </c>
      <c r="F8" s="91">
        <f>E8/B8*100</f>
        <v>4.1881165657557302</v>
      </c>
      <c r="G8" s="90">
        <v>153962</v>
      </c>
      <c r="H8" s="91">
        <f t="shared" si="0"/>
        <v>2.9033761209279292</v>
      </c>
    </row>
    <row r="9" spans="1:8" x14ac:dyDescent="0.25">
      <c r="A9" s="404" t="s">
        <v>199</v>
      </c>
      <c r="B9" s="404"/>
      <c r="C9" s="404"/>
      <c r="D9" s="404"/>
      <c r="E9" s="404"/>
      <c r="F9" s="404"/>
      <c r="G9" s="404"/>
      <c r="H9" s="404"/>
    </row>
    <row r="10" spans="1:8" ht="25.5" customHeight="1" x14ac:dyDescent="0.25">
      <c r="A10" s="383" t="s">
        <v>200</v>
      </c>
      <c r="B10" s="383"/>
      <c r="C10" s="383"/>
      <c r="D10" s="383"/>
      <c r="E10" s="383"/>
      <c r="F10" s="383"/>
      <c r="G10" s="383"/>
      <c r="H10" s="383"/>
    </row>
    <row r="11" spans="1:8" ht="27" customHeight="1" x14ac:dyDescent="0.25">
      <c r="A11" s="383" t="s">
        <v>203</v>
      </c>
      <c r="B11" s="383"/>
      <c r="C11" s="383"/>
      <c r="D11" s="383"/>
      <c r="E11" s="383"/>
      <c r="F11" s="383"/>
      <c r="G11" s="383"/>
      <c r="H11" s="383"/>
    </row>
  </sheetData>
  <mergeCells count="9">
    <mergeCell ref="A1:H1"/>
    <mergeCell ref="A10:H10"/>
    <mergeCell ref="A9:H9"/>
    <mergeCell ref="A11:H11"/>
    <mergeCell ref="A2:A3"/>
    <mergeCell ref="B2:B3"/>
    <mergeCell ref="C2:D2"/>
    <mergeCell ref="E2:F2"/>
    <mergeCell ref="G2:H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24"/>
  <sheetViews>
    <sheetView showGridLines="0" workbookViewId="0">
      <selection activeCell="A19" sqref="A19:I21"/>
    </sheetView>
  </sheetViews>
  <sheetFormatPr baseColWidth="10" defaultRowHeight="15" x14ac:dyDescent="0.25"/>
  <sheetData>
    <row r="1" spans="1:1" x14ac:dyDescent="0.25">
      <c r="A1" s="148" t="s">
        <v>190</v>
      </c>
    </row>
    <row r="19" spans="1:9" x14ac:dyDescent="0.25">
      <c r="A19" s="412" t="s">
        <v>199</v>
      </c>
      <c r="B19" s="412"/>
      <c r="C19" s="412"/>
      <c r="D19" s="412"/>
      <c r="E19" s="412"/>
      <c r="F19" s="412"/>
      <c r="G19" s="412"/>
      <c r="H19" s="412"/>
      <c r="I19" s="412"/>
    </row>
    <row r="20" spans="1:9" ht="22.5" customHeight="1" x14ac:dyDescent="0.25">
      <c r="A20" s="376" t="s">
        <v>204</v>
      </c>
      <c r="B20" s="376"/>
      <c r="C20" s="376"/>
      <c r="D20" s="376"/>
      <c r="E20" s="376"/>
      <c r="F20" s="376"/>
      <c r="G20" s="376"/>
      <c r="H20" s="376"/>
      <c r="I20" s="376"/>
    </row>
    <row r="21" spans="1:9" x14ac:dyDescent="0.25">
      <c r="A21" s="376" t="s">
        <v>205</v>
      </c>
      <c r="B21" s="376"/>
      <c r="C21" s="376"/>
      <c r="D21" s="376"/>
      <c r="E21" s="376"/>
      <c r="F21" s="376"/>
      <c r="G21" s="376"/>
      <c r="H21" s="376"/>
      <c r="I21" s="376"/>
    </row>
    <row r="22" spans="1:9" ht="24" customHeight="1" x14ac:dyDescent="0.25"/>
    <row r="23" spans="1:9" ht="24.75" customHeight="1" x14ac:dyDescent="0.25"/>
    <row r="24" spans="1:9" ht="27" customHeight="1" x14ac:dyDescent="0.25"/>
  </sheetData>
  <mergeCells count="3">
    <mergeCell ref="A19:I19"/>
    <mergeCell ref="A21:I21"/>
    <mergeCell ref="A20:I20"/>
  </mergeCells>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19</vt:i4>
      </vt:variant>
    </vt:vector>
  </HeadingPairs>
  <TitlesOfParts>
    <vt:vector size="19" baseType="lpstr">
      <vt:lpstr>FT 4.6-1</vt:lpstr>
      <vt:lpstr>FT 4.6-2</vt:lpstr>
      <vt:lpstr>source FT 4.6-2</vt:lpstr>
      <vt:lpstr>FT 4.6-3</vt:lpstr>
      <vt:lpstr>FT 4.6-4</vt:lpstr>
      <vt:lpstr>source FT 4.6-4</vt:lpstr>
      <vt:lpstr>FT 4.6-5</vt:lpstr>
      <vt:lpstr>FT 4.6-6</vt:lpstr>
      <vt:lpstr>FT 4.6-7</vt:lpstr>
      <vt:lpstr>source FT 4.6-7</vt:lpstr>
      <vt:lpstr>FT 4.6-8</vt:lpstr>
      <vt:lpstr>FT 4.6-9</vt:lpstr>
      <vt:lpstr>FT 4.6-10</vt:lpstr>
      <vt:lpstr>FT 4.6-11</vt:lpstr>
      <vt:lpstr>FT 4.6-12</vt:lpstr>
      <vt:lpstr>FT 4.6-13</vt:lpstr>
      <vt:lpstr>FT 4.6-14</vt:lpstr>
      <vt:lpstr>FT 4.6-15</vt:lpstr>
      <vt:lpstr>FT 4.6-16</vt:lpstr>
    </vt:vector>
  </TitlesOfParts>
  <Company>MINEFI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 Amadou Yaya</dc:creator>
  <cp:lastModifiedBy>BA Amadou Yaya</cp:lastModifiedBy>
  <dcterms:created xsi:type="dcterms:W3CDTF">2017-04-20T15:13:22Z</dcterms:created>
  <dcterms:modified xsi:type="dcterms:W3CDTF">2017-10-31T09:17:01Z</dcterms:modified>
</cp:coreProperties>
</file>