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3750" windowWidth="21195" windowHeight="9855" activeTab="4"/>
  </bookViews>
  <sheets>
    <sheet name="9.2-1 Part elec hist" sheetId="2" r:id="rId1"/>
    <sheet name="9.2-2 Résultats 2014 ens." sheetId="1" r:id="rId2"/>
    <sheet name="9.2-3 résultats2014 cat hierar" sheetId="3" r:id="rId3"/>
    <sheet name="9.2-4 Taux particip elec pro " sheetId="4" r:id="rId4"/>
    <sheet name="résultats elections" sheetId="5" r:id="rId5"/>
  </sheets>
  <externalReferences>
    <externalReference r:id="rId6"/>
    <externalReference r:id="rId7"/>
    <externalReference r:id="rId8"/>
  </externalReferences>
  <definedNames>
    <definedName name="_1">'[1]1'!#REF!</definedName>
    <definedName name="bis" hidden="1">{TRUE;FALSE}</definedName>
    <definedName name="ensemble" hidden="1">{"Visual FoxPro Tables"}</definedName>
    <definedName name="evolution" hidden="1">{"SELECT res_ens.sum_nb_ins, res_ens.sum_nb_vot, res_ens.pct_vot, res_ens.sum_nb_voi_x000D_
FROM c:\cap_dbf\res_ens res_ens"}</definedName>
    <definedName name="nouveau" hidden="1">{"SELECT res_ens.sum_nb_ins, res_ens.sum_nb_vot, res_ens.pct_vot, res_ens.sum_nb_voi
FROM c:\cap_dbf\res_ens res_ens"}</definedName>
    <definedName name="QUERY1">[2]ensemble!$C$4:$F$6</definedName>
    <definedName name="QUERY4">[2]ensemble!$C$4:$F$5</definedName>
    <definedName name="T" hidden="1">{"SELECT res_ens.sum_nb_ins, res_ens.sum_nb_vot, res_ens.pct_vot, res_ens.sum_nb_voi
FROM c:\cap_dbf\res_ens res_ens"}</definedName>
    <definedName name="Tableau" hidden="1">{"Visual FoxPro Tables"}</definedName>
    <definedName name="ter" hidden="1">{TRUE;FALSE}</definedName>
    <definedName name="Total_catégorie_A">[3]dgi!$B$7:$AD$7</definedName>
    <definedName name="Total_catégorie_B">[3]dgi!$B$10:$AD$10</definedName>
    <definedName name="Total_catégorie_C">[3]dgi!$B$13:$AD$13</definedName>
    <definedName name="TOTAL_GENERAL">[3]dgi!$B$22:$AF$22</definedName>
    <definedName name="vvvv" hidden="1">{TRUE;FALSE}</definedName>
    <definedName name="vvvvv" hidden="1">{"SELECT res_ens.sum_nb_ins, res_ens.sum_nb_vot, res_ens.pct_vot, res_ens.sum_nb_voi
FROM c:\cap_dbf\res_ens res_ens"}</definedName>
    <definedName name="wrn.rap05" hidden="1">{#N/A,#N/A,FALSE,"Feuil1"}</definedName>
    <definedName name="wrn.rap95." hidden="1">{#N/A,#N/A,FALSE,"Feuil1"}</definedName>
    <definedName name="xxxxx" hidden="1">{#N/A,#N/A,FALSE,"Feuil1"}</definedName>
    <definedName name="xxxy" hidden="1">{TRUE;FALSE}</definedName>
    <definedName name="xxyz" hidden="1">{"Visual FoxPro Tables"}</definedName>
    <definedName name="xyza9" hidden="1">{"SELECT res_ens.sum_nb_ins, res_ens.sum_nb_vot, res_ens.pct_vot, res_ens.sum_nb_voi_x000D_
FROM c:\cap_dbf\res_ens res_ens"}</definedName>
    <definedName name="_xlnm.Print_Area" localSheetId="0">'9.2-1 Part elec hist'!$A$27:$H$64</definedName>
    <definedName name="_xlnm.Print_Area" localSheetId="1">'9.2-2 Résultats 2014 ens.'!$A$1:$G$54</definedName>
  </definedNames>
  <calcPr calcId="145621"/>
</workbook>
</file>

<file path=xl/calcChain.xml><?xml version="1.0" encoding="utf-8"?>
<calcChain xmlns="http://schemas.openxmlformats.org/spreadsheetml/2006/main">
  <c r="G45" i="1" l="1"/>
  <c r="L5" i="3" l="1"/>
  <c r="B6" i="3" s="1"/>
  <c r="C6" i="3"/>
  <c r="E6" i="3"/>
  <c r="G6" i="3"/>
  <c r="I6" i="3"/>
  <c r="K6" i="3"/>
  <c r="M18" i="3"/>
  <c r="M20" i="3"/>
  <c r="C21" i="3" s="1"/>
  <c r="M21" i="3" s="1"/>
  <c r="M22" i="3"/>
  <c r="B24" i="3"/>
  <c r="C24" i="3"/>
  <c r="D24" i="3"/>
  <c r="E24" i="3"/>
  <c r="F24" i="3"/>
  <c r="G24" i="3"/>
  <c r="H24" i="3"/>
  <c r="I24" i="3"/>
  <c r="J24" i="3"/>
  <c r="K24" i="3"/>
  <c r="L24" i="3"/>
  <c r="B23" i="3"/>
  <c r="M23" i="3" s="1"/>
  <c r="C23" i="3"/>
  <c r="D23" i="3"/>
  <c r="E23" i="3"/>
  <c r="F23" i="3"/>
  <c r="G23" i="3"/>
  <c r="H23" i="3"/>
  <c r="I23" i="3"/>
  <c r="J23" i="3"/>
  <c r="K23" i="3"/>
  <c r="L23" i="3"/>
  <c r="B21" i="3"/>
  <c r="D21" i="3"/>
  <c r="F21" i="3"/>
  <c r="H21" i="3"/>
  <c r="J21" i="3"/>
  <c r="L21" i="3"/>
  <c r="B19" i="3"/>
  <c r="M19" i="3" s="1"/>
  <c r="C19" i="3"/>
  <c r="D19" i="3"/>
  <c r="E19" i="3"/>
  <c r="F19" i="3"/>
  <c r="G19" i="3"/>
  <c r="H19" i="3"/>
  <c r="I19" i="3"/>
  <c r="J19" i="3"/>
  <c r="K19" i="3"/>
  <c r="L19" i="3"/>
  <c r="L3" i="3"/>
  <c r="C4" i="3" s="1"/>
  <c r="L4" i="3" s="1"/>
  <c r="L7" i="3"/>
  <c r="B9" i="3"/>
  <c r="C9" i="3"/>
  <c r="D9" i="3"/>
  <c r="E9" i="3"/>
  <c r="F9" i="3"/>
  <c r="H9" i="3"/>
  <c r="I9" i="3"/>
  <c r="J9" i="3"/>
  <c r="K9" i="3"/>
  <c r="B8" i="3"/>
  <c r="C8" i="3"/>
  <c r="D8" i="3"/>
  <c r="E8" i="3"/>
  <c r="L8" i="3" s="1"/>
  <c r="F8" i="3"/>
  <c r="G8" i="3"/>
  <c r="H8" i="3"/>
  <c r="I8" i="3"/>
  <c r="J8" i="3"/>
  <c r="K8" i="3"/>
  <c r="B4" i="3"/>
  <c r="D4" i="3"/>
  <c r="F4" i="3"/>
  <c r="H4" i="3"/>
  <c r="J4" i="3"/>
  <c r="F12" i="1"/>
  <c r="F15" i="1"/>
  <c r="E12" i="1"/>
  <c r="E15" i="1"/>
  <c r="G24" i="1"/>
  <c r="G41" i="1"/>
  <c r="G25" i="1"/>
  <c r="G42" i="1"/>
  <c r="G26" i="1"/>
  <c r="G28" i="1"/>
  <c r="G33" i="1"/>
  <c r="G37" i="1"/>
  <c r="G27" i="1"/>
  <c r="G29" i="1"/>
  <c r="G30" i="1"/>
  <c r="G31" i="1"/>
  <c r="G32" i="1"/>
  <c r="G38" i="1"/>
  <c r="G34" i="1"/>
  <c r="G35" i="1"/>
  <c r="G39" i="1"/>
  <c r="G23" i="1"/>
  <c r="G7" i="1"/>
  <c r="G8" i="1"/>
  <c r="G9" i="1"/>
  <c r="G10" i="1"/>
  <c r="G11" i="1"/>
  <c r="G13" i="1"/>
  <c r="G14" i="1"/>
  <c r="G16" i="1"/>
  <c r="G17" i="1"/>
  <c r="G18" i="1"/>
  <c r="G19" i="1"/>
  <c r="G20" i="1"/>
  <c r="G6" i="1"/>
  <c r="K4" i="3"/>
  <c r="I4" i="3"/>
  <c r="G4" i="3"/>
  <c r="E4" i="3"/>
  <c r="K21" i="3"/>
  <c r="I21" i="3"/>
  <c r="G21" i="3"/>
  <c r="E21" i="3"/>
  <c r="E21" i="1" l="1"/>
  <c r="E43" i="1" s="1"/>
  <c r="G15" i="1"/>
  <c r="G12" i="1"/>
  <c r="F21" i="1"/>
  <c r="M24" i="3"/>
  <c r="F25" i="3" s="1"/>
  <c r="J6" i="3"/>
  <c r="H6" i="3"/>
  <c r="F6" i="3"/>
  <c r="D6" i="3"/>
  <c r="L6" i="3" s="1"/>
  <c r="L9" i="3"/>
  <c r="F43" i="1" l="1"/>
  <c r="G43" i="1" s="1"/>
  <c r="G21" i="1"/>
  <c r="L25" i="3"/>
  <c r="K25" i="3"/>
  <c r="E25" i="3"/>
  <c r="D25" i="3"/>
  <c r="I25" i="3"/>
  <c r="H25" i="3"/>
  <c r="J25" i="3"/>
  <c r="C25" i="3"/>
  <c r="G25" i="3"/>
  <c r="B25" i="3"/>
  <c r="G10" i="3"/>
  <c r="B10" i="3"/>
  <c r="C10" i="3"/>
  <c r="D10" i="3"/>
  <c r="E10" i="3"/>
  <c r="F10" i="3"/>
  <c r="H10" i="3"/>
  <c r="I10" i="3"/>
  <c r="J10" i="3"/>
  <c r="K10" i="3"/>
  <c r="M25" i="3" l="1"/>
  <c r="L10" i="3"/>
</calcChain>
</file>

<file path=xl/sharedStrings.xml><?xml version="1.0" encoding="utf-8"?>
<sst xmlns="http://schemas.openxmlformats.org/spreadsheetml/2006/main" count="162" uniqueCount="134">
  <si>
    <t xml:space="preserve">Participation électorale </t>
  </si>
  <si>
    <t>Catégorie A</t>
  </si>
  <si>
    <t>Catégorie B</t>
  </si>
  <si>
    <t>Catégorie C</t>
  </si>
  <si>
    <t>Participation électorale</t>
  </si>
  <si>
    <t>Part (en %)</t>
  </si>
  <si>
    <t>Inscrits</t>
  </si>
  <si>
    <t>Votants</t>
  </si>
  <si>
    <t>Affaires étrangères et européennes</t>
  </si>
  <si>
    <t>Agriculture, Alimentation, Pêche, Ruralité et Aménagement du territoire</t>
  </si>
  <si>
    <t>Culture et Communication</t>
  </si>
  <si>
    <t>Défense et Anciens combattants</t>
  </si>
  <si>
    <t>Ministères économique et financier</t>
  </si>
  <si>
    <t>Administration</t>
  </si>
  <si>
    <t xml:space="preserve">Enseignement </t>
  </si>
  <si>
    <t>Police nationale</t>
  </si>
  <si>
    <t>Justice et Libertés</t>
  </si>
  <si>
    <t>Travail, Emploi et Santé</t>
  </si>
  <si>
    <t>Services du Premier ministre</t>
  </si>
  <si>
    <t>Total ministères</t>
  </si>
  <si>
    <t>EPA</t>
  </si>
  <si>
    <t>Météo France</t>
  </si>
  <si>
    <t>Epic</t>
  </si>
  <si>
    <t>La Poste</t>
  </si>
  <si>
    <t>Société anonyme</t>
  </si>
  <si>
    <t>Total général</t>
  </si>
  <si>
    <t>nd</t>
  </si>
  <si>
    <t>Fonction publique hospitalière</t>
  </si>
  <si>
    <t>(1) Y compris l'Aviation civile et la Mer.</t>
  </si>
  <si>
    <t>Période triennale</t>
  </si>
  <si>
    <t>1957-1959</t>
  </si>
  <si>
    <t>1960-1962</t>
  </si>
  <si>
    <t>1963-1965</t>
  </si>
  <si>
    <t>1966-1968</t>
  </si>
  <si>
    <t>1969-1971</t>
  </si>
  <si>
    <t>1972-1974</t>
  </si>
  <si>
    <t>1975-1977</t>
  </si>
  <si>
    <t>1978-1980</t>
  </si>
  <si>
    <t>1979-1981</t>
  </si>
  <si>
    <t>1980-1982</t>
  </si>
  <si>
    <t>1981-1983</t>
  </si>
  <si>
    <t>1982-1984</t>
  </si>
  <si>
    <t>1983-1985</t>
  </si>
  <si>
    <t>1984-1986</t>
  </si>
  <si>
    <t>1985-1987</t>
  </si>
  <si>
    <t>1986-1988</t>
  </si>
  <si>
    <t>1987-1989</t>
  </si>
  <si>
    <t>1989-1991</t>
  </si>
  <si>
    <t>1992-1994</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</si>
  <si>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</si>
  <si>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</si>
  <si>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</si>
  <si>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</si>
  <si>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</si>
  <si>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</si>
  <si>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</si>
  <si>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</si>
  <si>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</si>
  <si>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</si>
  <si>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</si>
  <si>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</si>
  <si>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</si>
  <si>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</si>
  <si>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</si>
  <si>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</si>
  <si>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En nombre de voix</t>
  </si>
  <si>
    <t xml:space="preserve"> CFDT</t>
  </si>
  <si>
    <t xml:space="preserve"> CFTC</t>
  </si>
  <si>
    <t xml:space="preserve"> CGC</t>
  </si>
  <si>
    <t xml:space="preserve"> CGT</t>
  </si>
  <si>
    <t>FGAF</t>
  </si>
  <si>
    <t xml:space="preserve"> FO</t>
  </si>
  <si>
    <t xml:space="preserve"> FSU</t>
  </si>
  <si>
    <t>Solidaires</t>
  </si>
  <si>
    <t xml:space="preserve"> UNSA</t>
  </si>
  <si>
    <t>Divers</t>
  </si>
  <si>
    <t>Total</t>
  </si>
  <si>
    <t>Catégorie A voix</t>
  </si>
  <si>
    <t>Catégorie B voix</t>
  </si>
  <si>
    <t>Catégorie C voix</t>
  </si>
  <si>
    <t>Total des voix</t>
  </si>
  <si>
    <t>Part globale (en %)</t>
  </si>
  <si>
    <t>En nombre de sièges</t>
  </si>
  <si>
    <t>Tirage au sort</t>
  </si>
  <si>
    <t>Catégorie A sièges</t>
  </si>
  <si>
    <t>Catégorie B sièges</t>
  </si>
  <si>
    <t>Catégorie C sièges</t>
  </si>
  <si>
    <t>Total des sièges</t>
  </si>
  <si>
    <t>Caisse des dépôts et consignations (CDC)</t>
  </si>
  <si>
    <t>Institut national de la santé et de la recherche médicale (Inserm)</t>
  </si>
  <si>
    <t>Fonction publique territoriale (*)</t>
  </si>
  <si>
    <t>Ministères</t>
  </si>
  <si>
    <t>FPT (hors Ville de Paris) - CAP</t>
  </si>
  <si>
    <t>(2) les taux de participations pour les CT de la FPT (hors ville de Paris) des années 1995 et 2001 ont été calculés par la DGCL ; la DGAFP, DES ne dispose pas pour ces années des éléments nécessaires au calcul (votants/inscrits)</t>
  </si>
  <si>
    <t>En %</t>
  </si>
  <si>
    <t>FPT (hors Ville de Paris) - CT</t>
  </si>
  <si>
    <t>FPH - CAP - CTE en 2011 et 2014</t>
  </si>
  <si>
    <r>
      <t xml:space="preserve">taux de participation calculés et utilisés </t>
    </r>
    <r>
      <rPr>
        <b/>
        <sz val="11"/>
        <color indexed="8"/>
        <rFont val="Calibri"/>
        <family val="2"/>
      </rPr>
      <t>pour le graphique</t>
    </r>
    <r>
      <rPr>
        <sz val="10"/>
        <rFont val="Times New Roman"/>
        <family val="1"/>
      </rPr>
      <t xml:space="preserve"> ; </t>
    </r>
    <r>
      <rPr>
        <b/>
        <sz val="11"/>
        <color indexed="10"/>
        <rFont val="Calibri"/>
        <family val="2"/>
      </rPr>
      <t>les cellules en vert ne correspondant pas à des résultats, mais à une interpolation des résultats des années encadrantes pour la réalisation du graphique</t>
    </r>
  </si>
  <si>
    <t>Figure 9.2-2 : Résultats des élections des représentants du personnel aux commissions administratives paritaires par catégorie hiérarchique dans les trois versants de la fonction publique en 2014</t>
  </si>
  <si>
    <t>Figure 9.2-3 : Résultats des élections des représentants du personnel aux commissions administratives paritaires centrales par catégorie hiérarchique dans la fonction publique de l'État en 2014</t>
  </si>
  <si>
    <t>Source Graphique 9.2-1 : Participation électorale aux CAP nationales dans la fonction publique de l'État de 1957 à 2014</t>
  </si>
  <si>
    <t>Figure 9.2-1 : Participation électorale aux CAP nationales dans la fonction publique de l'État de 1957 à 2014</t>
  </si>
  <si>
    <t>Intérieur</t>
  </si>
  <si>
    <t>Institut de recherche en sciences et technologies pour l'environnement et l'agriculture (Irstea)</t>
  </si>
  <si>
    <t>Orange</t>
  </si>
  <si>
    <t>Monnaie de Paris</t>
  </si>
  <si>
    <t>nd : données non disponibles, non communiquée ou manquantes.</t>
  </si>
  <si>
    <t>Figure 9.2-4 : Taux de participation aux élections professionnelles</t>
  </si>
  <si>
    <t>aux autres années qui portent sur les élections aux CT pour la représentativité aux instances supérieures.</t>
  </si>
  <si>
    <t xml:space="preserve">année (a) l'ensemble des résultats portant sur les élections des années (a-2)-(a-1)-a ; par exemple, pour 2010, sont comptabilisés les inscrits, </t>
  </si>
  <si>
    <t>votants et suffrages exprimés aux élections des CAP ayant eu lieu en 2008, 2009 et 2010.</t>
  </si>
  <si>
    <t>Note : En 2011, rupture pour la FPT où les résultats portent sur les élections aux CT de proximité pour la représentativité régionale contrairement</t>
  </si>
  <si>
    <r>
      <rPr>
        <sz val="8"/>
        <rFont val="Calibri"/>
        <family val="2"/>
      </rPr>
      <t>É</t>
    </r>
    <r>
      <rPr>
        <sz val="8"/>
        <rFont val="Arial"/>
        <family val="2"/>
      </rPr>
      <t>ducation nationale (*)</t>
    </r>
  </si>
  <si>
    <t>Hors Police nationale y compris outre-mer</t>
  </si>
  <si>
    <t>Centre national de la recherche scientifique (CNRS)</t>
  </si>
  <si>
    <t>Institut géographique national (IGN)</t>
  </si>
  <si>
    <t>Institut national d'études démographiques (Ined)</t>
  </si>
  <si>
    <t>Institut national des jeunes sourds et jeunes aveugles (INJSJA)</t>
  </si>
  <si>
    <t>Institut national de la recherche agronomique (Inra)</t>
  </si>
  <si>
    <t>Institut français des sciences et technologies des transports, de l'aménagement et des réseaux (Ifsttar)</t>
  </si>
  <si>
    <t>Institut national de recherche en informatique et en automatique (Inria)</t>
  </si>
  <si>
    <t>Orstom - Institut de recherche pour le développement (IRD)</t>
  </si>
  <si>
    <t>Office national des forêts (ONF)</t>
  </si>
  <si>
    <t>Institut français de recherche pour l'exploitation de la mer (Ifremer)</t>
  </si>
  <si>
    <t>Caisse nationale du Crédit agricole (CNCA)</t>
  </si>
  <si>
    <t xml:space="preserve">(1) Jusqu'à la réforme de 2010, les élections aux CAP de la FPE ont lieu tous les trois ans. Les CAP de la FPE sont renouvelées en partie </t>
  </si>
  <si>
    <t xml:space="preserve">chaque année si bien que sur un cycle de trois ans, toutes les CAP sont renouvelées. Dans les statistiques produites ici de la FPE, on rattache à une </t>
  </si>
  <si>
    <t>Sources : DGAFP, DGCL, DGOS, traitements DGAFP, DES.</t>
  </si>
  <si>
    <t>(1) Jusqu'à la réforme de 2010, les élections aux CAP de la FPE ont lieu tous les trois ans. Les CAP de la FPE sont renouvelées en partie chaque année si bien que sur un cycle de trois ans, toutes les CAP sont renouvelées.
Dans les statistiques produites ici de la FPE, on rattache à une année (a) l'ensemble des résultats portant sur les élections des années (a-2)-(a-1)-a ; par exemple, pour 2010, sont comptabilisés les inscrits, votants et suffrages exprimés aux élections des CAP ayant eu lieu en 2008, 2009 et 2010.</t>
  </si>
  <si>
    <t>Source : Procès-verbaux d'élection aux CAP et des arrêtés instituant les CAP. Traitement DGAFP - Département des études, des statistiques et des systèmes d'information.</t>
  </si>
  <si>
    <r>
      <rPr>
        <sz val="8"/>
        <rFont val="Calibri"/>
        <family val="2"/>
      </rPr>
      <t>É</t>
    </r>
    <r>
      <rPr>
        <sz val="8"/>
        <rFont val="Arial"/>
        <family val="2"/>
      </rPr>
      <t>cologie, Développement durable, Transports et Logement(1)</t>
    </r>
  </si>
  <si>
    <t>Sources : DGAFP, DGCL. Traitement DGAFP - Département des études, des statistiques et des systèmes d'information.</t>
  </si>
  <si>
    <r>
      <t>FPE - CAP</t>
    </r>
    <r>
      <rPr>
        <vertAlign val="superscript"/>
        <sz val="10"/>
        <color theme="1"/>
        <rFont val="Arial"/>
        <family val="2"/>
      </rPr>
      <t>(1)</t>
    </r>
  </si>
  <si>
    <t>Source : DGAFP - Département des études, des statistiques et des systèmes d'information d'après DGAFP, DGCL, DGOS.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</si>
</sst>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 #,##0.00\ [$€]_-;_-* &quot;-&quot;??\ [$€]_-;_-@_-"/>
  </numFmts>
  <fonts count="22" x14ac:knownFonts="1">
    <font>
      <sz val="10"/>
      <name val="Times New Roman"/>
      <family val="1"/>
    </font>
    <font>
      <b/>
      <sz val="10"/>
      <name val="Arial"/>
      <family val="2"/>
    </font>
    <font>
      <sz val="10"/>
      <name val="Times New Roman"/>
      <family val="1"/>
    </font>
    <font>
      <sz val="10"/>
      <name val="Arial"/>
      <family val="2"/>
    </font>
    <font>
      <sz val="8"/>
      <name val="Times New Roman"/>
      <family val="1"/>
    </font>
    <font>
      <b/>
      <sz val="10"/>
      <name val="Arial"/>
      <family val="2"/>
    </font>
    <font>
      <b/>
      <sz val="8"/>
      <name val="Arial"/>
      <family val="2"/>
    </font>
    <font>
      <sz val="8"/>
      <name val="Arial"/>
      <family val="2"/>
    </font>
    <font>
      <i/>
      <sz val="8"/>
      <name val="Arial"/>
      <family val="2"/>
    </font>
    <font>
      <sz val="8"/>
      <name val="Arial"/>
      <family val="2"/>
    </font>
    <font>
      <b/>
      <sz val="8"/>
      <name val="Arial"/>
      <family val="2"/>
    </font>
    <font>
      <b/>
      <sz val="11"/>
      <color indexed="8"/>
      <name val="Calibri"/>
      <family val="2"/>
    </font>
    <font>
      <b/>
      <sz val="11"/>
      <color indexed="10"/>
      <name val="Calibri"/>
      <family val="2"/>
    </font>
    <font>
      <sz val="10"/>
      <color theme="1"/>
      <name val="Arial"/>
      <family val="2"/>
    </font>
    <font>
      <i/>
      <sz val="10"/>
      <color theme="1"/>
      <name val="Calibri"/>
      <family val="2"/>
      <scheme val="minor"/>
    </font>
    <font>
      <sz val="10"/>
      <color rgb="FFFF0000"/>
      <name val="Times New Roman"/>
      <family val="1"/>
    </font>
    <font>
      <i/>
      <sz val="10"/>
      <name val="Times New Roman"/>
      <family val="1"/>
    </font>
    <font>
      <b/>
      <sz val="14"/>
      <name val="Calibri"/>
      <family val="2"/>
    </font>
    <font>
      <i/>
      <sz val="11"/>
      <name val="Calibri"/>
      <family val="2"/>
    </font>
    <font>
      <sz val="8"/>
      <name val="Calibri"/>
      <family val="2"/>
    </font>
    <font>
      <sz val="11"/>
      <name val="Calibri"/>
      <family val="2"/>
    </font>
    <font>
      <vertAlign val="superscript"/>
      <sz val="10"/>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s>
  <cellStyleXfs count="5">
    <xf numFmtId="1" fontId="0" fillId="0" borderId="0"/>
    <xf numFmtId="166" fontId="2" fillId="0" borderId="0" applyFont="0" applyFill="0" applyBorder="0" applyAlignment="0" applyProtection="0"/>
    <xf numFmtId="1" fontId="2" fillId="0" borderId="0"/>
    <xf numFmtId="0" fontId="3" fillId="0" borderId="0"/>
    <xf numFmtId="0" fontId="3" fillId="0" borderId="0"/>
  </cellStyleXfs>
  <cellXfs count="143">
    <xf numFmtId="1" fontId="0" fillId="0" borderId="0" xfId="0"/>
    <xf numFmtId="1" fontId="6" fillId="0" borderId="0" xfId="0" applyFont="1"/>
    <xf numFmtId="1" fontId="7" fillId="0" borderId="1" xfId="0" applyFont="1" applyBorder="1"/>
    <xf numFmtId="1" fontId="7" fillId="0" borderId="2" xfId="0" applyFont="1" applyBorder="1" applyAlignment="1">
      <alignment wrapText="1"/>
    </xf>
    <xf numFmtId="1" fontId="7" fillId="0" borderId="0" xfId="0" applyFont="1" applyBorder="1" applyAlignment="1">
      <alignment wrapText="1"/>
    </xf>
    <xf numFmtId="1" fontId="8" fillId="0" borderId="0" xfId="0" applyFont="1" applyFill="1" applyBorder="1" applyAlignment="1">
      <alignment horizontal="left" indent="3"/>
    </xf>
    <xf numFmtId="1" fontId="8" fillId="0" borderId="0" xfId="0" applyFont="1" applyBorder="1" applyAlignment="1">
      <alignment horizontal="left" wrapText="1" indent="3"/>
    </xf>
    <xf numFmtId="1" fontId="7" fillId="0" borderId="0" xfId="0" applyFont="1" applyFill="1" applyBorder="1"/>
    <xf numFmtId="1" fontId="6" fillId="0" borderId="3" xfId="0" applyFont="1" applyBorder="1"/>
    <xf numFmtId="1" fontId="6" fillId="0" borderId="4" xfId="0" applyFont="1" applyBorder="1"/>
    <xf numFmtId="1" fontId="7" fillId="0" borderId="0" xfId="0" applyFont="1" applyFill="1" applyBorder="1" applyAlignment="1">
      <alignment wrapText="1"/>
    </xf>
    <xf numFmtId="1" fontId="6" fillId="0" borderId="5" xfId="0" applyFont="1" applyFill="1" applyBorder="1" applyAlignment="1">
      <alignment wrapText="1"/>
    </xf>
    <xf numFmtId="1" fontId="6" fillId="0" borderId="3" xfId="0" applyFont="1" applyBorder="1" applyAlignment="1">
      <alignment wrapText="1"/>
    </xf>
    <xf numFmtId="1" fontId="6" fillId="0" borderId="0" xfId="0" applyFont="1" applyBorder="1" applyAlignment="1">
      <alignment wrapText="1"/>
    </xf>
    <xf numFmtId="1" fontId="6" fillId="0" borderId="2" xfId="0" applyFont="1" applyBorder="1" applyAlignment="1">
      <alignment wrapText="1"/>
    </xf>
    <xf numFmtId="0" fontId="7" fillId="0" borderId="0" xfId="3" applyFont="1"/>
    <xf numFmtId="0" fontId="7" fillId="0" borderId="0" xfId="4" applyFont="1"/>
    <xf numFmtId="0" fontId="3" fillId="0" borderId="0" xfId="4"/>
    <xf numFmtId="0" fontId="9" fillId="0" borderId="6" xfId="4" applyFont="1" applyBorder="1"/>
    <xf numFmtId="0" fontId="9" fillId="0" borderId="6" xfId="4" applyFont="1" applyBorder="1" applyAlignment="1">
      <alignment horizontal="center"/>
    </xf>
    <xf numFmtId="0" fontId="9" fillId="0" borderId="6" xfId="4" applyFont="1" applyBorder="1" applyAlignment="1">
      <alignment wrapText="1"/>
    </xf>
    <xf numFmtId="164" fontId="9" fillId="0" borderId="6" xfId="4" applyNumberFormat="1" applyFont="1" applyBorder="1"/>
    <xf numFmtId="3" fontId="9" fillId="0" borderId="6" xfId="4" applyNumberFormat="1" applyFont="1" applyBorder="1" applyAlignment="1">
      <alignment wrapText="1"/>
    </xf>
    <xf numFmtId="1" fontId="7" fillId="0" borderId="0" xfId="0" applyFont="1"/>
    <xf numFmtId="164" fontId="7" fillId="0" borderId="7" xfId="0" applyNumberFormat="1" applyFont="1" applyBorder="1" applyAlignment="1">
      <alignment horizontal="center"/>
    </xf>
    <xf numFmtId="164" fontId="7" fillId="0" borderId="7" xfId="0" applyNumberFormat="1" applyFont="1" applyFill="1" applyBorder="1" applyAlignment="1">
      <alignment horizontal="center"/>
    </xf>
    <xf numFmtId="164" fontId="10" fillId="0" borderId="7" xfId="0" applyNumberFormat="1" applyFont="1" applyBorder="1" applyAlignment="1">
      <alignment horizontal="center"/>
    </xf>
    <xf numFmtId="164" fontId="7" fillId="0" borderId="0" xfId="0" applyNumberFormat="1" applyFont="1" applyBorder="1"/>
    <xf numFmtId="1" fontId="7" fillId="0" borderId="0" xfId="0" applyFont="1" applyFill="1"/>
    <xf numFmtId="3" fontId="7" fillId="0" borderId="0" xfId="0" applyNumberFormat="1" applyFont="1" applyBorder="1" applyAlignment="1">
      <alignment horizontal="right"/>
    </xf>
    <xf numFmtId="3" fontId="7" fillId="0" borderId="0" xfId="0" applyNumberFormat="1" applyFont="1" applyFill="1"/>
    <xf numFmtId="1" fontId="8" fillId="0" borderId="0" xfId="0" applyFont="1" applyFill="1"/>
    <xf numFmtId="164" fontId="8" fillId="0" borderId="0" xfId="0" applyNumberFormat="1" applyFont="1" applyBorder="1"/>
    <xf numFmtId="3" fontId="7" fillId="0" borderId="0" xfId="0" applyNumberFormat="1" applyFont="1" applyBorder="1"/>
    <xf numFmtId="1" fontId="7" fillId="0" borderId="7" xfId="0" applyFont="1" applyFill="1" applyBorder="1"/>
    <xf numFmtId="3" fontId="7" fillId="0" borderId="7" xfId="0" applyNumberFormat="1" applyFont="1" applyBorder="1"/>
    <xf numFmtId="3" fontId="7" fillId="0" borderId="7" xfId="0" applyNumberFormat="1" applyFont="1" applyFill="1" applyBorder="1"/>
    <xf numFmtId="3" fontId="6" fillId="0" borderId="7" xfId="0" applyNumberFormat="1" applyFont="1" applyBorder="1"/>
    <xf numFmtId="164" fontId="7" fillId="0" borderId="7" xfId="0" applyNumberFormat="1" applyFont="1" applyFill="1" applyBorder="1" applyAlignment="1">
      <alignment horizontal="center" wrapText="1"/>
    </xf>
    <xf numFmtId="164" fontId="10" fillId="0" borderId="7" xfId="0" applyNumberFormat="1" applyFont="1" applyFill="1" applyBorder="1" applyAlignment="1">
      <alignment horizontal="center"/>
    </xf>
    <xf numFmtId="3" fontId="6" fillId="0" borderId="7" xfId="0" applyNumberFormat="1" applyFont="1" applyFill="1" applyBorder="1"/>
    <xf numFmtId="0" fontId="8" fillId="0" borderId="0" xfId="3" applyFont="1" applyBorder="1" applyAlignment="1">
      <alignment horizontal="left"/>
    </xf>
    <xf numFmtId="1" fontId="0" fillId="0" borderId="0" xfId="0" applyAlignment="1">
      <alignment horizontal="left"/>
    </xf>
    <xf numFmtId="1" fontId="7" fillId="0" borderId="5" xfId="0" applyFont="1" applyBorder="1" applyAlignment="1">
      <alignment horizontal="center"/>
    </xf>
    <xf numFmtId="1" fontId="0" fillId="0" borderId="0" xfId="0" applyAlignment="1">
      <alignment horizontal="center"/>
    </xf>
    <xf numFmtId="0" fontId="9" fillId="0" borderId="6" xfId="4" applyFont="1" applyBorder="1" applyAlignment="1">
      <alignment horizontal="left"/>
    </xf>
    <xf numFmtId="1" fontId="6" fillId="0" borderId="2" xfId="0" applyFont="1" applyBorder="1"/>
    <xf numFmtId="1" fontId="7" fillId="0" borderId="8" xfId="0" applyFont="1" applyBorder="1" applyAlignment="1">
      <alignment horizontal="center"/>
    </xf>
    <xf numFmtId="1" fontId="7" fillId="0" borderId="9" xfId="0" applyFont="1" applyBorder="1" applyAlignment="1">
      <alignment horizontal="center"/>
    </xf>
    <xf numFmtId="1" fontId="7" fillId="0" borderId="10" xfId="0" applyFont="1" applyBorder="1" applyAlignment="1">
      <alignment horizontal="center"/>
    </xf>
    <xf numFmtId="1" fontId="7" fillId="0" borderId="2" xfId="0" applyFont="1" applyBorder="1" applyAlignment="1">
      <alignment horizontal="center"/>
    </xf>
    <xf numFmtId="1" fontId="7" fillId="0" borderId="11" xfId="0" applyFont="1" applyBorder="1" applyAlignment="1">
      <alignment horizontal="center"/>
    </xf>
    <xf numFmtId="0" fontId="7" fillId="0" borderId="0" xfId="3" applyFont="1" applyAlignment="1">
      <alignment horizontal="center"/>
    </xf>
    <xf numFmtId="1" fontId="4" fillId="0" borderId="0" xfId="0" applyFont="1" applyAlignment="1">
      <alignment horizontal="center"/>
    </xf>
    <xf numFmtId="164" fontId="7" fillId="0" borderId="2" xfId="0" applyNumberFormat="1" applyFont="1" applyFill="1" applyBorder="1" applyAlignment="1">
      <alignment horizontal="center" vertical="center"/>
    </xf>
    <xf numFmtId="164" fontId="7" fillId="0" borderId="12"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3"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12"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164" fontId="7" fillId="0" borderId="12" xfId="0" applyNumberFormat="1" applyFont="1" applyFill="1" applyBorder="1" applyAlignment="1">
      <alignment horizontal="center" vertical="center"/>
    </xf>
    <xf numFmtId="164" fontId="7" fillId="0" borderId="13"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15" xfId="0" applyNumberFormat="1" applyFont="1" applyBorder="1" applyAlignment="1">
      <alignment horizontal="center" vertical="center"/>
    </xf>
    <xf numFmtId="3" fontId="6" fillId="0" borderId="3" xfId="0" applyNumberFormat="1" applyFont="1" applyBorder="1" applyAlignment="1">
      <alignment horizontal="center" vertical="center"/>
    </xf>
    <xf numFmtId="165" fontId="6" fillId="0" borderId="3" xfId="0" applyNumberFormat="1" applyFont="1" applyBorder="1" applyAlignment="1">
      <alignment horizontal="center" vertical="center"/>
    </xf>
    <xf numFmtId="164" fontId="6" fillId="0" borderId="16"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17" xfId="0" applyNumberFormat="1" applyFont="1" applyBorder="1" applyAlignment="1">
      <alignment horizontal="center" vertical="center"/>
    </xf>
    <xf numFmtId="3" fontId="6" fillId="0" borderId="4" xfId="0" applyNumberFormat="1" applyFont="1" applyBorder="1" applyAlignment="1">
      <alignment horizontal="center" vertical="center"/>
    </xf>
    <xf numFmtId="165" fontId="6" fillId="0" borderId="4" xfId="0" applyNumberFormat="1" applyFont="1" applyBorder="1" applyAlignment="1">
      <alignment horizontal="center" vertical="center"/>
    </xf>
    <xf numFmtId="164" fontId="7" fillId="0" borderId="12"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7" fillId="0" borderId="13"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xf>
    <xf numFmtId="164" fontId="7" fillId="0" borderId="5" xfId="0" applyNumberFormat="1" applyFont="1" applyFill="1" applyBorder="1" applyAlignment="1">
      <alignment horizontal="center" vertical="center"/>
    </xf>
    <xf numFmtId="164" fontId="6" fillId="0" borderId="14"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3" fontId="6" fillId="0"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 fontId="6" fillId="0" borderId="14" xfId="0" applyFont="1" applyBorder="1" applyAlignment="1">
      <alignment horizontal="center" vertical="center" wrapText="1"/>
    </xf>
    <xf numFmtId="1" fontId="6" fillId="0" borderId="3" xfId="0" applyFont="1" applyBorder="1" applyAlignment="1">
      <alignment horizontal="center" vertical="center" wrapText="1"/>
    </xf>
    <xf numFmtId="3" fontId="6" fillId="0" borderId="14" xfId="0" applyNumberFormat="1" applyFont="1" applyFill="1" applyBorder="1" applyAlignment="1">
      <alignment horizontal="center" vertical="center"/>
    </xf>
    <xf numFmtId="1" fontId="6" fillId="0" borderId="2" xfId="0" applyFont="1" applyBorder="1" applyAlignment="1">
      <alignment horizontal="center" vertical="center" wrapText="1"/>
    </xf>
    <xf numFmtId="3" fontId="6" fillId="0" borderId="2"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 fontId="14" fillId="0" borderId="0" xfId="0" applyFont="1"/>
    <xf numFmtId="1" fontId="0" fillId="0" borderId="0" xfId="0" applyAlignment="1">
      <alignment wrapText="1"/>
    </xf>
    <xf numFmtId="1" fontId="13" fillId="0" borderId="6" xfId="0" applyFont="1" applyBorder="1"/>
    <xf numFmtId="164" fontId="3" fillId="0" borderId="6" xfId="4" applyNumberFormat="1" applyFont="1" applyBorder="1"/>
    <xf numFmtId="164" fontId="3" fillId="2" borderId="6" xfId="4" applyNumberFormat="1" applyFont="1" applyFill="1" applyBorder="1"/>
    <xf numFmtId="1" fontId="0" fillId="0" borderId="6" xfId="0" applyBorder="1"/>
    <xf numFmtId="1" fontId="0" fillId="0" borderId="8" xfId="0" applyBorder="1"/>
    <xf numFmtId="164" fontId="13" fillId="3" borderId="6" xfId="0" applyNumberFormat="1" applyFont="1" applyFill="1" applyBorder="1"/>
    <xf numFmtId="9" fontId="7" fillId="0" borderId="0" xfId="0" applyNumberFormat="1" applyFont="1" applyFill="1"/>
    <xf numFmtId="1" fontId="15" fillId="0" borderId="0" xfId="0" applyFont="1"/>
    <xf numFmtId="1" fontId="15" fillId="0" borderId="0" xfId="0" applyFont="1" applyAlignment="1">
      <alignment horizontal="center" vertical="center"/>
    </xf>
    <xf numFmtId="3" fontId="0" fillId="0" borderId="0" xfId="0" applyNumberFormat="1" applyFont="1" applyAlignment="1">
      <alignment horizontal="center" vertical="center"/>
    </xf>
    <xf numFmtId="3" fontId="0" fillId="0" borderId="2"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7" fillId="0" borderId="12" xfId="0" applyNumberFormat="1" applyFont="1" applyFill="1" applyBorder="1" applyAlignment="1">
      <alignment horizontal="center" vertical="center"/>
    </xf>
    <xf numFmtId="3" fontId="16" fillId="0" borderId="0" xfId="0" applyNumberFormat="1" applyFont="1" applyAlignment="1">
      <alignment horizontal="center" vertical="center"/>
    </xf>
    <xf numFmtId="3" fontId="16" fillId="0" borderId="12"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2"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0" borderId="0" xfId="0" applyNumberFormat="1" applyFont="1" applyAlignment="1">
      <alignment horizontal="center" vertical="center"/>
    </xf>
    <xf numFmtId="164" fontId="16" fillId="0" borderId="12" xfId="0" applyNumberFormat="1" applyFont="1" applyBorder="1" applyAlignment="1">
      <alignment horizontal="center" vertical="center"/>
    </xf>
    <xf numFmtId="164" fontId="16" fillId="0" borderId="0" xfId="0" applyNumberFormat="1" applyFont="1" applyAlignment="1">
      <alignment horizontal="center" vertical="center"/>
    </xf>
    <xf numFmtId="164" fontId="6" fillId="0" borderId="0" xfId="0" applyNumberFormat="1" applyFont="1" applyBorder="1" applyAlignment="1">
      <alignment horizontal="center" vertical="center" wrapText="1"/>
    </xf>
    <xf numFmtId="164" fontId="0" fillId="0" borderId="0" xfId="0" applyNumberFormat="1"/>
    <xf numFmtId="1" fontId="17" fillId="0" borderId="0" xfId="0" applyFont="1"/>
    <xf numFmtId="1" fontId="18" fillId="0" borderId="0" xfId="0" applyFont="1"/>
    <xf numFmtId="1" fontId="20" fillId="0" borderId="0" xfId="0" applyFont="1"/>
    <xf numFmtId="1" fontId="0" fillId="0" borderId="0" xfId="0" applyFont="1"/>
    <xf numFmtId="0" fontId="5" fillId="0" borderId="0" xfId="4" applyFont="1" applyAlignment="1">
      <alignment horizontal="left" wrapText="1"/>
    </xf>
    <xf numFmtId="0" fontId="1" fillId="0" borderId="0" xfId="4" applyFont="1" applyAlignment="1">
      <alignment horizontal="left" wrapText="1"/>
    </xf>
    <xf numFmtId="1" fontId="7" fillId="0" borderId="0" xfId="0" applyFont="1" applyAlignment="1">
      <alignment horizontal="left" vertical="center" wrapText="1"/>
    </xf>
    <xf numFmtId="0" fontId="8" fillId="0" borderId="18" xfId="3" applyFont="1" applyBorder="1" applyAlignment="1">
      <alignment wrapText="1"/>
    </xf>
    <xf numFmtId="0" fontId="8" fillId="0" borderId="0" xfId="3" applyFont="1" applyBorder="1" applyAlignment="1">
      <alignment wrapText="1"/>
    </xf>
    <xf numFmtId="1" fontId="7" fillId="0" borderId="5" xfId="0" applyFont="1" applyBorder="1" applyAlignment="1">
      <alignment horizontal="center"/>
    </xf>
    <xf numFmtId="1" fontId="1" fillId="0" borderId="0" xfId="0" applyFont="1" applyBorder="1" applyAlignment="1">
      <alignment horizontal="left" wrapText="1"/>
    </xf>
    <xf numFmtId="1" fontId="5" fillId="0" borderId="0" xfId="0" applyFont="1" applyBorder="1" applyAlignment="1">
      <alignment horizontal="left" wrapText="1"/>
    </xf>
    <xf numFmtId="1" fontId="1" fillId="0" borderId="0" xfId="0" applyFont="1" applyAlignment="1">
      <alignment horizontal="justify" wrapText="1"/>
    </xf>
    <xf numFmtId="1" fontId="0" fillId="0" borderId="0" xfId="0" applyAlignment="1">
      <alignment horizontal="justify" wrapText="1"/>
    </xf>
    <xf numFmtId="1" fontId="7" fillId="0" borderId="0" xfId="0" applyFont="1" applyFill="1" applyAlignment="1">
      <alignment horizontal="left" vertical="center" wrapText="1"/>
    </xf>
    <xf numFmtId="0" fontId="8" fillId="0" borderId="0" xfId="3" applyFont="1" applyBorder="1" applyAlignment="1">
      <alignment horizontal="justify" wrapText="1"/>
    </xf>
    <xf numFmtId="1" fontId="13" fillId="0" borderId="0" xfId="0" quotePrefix="1" applyFont="1" applyFill="1" applyBorder="1" applyAlignment="1">
      <alignment wrapText="1"/>
    </xf>
    <xf numFmtId="1" fontId="0" fillId="0" borderId="0" xfId="0" applyAlignment="1">
      <alignment wrapText="1"/>
    </xf>
  </cellXfs>
  <cellStyles count="5">
    <cellStyle name="Euro" xfId="1"/>
    <cellStyle name="josette" xfId="2"/>
    <cellStyle name="Normal" xfId="0" builtinId="0"/>
    <cellStyle name="Normal_3 fp historique" xfId="3"/>
    <cellStyle name="Normal_Eric Rapp annuel 2006 complet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660578659020719E-2"/>
          <c:y val="0.11455108359133127"/>
          <c:w val="0.94833948339483398"/>
          <c:h val="0.68111455108359131"/>
        </c:manualLayout>
      </c:layout>
      <c:lineChart>
        <c:grouping val="standard"/>
        <c:varyColors val="0"/>
        <c:ser>
          <c:idx val="1"/>
          <c:order val="0"/>
          <c:marker>
            <c:symbol val="none"/>
          </c:marker>
          <c:cat>
            <c:strRef>
              <c:f>'9.2-1 Part elec hist'!$A$29:$A$65</c:f>
              <c:strCache>
                <c:ptCount val="37"/>
                <c:pt idx="0">
                  <c:v>1957-1959</c:v>
                </c:pt>
                <c:pt idx="1">
                  <c:v>1960-1962</c:v>
                </c:pt>
                <c:pt idx="2">
                  <c:v>1963-1965</c:v>
                </c:pt>
                <c:pt idx="3">
                  <c:v>1966-1968</c:v>
                </c:pt>
                <c:pt idx="4">
                  <c:v>1969-1971</c:v>
                </c:pt>
                <c:pt idx="5">
                  <c:v>1972-1974</c:v>
                </c:pt>
                <c:pt idx="6">
                  <c:v>1975-1977</c:v>
                </c:pt>
                <c:pt idx="7">
                  <c:v>1978-1980</c:v>
                </c:pt>
                <c:pt idx="8">
                  <c:v>1979-1981</c:v>
                </c:pt>
                <c:pt idx="9">
                  <c:v>1980-1982</c:v>
                </c:pt>
                <c:pt idx="10">
                  <c:v>1981-1983</c:v>
                </c:pt>
                <c:pt idx="11">
                  <c:v>1982-1984</c:v>
                </c:pt>
                <c:pt idx="12">
                  <c:v>1983-1985</c:v>
                </c:pt>
                <c:pt idx="13">
                  <c:v>1984-1986</c:v>
                </c:pt>
                <c:pt idx="14">
                  <c:v>1985-1987</c:v>
                </c:pt>
                <c:pt idx="15">
                  <c:v>1986-1988</c:v>
                </c:pt>
                <c:pt idx="16">
                  <c:v>1987-1989</c:v>
                </c:pt>
                <c:pt idx="17">
                  <c:v>1989-1991</c:v>
                </c:pt>
                <c:pt idx="18">
                  <c:v>1992-1994</c:v>
                </c:pt>
                <c:pt idx="19">
                  <c:v>1993-1995</c:v>
                </c:pt>
                <c:pt idx="20">
                  <c:v>1994-1996</c:v>
                </c:pt>
                <c:pt idx="21">
                  <c:v>1995-1997</c:v>
                </c:pt>
                <c:pt idx="22">
                  <c:v>1996-1998</c:v>
                </c:pt>
                <c:pt idx="23">
                  <c:v>1997-1999</c:v>
                </c:pt>
                <c:pt idx="24">
                  <c:v>1998-2000</c:v>
                </c:pt>
                <c:pt idx="25">
                  <c:v>1999-2001</c:v>
                </c:pt>
                <c:pt idx="26">
                  <c:v>2000-2002</c:v>
                </c:pt>
                <c:pt idx="27">
                  <c:v>2001-2003</c:v>
                </c:pt>
                <c:pt idx="28">
                  <c:v>2002-2004</c:v>
                </c:pt>
                <c:pt idx="29">
                  <c:v>2003-2005</c:v>
                </c:pt>
                <c:pt idx="30">
                  <c:v>2004-2006</c:v>
                </c:pt>
                <c:pt idx="31">
                  <c:v>2005-2007</c:v>
                </c:pt>
                <c:pt idx="32">
                  <c:v>2006-2008</c:v>
                </c:pt>
                <c:pt idx="33">
                  <c:v>2007-2009</c:v>
                </c:pt>
                <c:pt idx="34">
                  <c:v>2008-2010</c:v>
                </c:pt>
                <c:pt idx="35">
                  <c:v>2011</c:v>
                </c:pt>
                <c:pt idx="36">
                  <c:v>2014</c:v>
                </c:pt>
              </c:strCache>
            </c:strRef>
          </c:cat>
          <c:val>
            <c:numRef>
              <c:f>'9.2-1 Part elec hist'!$B$29:$B$65</c:f>
              <c:numCache>
                <c:formatCode>0.0</c:formatCode>
                <c:ptCount val="37"/>
                <c:pt idx="0">
                  <c:v>87.1</c:v>
                </c:pt>
                <c:pt idx="1">
                  <c:v>87.1</c:v>
                </c:pt>
                <c:pt idx="2">
                  <c:v>88</c:v>
                </c:pt>
                <c:pt idx="3">
                  <c:v>87.1</c:v>
                </c:pt>
                <c:pt idx="4">
                  <c:v>85.6</c:v>
                </c:pt>
                <c:pt idx="5">
                  <c:v>84.1</c:v>
                </c:pt>
                <c:pt idx="6">
                  <c:v>82.9</c:v>
                </c:pt>
                <c:pt idx="7">
                  <c:v>81.900000000000006</c:v>
                </c:pt>
                <c:pt idx="8">
                  <c:v>82.5</c:v>
                </c:pt>
                <c:pt idx="9">
                  <c:v>82.2</c:v>
                </c:pt>
                <c:pt idx="10">
                  <c:v>82</c:v>
                </c:pt>
                <c:pt idx="11">
                  <c:v>83.2</c:v>
                </c:pt>
                <c:pt idx="12">
                  <c:v>81.5</c:v>
                </c:pt>
                <c:pt idx="13">
                  <c:v>80.599999999999994</c:v>
                </c:pt>
                <c:pt idx="14">
                  <c:v>78.900000000000006</c:v>
                </c:pt>
                <c:pt idx="15">
                  <c:v>78.7</c:v>
                </c:pt>
                <c:pt idx="16">
                  <c:v>78</c:v>
                </c:pt>
                <c:pt idx="17">
                  <c:v>75.400000000000006</c:v>
                </c:pt>
                <c:pt idx="18">
                  <c:v>75.746213759531727</c:v>
                </c:pt>
                <c:pt idx="19">
                  <c:v>75.91</c:v>
                </c:pt>
                <c:pt idx="20">
                  <c:v>75.45</c:v>
                </c:pt>
                <c:pt idx="21">
                  <c:v>75.64</c:v>
                </c:pt>
                <c:pt idx="22">
                  <c:v>75.655000000000001</c:v>
                </c:pt>
                <c:pt idx="23">
                  <c:v>75.055800000000005</c:v>
                </c:pt>
                <c:pt idx="24">
                  <c:v>74.426000000000002</c:v>
                </c:pt>
                <c:pt idx="25">
                  <c:v>74.153000000000006</c:v>
                </c:pt>
                <c:pt idx="26">
                  <c:v>73.237899999999996</c:v>
                </c:pt>
                <c:pt idx="27">
                  <c:v>73.2</c:v>
                </c:pt>
                <c:pt idx="28">
                  <c:v>73.099999999999994</c:v>
                </c:pt>
                <c:pt idx="29">
                  <c:v>70.900000000000006</c:v>
                </c:pt>
                <c:pt idx="30">
                  <c:v>70.8</c:v>
                </c:pt>
                <c:pt idx="31">
                  <c:v>69.7</c:v>
                </c:pt>
                <c:pt idx="32">
                  <c:v>70.010000000000005</c:v>
                </c:pt>
                <c:pt idx="33" formatCode="General">
                  <c:v>69.900000000000006</c:v>
                </c:pt>
                <c:pt idx="34" formatCode="General">
                  <c:v>69.8</c:v>
                </c:pt>
                <c:pt idx="35" formatCode="General">
                  <c:v>59.2</c:v>
                </c:pt>
                <c:pt idx="36" formatCode="General">
                  <c:v>59.2</c:v>
                </c:pt>
              </c:numCache>
            </c:numRef>
          </c:val>
          <c:smooth val="0"/>
        </c:ser>
        <c:dLbls>
          <c:showLegendKey val="0"/>
          <c:showVal val="0"/>
          <c:showCatName val="0"/>
          <c:showSerName val="0"/>
          <c:showPercent val="0"/>
          <c:showBubbleSize val="0"/>
        </c:dLbls>
        <c:marker val="1"/>
        <c:smooth val="0"/>
        <c:axId val="45952000"/>
        <c:axId val="46027136"/>
      </c:lineChart>
      <c:catAx>
        <c:axId val="45952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46027136"/>
        <c:crosses val="autoZero"/>
        <c:auto val="1"/>
        <c:lblAlgn val="ctr"/>
        <c:lblOffset val="100"/>
        <c:tickLblSkip val="1"/>
        <c:tickMarkSkip val="1"/>
        <c:noMultiLvlLbl val="0"/>
      </c:catAx>
      <c:valAx>
        <c:axId val="46027136"/>
        <c:scaling>
          <c:orientation val="minMax"/>
          <c:max val="100"/>
          <c:min val="5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952000"/>
        <c:crosses val="autoZero"/>
        <c:crossBetween val="between"/>
      </c:valAx>
      <c:spPr>
        <a:solidFill>
          <a:srgbClr val="FFFFFF"/>
        </a:solidFill>
        <a:ln w="381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5.1400554097404488E-2"/>
          <c:w val="0.87767388451443573"/>
          <c:h val="0.63334350215561408"/>
        </c:manualLayout>
      </c:layout>
      <c:lineChart>
        <c:grouping val="standard"/>
        <c:varyColors val="0"/>
        <c:ser>
          <c:idx val="2"/>
          <c:order val="0"/>
          <c:tx>
            <c:strRef>
              <c:f>'résultats elections'!$B$4</c:f>
              <c:strCache>
                <c:ptCount val="1"/>
                <c:pt idx="0">
                  <c:v>FPE - CAP(1)</c:v>
                </c:pt>
              </c:strCache>
            </c:strRef>
          </c:tx>
          <c:dPt>
            <c:idx val="2"/>
            <c:marker>
              <c:symbol val="none"/>
            </c:marker>
            <c:bubble3D val="0"/>
            <c:spPr/>
          </c:dPt>
          <c:dPt>
            <c:idx val="3"/>
            <c:marker>
              <c:symbol val="none"/>
            </c:marker>
            <c:bubble3D val="0"/>
            <c:spPr/>
          </c:dPt>
          <c:dPt>
            <c:idx val="4"/>
            <c:marker>
              <c:symbol val="none"/>
            </c:marker>
            <c:bubble3D val="0"/>
            <c:spPr/>
          </c:dPt>
          <c:dPt>
            <c:idx val="5"/>
            <c:marker>
              <c:symbol val="none"/>
            </c:marker>
            <c:bubble3D val="0"/>
            <c:spPr/>
          </c:dPt>
          <c:dPt>
            <c:idx val="6"/>
            <c:marker>
              <c:symbol val="none"/>
            </c:marker>
            <c:bubble3D val="0"/>
            <c:spPr/>
          </c:dPt>
          <c:dPt>
            <c:idx val="8"/>
            <c:marker>
              <c:symbol val="none"/>
            </c:marker>
            <c:bubble3D val="0"/>
            <c:spPr/>
          </c:dPt>
          <c:dPt>
            <c:idx val="9"/>
            <c:marker>
              <c:symbol val="none"/>
            </c:marker>
            <c:bubble3D val="0"/>
            <c:spPr/>
          </c:dPt>
          <c:dPt>
            <c:idx val="10"/>
            <c:marker>
              <c:symbol val="none"/>
            </c:marker>
            <c:bubble3D val="0"/>
            <c:spPr/>
          </c:dPt>
          <c:dPt>
            <c:idx val="11"/>
            <c:marker>
              <c:symbol val="none"/>
            </c:marker>
            <c:bubble3D val="0"/>
            <c:spPr/>
          </c:dPt>
          <c:dPt>
            <c:idx val="12"/>
            <c:marker>
              <c:symbol val="none"/>
            </c:marker>
            <c:bubble3D val="0"/>
            <c:spPr/>
          </c:dPt>
          <c:dPt>
            <c:idx val="13"/>
            <c:marker>
              <c:symbol val="none"/>
            </c:marker>
            <c:bubble3D val="0"/>
            <c:spPr/>
          </c:dPt>
          <c:dPt>
            <c:idx val="17"/>
            <c:bubble3D val="0"/>
            <c:spPr>
              <a:ln>
                <a:prstDash val="sysDash"/>
              </a:ln>
            </c:spPr>
          </c:dPt>
          <c:dPt>
            <c:idx val="18"/>
            <c:marker>
              <c:symbol val="none"/>
            </c:marker>
            <c:bubble3D val="0"/>
            <c:spPr/>
          </c:dPt>
          <c:dPt>
            <c:idx val="19"/>
            <c:marker>
              <c:symbol val="none"/>
            </c:marker>
            <c:bubble3D val="0"/>
            <c:spPr/>
          </c:dPt>
          <c:cat>
            <c:numRef>
              <c:f>'résultats elections'!$C$3:$W$3</c:f>
              <c:numCache>
                <c:formatCode>0</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'résultats elections'!$C$4:$W$4</c:f>
              <c:numCache>
                <c:formatCode>0.0</c:formatCode>
                <c:ptCount val="21"/>
                <c:pt idx="0">
                  <c:v>75.752123445598414</c:v>
                </c:pt>
                <c:pt idx="1">
                  <c:v>75.907983505914032</c:v>
                </c:pt>
                <c:pt idx="2">
                  <c:v>75.452023964553732</c:v>
                </c:pt>
                <c:pt idx="3">
                  <c:v>75.647533920915222</c:v>
                </c:pt>
                <c:pt idx="4">
                  <c:v>75.655000256940355</c:v>
                </c:pt>
                <c:pt idx="5">
                  <c:v>75.055849070311169</c:v>
                </c:pt>
                <c:pt idx="6">
                  <c:v>74.42601621480533</c:v>
                </c:pt>
                <c:pt idx="7">
                  <c:v>74.153047316669131</c:v>
                </c:pt>
                <c:pt idx="8">
                  <c:v>73.230473226841141</c:v>
                </c:pt>
                <c:pt idx="9">
                  <c:v>73.167946109524863</c:v>
                </c:pt>
                <c:pt idx="10">
                  <c:v>73.123637142011106</c:v>
                </c:pt>
                <c:pt idx="11">
                  <c:v>70.910289847358499</c:v>
                </c:pt>
                <c:pt idx="12">
                  <c:v>70.769488575561226</c:v>
                </c:pt>
                <c:pt idx="13">
                  <c:v>69.698870013021789</c:v>
                </c:pt>
                <c:pt idx="14">
                  <c:v>70.049298350365277</c:v>
                </c:pt>
                <c:pt idx="15">
                  <c:v>69.952152349883619</c:v>
                </c:pt>
                <c:pt idx="16">
                  <c:v>69.821996564733894</c:v>
                </c:pt>
                <c:pt idx="17">
                  <c:v>59.171881356078899</c:v>
                </c:pt>
                <c:pt idx="18">
                  <c:v>59.172121935324107</c:v>
                </c:pt>
                <c:pt idx="19">
                  <c:v>59.172362514569315</c:v>
                </c:pt>
                <c:pt idx="20">
                  <c:v>59.172603093814523</c:v>
                </c:pt>
              </c:numCache>
            </c:numRef>
          </c:val>
          <c:smooth val="0"/>
        </c:ser>
        <c:ser>
          <c:idx val="3"/>
          <c:order val="1"/>
          <c:tx>
            <c:strRef>
              <c:f>'résultats elections'!$B$5</c:f>
              <c:strCache>
                <c:ptCount val="1"/>
                <c:pt idx="0">
                  <c:v>FPT (hors Ville de Paris) - CAP</c:v>
                </c:pt>
              </c:strCache>
            </c:strRef>
          </c:tx>
          <c:dPt>
            <c:idx val="1"/>
            <c:marker>
              <c:symbol val="diamond"/>
              <c:size val="6"/>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diamond"/>
              <c:size val="6"/>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diamond"/>
              <c:size val="6"/>
            </c:marker>
            <c:bubble3D val="0"/>
          </c:dPt>
          <c:dPt>
            <c:idx val="15"/>
            <c:marker>
              <c:symbol val="none"/>
            </c:marker>
            <c:bubble3D val="0"/>
            <c:spPr>
              <a:ln>
                <a:prstDash val="sysDot"/>
              </a:ln>
            </c:spPr>
          </c:dPt>
          <c:dPt>
            <c:idx val="16"/>
            <c:marker>
              <c:symbol val="none"/>
            </c:marker>
            <c:bubble3D val="0"/>
            <c:spPr>
              <a:ln>
                <a:prstDash val="sysDot"/>
              </a:ln>
            </c:spPr>
          </c:dPt>
          <c:dPt>
            <c:idx val="17"/>
            <c:marker>
              <c:symbol val="diamond"/>
              <c:size val="6"/>
            </c:marker>
            <c:bubble3D val="0"/>
            <c:spPr>
              <a:ln>
                <a:prstDash val="sysDot"/>
              </a:ln>
            </c:spPr>
          </c:dPt>
          <c:dPt>
            <c:idx val="18"/>
            <c:marker>
              <c:symbol val="none"/>
            </c:marker>
            <c:bubble3D val="0"/>
          </c:dPt>
          <c:dPt>
            <c:idx val="19"/>
            <c:marker>
              <c:symbol val="none"/>
            </c:marker>
            <c:bubble3D val="0"/>
          </c:dPt>
          <c:cat>
            <c:numRef>
              <c:f>'résultats elections'!$C$3:$W$3</c:f>
              <c:numCache>
                <c:formatCode>0</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'résultats elections'!$C$5:$W$5</c:f>
              <c:numCache>
                <c:formatCode>0.0</c:formatCode>
                <c:ptCount val="21"/>
                <c:pt idx="1">
                  <c:v>69.509993839044128</c:v>
                </c:pt>
                <c:pt idx="2">
                  <c:v>68.950180258887713</c:v>
                </c:pt>
                <c:pt idx="3">
                  <c:v>68.390366678731297</c:v>
                </c:pt>
                <c:pt idx="4">
                  <c:v>67.830553098574882</c:v>
                </c:pt>
                <c:pt idx="5">
                  <c:v>67.270739518418466</c:v>
                </c:pt>
                <c:pt idx="6">
                  <c:v>66.710925938262051</c:v>
                </c:pt>
                <c:pt idx="7">
                  <c:v>66.151112358105664</c:v>
                </c:pt>
                <c:pt idx="8">
                  <c:v>65.3996920581057</c:v>
                </c:pt>
                <c:pt idx="9">
                  <c:v>64.648271758105736</c:v>
                </c:pt>
                <c:pt idx="10">
                  <c:v>63.896851458105772</c:v>
                </c:pt>
                <c:pt idx="11">
                  <c:v>63.145431158105808</c:v>
                </c:pt>
                <c:pt idx="12">
                  <c:v>62.394010858105844</c:v>
                </c:pt>
                <c:pt idx="13">
                  <c:v>61.64259055810588</c:v>
                </c:pt>
                <c:pt idx="14">
                  <c:v>60.891170258105909</c:v>
                </c:pt>
                <c:pt idx="15">
                  <c:v>59.790473666580745</c:v>
                </c:pt>
                <c:pt idx="16">
                  <c:v>58.689777075055581</c:v>
                </c:pt>
                <c:pt idx="17">
                  <c:v>57.589080483530417</c:v>
                </c:pt>
                <c:pt idx="18">
                  <c:v>56.488383892005253</c:v>
                </c:pt>
                <c:pt idx="19">
                  <c:v>55.387687300480088</c:v>
                </c:pt>
                <c:pt idx="20">
                  <c:v>54.286990708954924</c:v>
                </c:pt>
              </c:numCache>
            </c:numRef>
          </c:val>
          <c:smooth val="0"/>
        </c:ser>
        <c:ser>
          <c:idx val="4"/>
          <c:order val="2"/>
          <c:tx>
            <c:strRef>
              <c:f>'résultats elections'!$B$6</c:f>
              <c:strCache>
                <c:ptCount val="1"/>
                <c:pt idx="0">
                  <c:v>FPT (hors Ville de Paris) - CT</c:v>
                </c:pt>
              </c:strCache>
            </c:strRef>
          </c:tx>
          <c:marker>
            <c:symbol val="circle"/>
            <c:size val="6"/>
          </c:marker>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10"/>
            <c:marker>
              <c:symbol val="none"/>
            </c:marker>
            <c:bubble3D val="0"/>
          </c:dPt>
          <c:dPt>
            <c:idx val="11"/>
            <c:marker>
              <c:symbol val="none"/>
            </c:marker>
            <c:bubble3D val="0"/>
          </c:dPt>
          <c:dPt>
            <c:idx val="12"/>
            <c:marker>
              <c:symbol val="none"/>
            </c:marker>
            <c:bubble3D val="0"/>
          </c:dPt>
          <c:dPt>
            <c:idx val="14"/>
            <c:marker>
              <c:symbol val="none"/>
            </c:marker>
            <c:bubble3D val="0"/>
          </c:dPt>
          <c:dPt>
            <c:idx val="15"/>
            <c:marker>
              <c:symbol val="none"/>
            </c:marker>
            <c:bubble3D val="0"/>
          </c:dPt>
          <c:dPt>
            <c:idx val="16"/>
            <c:marker>
              <c:symbol val="none"/>
            </c:marker>
            <c:bubble3D val="0"/>
          </c:dPt>
          <c:dPt>
            <c:idx val="18"/>
            <c:marker>
              <c:symbol val="none"/>
            </c:marker>
            <c:bubble3D val="0"/>
          </c:dPt>
          <c:dPt>
            <c:idx val="19"/>
            <c:marker>
              <c:symbol val="none"/>
            </c:marker>
            <c:bubble3D val="0"/>
          </c:dPt>
          <c:cat>
            <c:numRef>
              <c:f>'résultats elections'!$C$3:$W$3</c:f>
              <c:numCache>
                <c:formatCode>0</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'résultats elections'!$C$6:$W$6</c:f>
              <c:numCache>
                <c:formatCode>0.0</c:formatCode>
                <c:ptCount val="21"/>
                <c:pt idx="1">
                  <c:v>63.71</c:v>
                </c:pt>
                <c:pt idx="2">
                  <c:v>64.00833333333334</c:v>
                </c:pt>
                <c:pt idx="3">
                  <c:v>64.306666666666672</c:v>
                </c:pt>
                <c:pt idx="4">
                  <c:v>64.605000000000004</c:v>
                </c:pt>
                <c:pt idx="5">
                  <c:v>64.903333333333336</c:v>
                </c:pt>
                <c:pt idx="6">
                  <c:v>65.201666666666668</c:v>
                </c:pt>
                <c:pt idx="7">
                  <c:v>65.5</c:v>
                </c:pt>
                <c:pt idx="8">
                  <c:v>64.578874447438906</c:v>
                </c:pt>
                <c:pt idx="9">
                  <c:v>63.657748894877813</c:v>
                </c:pt>
                <c:pt idx="10">
                  <c:v>62.736623342316719</c:v>
                </c:pt>
                <c:pt idx="11">
                  <c:v>61.815497789755625</c:v>
                </c:pt>
                <c:pt idx="12">
                  <c:v>60.894372237194531</c:v>
                </c:pt>
                <c:pt idx="13">
                  <c:v>59.973246684633438</c:v>
                </c:pt>
                <c:pt idx="14">
                  <c:v>59.052121132072358</c:v>
                </c:pt>
                <c:pt idx="15">
                  <c:v>59.052097170151171</c:v>
                </c:pt>
                <c:pt idx="16">
                  <c:v>59.052073208229984</c:v>
                </c:pt>
                <c:pt idx="17">
                  <c:v>59.052049246308798</c:v>
                </c:pt>
                <c:pt idx="18">
                  <c:v>57.848992732601054</c:v>
                </c:pt>
                <c:pt idx="19">
                  <c:v>56.645936218893311</c:v>
                </c:pt>
                <c:pt idx="20">
                  <c:v>55.442879705185575</c:v>
                </c:pt>
              </c:numCache>
            </c:numRef>
          </c:val>
          <c:smooth val="0"/>
        </c:ser>
        <c:ser>
          <c:idx val="0"/>
          <c:order val="3"/>
          <c:tx>
            <c:strRef>
              <c:f>'résultats elections'!$B$7</c:f>
              <c:strCache>
                <c:ptCount val="1"/>
                <c:pt idx="0">
                  <c:v>FPH - CAP - CTE en 2011 et 2014</c:v>
                </c:pt>
              </c:strCache>
            </c:strRef>
          </c:tx>
          <c:dPt>
            <c:idx val="18"/>
            <c:marker>
              <c:symbol val="none"/>
            </c:marker>
            <c:bubble3D val="0"/>
          </c:dPt>
          <c:dPt>
            <c:idx val="19"/>
            <c:marker>
              <c:symbol val="none"/>
            </c:marker>
            <c:bubble3D val="0"/>
          </c:dPt>
          <c:cat>
            <c:numRef>
              <c:f>'résultats elections'!$C$3:$W$3</c:f>
              <c:numCache>
                <c:formatCode>0</c:formatCode>
                <c:ptCount val="2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'résultats elections'!$C$7:$W$7</c:f>
              <c:numCache>
                <c:formatCode>0</c:formatCode>
                <c:ptCount val="21"/>
                <c:pt idx="2" formatCode="0.0">
                  <c:v>63.334940713504579</c:v>
                </c:pt>
                <c:pt idx="3" formatCode="0.0">
                  <c:v>63.584763052800604</c:v>
                </c:pt>
                <c:pt idx="4" formatCode="0.0">
                  <c:v>63.834585392096628</c:v>
                </c:pt>
                <c:pt idx="5" formatCode="0.0">
                  <c:v>64.084407731392645</c:v>
                </c:pt>
                <c:pt idx="6" formatCode="0.0">
                  <c:v>63.273803277666303</c:v>
                </c:pt>
                <c:pt idx="7" formatCode="0.0">
                  <c:v>62.463198823939962</c:v>
                </c:pt>
                <c:pt idx="8" formatCode="0.0">
                  <c:v>61.65259437021362</c:v>
                </c:pt>
                <c:pt idx="9" formatCode="0.0">
                  <c:v>60.841989916487265</c:v>
                </c:pt>
                <c:pt idx="10" formatCode="0.0">
                  <c:v>60.186477988550919</c:v>
                </c:pt>
                <c:pt idx="11" formatCode="0.0">
                  <c:v>59.530966060614574</c:v>
                </c:pt>
                <c:pt idx="12" formatCode="0.0">
                  <c:v>58.875454132678229</c:v>
                </c:pt>
                <c:pt idx="13" formatCode="0.0">
                  <c:v>58.219942204741898</c:v>
                </c:pt>
                <c:pt idx="14" formatCode="0.0">
                  <c:v>56.412390461563596</c:v>
                </c:pt>
                <c:pt idx="15" formatCode="0.0">
                  <c:v>54.604838718385295</c:v>
                </c:pt>
                <c:pt idx="16" formatCode="0.0">
                  <c:v>52.797286975206994</c:v>
                </c:pt>
                <c:pt idx="17" formatCode="0.0">
                  <c:v>50.9897352320287</c:v>
                </c:pt>
                <c:pt idx="18" formatCode="0.0">
                  <c:v>50.725878278729745</c:v>
                </c:pt>
                <c:pt idx="19" formatCode="0.0">
                  <c:v>50.46202132543079</c:v>
                </c:pt>
                <c:pt idx="20" formatCode="0.0">
                  <c:v>50.198164372131835</c:v>
                </c:pt>
              </c:numCache>
            </c:numRef>
          </c:val>
          <c:smooth val="0"/>
        </c:ser>
        <c:dLbls>
          <c:showLegendKey val="0"/>
          <c:showVal val="0"/>
          <c:showCatName val="0"/>
          <c:showSerName val="0"/>
          <c:showPercent val="0"/>
          <c:showBubbleSize val="0"/>
        </c:dLbls>
        <c:marker val="1"/>
        <c:smooth val="0"/>
        <c:axId val="55985664"/>
        <c:axId val="55987200"/>
      </c:lineChart>
      <c:catAx>
        <c:axId val="55985664"/>
        <c:scaling>
          <c:orientation val="minMax"/>
        </c:scaling>
        <c:delete val="0"/>
        <c:axPos val="b"/>
        <c:numFmt formatCode="0" sourceLinked="1"/>
        <c:majorTickMark val="out"/>
        <c:minorTickMark val="none"/>
        <c:tickLblPos val="nextTo"/>
        <c:crossAx val="55987200"/>
        <c:crosses val="autoZero"/>
        <c:auto val="1"/>
        <c:lblAlgn val="ctr"/>
        <c:lblOffset val="100"/>
        <c:noMultiLvlLbl val="0"/>
      </c:catAx>
      <c:valAx>
        <c:axId val="55987200"/>
        <c:scaling>
          <c:orientation val="minMax"/>
          <c:max val="77"/>
          <c:min val="50"/>
        </c:scaling>
        <c:delete val="0"/>
        <c:axPos val="l"/>
        <c:majorGridlines/>
        <c:numFmt formatCode="0.0" sourceLinked="1"/>
        <c:majorTickMark val="out"/>
        <c:minorTickMark val="none"/>
        <c:tickLblPos val="nextTo"/>
        <c:crossAx val="55985664"/>
        <c:crosses val="autoZero"/>
        <c:crossBetween val="between"/>
      </c:valAx>
    </c:plotArea>
    <c:legend>
      <c:legendPos val="r"/>
      <c:layout>
        <c:manualLayout>
          <c:xMode val="edge"/>
          <c:yMode val="edge"/>
          <c:x val="0.26626588599501988"/>
          <c:y val="0.4488331163328993"/>
          <c:w val="0.21961660946227873"/>
          <c:h val="0.15180722094777527"/>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371475</xdr:colOff>
      <xdr:row>20</xdr:row>
      <xdr:rowOff>0</xdr:rowOff>
    </xdr:to>
    <xdr:graphicFrame macro="">
      <xdr:nvGraphicFramePr>
        <xdr:cNvPr id="10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0.01602</cdr:x>
      <cdr:y>0.01858</cdr:y>
    </cdr:from>
    <cdr:to>
      <cdr:x>0.08343</cdr:x>
      <cdr:y>0.08642</cdr:y>
    </cdr:to>
    <cdr:sp macro="" textlink="">
      <cdr:nvSpPr>
        <cdr:cNvPr id="2049" name="Text Box 1"/>
        <cdr:cNvSpPr txBox="1">
          <a:spLocks xmlns:a="http://schemas.openxmlformats.org/drawingml/2006/main" noChangeArrowheads="1"/>
        </cdr:cNvSpPr>
      </cdr:nvSpPr>
      <cdr:spPr bwMode="auto">
        <a:xfrm xmlns:a="http://schemas.openxmlformats.org/drawingml/2006/main">
          <a:off x="127381" y="60520"/>
          <a:ext cx="522665" cy="2093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676276</xdr:colOff>
      <xdr:row>5</xdr:row>
      <xdr:rowOff>28576</xdr:rowOff>
    </xdr:from>
    <xdr:to>
      <xdr:col>14</xdr:col>
      <xdr:colOff>447676</xdr:colOff>
      <xdr:row>34</xdr:row>
      <xdr:rowOff>47625</xdr:rowOff>
    </xdr:to>
    <xdr:graphicFrame macro="">
      <xdr:nvGraphicFramePr>
        <xdr:cNvPr id="3078"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0.55795</cdr:x>
      <cdr:y>0</cdr:y>
    </cdr:from>
    <cdr:to>
      <cdr:x>0.82872</cdr:x>
      <cdr:y>0.00756</cdr:y>
    </cdr:to>
    <cdr:sp macro="" textlink="">
      <cdr:nvSpPr>
        <cdr:cNvPr id="2" name="ZoneTexte 1"/>
        <cdr:cNvSpPr txBox="1"/>
      </cdr:nvSpPr>
      <cdr:spPr>
        <a:xfrm xmlns:a="http://schemas.openxmlformats.org/drawingml/2006/main">
          <a:off x="5181600" y="0"/>
          <a:ext cx="2514600" cy="457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400" b="1"/>
        </a:p>
      </cdr:txBody>
    </cdr:sp>
  </cdr:relSizeAnchor>
  <cdr:relSizeAnchor xmlns:cdr="http://schemas.openxmlformats.org/drawingml/2006/chartDrawing">
    <cdr:from>
      <cdr:x>0</cdr:x>
      <cdr:y>0</cdr:y>
    </cdr:from>
    <cdr:to>
      <cdr:x>0</cdr:x>
      <cdr:y>0</cdr:y>
    </cdr:to>
    <cdr:sp macro="" textlink="">
      <cdr:nvSpPr>
        <cdr:cNvPr id="3" name="ZoneTexte 2"/>
        <cdr:cNvSpPr txBox="1"/>
      </cdr:nvSpPr>
      <cdr:spPr>
        <a:xfrm xmlns:a="http://schemas.openxmlformats.org/drawingml/2006/main" flipV="1">
          <a:off x="-4829175" y="-809625"/>
          <a:ext cx="0" cy="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i="1"/>
            <a:t>Source</a:t>
          </a:r>
          <a:r>
            <a:rPr lang="fr-FR" sz="1100" i="1" baseline="0"/>
            <a:t> : DGAFP/DES d'après DGAFP, DGCL, DGOS</a:t>
          </a:r>
        </a:p>
        <a:p xmlns:a="http://schemas.openxmlformats.org/drawingml/2006/main">
          <a:r>
            <a:rPr lang="fr-FR" sz="1100" i="1" baseline="0"/>
            <a:t>Note : En 2011, rupture pour la FPT où les résultats portent sur les élections aux CT de proximité pour la représentativité régionale contrairement</a:t>
          </a:r>
          <a:br>
            <a:rPr lang="fr-FR" sz="1100" i="1" baseline="0"/>
          </a:br>
          <a:r>
            <a:rPr lang="fr-FR" sz="1100" i="1" baseline="0"/>
            <a:t>aux autres années qui portent sur les élections aux CT pour la représentativité aux instances supérieures.</a:t>
          </a:r>
          <a:br>
            <a:rPr lang="fr-FR" sz="1100" i="1" baseline="0"/>
          </a:br>
          <a:r>
            <a:rPr lang="fr-FR" sz="1100" i="1" baseline="0">
              <a:effectLst/>
              <a:latin typeface="+mn-lt"/>
              <a:ea typeface="+mn-ea"/>
              <a:cs typeface="+mn-cs"/>
            </a:rPr>
            <a:t>(1) </a:t>
          </a:r>
          <a:r>
            <a:rPr lang="fr-FR" sz="1100" i="1" baseline="0"/>
            <a:t>Jusqu'à la réforme de 2010, les élections aux CAP de la FPE ont lieu tous les 3 ans. Les CAP de la FPE sont renouvelées en partie </a:t>
          </a:r>
        </a:p>
        <a:p xmlns:a="http://schemas.openxmlformats.org/drawingml/2006/main">
          <a:r>
            <a:rPr lang="fr-FR" sz="1100" i="1" baseline="0"/>
            <a:t>chaque année si bien que sur un cycle de 3 ans, toutes les CAP sont renouvelées. Dans les statistiques produites ici de la FPE, on rattache à une </a:t>
          </a:r>
        </a:p>
        <a:p xmlns:a="http://schemas.openxmlformats.org/drawingml/2006/main">
          <a:r>
            <a:rPr lang="fr-FR" sz="1100" i="1" baseline="0"/>
            <a:t>année (a) l'ensemble des résultats portant sur les élections des années (a-2)-(a-1)-a ; par exemple, pour 2010, sont comptabilisés les inscrits, </a:t>
          </a:r>
        </a:p>
        <a:p xmlns:a="http://schemas.openxmlformats.org/drawingml/2006/main">
          <a:r>
            <a:rPr lang="fr-FR" sz="1100" i="1" baseline="0"/>
            <a:t>votants et suffrages exprimés aux élections des CAP ayant eu lieu en 2008, 2009 et 2010.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werthei.MATIGNON-DOM.000/Local%20Settings/Temporary%20Internet%20Files/OLK82C/FP%20territoriale%20CAP%202001%20DIFFUSION%20(29-01-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rtemis\jwerthei$\VPLOMB\Rapport%20annuel%202007-2008\FICHES%20THEMATIQUES\1%20DEF%20FT%20pour%20les%20auteurs\9%20FT%20Relations%20professionnelles%20Josette\RAPCAP%20d&#233;finitif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rtemis\jwerthei$\CAP\CAP%20rapports\Economie%20elections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A"/>
      <sheetName val="2B"/>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71"/>
      <sheetName val="972"/>
      <sheetName val="973"/>
      <sheetName val="974"/>
      <sheetName val="975"/>
      <sheetName val="Réc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mble"/>
      <sheetName val="Divers_à_actualiser"/>
      <sheetName val="Divers_à_actualiser (2)"/>
      <sheetName val="Ensemble_Josette"/>
      <sheetName val="Part.élector"/>
      <sheetName val="part_elec_1"/>
      <sheetName val="part_elec_1_regroupés"/>
      <sheetName val="part_elec_2"/>
      <sheetName val="part_elec_2_regroupés"/>
      <sheetName val="nbvoix Ts"/>
      <sheetName val="detailgr10_dyn"/>
      <sheetName val="Non_pub_detail_gr10"/>
      <sheetName val="Non_pub_detail_gr10 (2)"/>
      <sheetName val="nb_voix_1"/>
      <sheetName val="%voix ts"/>
      <sheetName val="%voix_1"/>
      <sheetName val="nbvoix A"/>
      <sheetName val="nbvoixA_1"/>
      <sheetName val="% voixA"/>
      <sheetName val="%voixA_1"/>
      <sheetName val="nb voix B"/>
      <sheetName val="nbvoixB_1"/>
      <sheetName val="%voix B"/>
      <sheetName val="%voixB_1"/>
      <sheetName val="nbvoixC"/>
      <sheetName val="nvoixC_1"/>
      <sheetName val="%voix C"/>
      <sheetName val="%voixC_1"/>
      <sheetName val="nb siège Ts"/>
      <sheetName val="nbsiege_1"/>
      <sheetName val="nb siège_Ts_sexe"/>
      <sheetName val="nb_sie_Ts_sexe_administration1"/>
      <sheetName val="sexe %"/>
      <sheetName val="%sièges Ts"/>
      <sheetName val="%siege_1"/>
      <sheetName val="nb sièges A"/>
      <sheetName val="nbsiegeA_1"/>
      <sheetName val="nb siège_A_sexe"/>
      <sheetName val="nb siège_A_sexe_1"/>
      <sheetName val="% sièges A"/>
      <sheetName val="%siegeA_1"/>
      <sheetName val="nb sièges B"/>
      <sheetName val="nbsiegeB_1"/>
      <sheetName val="nb siège_B_sexe"/>
      <sheetName val="%sièges B"/>
      <sheetName val="%siegeB_1"/>
      <sheetName val="nb sièges C"/>
      <sheetName val="nbsiegeC_1"/>
      <sheetName val="nb siège_C_sexe"/>
      <sheetName val="%sièges C"/>
      <sheetName val="%siegeC_1"/>
      <sheetName val="Module2"/>
      <sheetName val="Module1"/>
    </sheetNames>
    <sheetDataSet>
      <sheetData sheetId="0">
        <row r="4">
          <cell r="C4" t="str">
            <v>sum_nb_ins</v>
          </cell>
          <cell r="D4" t="str">
            <v>sum_nb_vot</v>
          </cell>
          <cell r="E4" t="str">
            <v>pct_vot</v>
          </cell>
          <cell r="F4" t="str">
            <v>sum_nb_voi</v>
          </cell>
        </row>
        <row r="5">
          <cell r="C5">
            <v>2001262</v>
          </cell>
          <cell r="D5">
            <v>1394857</v>
          </cell>
          <cell r="E5">
            <v>69.698899999999995</v>
          </cell>
          <cell r="F5">
            <v>1329235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
      <sheetName val="dgcp"/>
      <sheetName val="dgddi"/>
      <sheetName val="insee"/>
      <sheetName val="dgccrf"/>
      <sheetName val="dree"/>
      <sheetName val="ag"/>
      <sheetName val="metm"/>
      <sheetName val="in"/>
      <sheetName val="cc"/>
      <sheetName val="darpmi"/>
      <sheetName val="representcapn"/>
      <sheetName val="Feuil3"/>
      <sheetName val="Feuil1"/>
    </sheetNames>
    <sheetDataSet>
      <sheetData sheetId="0">
        <row r="7">
          <cell r="C7">
            <v>33</v>
          </cell>
          <cell r="D7">
            <v>20183</v>
          </cell>
          <cell r="E7">
            <v>17104</v>
          </cell>
          <cell r="F7">
            <v>16609</v>
          </cell>
          <cell r="G7">
            <v>495</v>
          </cell>
          <cell r="H7">
            <v>0.84744587028687512</v>
          </cell>
          <cell r="I7">
            <v>1328</v>
          </cell>
          <cell r="J7">
            <v>7.9956650009031252E-2</v>
          </cell>
          <cell r="K7">
            <v>2</v>
          </cell>
          <cell r="L7">
            <v>7080</v>
          </cell>
          <cell r="M7">
            <v>0.42627491119272681</v>
          </cell>
          <cell r="N7">
            <v>14</v>
          </cell>
          <cell r="O7">
            <v>4058</v>
          </cell>
          <cell r="P7">
            <v>0.24432536576554881</v>
          </cell>
          <cell r="Q7">
            <v>6</v>
          </cell>
          <cell r="R7">
            <v>2191</v>
          </cell>
          <cell r="S7">
            <v>0.13191643085074356</v>
          </cell>
          <cell r="T7">
            <v>7</v>
          </cell>
          <cell r="U7">
            <v>558</v>
          </cell>
          <cell r="V7">
            <v>3.3596243000782705E-2</v>
          </cell>
          <cell r="W7">
            <v>0</v>
          </cell>
          <cell r="X7">
            <v>341</v>
          </cell>
          <cell r="Y7">
            <v>2.0531037389367211E-2</v>
          </cell>
          <cell r="Z7">
            <v>0</v>
          </cell>
          <cell r="AA7">
            <v>1053</v>
          </cell>
          <cell r="AB7">
            <v>6.3399361791799627E-2</v>
          </cell>
          <cell r="AC7">
            <v>4</v>
          </cell>
          <cell r="AD7">
            <v>0</v>
          </cell>
        </row>
        <row r="10">
          <cell r="C10">
            <v>18</v>
          </cell>
          <cell r="D10">
            <v>24476</v>
          </cell>
          <cell r="E10">
            <v>21669</v>
          </cell>
          <cell r="F10">
            <v>21027</v>
          </cell>
          <cell r="G10">
            <v>642</v>
          </cell>
          <cell r="H10">
            <v>0.88531622814185329</v>
          </cell>
          <cell r="I10">
            <v>2392</v>
          </cell>
          <cell r="J10">
            <v>0.11375850097493699</v>
          </cell>
          <cell r="K10">
            <v>1</v>
          </cell>
          <cell r="L10">
            <v>9401</v>
          </cell>
          <cell r="M10">
            <v>0.44709183430827032</v>
          </cell>
          <cell r="N10">
            <v>7</v>
          </cell>
          <cell r="O10">
            <v>6620</v>
          </cell>
          <cell r="P10">
            <v>0.31483330955438243</v>
          </cell>
          <cell r="Q10">
            <v>9</v>
          </cell>
          <cell r="R10">
            <v>1513</v>
          </cell>
          <cell r="S10">
            <v>7.1955105340752362E-2</v>
          </cell>
          <cell r="T10">
            <v>1</v>
          </cell>
          <cell r="U10">
            <v>605</v>
          </cell>
          <cell r="V10">
            <v>2.8772530555951872E-2</v>
          </cell>
          <cell r="W10">
            <v>0</v>
          </cell>
          <cell r="X10">
            <v>350</v>
          </cell>
          <cell r="Y10">
            <v>1.6645265610881248E-2</v>
          </cell>
          <cell r="Z10">
            <v>0</v>
          </cell>
          <cell r="AA10">
            <v>146</v>
          </cell>
          <cell r="AB10">
            <v>6.9434536548247487E-3</v>
          </cell>
          <cell r="AC10">
            <v>0</v>
          </cell>
          <cell r="AD10">
            <v>0</v>
          </cell>
        </row>
        <row r="13">
          <cell r="C13">
            <v>16</v>
          </cell>
          <cell r="D13">
            <v>35810</v>
          </cell>
          <cell r="E13">
            <v>30940</v>
          </cell>
          <cell r="F13">
            <v>29737</v>
          </cell>
          <cell r="G13">
            <v>1203</v>
          </cell>
          <cell r="H13">
            <v>0.8640044680256912</v>
          </cell>
          <cell r="I13">
            <v>3457</v>
          </cell>
          <cell r="J13">
            <v>0.11625248007532703</v>
          </cell>
          <cell r="K13">
            <v>1</v>
          </cell>
          <cell r="L13">
            <v>13813</v>
          </cell>
          <cell r="M13">
            <v>0.46450549820089448</v>
          </cell>
          <cell r="N13">
            <v>10</v>
          </cell>
          <cell r="O13">
            <v>9276</v>
          </cell>
          <cell r="P13">
            <v>0.31193462689578638</v>
          </cell>
          <cell r="Q13">
            <v>5</v>
          </cell>
          <cell r="R13">
            <v>1676</v>
          </cell>
          <cell r="S13">
            <v>5.6360762686215822E-2</v>
          </cell>
          <cell r="T13">
            <v>0</v>
          </cell>
          <cell r="U13">
            <v>996</v>
          </cell>
          <cell r="V13">
            <v>3.3493627467464773E-2</v>
          </cell>
          <cell r="W13">
            <v>0</v>
          </cell>
          <cell r="X13">
            <v>519</v>
          </cell>
          <cell r="Y13">
            <v>1.7453004674311465E-2</v>
          </cell>
          <cell r="Z13">
            <v>0</v>
          </cell>
          <cell r="AA13">
            <v>0</v>
          </cell>
          <cell r="AB13">
            <v>0</v>
          </cell>
          <cell r="AC13">
            <v>0</v>
          </cell>
          <cell r="AD13">
            <v>0</v>
          </cell>
        </row>
        <row r="22">
          <cell r="B22">
            <v>0</v>
          </cell>
          <cell r="C22">
            <v>0</v>
          </cell>
          <cell r="D22">
            <v>72064</v>
          </cell>
          <cell r="E22">
            <v>62527</v>
          </cell>
          <cell r="F22">
            <v>59680</v>
          </cell>
          <cell r="G22">
            <v>2847</v>
          </cell>
          <cell r="H22">
            <v>0.86765930284191828</v>
          </cell>
          <cell r="I22">
            <v>5996</v>
          </cell>
          <cell r="J22">
            <v>0.10046916890080429</v>
          </cell>
          <cell r="K22">
            <v>0</v>
          </cell>
          <cell r="L22">
            <v>29750.34</v>
          </cell>
          <cell r="M22">
            <v>0.49849765415549596</v>
          </cell>
          <cell r="N22">
            <v>0</v>
          </cell>
          <cell r="O22">
            <v>19454.239999999998</v>
          </cell>
          <cell r="P22">
            <v>0.32597587131367289</v>
          </cell>
          <cell r="Q22">
            <v>0</v>
          </cell>
          <cell r="R22">
            <v>3289.16</v>
          </cell>
          <cell r="S22">
            <v>5.5113270777479892E-2</v>
          </cell>
          <cell r="T22">
            <v>0</v>
          </cell>
          <cell r="U22">
            <v>665.67000000000007</v>
          </cell>
          <cell r="V22">
            <v>1.1153987935656837E-2</v>
          </cell>
          <cell r="W22">
            <v>0</v>
          </cell>
          <cell r="X22">
            <v>340.33</v>
          </cell>
          <cell r="Y22">
            <v>5.7025804289544237E-3</v>
          </cell>
          <cell r="Z22">
            <v>0</v>
          </cell>
          <cell r="AA22">
            <v>61.25</v>
          </cell>
          <cell r="AB22">
            <v>1.0263069705093834E-3</v>
          </cell>
          <cell r="AC22">
            <v>0</v>
          </cell>
          <cell r="AD22">
            <v>123</v>
          </cell>
          <cell r="AE22">
            <v>2.0609919571045578E-3</v>
          </cell>
          <cell r="AF2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activeCell="A21" sqref="A21"/>
    </sheetView>
  </sheetViews>
  <sheetFormatPr baseColWidth="10" defaultRowHeight="12.75" x14ac:dyDescent="0.2"/>
  <cols>
    <col min="1" max="1" width="14.1640625" customWidth="1"/>
    <col min="2" max="2" width="18.83203125" customWidth="1"/>
    <col min="11" max="11" width="8.1640625" customWidth="1"/>
  </cols>
  <sheetData>
    <row r="1" spans="1:11" ht="12.75" customHeight="1" x14ac:dyDescent="0.2">
      <c r="A1" s="129" t="s">
        <v>101</v>
      </c>
      <c r="B1" s="130"/>
      <c r="C1" s="130"/>
      <c r="D1" s="130"/>
      <c r="E1" s="130"/>
      <c r="F1" s="130"/>
      <c r="G1" s="130"/>
      <c r="H1" s="130"/>
      <c r="I1" s="130"/>
      <c r="J1" s="130"/>
      <c r="K1" s="130"/>
    </row>
    <row r="21" spans="1:11" ht="14.25" customHeight="1" x14ac:dyDescent="0.2">
      <c r="A21" s="41" t="s">
        <v>129</v>
      </c>
      <c r="B21" s="42"/>
      <c r="C21" s="42"/>
      <c r="D21" s="42"/>
      <c r="E21" s="42"/>
      <c r="F21" s="42"/>
      <c r="G21" s="42"/>
      <c r="H21" s="42"/>
    </row>
    <row r="22" spans="1:11" x14ac:dyDescent="0.2">
      <c r="A22" s="131"/>
      <c r="B22" s="131"/>
      <c r="C22" s="131"/>
      <c r="D22" s="131"/>
      <c r="E22" s="131"/>
      <c r="F22" s="131"/>
      <c r="G22" s="131"/>
      <c r="H22" s="131"/>
      <c r="I22" s="131"/>
      <c r="J22" s="131"/>
      <c r="K22" s="131"/>
    </row>
    <row r="23" spans="1:11" x14ac:dyDescent="0.2">
      <c r="A23" s="131"/>
      <c r="B23" s="131"/>
      <c r="C23" s="131"/>
      <c r="D23" s="131"/>
      <c r="E23" s="131"/>
      <c r="F23" s="131"/>
      <c r="G23" s="131"/>
      <c r="H23" s="131"/>
      <c r="I23" s="131"/>
      <c r="J23" s="131"/>
      <c r="K23" s="131"/>
    </row>
    <row r="24" spans="1:11" x14ac:dyDescent="0.2">
      <c r="A24" s="131"/>
      <c r="B24" s="131"/>
      <c r="C24" s="131"/>
      <c r="D24" s="131"/>
      <c r="E24" s="131"/>
      <c r="F24" s="131"/>
      <c r="G24" s="131"/>
      <c r="H24" s="131"/>
      <c r="I24" s="131"/>
      <c r="J24" s="131"/>
      <c r="K24" s="131"/>
    </row>
    <row r="25" spans="1:11" x14ac:dyDescent="0.2">
      <c r="A25" s="23"/>
      <c r="B25" s="16"/>
      <c r="C25" s="16"/>
      <c r="D25" s="16"/>
      <c r="E25" s="16"/>
      <c r="F25" s="16"/>
      <c r="G25" s="16"/>
      <c r="H25" s="16"/>
    </row>
    <row r="26" spans="1:11" x14ac:dyDescent="0.2">
      <c r="A26" s="23"/>
      <c r="B26" s="16"/>
      <c r="C26" s="16"/>
      <c r="D26" s="16"/>
      <c r="E26" s="16"/>
      <c r="F26" s="16"/>
      <c r="G26" s="16"/>
      <c r="H26" s="16"/>
    </row>
    <row r="27" spans="1:11" x14ac:dyDescent="0.2">
      <c r="A27" s="16" t="s">
        <v>100</v>
      </c>
      <c r="B27" s="17"/>
      <c r="C27" s="17"/>
      <c r="D27" s="17"/>
      <c r="E27" s="17"/>
      <c r="F27" s="17"/>
      <c r="G27" s="17"/>
      <c r="H27" s="17"/>
    </row>
    <row r="28" spans="1:11" x14ac:dyDescent="0.2">
      <c r="A28" s="18" t="s">
        <v>29</v>
      </c>
      <c r="B28" s="19" t="s">
        <v>4</v>
      </c>
      <c r="C28" s="17"/>
      <c r="D28" s="17"/>
      <c r="E28" s="17"/>
      <c r="F28" s="17"/>
      <c r="G28" s="17"/>
      <c r="H28" s="17"/>
    </row>
    <row r="29" spans="1:11" x14ac:dyDescent="0.2">
      <c r="A29" s="20" t="s">
        <v>30</v>
      </c>
      <c r="B29" s="21">
        <v>87.1</v>
      </c>
      <c r="C29" s="17"/>
      <c r="D29" s="17"/>
      <c r="E29" s="17"/>
      <c r="F29" s="17"/>
      <c r="G29" s="17"/>
      <c r="H29" s="17"/>
    </row>
    <row r="30" spans="1:11" x14ac:dyDescent="0.2">
      <c r="A30" s="20" t="s">
        <v>31</v>
      </c>
      <c r="B30" s="21">
        <v>87.1</v>
      </c>
      <c r="C30" s="17"/>
      <c r="D30" s="17"/>
      <c r="E30" s="17"/>
      <c r="F30" s="17"/>
      <c r="G30" s="17"/>
      <c r="H30" s="17"/>
    </row>
    <row r="31" spans="1:11" x14ac:dyDescent="0.2">
      <c r="A31" s="20" t="s">
        <v>32</v>
      </c>
      <c r="B31" s="21">
        <v>88</v>
      </c>
      <c r="C31" s="17"/>
      <c r="D31" s="17"/>
      <c r="E31" s="17"/>
      <c r="F31" s="17"/>
      <c r="G31" s="17"/>
      <c r="H31" s="17"/>
    </row>
    <row r="32" spans="1:11" x14ac:dyDescent="0.2">
      <c r="A32" s="20" t="s">
        <v>33</v>
      </c>
      <c r="B32" s="21">
        <v>87.1</v>
      </c>
      <c r="C32" s="17"/>
      <c r="D32" s="17"/>
      <c r="E32" s="17"/>
      <c r="F32" s="17"/>
      <c r="G32" s="17"/>
      <c r="H32" s="17"/>
    </row>
    <row r="33" spans="1:8" x14ac:dyDescent="0.2">
      <c r="A33" s="20" t="s">
        <v>34</v>
      </c>
      <c r="B33" s="21">
        <v>85.6</v>
      </c>
      <c r="C33" s="17"/>
      <c r="D33" s="17"/>
      <c r="E33" s="17"/>
      <c r="F33" s="17"/>
      <c r="G33" s="17"/>
      <c r="H33" s="17"/>
    </row>
    <row r="34" spans="1:8" x14ac:dyDescent="0.2">
      <c r="A34" s="20" t="s">
        <v>35</v>
      </c>
      <c r="B34" s="21">
        <v>84.1</v>
      </c>
      <c r="C34" s="17"/>
      <c r="D34" s="17"/>
      <c r="E34" s="17"/>
      <c r="F34" s="17"/>
      <c r="G34" s="17"/>
      <c r="H34" s="17"/>
    </row>
    <row r="35" spans="1:8" x14ac:dyDescent="0.2">
      <c r="A35" s="20" t="s">
        <v>36</v>
      </c>
      <c r="B35" s="21">
        <v>82.9</v>
      </c>
      <c r="C35" s="17"/>
      <c r="D35" s="17"/>
      <c r="E35" s="17"/>
      <c r="F35" s="17"/>
      <c r="G35" s="17"/>
      <c r="H35" s="17"/>
    </row>
    <row r="36" spans="1:8" x14ac:dyDescent="0.2">
      <c r="A36" s="20" t="s">
        <v>37</v>
      </c>
      <c r="B36" s="21">
        <v>81.900000000000006</v>
      </c>
      <c r="C36" s="17"/>
      <c r="D36" s="17"/>
      <c r="E36" s="17"/>
      <c r="F36" s="17"/>
      <c r="G36" s="17"/>
      <c r="H36" s="17"/>
    </row>
    <row r="37" spans="1:8" x14ac:dyDescent="0.2">
      <c r="A37" s="20" t="s">
        <v>38</v>
      </c>
      <c r="B37" s="21">
        <v>82.5</v>
      </c>
      <c r="C37" s="17"/>
      <c r="D37" s="17"/>
      <c r="E37" s="17"/>
      <c r="F37" s="17"/>
      <c r="G37" s="17"/>
      <c r="H37" s="17"/>
    </row>
    <row r="38" spans="1:8" x14ac:dyDescent="0.2">
      <c r="A38" s="20" t="s">
        <v>39</v>
      </c>
      <c r="B38" s="21">
        <v>82.2</v>
      </c>
      <c r="C38" s="17"/>
      <c r="D38" s="17"/>
      <c r="E38" s="17"/>
      <c r="F38" s="17"/>
      <c r="G38" s="17"/>
      <c r="H38" s="17"/>
    </row>
    <row r="39" spans="1:8" x14ac:dyDescent="0.2">
      <c r="A39" s="20" t="s">
        <v>40</v>
      </c>
      <c r="B39" s="21">
        <v>82</v>
      </c>
      <c r="C39" s="17"/>
      <c r="D39" s="17"/>
      <c r="E39" s="17"/>
      <c r="F39" s="17"/>
      <c r="G39" s="17"/>
      <c r="H39" s="17"/>
    </row>
    <row r="40" spans="1:8" x14ac:dyDescent="0.2">
      <c r="A40" s="20" t="s">
        <v>41</v>
      </c>
      <c r="B40" s="21">
        <v>83.2</v>
      </c>
      <c r="C40" s="17"/>
      <c r="D40" s="17"/>
      <c r="E40" s="17"/>
      <c r="F40" s="17"/>
      <c r="G40" s="17"/>
      <c r="H40" s="17"/>
    </row>
    <row r="41" spans="1:8" x14ac:dyDescent="0.2">
      <c r="A41" s="20" t="s">
        <v>42</v>
      </c>
      <c r="B41" s="21">
        <v>81.5</v>
      </c>
      <c r="C41" s="17"/>
      <c r="D41" s="17"/>
      <c r="E41" s="17"/>
      <c r="F41" s="17"/>
      <c r="G41" s="17"/>
      <c r="H41" s="17"/>
    </row>
    <row r="42" spans="1:8" x14ac:dyDescent="0.2">
      <c r="A42" s="20" t="s">
        <v>43</v>
      </c>
      <c r="B42" s="21">
        <v>80.599999999999994</v>
      </c>
      <c r="C42" s="17"/>
      <c r="D42" s="17"/>
      <c r="E42" s="17"/>
      <c r="F42" s="17"/>
      <c r="G42" s="17"/>
      <c r="H42" s="17"/>
    </row>
    <row r="43" spans="1:8" x14ac:dyDescent="0.2">
      <c r="A43" s="22" t="s">
        <v>44</v>
      </c>
      <c r="B43" s="21">
        <v>78.900000000000006</v>
      </c>
      <c r="C43" s="17"/>
      <c r="D43" s="17"/>
      <c r="E43" s="17"/>
      <c r="F43" s="17"/>
      <c r="G43" s="17"/>
      <c r="H43" s="17"/>
    </row>
    <row r="44" spans="1:8" x14ac:dyDescent="0.2">
      <c r="A44" s="22" t="s">
        <v>45</v>
      </c>
      <c r="B44" s="21">
        <v>78.7</v>
      </c>
      <c r="C44" s="17"/>
      <c r="D44" s="17"/>
      <c r="E44" s="17"/>
      <c r="F44" s="17"/>
      <c r="G44" s="17"/>
      <c r="H44" s="17"/>
    </row>
    <row r="45" spans="1:8" x14ac:dyDescent="0.2">
      <c r="A45" s="22" t="s">
        <v>46</v>
      </c>
      <c r="B45" s="21">
        <v>78</v>
      </c>
      <c r="C45" s="17"/>
      <c r="D45" s="17"/>
      <c r="E45" s="17"/>
      <c r="F45" s="17"/>
      <c r="G45" s="17"/>
      <c r="H45" s="17"/>
    </row>
    <row r="46" spans="1:8" x14ac:dyDescent="0.2">
      <c r="A46" s="20" t="s">
        <v>47</v>
      </c>
      <c r="B46" s="21">
        <v>75.400000000000006</v>
      </c>
      <c r="C46" s="17"/>
      <c r="D46" s="17"/>
      <c r="E46" s="17"/>
      <c r="F46" s="17"/>
      <c r="G46" s="17"/>
      <c r="H46" s="17"/>
    </row>
    <row r="47" spans="1:8" x14ac:dyDescent="0.2">
      <c r="A47" s="20" t="s">
        <v>48</v>
      </c>
      <c r="B47" s="21">
        <v>75.746213759531727</v>
      </c>
      <c r="C47" s="17"/>
      <c r="D47" s="17"/>
      <c r="E47" s="17"/>
      <c r="F47" s="17"/>
      <c r="G47" s="17"/>
      <c r="H47" s="17"/>
    </row>
    <row r="48" spans="1:8" x14ac:dyDescent="0.2">
      <c r="A48" s="20" t="s">
        <v>49</v>
      </c>
      <c r="B48" s="21">
        <v>75.91</v>
      </c>
      <c r="C48" s="17"/>
      <c r="D48" s="17"/>
      <c r="E48" s="17"/>
      <c r="F48" s="17"/>
      <c r="G48" s="17"/>
      <c r="H48" s="17"/>
    </row>
    <row r="49" spans="1:8" x14ac:dyDescent="0.2">
      <c r="A49" s="20" t="s">
        <v>50</v>
      </c>
      <c r="B49" s="21">
        <v>75.45</v>
      </c>
      <c r="C49" s="17"/>
      <c r="D49" s="17"/>
      <c r="E49" s="17"/>
      <c r="F49" s="17"/>
      <c r="G49" s="17"/>
      <c r="H49" s="17"/>
    </row>
    <row r="50" spans="1:8" x14ac:dyDescent="0.2">
      <c r="A50" s="20" t="s">
        <v>51</v>
      </c>
      <c r="B50" s="21">
        <v>75.64</v>
      </c>
      <c r="C50" s="17"/>
      <c r="D50" s="17"/>
      <c r="E50" s="17"/>
      <c r="F50" s="17"/>
      <c r="G50" s="17"/>
      <c r="H50" s="17"/>
    </row>
    <row r="51" spans="1:8" x14ac:dyDescent="0.2">
      <c r="A51" s="20" t="s">
        <v>52</v>
      </c>
      <c r="B51" s="21">
        <v>75.655000000000001</v>
      </c>
      <c r="C51" s="17"/>
      <c r="D51" s="17"/>
      <c r="E51" s="17"/>
      <c r="F51" s="17"/>
      <c r="G51" s="17"/>
      <c r="H51" s="17"/>
    </row>
    <row r="52" spans="1:8" x14ac:dyDescent="0.2">
      <c r="A52" s="20" t="s">
        <v>53</v>
      </c>
      <c r="B52" s="21">
        <v>75.055800000000005</v>
      </c>
      <c r="C52" s="17"/>
      <c r="D52" s="17"/>
      <c r="E52" s="17"/>
      <c r="F52" s="17"/>
      <c r="G52" s="17"/>
      <c r="H52" s="17"/>
    </row>
    <row r="53" spans="1:8" x14ac:dyDescent="0.2">
      <c r="A53" s="20" t="s">
        <v>54</v>
      </c>
      <c r="B53" s="21">
        <v>74.426000000000002</v>
      </c>
      <c r="C53" s="17"/>
      <c r="D53" s="17"/>
      <c r="E53" s="17"/>
      <c r="F53" s="17"/>
      <c r="G53" s="17"/>
      <c r="H53" s="17"/>
    </row>
    <row r="54" spans="1:8" x14ac:dyDescent="0.2">
      <c r="A54" s="20" t="s">
        <v>55</v>
      </c>
      <c r="B54" s="21">
        <v>74.153000000000006</v>
      </c>
      <c r="C54" s="17"/>
      <c r="D54" s="17"/>
      <c r="E54" s="17"/>
      <c r="F54" s="17"/>
      <c r="G54" s="17"/>
      <c r="H54" s="17"/>
    </row>
    <row r="55" spans="1:8" x14ac:dyDescent="0.2">
      <c r="A55" s="20" t="s">
        <v>56</v>
      </c>
      <c r="B55" s="21">
        <v>73.237899999999996</v>
      </c>
      <c r="C55" s="17"/>
      <c r="D55" s="17"/>
      <c r="E55" s="17"/>
      <c r="F55" s="17"/>
      <c r="G55" s="17"/>
      <c r="H55" s="17"/>
    </row>
    <row r="56" spans="1:8" x14ac:dyDescent="0.2">
      <c r="A56" s="20" t="s">
        <v>57</v>
      </c>
      <c r="B56" s="21">
        <v>73.2</v>
      </c>
      <c r="C56" s="17"/>
      <c r="D56" s="17"/>
      <c r="E56" s="17"/>
      <c r="F56" s="17"/>
      <c r="G56" s="17"/>
      <c r="H56" s="17"/>
    </row>
    <row r="57" spans="1:8" x14ac:dyDescent="0.2">
      <c r="A57" s="20" t="s">
        <v>58</v>
      </c>
      <c r="B57" s="21">
        <v>73.099999999999994</v>
      </c>
      <c r="C57" s="17"/>
      <c r="D57" s="17"/>
      <c r="E57" s="17"/>
      <c r="F57" s="17"/>
      <c r="G57" s="17"/>
      <c r="H57" s="17"/>
    </row>
    <row r="58" spans="1:8" x14ac:dyDescent="0.2">
      <c r="A58" s="20" t="s">
        <v>59</v>
      </c>
      <c r="B58" s="21">
        <v>70.900000000000006</v>
      </c>
      <c r="C58" s="17"/>
      <c r="D58" s="17"/>
      <c r="E58" s="17"/>
      <c r="F58" s="17"/>
      <c r="G58" s="17"/>
      <c r="H58" s="17"/>
    </row>
    <row r="59" spans="1:8" x14ac:dyDescent="0.2">
      <c r="A59" s="20" t="s">
        <v>60</v>
      </c>
      <c r="B59" s="21">
        <v>70.8</v>
      </c>
      <c r="C59" s="17"/>
      <c r="D59" s="17"/>
      <c r="E59" s="17"/>
      <c r="F59" s="17"/>
      <c r="G59" s="17"/>
      <c r="H59" s="17"/>
    </row>
    <row r="60" spans="1:8" x14ac:dyDescent="0.2">
      <c r="A60" s="20" t="s">
        <v>61</v>
      </c>
      <c r="B60" s="21">
        <v>69.7</v>
      </c>
      <c r="C60" s="17"/>
      <c r="D60" s="17"/>
      <c r="E60" s="17"/>
      <c r="F60" s="17"/>
      <c r="G60" s="17"/>
      <c r="H60" s="17"/>
    </row>
    <row r="61" spans="1:8" x14ac:dyDescent="0.2">
      <c r="A61" s="20" t="s">
        <v>62</v>
      </c>
      <c r="B61" s="21">
        <v>70.010000000000005</v>
      </c>
      <c r="C61" s="17"/>
      <c r="D61" s="17"/>
      <c r="E61" s="17"/>
      <c r="F61" s="17"/>
      <c r="G61" s="17"/>
      <c r="H61" s="17"/>
    </row>
    <row r="62" spans="1:8" x14ac:dyDescent="0.2">
      <c r="A62" s="18" t="s">
        <v>63</v>
      </c>
      <c r="B62" s="18">
        <v>69.900000000000006</v>
      </c>
      <c r="C62" s="17"/>
      <c r="D62" s="17"/>
      <c r="E62" s="17"/>
      <c r="F62" s="17"/>
      <c r="G62" s="17"/>
      <c r="H62" s="17"/>
    </row>
    <row r="63" spans="1:8" x14ac:dyDescent="0.2">
      <c r="A63" s="18" t="s">
        <v>64</v>
      </c>
      <c r="B63" s="18">
        <v>69.8</v>
      </c>
      <c r="C63" s="17"/>
      <c r="D63" s="17"/>
      <c r="E63" s="17"/>
      <c r="F63" s="17"/>
      <c r="G63" s="17"/>
      <c r="H63" s="17"/>
    </row>
    <row r="64" spans="1:8" x14ac:dyDescent="0.2">
      <c r="A64" s="45">
        <v>2011</v>
      </c>
      <c r="B64" s="18">
        <v>59.2</v>
      </c>
      <c r="C64" s="17"/>
      <c r="D64" s="17"/>
      <c r="E64" s="17"/>
      <c r="F64" s="17"/>
      <c r="G64" s="17"/>
      <c r="H64" s="17"/>
    </row>
    <row r="65" spans="1:8" x14ac:dyDescent="0.2">
      <c r="A65" s="45">
        <v>2014</v>
      </c>
      <c r="B65" s="18">
        <v>59.2</v>
      </c>
      <c r="C65" s="17"/>
      <c r="D65" s="17"/>
      <c r="E65" s="17"/>
      <c r="F65" s="17"/>
      <c r="G65" s="17"/>
      <c r="H65" s="17"/>
    </row>
  </sheetData>
  <mergeCells count="2">
    <mergeCell ref="A1:K1"/>
    <mergeCell ref="A22:K24"/>
  </mergeCells>
  <phoneticPr fontId="4" type="noConversion"/>
  <pageMargins left="0.33" right="0.28999999999999998"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opLeftCell="A28" zoomScaleNormal="100" workbookViewId="0">
      <selection activeCell="A52" sqref="A52:G54"/>
    </sheetView>
  </sheetViews>
  <sheetFormatPr baseColWidth="10" defaultRowHeight="12.75" x14ac:dyDescent="0.2"/>
  <cols>
    <col min="1" max="1" width="50" customWidth="1"/>
    <col min="2" max="2" width="10.83203125" style="44" bestFit="1" customWidth="1"/>
    <col min="3" max="6" width="10.6640625" style="44" bestFit="1" customWidth="1"/>
    <col min="7" max="7" width="10.5" style="44" bestFit="1" customWidth="1"/>
    <col min="9" max="9" width="48.6640625" customWidth="1"/>
    <col min="10" max="14" width="12" customWidth="1"/>
    <col min="15" max="15" width="9.6640625" customWidth="1"/>
  </cols>
  <sheetData>
    <row r="1" spans="1:18" ht="12.75" customHeight="1" x14ac:dyDescent="0.2">
      <c r="A1" s="135" t="s">
        <v>98</v>
      </c>
      <c r="B1" s="136"/>
      <c r="C1" s="136"/>
      <c r="D1" s="136"/>
      <c r="E1" s="136"/>
      <c r="F1" s="136"/>
      <c r="G1" s="136"/>
    </row>
    <row r="2" spans="1:18" s="42" customFormat="1" x14ac:dyDescent="0.2">
      <c r="A2" s="136"/>
      <c r="B2" s="136"/>
      <c r="C2" s="136"/>
      <c r="D2" s="136"/>
      <c r="E2" s="136"/>
      <c r="F2" s="136"/>
      <c r="G2" s="136"/>
    </row>
    <row r="3" spans="1:18" x14ac:dyDescent="0.2">
      <c r="A3" s="1" t="s">
        <v>0</v>
      </c>
    </row>
    <row r="4" spans="1:18" x14ac:dyDescent="0.2">
      <c r="A4" s="2"/>
      <c r="B4" s="47" t="s">
        <v>1</v>
      </c>
      <c r="C4" s="43" t="s">
        <v>2</v>
      </c>
      <c r="D4" s="48" t="s">
        <v>3</v>
      </c>
      <c r="E4" s="134" t="s">
        <v>4</v>
      </c>
      <c r="F4" s="134"/>
      <c r="G4" s="134"/>
    </row>
    <row r="5" spans="1:18" x14ac:dyDescent="0.2">
      <c r="A5" s="46" t="s">
        <v>91</v>
      </c>
      <c r="B5" s="49" t="s">
        <v>5</v>
      </c>
      <c r="C5" s="50" t="s">
        <v>5</v>
      </c>
      <c r="D5" s="51" t="s">
        <v>5</v>
      </c>
      <c r="E5" s="50" t="s">
        <v>6</v>
      </c>
      <c r="F5" s="50" t="s">
        <v>7</v>
      </c>
      <c r="G5" s="50" t="s">
        <v>5</v>
      </c>
    </row>
    <row r="6" spans="1:18" x14ac:dyDescent="0.2">
      <c r="A6" s="3" t="s">
        <v>8</v>
      </c>
      <c r="B6" s="117">
        <v>58.880308880308881</v>
      </c>
      <c r="C6" s="118">
        <v>68.756530825496341</v>
      </c>
      <c r="D6" s="118">
        <v>49.819794843360135</v>
      </c>
      <c r="E6" s="112">
        <v>6118</v>
      </c>
      <c r="F6" s="111">
        <v>3370</v>
      </c>
      <c r="G6" s="54">
        <f>F6/E6*100</f>
        <v>55.083360575351428</v>
      </c>
    </row>
    <row r="7" spans="1:18" ht="22.5" x14ac:dyDescent="0.2">
      <c r="A7" s="4" t="s">
        <v>9</v>
      </c>
      <c r="B7" s="119">
        <v>55.855907124971544</v>
      </c>
      <c r="C7" s="120">
        <v>71.805020310384336</v>
      </c>
      <c r="D7" s="120">
        <v>67.532986805277886</v>
      </c>
      <c r="E7" s="113">
        <v>32175</v>
      </c>
      <c r="F7" s="110">
        <v>20087</v>
      </c>
      <c r="G7" s="59">
        <f t="shared" ref="G7:G21" si="0">F7/E7*100</f>
        <v>62.430458430458437</v>
      </c>
    </row>
    <row r="8" spans="1:18" x14ac:dyDescent="0.2">
      <c r="A8" s="4" t="s">
        <v>10</v>
      </c>
      <c r="B8" s="55">
        <v>62.135922330097088</v>
      </c>
      <c r="C8" s="56">
        <v>68.907198612315696</v>
      </c>
      <c r="D8" s="56">
        <v>61.314009661835748</v>
      </c>
      <c r="E8" s="113">
        <v>11498</v>
      </c>
      <c r="F8" s="110">
        <v>7258</v>
      </c>
      <c r="G8" s="59">
        <f t="shared" si="0"/>
        <v>63.124021568968516</v>
      </c>
      <c r="P8" s="109"/>
      <c r="Q8" s="109"/>
      <c r="R8" s="109"/>
    </row>
    <row r="9" spans="1:18" x14ac:dyDescent="0.2">
      <c r="A9" s="4" t="s">
        <v>11</v>
      </c>
      <c r="B9" s="55">
        <v>74.256724870221802</v>
      </c>
      <c r="C9" s="56">
        <v>74.443080161375192</v>
      </c>
      <c r="D9" s="56">
        <v>69.384864427357343</v>
      </c>
      <c r="E9" s="113">
        <v>35408</v>
      </c>
      <c r="F9" s="110">
        <v>25351</v>
      </c>
      <c r="G9" s="59">
        <f t="shared" si="0"/>
        <v>71.596814279258922</v>
      </c>
      <c r="J9" s="108"/>
      <c r="K9" s="108"/>
      <c r="L9" s="108"/>
      <c r="M9" s="108"/>
      <c r="N9" s="108"/>
      <c r="O9" s="108"/>
      <c r="P9" s="109"/>
      <c r="Q9" s="109"/>
      <c r="R9" s="109"/>
    </row>
    <row r="10" spans="1:18" ht="22.5" x14ac:dyDescent="0.2">
      <c r="A10" s="4" t="s">
        <v>130</v>
      </c>
      <c r="B10" s="55">
        <v>73.613489658806486</v>
      </c>
      <c r="C10" s="56">
        <v>74.61706783369803</v>
      </c>
      <c r="D10" s="56">
        <v>67.441997409021312</v>
      </c>
      <c r="E10" s="113">
        <v>51815</v>
      </c>
      <c r="F10" s="110">
        <v>37292</v>
      </c>
      <c r="G10" s="59">
        <f t="shared" si="0"/>
        <v>71.971436842613144</v>
      </c>
      <c r="J10" s="108"/>
      <c r="K10" s="108"/>
      <c r="L10" s="108"/>
      <c r="M10" s="108"/>
      <c r="N10" s="108"/>
      <c r="O10" s="108"/>
      <c r="P10" s="109"/>
      <c r="Q10" s="109"/>
      <c r="R10" s="109"/>
    </row>
    <row r="11" spans="1:18" x14ac:dyDescent="0.2">
      <c r="A11" s="4" t="s">
        <v>12</v>
      </c>
      <c r="B11" s="55">
        <v>80.880026642244616</v>
      </c>
      <c r="C11" s="56">
        <v>85.485653061907797</v>
      </c>
      <c r="D11" s="56">
        <v>80.852294639413813</v>
      </c>
      <c r="E11" s="113">
        <v>149266</v>
      </c>
      <c r="F11" s="110">
        <v>123466</v>
      </c>
      <c r="G11" s="59">
        <f t="shared" si="0"/>
        <v>82.715420792410868</v>
      </c>
      <c r="J11" s="108"/>
      <c r="K11" s="108"/>
      <c r="L11" s="108"/>
      <c r="M11" s="108"/>
      <c r="N11" s="108"/>
      <c r="O11" s="108"/>
      <c r="P11" s="109"/>
      <c r="Q11" s="109"/>
      <c r="R11" s="109"/>
    </row>
    <row r="12" spans="1:18" x14ac:dyDescent="0.2">
      <c r="A12" s="4" t="s">
        <v>112</v>
      </c>
      <c r="B12" s="55">
        <v>46.27452222406972</v>
      </c>
      <c r="C12" s="60">
        <v>57.118080236558527</v>
      </c>
      <c r="D12" s="60">
        <v>45.096162751211679</v>
      </c>
      <c r="E12" s="114">
        <f>E13+E14</f>
        <v>857739</v>
      </c>
      <c r="F12" s="58">
        <f>F13+F14</f>
        <v>399965</v>
      </c>
      <c r="G12" s="59">
        <f t="shared" si="0"/>
        <v>46.630152062573814</v>
      </c>
      <c r="J12" s="108"/>
      <c r="K12" s="108"/>
      <c r="L12" s="108"/>
      <c r="M12" s="108"/>
      <c r="N12" s="108"/>
      <c r="O12" s="108"/>
      <c r="P12" s="109"/>
      <c r="Q12" s="109"/>
      <c r="R12" s="109"/>
    </row>
    <row r="13" spans="1:18" x14ac:dyDescent="0.2">
      <c r="A13" s="5" t="s">
        <v>13</v>
      </c>
      <c r="B13" s="121">
        <v>56.947273430449918</v>
      </c>
      <c r="C13" s="122">
        <v>57.118080236558527</v>
      </c>
      <c r="D13" s="122">
        <v>45.096162751211679</v>
      </c>
      <c r="E13" s="116">
        <v>138742</v>
      </c>
      <c r="F13" s="115">
        <v>71392</v>
      </c>
      <c r="G13" s="60">
        <f t="shared" si="0"/>
        <v>51.456660564212712</v>
      </c>
      <c r="J13" s="108"/>
      <c r="K13" s="108"/>
      <c r="L13" s="108"/>
      <c r="M13" s="108"/>
      <c r="N13" s="108"/>
      <c r="O13" s="108"/>
      <c r="P13" s="109"/>
      <c r="Q13" s="109"/>
      <c r="R13" s="109"/>
    </row>
    <row r="14" spans="1:18" x14ac:dyDescent="0.2">
      <c r="A14" s="6" t="s">
        <v>14</v>
      </c>
      <c r="B14" s="63">
        <v>45.698799855910387</v>
      </c>
      <c r="C14" s="64">
        <v>0</v>
      </c>
      <c r="D14" s="65">
        <v>0</v>
      </c>
      <c r="E14" s="115">
        <v>718997</v>
      </c>
      <c r="F14" s="115">
        <v>328573</v>
      </c>
      <c r="G14" s="60">
        <f t="shared" si="0"/>
        <v>45.698799855910387</v>
      </c>
      <c r="J14" s="108"/>
      <c r="K14" s="108"/>
      <c r="L14" s="108"/>
      <c r="M14" s="108"/>
      <c r="N14" s="108"/>
      <c r="O14" s="108"/>
      <c r="P14" s="109"/>
      <c r="Q14" s="109"/>
      <c r="R14" s="109"/>
    </row>
    <row r="15" spans="1:18" x14ac:dyDescent="0.2">
      <c r="A15" s="7" t="s">
        <v>102</v>
      </c>
      <c r="B15" s="66">
        <v>76.917074185828739</v>
      </c>
      <c r="C15" s="59">
        <v>79.381471488989348</v>
      </c>
      <c r="D15" s="67">
        <v>66.21448441846654</v>
      </c>
      <c r="E15" s="58">
        <f>E16+E17</f>
        <v>160927</v>
      </c>
      <c r="F15" s="58">
        <f>F16+F17</f>
        <v>123060</v>
      </c>
      <c r="G15" s="59">
        <f t="shared" si="0"/>
        <v>76.469455094545978</v>
      </c>
      <c r="J15" s="108"/>
      <c r="K15" s="108"/>
      <c r="L15" s="108"/>
      <c r="M15" s="108"/>
      <c r="N15" s="108"/>
      <c r="O15" s="108"/>
      <c r="P15" s="109"/>
      <c r="Q15" s="109"/>
      <c r="R15" s="109"/>
    </row>
    <row r="16" spans="1:18" x14ac:dyDescent="0.2">
      <c r="A16" s="5" t="s">
        <v>113</v>
      </c>
      <c r="B16" s="62">
        <v>68.924099156657292</v>
      </c>
      <c r="C16" s="60">
        <v>71.33540372670808</v>
      </c>
      <c r="D16" s="61">
        <v>66.974516846245933</v>
      </c>
      <c r="E16" s="115">
        <v>49941</v>
      </c>
      <c r="F16" s="115">
        <v>34162</v>
      </c>
      <c r="G16" s="60">
        <f t="shared" si="0"/>
        <v>68.404717566728735</v>
      </c>
      <c r="J16" s="108"/>
      <c r="K16" s="108"/>
      <c r="L16" s="108"/>
      <c r="M16" s="108"/>
      <c r="N16" s="108"/>
      <c r="O16" s="108"/>
      <c r="P16" s="109"/>
      <c r="Q16" s="109"/>
      <c r="R16" s="109"/>
    </row>
    <row r="17" spans="1:18" x14ac:dyDescent="0.2">
      <c r="A17" s="6" t="s">
        <v>15</v>
      </c>
      <c r="B17" s="62">
        <v>82.406107406107409</v>
      </c>
      <c r="C17" s="60">
        <v>80.451710178453411</v>
      </c>
      <c r="D17" s="61">
        <v>58.158085569253082</v>
      </c>
      <c r="E17" s="115">
        <v>110986</v>
      </c>
      <c r="F17" s="115">
        <v>88898</v>
      </c>
      <c r="G17" s="60">
        <f t="shared" si="0"/>
        <v>80.098390788027316</v>
      </c>
      <c r="J17" s="108"/>
      <c r="K17" s="108"/>
      <c r="L17" s="108"/>
      <c r="M17" s="108"/>
      <c r="N17" s="108"/>
      <c r="O17" s="108"/>
      <c r="P17" s="109"/>
      <c r="Q17" s="109"/>
      <c r="R17" s="109"/>
    </row>
    <row r="18" spans="1:18" x14ac:dyDescent="0.2">
      <c r="A18" s="4" t="s">
        <v>16</v>
      </c>
      <c r="B18" s="55">
        <v>69.054146675805342</v>
      </c>
      <c r="C18" s="56">
        <v>59.585492227979273</v>
      </c>
      <c r="D18" s="57">
        <v>69.701174233664787</v>
      </c>
      <c r="E18" s="110">
        <v>63090</v>
      </c>
      <c r="F18" s="110">
        <v>42082</v>
      </c>
      <c r="G18" s="59">
        <f t="shared" si="0"/>
        <v>66.701537486130917</v>
      </c>
      <c r="J18" s="108"/>
      <c r="K18" s="108"/>
      <c r="L18" s="108"/>
      <c r="M18" s="108"/>
      <c r="N18" s="108"/>
      <c r="O18" s="108"/>
      <c r="P18" s="109"/>
      <c r="Q18" s="109"/>
      <c r="R18" s="109"/>
    </row>
    <row r="19" spans="1:18" x14ac:dyDescent="0.2">
      <c r="A19" s="4" t="s">
        <v>17</v>
      </c>
      <c r="B19" s="55">
        <v>61.595422416694717</v>
      </c>
      <c r="C19" s="56">
        <v>68.139797068771145</v>
      </c>
      <c r="D19" s="57">
        <v>60.670814173654314</v>
      </c>
      <c r="E19" s="110">
        <v>28148</v>
      </c>
      <c r="F19" s="110">
        <v>17850</v>
      </c>
      <c r="G19" s="59">
        <f t="shared" si="0"/>
        <v>63.414807446354985</v>
      </c>
      <c r="J19" s="108"/>
      <c r="K19" s="108"/>
      <c r="L19" s="108"/>
      <c r="M19" s="108"/>
      <c r="N19" s="108"/>
      <c r="O19" s="108"/>
      <c r="P19" s="109"/>
      <c r="Q19" s="109"/>
      <c r="R19" s="109"/>
    </row>
    <row r="20" spans="1:18" x14ac:dyDescent="0.2">
      <c r="A20" s="4" t="s">
        <v>18</v>
      </c>
      <c r="B20" s="55">
        <v>68.999114260407438</v>
      </c>
      <c r="C20" s="56">
        <v>76.298268974700406</v>
      </c>
      <c r="D20" s="57">
        <v>64.305949008498587</v>
      </c>
      <c r="E20" s="110">
        <v>3292</v>
      </c>
      <c r="F20" s="110">
        <v>2260</v>
      </c>
      <c r="G20" s="59">
        <f t="shared" si="0"/>
        <v>68.651275820170113</v>
      </c>
      <c r="J20" s="108"/>
      <c r="K20" s="108"/>
      <c r="L20" s="108"/>
      <c r="M20" s="108"/>
      <c r="N20" s="108"/>
      <c r="O20" s="108"/>
      <c r="P20" s="109"/>
      <c r="Q20" s="109"/>
      <c r="R20" s="109"/>
    </row>
    <row r="21" spans="1:18" ht="13.5" thickBot="1" x14ac:dyDescent="0.25">
      <c r="A21" s="8" t="s">
        <v>19</v>
      </c>
      <c r="B21" s="68">
        <v>50.084718994652889</v>
      </c>
      <c r="C21" s="69">
        <v>75.256971319035046</v>
      </c>
      <c r="D21" s="70">
        <v>63.410365033865197</v>
      </c>
      <c r="E21" s="71">
        <f>SUM(E6:E20)-E13-E14-E16-E17</f>
        <v>1399476</v>
      </c>
      <c r="F21" s="71">
        <f>SUM(F6:F20)-F13-F14-F16-F17</f>
        <v>802041</v>
      </c>
      <c r="G21" s="72">
        <f t="shared" si="0"/>
        <v>57.310093206314363</v>
      </c>
    </row>
    <row r="22" spans="1:18" x14ac:dyDescent="0.2">
      <c r="A22" s="9" t="s">
        <v>20</v>
      </c>
      <c r="B22" s="73"/>
      <c r="C22" s="74"/>
      <c r="D22" s="75"/>
      <c r="E22" s="76"/>
      <c r="F22" s="76"/>
      <c r="G22" s="77"/>
      <c r="J22" s="124"/>
      <c r="K22" s="124"/>
      <c r="L22" s="124"/>
    </row>
    <row r="23" spans="1:18" x14ac:dyDescent="0.2">
      <c r="A23" s="10" t="s">
        <v>88</v>
      </c>
      <c r="B23" s="78">
        <v>69.973544973544975</v>
      </c>
      <c r="C23" s="79">
        <v>74.275979557069846</v>
      </c>
      <c r="D23" s="80">
        <v>63.11926605504587</v>
      </c>
      <c r="E23" s="110">
        <v>3607</v>
      </c>
      <c r="F23" s="110">
        <v>2525</v>
      </c>
      <c r="G23" s="59">
        <f t="shared" ref="G23:G35" si="1">F23/E23*100</f>
        <v>70.002772387025232</v>
      </c>
    </row>
    <row r="24" spans="1:18" ht="22.5" x14ac:dyDescent="0.2">
      <c r="A24" s="10" t="s">
        <v>103</v>
      </c>
      <c r="B24" s="78">
        <v>57.347670250896059</v>
      </c>
      <c r="C24" s="79">
        <v>61.417322834645667</v>
      </c>
      <c r="D24" s="80">
        <v>46.153846153846153</v>
      </c>
      <c r="E24" s="110">
        <v>737</v>
      </c>
      <c r="F24" s="110">
        <v>422</v>
      </c>
      <c r="G24" s="59">
        <f t="shared" si="1"/>
        <v>57.259158751696063</v>
      </c>
    </row>
    <row r="25" spans="1:18" x14ac:dyDescent="0.2">
      <c r="A25" s="10" t="s">
        <v>114</v>
      </c>
      <c r="B25" s="78">
        <v>33.273330175272385</v>
      </c>
      <c r="C25" s="79">
        <v>31.994342291371993</v>
      </c>
      <c r="D25" s="80">
        <v>23.940677966101696</v>
      </c>
      <c r="E25" s="110">
        <v>25117</v>
      </c>
      <c r="F25" s="110">
        <v>8268</v>
      </c>
      <c r="G25" s="59">
        <f t="shared" si="1"/>
        <v>32.917944021977149</v>
      </c>
    </row>
    <row r="26" spans="1:18" x14ac:dyDescent="0.2">
      <c r="A26" s="10" t="s">
        <v>115</v>
      </c>
      <c r="B26" s="78">
        <v>72.251308900523554</v>
      </c>
      <c r="C26" s="79">
        <v>71.084337349397586</v>
      </c>
      <c r="D26" s="80">
        <v>0</v>
      </c>
      <c r="E26" s="110">
        <v>631</v>
      </c>
      <c r="F26" s="110">
        <v>453</v>
      </c>
      <c r="G26" s="59">
        <f t="shared" si="1"/>
        <v>71.790808240887486</v>
      </c>
    </row>
    <row r="27" spans="1:18" x14ac:dyDescent="0.2">
      <c r="A27" s="10" t="s">
        <v>116</v>
      </c>
      <c r="B27" s="78">
        <v>66.36363636363636</v>
      </c>
      <c r="C27" s="79">
        <v>70</v>
      </c>
      <c r="D27" s="80">
        <v>0</v>
      </c>
      <c r="E27" s="110">
        <v>152</v>
      </c>
      <c r="F27" s="110">
        <v>101</v>
      </c>
      <c r="G27" s="59">
        <f t="shared" si="1"/>
        <v>66.44736842105263</v>
      </c>
    </row>
    <row r="28" spans="1:18" ht="22.5" x14ac:dyDescent="0.2">
      <c r="A28" s="10" t="s">
        <v>117</v>
      </c>
      <c r="B28" s="78">
        <v>65.497076023391813</v>
      </c>
      <c r="C28" s="79">
        <v>70.992366412213741</v>
      </c>
      <c r="D28" s="80">
        <v>0</v>
      </c>
      <c r="E28" s="110">
        <v>302</v>
      </c>
      <c r="F28" s="110">
        <v>205</v>
      </c>
      <c r="G28" s="59">
        <f t="shared" si="1"/>
        <v>67.880794701986758</v>
      </c>
    </row>
    <row r="29" spans="1:18" x14ac:dyDescent="0.2">
      <c r="A29" s="10" t="s">
        <v>118</v>
      </c>
      <c r="B29" s="78">
        <v>61.151716500553711</v>
      </c>
      <c r="C29" s="79">
        <v>70.239825581395351</v>
      </c>
      <c r="D29" s="80">
        <v>63.167104111985999</v>
      </c>
      <c r="E29" s="110">
        <v>8410</v>
      </c>
      <c r="F29" s="110">
        <v>5416</v>
      </c>
      <c r="G29" s="59">
        <f t="shared" si="1"/>
        <v>64.399524375743169</v>
      </c>
    </row>
    <row r="30" spans="1:18" ht="22.5" x14ac:dyDescent="0.2">
      <c r="A30" s="10" t="s">
        <v>119</v>
      </c>
      <c r="B30" s="78">
        <v>66.071428571428569</v>
      </c>
      <c r="C30" s="79">
        <v>59.722222222222221</v>
      </c>
      <c r="D30" s="80">
        <v>0</v>
      </c>
      <c r="E30" s="110">
        <v>240</v>
      </c>
      <c r="F30" s="110">
        <v>154</v>
      </c>
      <c r="G30" s="59">
        <f t="shared" si="1"/>
        <v>64.166666666666671</v>
      </c>
    </row>
    <row r="31" spans="1:18" ht="22.5" x14ac:dyDescent="0.2">
      <c r="A31" s="10" t="s">
        <v>120</v>
      </c>
      <c r="B31" s="78">
        <v>47.473784556720688</v>
      </c>
      <c r="C31" s="79">
        <v>66.824644549763036</v>
      </c>
      <c r="D31" s="80">
        <v>0</v>
      </c>
      <c r="E31" s="110">
        <v>1260</v>
      </c>
      <c r="F31" s="110">
        <v>639</v>
      </c>
      <c r="G31" s="59">
        <f t="shared" si="1"/>
        <v>50.714285714285708</v>
      </c>
    </row>
    <row r="32" spans="1:18" ht="22.5" x14ac:dyDescent="0.2">
      <c r="A32" s="10" t="s">
        <v>89</v>
      </c>
      <c r="B32" s="78">
        <v>35.79874213836478</v>
      </c>
      <c r="C32" s="79">
        <v>37.2330547818013</v>
      </c>
      <c r="D32" s="80">
        <v>21.897810218978101</v>
      </c>
      <c r="E32" s="110">
        <v>5189</v>
      </c>
      <c r="F32" s="110">
        <v>1854</v>
      </c>
      <c r="G32" s="59">
        <f t="shared" si="1"/>
        <v>35.729427635382535</v>
      </c>
    </row>
    <row r="33" spans="1:7" x14ac:dyDescent="0.2">
      <c r="A33" s="10" t="s">
        <v>121</v>
      </c>
      <c r="B33" s="78">
        <v>46.869712351945857</v>
      </c>
      <c r="C33" s="79">
        <v>52.89855072463768</v>
      </c>
      <c r="D33" s="80">
        <v>51.851851851851855</v>
      </c>
      <c r="E33" s="110">
        <v>1485</v>
      </c>
      <c r="F33" s="110">
        <v>714</v>
      </c>
      <c r="G33" s="59">
        <f t="shared" si="1"/>
        <v>48.080808080808083</v>
      </c>
    </row>
    <row r="34" spans="1:7" x14ac:dyDescent="0.2">
      <c r="A34" s="10" t="s">
        <v>21</v>
      </c>
      <c r="B34" s="78">
        <v>74.289099526066352</v>
      </c>
      <c r="C34" s="79">
        <v>73.5</v>
      </c>
      <c r="D34" s="80">
        <v>0</v>
      </c>
      <c r="E34" s="110">
        <v>2444</v>
      </c>
      <c r="F34" s="110">
        <v>1803</v>
      </c>
      <c r="G34" s="59">
        <f t="shared" si="1"/>
        <v>73.772504091653019</v>
      </c>
    </row>
    <row r="35" spans="1:7" x14ac:dyDescent="0.2">
      <c r="A35" s="10" t="s">
        <v>105</v>
      </c>
      <c r="B35" s="78">
        <v>76.19047619047619</v>
      </c>
      <c r="C35" s="79">
        <v>82.352941176470594</v>
      </c>
      <c r="D35" s="80">
        <v>0</v>
      </c>
      <c r="E35" s="110">
        <v>55</v>
      </c>
      <c r="F35" s="110">
        <v>44</v>
      </c>
      <c r="G35" s="59">
        <f t="shared" si="1"/>
        <v>80</v>
      </c>
    </row>
    <row r="36" spans="1:7" x14ac:dyDescent="0.2">
      <c r="A36" s="11" t="s">
        <v>22</v>
      </c>
      <c r="B36" s="81"/>
      <c r="C36" s="82"/>
      <c r="D36" s="83"/>
      <c r="E36" s="84"/>
      <c r="F36" s="84"/>
      <c r="G36" s="85"/>
    </row>
    <row r="37" spans="1:7" ht="22.5" x14ac:dyDescent="0.2">
      <c r="A37" s="10" t="s">
        <v>123</v>
      </c>
      <c r="B37" s="78">
        <v>84.848484848484844</v>
      </c>
      <c r="C37" s="79">
        <v>83.333333333333329</v>
      </c>
      <c r="D37" s="80">
        <v>0</v>
      </c>
      <c r="E37" s="110">
        <v>39</v>
      </c>
      <c r="F37" s="110">
        <v>33</v>
      </c>
      <c r="G37" s="59">
        <f>F37/E37*100</f>
        <v>84.615384615384613</v>
      </c>
    </row>
    <row r="38" spans="1:7" x14ac:dyDescent="0.2">
      <c r="A38" s="10" t="s">
        <v>23</v>
      </c>
      <c r="B38" s="78">
        <v>87.006794240478712</v>
      </c>
      <c r="C38" s="79">
        <v>79.560523975095009</v>
      </c>
      <c r="D38" s="80">
        <v>68.675170456399044</v>
      </c>
      <c r="E38" s="110">
        <v>112207</v>
      </c>
      <c r="F38" s="110">
        <v>88325</v>
      </c>
      <c r="G38" s="59">
        <f>F38/E38*100</f>
        <v>78.71612288003422</v>
      </c>
    </row>
    <row r="39" spans="1:7" x14ac:dyDescent="0.2">
      <c r="A39" s="10" t="s">
        <v>122</v>
      </c>
      <c r="B39" s="78">
        <v>75</v>
      </c>
      <c r="C39" s="79">
        <v>62.29292663686563</v>
      </c>
      <c r="D39" s="80">
        <v>68.8</v>
      </c>
      <c r="E39" s="110">
        <v>5202</v>
      </c>
      <c r="F39" s="110">
        <v>3395</v>
      </c>
      <c r="G39" s="59">
        <f>F39/E39*100</f>
        <v>65.263360246059207</v>
      </c>
    </row>
    <row r="40" spans="1:7" x14ac:dyDescent="0.2">
      <c r="A40" s="11" t="s">
        <v>24</v>
      </c>
      <c r="B40" s="81"/>
      <c r="C40" s="82"/>
      <c r="D40" s="83"/>
      <c r="E40" s="84"/>
      <c r="F40" s="84"/>
      <c r="G40" s="85"/>
    </row>
    <row r="41" spans="1:7" x14ac:dyDescent="0.2">
      <c r="A41" s="10" t="s">
        <v>124</v>
      </c>
      <c r="B41" s="78">
        <v>66.666666666666671</v>
      </c>
      <c r="C41" s="79">
        <v>0</v>
      </c>
      <c r="D41" s="80">
        <v>0</v>
      </c>
      <c r="E41" s="110">
        <v>3</v>
      </c>
      <c r="F41" s="110">
        <v>2</v>
      </c>
      <c r="G41" s="59">
        <f>F41/E41*100</f>
        <v>66.666666666666657</v>
      </c>
    </row>
    <row r="42" spans="1:7" x14ac:dyDescent="0.2">
      <c r="A42" s="10" t="s">
        <v>104</v>
      </c>
      <c r="B42" s="78">
        <v>79.605069260241677</v>
      </c>
      <c r="C42" s="79">
        <v>76.259795457564081</v>
      </c>
      <c r="D42" s="80">
        <v>54.391891891891895</v>
      </c>
      <c r="E42" s="110">
        <v>58299</v>
      </c>
      <c r="F42" s="110">
        <v>45075</v>
      </c>
      <c r="G42" s="59">
        <f>F42/E42*100</f>
        <v>77.316935110379248</v>
      </c>
    </row>
    <row r="43" spans="1:7" ht="13.5" thickBot="1" x14ac:dyDescent="0.25">
      <c r="A43" s="12" t="s">
        <v>25</v>
      </c>
      <c r="B43" s="86">
        <v>51.623247726468371</v>
      </c>
      <c r="C43" s="87">
        <v>75.195701294832006</v>
      </c>
      <c r="D43" s="88">
        <v>63.907036521366607</v>
      </c>
      <c r="E43" s="89">
        <f>SUM(E21:E42)</f>
        <v>1624855</v>
      </c>
      <c r="F43" s="89">
        <f>SUM(F21:F42)</f>
        <v>961469</v>
      </c>
      <c r="G43" s="90">
        <f>F43/E43*100</f>
        <v>59.172603093814523</v>
      </c>
    </row>
    <row r="44" spans="1:7" x14ac:dyDescent="0.2">
      <c r="A44" s="13"/>
      <c r="B44" s="123"/>
      <c r="C44" s="123"/>
      <c r="D44" s="123"/>
      <c r="E44" s="91"/>
      <c r="F44" s="91"/>
      <c r="G44" s="92"/>
    </row>
    <row r="45" spans="1:7" ht="13.5" thickBot="1" x14ac:dyDescent="0.25">
      <c r="A45" s="12" t="s">
        <v>90</v>
      </c>
      <c r="B45" s="86">
        <v>60.774146116364378</v>
      </c>
      <c r="C45" s="87">
        <v>57.938295764303426</v>
      </c>
      <c r="D45" s="87">
        <v>52.459046533433842</v>
      </c>
      <c r="E45" s="95">
        <v>1418548</v>
      </c>
      <c r="F45" s="89">
        <v>765904</v>
      </c>
      <c r="G45" s="90">
        <f>F45/E45*100</f>
        <v>53.992110242304101</v>
      </c>
    </row>
    <row r="46" spans="1:7" x14ac:dyDescent="0.2">
      <c r="A46" s="14"/>
      <c r="B46" s="96"/>
      <c r="C46" s="96"/>
      <c r="D46" s="96"/>
      <c r="E46" s="97"/>
      <c r="F46" s="97"/>
      <c r="G46" s="98"/>
    </row>
    <row r="47" spans="1:7" ht="13.5" thickBot="1" x14ac:dyDescent="0.25">
      <c r="A47" s="12" t="s">
        <v>27</v>
      </c>
      <c r="B47" s="93" t="s">
        <v>26</v>
      </c>
      <c r="C47" s="94" t="s">
        <v>26</v>
      </c>
      <c r="D47" s="94" t="s">
        <v>26</v>
      </c>
      <c r="E47" s="93" t="s">
        <v>26</v>
      </c>
      <c r="F47" s="94" t="s">
        <v>26</v>
      </c>
      <c r="G47" s="94" t="s">
        <v>26</v>
      </c>
    </row>
    <row r="48" spans="1:7" x14ac:dyDescent="0.2">
      <c r="A48" s="132" t="s">
        <v>131</v>
      </c>
      <c r="B48" s="132"/>
      <c r="C48" s="132"/>
      <c r="D48" s="132"/>
      <c r="E48" s="132"/>
      <c r="F48" s="132"/>
      <c r="G48" s="132"/>
    </row>
    <row r="49" spans="1:7" x14ac:dyDescent="0.2">
      <c r="A49" s="133"/>
      <c r="B49" s="133"/>
      <c r="C49" s="133"/>
      <c r="D49" s="133"/>
      <c r="E49" s="133"/>
      <c r="F49" s="133"/>
      <c r="G49" s="133"/>
    </row>
    <row r="50" spans="1:7" x14ac:dyDescent="0.2">
      <c r="A50" s="15" t="s">
        <v>28</v>
      </c>
      <c r="B50" s="52"/>
      <c r="C50" s="52"/>
      <c r="D50" s="52"/>
      <c r="E50" s="53"/>
      <c r="F50" s="53"/>
      <c r="G50" s="53"/>
    </row>
    <row r="51" spans="1:7" x14ac:dyDescent="0.2">
      <c r="A51" s="23" t="s">
        <v>106</v>
      </c>
    </row>
    <row r="52" spans="1:7" x14ac:dyDescent="0.2">
      <c r="A52" s="131"/>
      <c r="B52" s="131"/>
      <c r="C52" s="131"/>
      <c r="D52" s="131"/>
      <c r="E52" s="131"/>
      <c r="F52" s="131"/>
      <c r="G52" s="131"/>
    </row>
    <row r="53" spans="1:7" x14ac:dyDescent="0.2">
      <c r="A53" s="131"/>
      <c r="B53" s="131"/>
      <c r="C53" s="131"/>
      <c r="D53" s="131"/>
      <c r="E53" s="131"/>
      <c r="F53" s="131"/>
      <c r="G53" s="131"/>
    </row>
    <row r="54" spans="1:7" x14ac:dyDescent="0.2">
      <c r="A54" s="131"/>
      <c r="B54" s="131"/>
      <c r="C54" s="131"/>
      <c r="D54" s="131"/>
      <c r="E54" s="131"/>
      <c r="F54" s="131"/>
      <c r="G54" s="131"/>
    </row>
  </sheetData>
  <mergeCells count="4">
    <mergeCell ref="A52:G54"/>
    <mergeCell ref="A48:G49"/>
    <mergeCell ref="E4:G4"/>
    <mergeCell ref="A1:G2"/>
  </mergeCells>
  <phoneticPr fontId="4" type="noConversion"/>
  <pageMargins left="0.28000000000000003" right="0.17" top="0.984251969" bottom="0.984251969" header="0.4921259845" footer="0.492125984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U26"/>
  <sheetViews>
    <sheetView workbookViewId="0">
      <selection activeCell="A26" sqref="A26:O26"/>
    </sheetView>
  </sheetViews>
  <sheetFormatPr baseColWidth="10" defaultRowHeight="11.25" x14ac:dyDescent="0.2"/>
  <cols>
    <col min="1" max="1" width="19.33203125" style="23" customWidth="1"/>
    <col min="2" max="3" width="9.33203125" style="23" customWidth="1"/>
    <col min="4" max="4" width="8.83203125" style="23" customWidth="1"/>
    <col min="5" max="5" width="9.83203125" style="23" customWidth="1"/>
    <col min="6" max="6" width="9.33203125" style="23" customWidth="1"/>
    <col min="7" max="7" width="10.1640625" style="23" customWidth="1"/>
    <col min="8" max="9" width="9.6640625" style="23" customWidth="1"/>
    <col min="10" max="10" width="9.33203125" style="23" customWidth="1"/>
    <col min="11" max="11" width="10.83203125" style="23" customWidth="1"/>
    <col min="12" max="12" width="12" style="23"/>
    <col min="13" max="13" width="9.5" style="23" customWidth="1"/>
    <col min="14" max="16384" width="12" style="23"/>
  </cols>
  <sheetData>
    <row r="1" spans="1:21" ht="30" customHeight="1" thickBot="1" x14ac:dyDescent="0.25">
      <c r="A1" s="137" t="s">
        <v>99</v>
      </c>
      <c r="B1" s="138"/>
      <c r="C1" s="138"/>
      <c r="D1" s="138"/>
      <c r="E1" s="138"/>
      <c r="F1" s="138"/>
      <c r="G1" s="138"/>
      <c r="H1" s="138"/>
      <c r="I1" s="138"/>
      <c r="J1" s="138"/>
      <c r="K1" s="138"/>
      <c r="L1" s="138"/>
    </row>
    <row r="2" spans="1:21" s="27" customFormat="1" ht="15" customHeight="1" thickBot="1" x14ac:dyDescent="0.25">
      <c r="A2" s="24" t="s">
        <v>65</v>
      </c>
      <c r="B2" s="24" t="s">
        <v>66</v>
      </c>
      <c r="C2" s="24" t="s">
        <v>67</v>
      </c>
      <c r="D2" s="24" t="s">
        <v>68</v>
      </c>
      <c r="E2" s="24" t="s">
        <v>69</v>
      </c>
      <c r="F2" s="25" t="s">
        <v>70</v>
      </c>
      <c r="G2" s="24" t="s">
        <v>71</v>
      </c>
      <c r="H2" s="24" t="s">
        <v>72</v>
      </c>
      <c r="I2" s="24" t="s">
        <v>73</v>
      </c>
      <c r="J2" s="24" t="s">
        <v>74</v>
      </c>
      <c r="K2" s="24" t="s">
        <v>75</v>
      </c>
      <c r="L2" s="26" t="s">
        <v>76</v>
      </c>
    </row>
    <row r="3" spans="1:21" s="28" customFormat="1" x14ac:dyDescent="0.2">
      <c r="A3" s="28" t="s">
        <v>77</v>
      </c>
      <c r="B3" s="29">
        <v>62861.5</v>
      </c>
      <c r="C3" s="29">
        <v>6414</v>
      </c>
      <c r="D3" s="29">
        <v>15785.9</v>
      </c>
      <c r="E3" s="29">
        <v>35541.130000000005</v>
      </c>
      <c r="F3" s="30">
        <v>20220</v>
      </c>
      <c r="G3" s="29">
        <v>67641.700000000012</v>
      </c>
      <c r="H3" s="29">
        <v>151559.84</v>
      </c>
      <c r="I3" s="29">
        <v>32699.83</v>
      </c>
      <c r="J3" s="29">
        <v>74340.5</v>
      </c>
      <c r="K3" s="29">
        <v>19746.599999999999</v>
      </c>
      <c r="L3" s="29">
        <f>SUM(B3:K3)</f>
        <v>486811</v>
      </c>
    </row>
    <row r="4" spans="1:21" s="28" customFormat="1" x14ac:dyDescent="0.2">
      <c r="A4" s="31" t="s">
        <v>5</v>
      </c>
      <c r="B4" s="32">
        <f>B3/$L$3*100</f>
        <v>12.91291692258392</v>
      </c>
      <c r="C4" s="32">
        <f t="shared" ref="C4:K4" si="0">C3/$L$3*100</f>
        <v>1.3175544513168354</v>
      </c>
      <c r="D4" s="32">
        <f t="shared" si="0"/>
        <v>3.2427163724730952</v>
      </c>
      <c r="E4" s="32">
        <f t="shared" si="0"/>
        <v>7.3008066785672483</v>
      </c>
      <c r="F4" s="32">
        <f t="shared" si="0"/>
        <v>4.1535626762747757</v>
      </c>
      <c r="G4" s="32">
        <f t="shared" si="0"/>
        <v>13.894858579613034</v>
      </c>
      <c r="H4" s="32">
        <f t="shared" si="0"/>
        <v>31.13319953739747</v>
      </c>
      <c r="I4" s="32">
        <f t="shared" si="0"/>
        <v>6.7171510093239473</v>
      </c>
      <c r="J4" s="32">
        <f t="shared" si="0"/>
        <v>15.270916228269288</v>
      </c>
      <c r="K4" s="32">
        <f t="shared" si="0"/>
        <v>4.0563175441803896</v>
      </c>
      <c r="L4" s="32">
        <f>B4+C4+D4+E4+F4+G4+H4+I4+J4+K4</f>
        <v>100</v>
      </c>
      <c r="N4" s="107"/>
      <c r="O4" s="107"/>
      <c r="P4" s="107"/>
      <c r="Q4" s="107"/>
      <c r="R4" s="107"/>
      <c r="S4" s="107"/>
      <c r="T4" s="107"/>
      <c r="U4" s="107"/>
    </row>
    <row r="5" spans="1:21" s="28" customFormat="1" x14ac:dyDescent="0.2">
      <c r="A5" s="28" t="s">
        <v>78</v>
      </c>
      <c r="B5" s="33">
        <v>29006.65</v>
      </c>
      <c r="C5" s="33">
        <v>5014.95</v>
      </c>
      <c r="D5" s="33">
        <v>34267.300000000003</v>
      </c>
      <c r="E5" s="33">
        <v>46905.5</v>
      </c>
      <c r="F5" s="28">
        <v>1087</v>
      </c>
      <c r="G5" s="33">
        <v>69759.12</v>
      </c>
      <c r="H5" s="33">
        <v>9434.380000000001</v>
      </c>
      <c r="I5" s="33">
        <v>34572</v>
      </c>
      <c r="J5" s="33">
        <v>32699.1</v>
      </c>
      <c r="K5" s="33">
        <v>9874</v>
      </c>
      <c r="L5" s="33">
        <f>SUM(B5:K5)</f>
        <v>272620</v>
      </c>
    </row>
    <row r="6" spans="1:21" s="28" customFormat="1" x14ac:dyDescent="0.2">
      <c r="A6" s="31" t="s">
        <v>5</v>
      </c>
      <c r="B6" s="32">
        <f>B5/$L$5*100</f>
        <v>10.639956716308415</v>
      </c>
      <c r="C6" s="32">
        <f t="shared" ref="C6:K6" si="1">C5/$L$5*100</f>
        <v>1.8395385518303866</v>
      </c>
      <c r="D6" s="32">
        <f t="shared" si="1"/>
        <v>12.569620717482211</v>
      </c>
      <c r="E6" s="32">
        <f t="shared" si="1"/>
        <v>17.205450810652188</v>
      </c>
      <c r="F6" s="32">
        <f t="shared" si="1"/>
        <v>0.39872349790917766</v>
      </c>
      <c r="G6" s="32">
        <f t="shared" si="1"/>
        <v>25.588408774117816</v>
      </c>
      <c r="H6" s="32">
        <f t="shared" si="1"/>
        <v>3.460633849314064</v>
      </c>
      <c r="I6" s="32">
        <f t="shared" si="1"/>
        <v>12.681388012618298</v>
      </c>
      <c r="J6" s="32">
        <f t="shared" si="1"/>
        <v>11.994387792531729</v>
      </c>
      <c r="K6" s="32">
        <f t="shared" si="1"/>
        <v>3.6218912772357128</v>
      </c>
      <c r="L6" s="32">
        <f>B6+C6+D6+E6+F6+G6+H6+I6+J6+K6</f>
        <v>100</v>
      </c>
    </row>
    <row r="7" spans="1:21" s="28" customFormat="1" x14ac:dyDescent="0.2">
      <c r="A7" s="28" t="s">
        <v>79</v>
      </c>
      <c r="B7" s="33">
        <v>18798.599999999999</v>
      </c>
      <c r="C7" s="33">
        <v>3354.5</v>
      </c>
      <c r="D7" s="33">
        <v>4919</v>
      </c>
      <c r="E7" s="33">
        <v>34729.599999999999</v>
      </c>
      <c r="F7" s="28">
        <v>3128</v>
      </c>
      <c r="G7" s="33">
        <v>35887.24</v>
      </c>
      <c r="H7" s="33">
        <v>7904.66</v>
      </c>
      <c r="I7" s="33">
        <v>18101</v>
      </c>
      <c r="J7" s="33">
        <v>30036.400000000001</v>
      </c>
      <c r="K7" s="33">
        <v>7588</v>
      </c>
      <c r="L7" s="33">
        <f>SUM(B7:K7)</f>
        <v>164447</v>
      </c>
    </row>
    <row r="8" spans="1:21" s="28" customFormat="1" ht="12" thickBot="1" x14ac:dyDescent="0.25">
      <c r="A8" s="31" t="s">
        <v>5</v>
      </c>
      <c r="B8" s="32">
        <f>B7/$L$7*100</f>
        <v>11.431403430892626</v>
      </c>
      <c r="C8" s="32">
        <f t="shared" ref="C8:K8" si="2">C7/$L$7*100</f>
        <v>2.0398669480136458</v>
      </c>
      <c r="D8" s="32">
        <f t="shared" si="2"/>
        <v>2.9912372983392825</v>
      </c>
      <c r="E8" s="32">
        <f t="shared" si="2"/>
        <v>21.119023150315908</v>
      </c>
      <c r="F8" s="32">
        <f t="shared" si="2"/>
        <v>1.9021326019933473</v>
      </c>
      <c r="G8" s="32">
        <f t="shared" si="2"/>
        <v>21.822982480677663</v>
      </c>
      <c r="H8" s="32">
        <f t="shared" si="2"/>
        <v>4.8068131373634051</v>
      </c>
      <c r="I8" s="32">
        <f t="shared" si="2"/>
        <v>11.007193807123269</v>
      </c>
      <c r="J8" s="32">
        <f t="shared" si="2"/>
        <v>18.265094528936377</v>
      </c>
      <c r="K8" s="32">
        <f t="shared" si="2"/>
        <v>4.6142526163444755</v>
      </c>
      <c r="L8" s="32">
        <f>B8+C8+D8+E8+F8+G8+H8+I8+J8+K8</f>
        <v>100</v>
      </c>
    </row>
    <row r="9" spans="1:21" s="28" customFormat="1" ht="12" thickBot="1" x14ac:dyDescent="0.25">
      <c r="A9" s="34" t="s">
        <v>80</v>
      </c>
      <c r="B9" s="35">
        <f>B3+B5+B7</f>
        <v>110666.75</v>
      </c>
      <c r="C9" s="35">
        <f t="shared" ref="C9:K9" si="3">C3+C5+C7</f>
        <v>14783.45</v>
      </c>
      <c r="D9" s="35">
        <f t="shared" si="3"/>
        <v>54972.200000000004</v>
      </c>
      <c r="E9" s="35">
        <f t="shared" si="3"/>
        <v>117176.23000000001</v>
      </c>
      <c r="F9" s="35">
        <f t="shared" si="3"/>
        <v>24435</v>
      </c>
      <c r="G9" s="36">
        <v>177723.47</v>
      </c>
      <c r="H9" s="35">
        <f t="shared" si="3"/>
        <v>168898.88</v>
      </c>
      <c r="I9" s="35">
        <f t="shared" si="3"/>
        <v>85372.83</v>
      </c>
      <c r="J9" s="35">
        <f t="shared" si="3"/>
        <v>137076</v>
      </c>
      <c r="K9" s="35">
        <f t="shared" si="3"/>
        <v>37208.6</v>
      </c>
      <c r="L9" s="35">
        <f>L3+L5+L7</f>
        <v>923878</v>
      </c>
    </row>
    <row r="10" spans="1:21" s="28" customFormat="1" ht="12" thickBot="1" x14ac:dyDescent="0.25">
      <c r="A10" s="34" t="s">
        <v>81</v>
      </c>
      <c r="B10" s="35">
        <f>B9/$L$9*100</f>
        <v>11.978502572850527</v>
      </c>
      <c r="C10" s="35">
        <f t="shared" ref="C10:K10" si="4">C9/$L$9*100</f>
        <v>1.6001517516382033</v>
      </c>
      <c r="D10" s="35">
        <f t="shared" si="4"/>
        <v>5.9501579212839797</v>
      </c>
      <c r="E10" s="35">
        <f t="shared" si="4"/>
        <v>12.683084779592113</v>
      </c>
      <c r="F10" s="35">
        <f t="shared" si="4"/>
        <v>2.6448297286005293</v>
      </c>
      <c r="G10" s="36">
        <f t="shared" si="4"/>
        <v>19.236681683079368</v>
      </c>
      <c r="H10" s="35">
        <f t="shared" si="4"/>
        <v>18.281513359989091</v>
      </c>
      <c r="I10" s="35">
        <f t="shared" si="4"/>
        <v>9.240703859167553</v>
      </c>
      <c r="J10" s="35">
        <f t="shared" si="4"/>
        <v>14.837023936060822</v>
      </c>
      <c r="K10" s="35">
        <f t="shared" si="4"/>
        <v>4.0274365230041198</v>
      </c>
      <c r="L10" s="37">
        <f>B10+C10+D10+E10+F10+G10+H10+I10+J10+K10</f>
        <v>100.48008611526629</v>
      </c>
    </row>
    <row r="11" spans="1:21" s="28" customFormat="1" x14ac:dyDescent="0.2">
      <c r="A11" s="139"/>
      <c r="B11" s="139"/>
      <c r="C11" s="139"/>
      <c r="D11" s="139"/>
      <c r="E11" s="139"/>
      <c r="F11" s="139"/>
      <c r="G11" s="139"/>
      <c r="H11" s="139"/>
      <c r="I11" s="139"/>
      <c r="J11" s="139"/>
      <c r="K11" s="139"/>
      <c r="L11" s="139"/>
    </row>
    <row r="12" spans="1:21" s="28" customFormat="1" x14ac:dyDescent="0.2">
      <c r="A12" s="139"/>
      <c r="B12" s="139"/>
      <c r="C12" s="139"/>
      <c r="D12" s="139"/>
      <c r="E12" s="139"/>
      <c r="F12" s="139"/>
      <c r="G12" s="139"/>
      <c r="H12" s="139"/>
      <c r="I12" s="139"/>
      <c r="J12" s="139"/>
      <c r="K12" s="139"/>
      <c r="L12" s="139"/>
    </row>
    <row r="13" spans="1:21" s="28" customFormat="1" x14ac:dyDescent="0.2"/>
    <row r="14" spans="1:21" s="28" customFormat="1" x14ac:dyDescent="0.2"/>
    <row r="15" spans="1:21" s="28" customFormat="1" x14ac:dyDescent="0.2"/>
    <row r="16" spans="1:21" s="28" customFormat="1" ht="12" thickBot="1" x14ac:dyDescent="0.25"/>
    <row r="17" spans="1:15" s="28" customFormat="1" ht="23.25" thickBot="1" x14ac:dyDescent="0.25">
      <c r="A17" s="25" t="s">
        <v>82</v>
      </c>
      <c r="B17" s="25" t="s">
        <v>66</v>
      </c>
      <c r="C17" s="25" t="s">
        <v>67</v>
      </c>
      <c r="D17" s="25" t="s">
        <v>68</v>
      </c>
      <c r="E17" s="25" t="s">
        <v>69</v>
      </c>
      <c r="F17" s="25" t="s">
        <v>70</v>
      </c>
      <c r="G17" s="25" t="s">
        <v>71</v>
      </c>
      <c r="H17" s="25" t="s">
        <v>72</v>
      </c>
      <c r="I17" s="25" t="s">
        <v>73</v>
      </c>
      <c r="J17" s="25" t="s">
        <v>74</v>
      </c>
      <c r="K17" s="25" t="s">
        <v>75</v>
      </c>
      <c r="L17" s="38" t="s">
        <v>83</v>
      </c>
      <c r="M17" s="39" t="s">
        <v>76</v>
      </c>
    </row>
    <row r="18" spans="1:15" s="28" customFormat="1" x14ac:dyDescent="0.2">
      <c r="A18" s="28" t="s">
        <v>84</v>
      </c>
      <c r="B18" s="33">
        <v>207.1</v>
      </c>
      <c r="C18" s="33">
        <v>12.3</v>
      </c>
      <c r="D18" s="33">
        <v>61.599999999999994</v>
      </c>
      <c r="E18" s="33">
        <v>111.8</v>
      </c>
      <c r="F18" s="28">
        <v>15</v>
      </c>
      <c r="G18" s="33">
        <v>112.86</v>
      </c>
      <c r="H18" s="33">
        <v>119.84</v>
      </c>
      <c r="I18" s="33">
        <v>49</v>
      </c>
      <c r="J18" s="33">
        <v>140.50000000000003</v>
      </c>
      <c r="K18" s="33">
        <v>85</v>
      </c>
      <c r="L18" s="33">
        <v>7</v>
      </c>
      <c r="M18" s="33">
        <f t="shared" ref="M18:M23" si="5">SUM(B18:L18)</f>
        <v>922</v>
      </c>
    </row>
    <row r="19" spans="1:15" s="28" customFormat="1" x14ac:dyDescent="0.2">
      <c r="A19" s="31" t="s">
        <v>5</v>
      </c>
      <c r="B19" s="32">
        <f>B18/$M$18*100</f>
        <v>22.462039045553144</v>
      </c>
      <c r="C19" s="32">
        <f t="shared" ref="C19:L19" si="6">C18/$M$18*100</f>
        <v>1.3340563991323211</v>
      </c>
      <c r="D19" s="32">
        <f t="shared" si="6"/>
        <v>6.6811279826464203</v>
      </c>
      <c r="E19" s="32">
        <f t="shared" si="6"/>
        <v>12.125813449023861</v>
      </c>
      <c r="F19" s="32">
        <f t="shared" si="6"/>
        <v>1.6268980477223427</v>
      </c>
      <c r="G19" s="32">
        <f t="shared" si="6"/>
        <v>12.240780911062906</v>
      </c>
      <c r="H19" s="32">
        <f t="shared" si="6"/>
        <v>12.997830802603035</v>
      </c>
      <c r="I19" s="32">
        <f t="shared" si="6"/>
        <v>5.3145336225596527</v>
      </c>
      <c r="J19" s="32">
        <f t="shared" si="6"/>
        <v>15.238611713665948</v>
      </c>
      <c r="K19" s="32">
        <f t="shared" si="6"/>
        <v>9.2190889370932751</v>
      </c>
      <c r="L19" s="32">
        <f t="shared" si="6"/>
        <v>0.75921908893709322</v>
      </c>
      <c r="M19" s="32">
        <f t="shared" si="5"/>
        <v>99.999999999999986</v>
      </c>
    </row>
    <row r="20" spans="1:15" s="28" customFormat="1" x14ac:dyDescent="0.2">
      <c r="A20" s="28" t="s">
        <v>85</v>
      </c>
      <c r="B20" s="33">
        <v>77.250000000000014</v>
      </c>
      <c r="C20" s="33">
        <v>9.5500000000000007</v>
      </c>
      <c r="D20" s="33">
        <v>13.4</v>
      </c>
      <c r="E20" s="33">
        <v>104.85</v>
      </c>
      <c r="F20" s="28">
        <v>2</v>
      </c>
      <c r="G20" s="33">
        <v>98.4</v>
      </c>
      <c r="H20" s="33">
        <v>33</v>
      </c>
      <c r="I20" s="33">
        <v>39.75</v>
      </c>
      <c r="J20" s="33">
        <v>93.799999999999983</v>
      </c>
      <c r="K20" s="33">
        <v>9</v>
      </c>
      <c r="L20" s="33">
        <v>3</v>
      </c>
      <c r="M20" s="33">
        <f t="shared" si="5"/>
        <v>484</v>
      </c>
    </row>
    <row r="21" spans="1:15" s="28" customFormat="1" x14ac:dyDescent="0.2">
      <c r="A21" s="31" t="s">
        <v>5</v>
      </c>
      <c r="B21" s="32">
        <f>B20/$M$20*100</f>
        <v>15.960743801652896</v>
      </c>
      <c r="C21" s="32">
        <f t="shared" ref="C21:L21" si="7">C20/$M$20*100</f>
        <v>1.9731404958677687</v>
      </c>
      <c r="D21" s="32">
        <f t="shared" si="7"/>
        <v>2.7685950413223139</v>
      </c>
      <c r="E21" s="32">
        <f t="shared" si="7"/>
        <v>21.663223140495866</v>
      </c>
      <c r="F21" s="32">
        <f t="shared" si="7"/>
        <v>0.41322314049586778</v>
      </c>
      <c r="G21" s="32">
        <f t="shared" si="7"/>
        <v>20.330578512396695</v>
      </c>
      <c r="H21" s="32">
        <f t="shared" si="7"/>
        <v>6.8181818181818175</v>
      </c>
      <c r="I21" s="32">
        <f t="shared" si="7"/>
        <v>8.2128099173553721</v>
      </c>
      <c r="J21" s="32">
        <f t="shared" si="7"/>
        <v>19.380165289256198</v>
      </c>
      <c r="K21" s="32">
        <f t="shared" si="7"/>
        <v>1.859504132231405</v>
      </c>
      <c r="L21" s="32">
        <f t="shared" si="7"/>
        <v>0.6198347107438017</v>
      </c>
      <c r="M21" s="32">
        <f t="shared" si="5"/>
        <v>100</v>
      </c>
    </row>
    <row r="22" spans="1:15" s="28" customFormat="1" x14ac:dyDescent="0.2">
      <c r="A22" s="28" t="s">
        <v>86</v>
      </c>
      <c r="B22" s="33">
        <v>53.25</v>
      </c>
      <c r="C22" s="33">
        <v>4.75</v>
      </c>
      <c r="D22" s="33">
        <v>9</v>
      </c>
      <c r="E22" s="33">
        <v>126.95</v>
      </c>
      <c r="F22" s="28">
        <v>14</v>
      </c>
      <c r="G22" s="33">
        <v>93.46</v>
      </c>
      <c r="H22" s="33">
        <v>20.84</v>
      </c>
      <c r="I22" s="33">
        <v>27.25</v>
      </c>
      <c r="J22" s="33">
        <v>84.5</v>
      </c>
      <c r="K22" s="33">
        <v>18</v>
      </c>
      <c r="L22" s="33">
        <v>3</v>
      </c>
      <c r="M22" s="33">
        <f t="shared" si="5"/>
        <v>454.99999999999994</v>
      </c>
    </row>
    <row r="23" spans="1:15" s="28" customFormat="1" ht="12" thickBot="1" x14ac:dyDescent="0.25">
      <c r="A23" s="31" t="s">
        <v>5</v>
      </c>
      <c r="B23" s="32">
        <f>B22/$M$22*100</f>
        <v>11.703296703296704</v>
      </c>
      <c r="C23" s="32">
        <f t="shared" ref="C23:L23" si="8">C22/$M$22*100</f>
        <v>1.043956043956044</v>
      </c>
      <c r="D23" s="32">
        <f t="shared" si="8"/>
        <v>1.9780219780219783</v>
      </c>
      <c r="E23" s="32">
        <f t="shared" si="8"/>
        <v>27.901098901098901</v>
      </c>
      <c r="F23" s="32">
        <f t="shared" si="8"/>
        <v>3.0769230769230775</v>
      </c>
      <c r="G23" s="32">
        <f t="shared" si="8"/>
        <v>20.540659340659342</v>
      </c>
      <c r="H23" s="32">
        <f t="shared" si="8"/>
        <v>4.5802197802197808</v>
      </c>
      <c r="I23" s="32">
        <f t="shared" si="8"/>
        <v>5.9890109890109899</v>
      </c>
      <c r="J23" s="32">
        <f t="shared" si="8"/>
        <v>18.571428571428577</v>
      </c>
      <c r="K23" s="32">
        <f t="shared" si="8"/>
        <v>3.9560439560439566</v>
      </c>
      <c r="L23" s="32">
        <f t="shared" si="8"/>
        <v>0.65934065934065944</v>
      </c>
      <c r="M23" s="32">
        <f t="shared" si="5"/>
        <v>100</v>
      </c>
    </row>
    <row r="24" spans="1:15" s="28" customFormat="1" ht="12" thickBot="1" x14ac:dyDescent="0.25">
      <c r="A24" s="34" t="s">
        <v>87</v>
      </c>
      <c r="B24" s="36">
        <f>B18+B20+B22</f>
        <v>337.6</v>
      </c>
      <c r="C24" s="36">
        <f t="shared" ref="C24:L24" si="9">C18+C20+C22</f>
        <v>26.6</v>
      </c>
      <c r="D24" s="36">
        <f t="shared" si="9"/>
        <v>84</v>
      </c>
      <c r="E24" s="36">
        <f t="shared" si="9"/>
        <v>343.59999999999997</v>
      </c>
      <c r="F24" s="36">
        <f t="shared" si="9"/>
        <v>31</v>
      </c>
      <c r="G24" s="36">
        <f t="shared" si="9"/>
        <v>304.71999999999997</v>
      </c>
      <c r="H24" s="36">
        <f t="shared" si="9"/>
        <v>173.68</v>
      </c>
      <c r="I24" s="36">
        <f t="shared" si="9"/>
        <v>116</v>
      </c>
      <c r="J24" s="36">
        <f t="shared" si="9"/>
        <v>318.8</v>
      </c>
      <c r="K24" s="36">
        <f>K18+K20+K22</f>
        <v>112</v>
      </c>
      <c r="L24" s="36">
        <f t="shared" si="9"/>
        <v>13</v>
      </c>
      <c r="M24" s="40">
        <f>M18+M20+M22</f>
        <v>1861</v>
      </c>
    </row>
    <row r="25" spans="1:15" s="28" customFormat="1" ht="12" thickBot="1" x14ac:dyDescent="0.25">
      <c r="A25" s="34" t="s">
        <v>81</v>
      </c>
      <c r="B25" s="36">
        <f>B24/$M$24*100</f>
        <v>18.14078452444922</v>
      </c>
      <c r="C25" s="36">
        <f t="shared" ref="C25:L25" si="10">C24/$M$24*100</f>
        <v>1.4293390650188071</v>
      </c>
      <c r="D25" s="36">
        <f t="shared" si="10"/>
        <v>4.5137023105857068</v>
      </c>
      <c r="E25" s="36">
        <f t="shared" si="10"/>
        <v>18.463191832348198</v>
      </c>
      <c r="F25" s="36">
        <f t="shared" si="10"/>
        <v>1.6657710908113916</v>
      </c>
      <c r="G25" s="36">
        <f t="shared" si="10"/>
        <v>16.373992477162812</v>
      </c>
      <c r="H25" s="36">
        <f t="shared" si="10"/>
        <v>9.3326168726491137</v>
      </c>
      <c r="I25" s="36">
        <f t="shared" si="10"/>
        <v>6.2332079527135953</v>
      </c>
      <c r="J25" s="36">
        <f t="shared" si="10"/>
        <v>17.130574959699089</v>
      </c>
      <c r="K25" s="36">
        <f t="shared" si="10"/>
        <v>6.0182697474476088</v>
      </c>
      <c r="L25" s="36">
        <f t="shared" si="10"/>
        <v>0.69854916711445458</v>
      </c>
      <c r="M25" s="40">
        <f>SUM(B25:L25)</f>
        <v>99.999999999999986</v>
      </c>
    </row>
    <row r="26" spans="1:15" ht="13.5" customHeight="1" x14ac:dyDescent="0.2">
      <c r="A26" s="140" t="s">
        <v>129</v>
      </c>
      <c r="B26" s="140"/>
      <c r="C26" s="140"/>
      <c r="D26" s="140"/>
      <c r="E26" s="140"/>
      <c r="F26" s="140"/>
      <c r="G26" s="140"/>
      <c r="H26" s="140"/>
      <c r="I26" s="140"/>
      <c r="J26" s="140"/>
      <c r="K26" s="140"/>
      <c r="L26" s="140"/>
      <c r="M26" s="140"/>
      <c r="N26" s="140"/>
      <c r="O26" s="140"/>
    </row>
  </sheetData>
  <mergeCells count="3">
    <mergeCell ref="A1:L1"/>
    <mergeCell ref="A11:L12"/>
    <mergeCell ref="A26:O26"/>
  </mergeCells>
  <phoneticPr fontId="4" type="noConversion"/>
  <pageMargins left="0.78740157499999996" right="0.78740157499999996" top="0.984251969" bottom="0.984251969" header="0.4921259845" footer="0.492125984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51"/>
  <sheetViews>
    <sheetView topLeftCell="A13" workbookViewId="0">
      <selection activeCell="A45" sqref="A45"/>
    </sheetView>
  </sheetViews>
  <sheetFormatPr baseColWidth="10" defaultRowHeight="12.75" x14ac:dyDescent="0.2"/>
  <sheetData>
    <row r="4" spans="1:1" ht="18.75" x14ac:dyDescent="0.3">
      <c r="A4" s="125" t="s">
        <v>107</v>
      </c>
    </row>
    <row r="45" spans="1:13" ht="15" x14ac:dyDescent="0.25">
      <c r="A45" s="126" t="s">
        <v>133</v>
      </c>
    </row>
    <row r="46" spans="1:13" ht="15" x14ac:dyDescent="0.25">
      <c r="A46" s="127" t="s">
        <v>111</v>
      </c>
      <c r="B46" s="128"/>
      <c r="C46" s="128"/>
      <c r="D46" s="128"/>
      <c r="E46" s="128"/>
      <c r="F46" s="128"/>
      <c r="G46" s="128"/>
      <c r="H46" s="128"/>
      <c r="I46" s="128"/>
      <c r="J46" s="128"/>
      <c r="K46" s="128"/>
      <c r="L46" s="128"/>
      <c r="M46" s="128"/>
    </row>
    <row r="47" spans="1:13" ht="15" x14ac:dyDescent="0.25">
      <c r="A47" s="127" t="s">
        <v>108</v>
      </c>
      <c r="B47" s="128"/>
      <c r="C47" s="128"/>
      <c r="D47" s="128"/>
      <c r="E47" s="128"/>
      <c r="F47" s="128"/>
      <c r="G47" s="128"/>
      <c r="H47" s="128"/>
      <c r="I47" s="128"/>
      <c r="J47" s="128"/>
      <c r="K47" s="128"/>
      <c r="L47" s="128"/>
      <c r="M47" s="128"/>
    </row>
    <row r="48" spans="1:13" ht="15" x14ac:dyDescent="0.25">
      <c r="A48" s="127" t="s">
        <v>125</v>
      </c>
      <c r="B48" s="128"/>
      <c r="C48" s="128"/>
      <c r="D48" s="128"/>
      <c r="E48" s="128"/>
      <c r="F48" s="128"/>
      <c r="G48" s="128"/>
      <c r="H48" s="128"/>
      <c r="I48" s="128"/>
      <c r="J48" s="128"/>
      <c r="K48" s="128"/>
      <c r="L48" s="128"/>
      <c r="M48" s="128"/>
    </row>
    <row r="49" spans="1:13" ht="15" x14ac:dyDescent="0.25">
      <c r="A49" s="127" t="s">
        <v>126</v>
      </c>
      <c r="B49" s="128"/>
      <c r="C49" s="128"/>
      <c r="D49" s="128"/>
      <c r="E49" s="128"/>
      <c r="F49" s="128"/>
      <c r="G49" s="128"/>
      <c r="H49" s="128"/>
      <c r="I49" s="128"/>
      <c r="J49" s="128"/>
      <c r="K49" s="128"/>
      <c r="L49" s="128"/>
      <c r="M49" s="128"/>
    </row>
    <row r="50" spans="1:13" ht="15" x14ac:dyDescent="0.25">
      <c r="A50" s="127" t="s">
        <v>109</v>
      </c>
      <c r="B50" s="128"/>
      <c r="C50" s="128"/>
      <c r="D50" s="128"/>
      <c r="E50" s="128"/>
      <c r="F50" s="128"/>
      <c r="G50" s="128"/>
      <c r="H50" s="128"/>
      <c r="I50" s="128"/>
      <c r="J50" s="128"/>
      <c r="K50" s="128"/>
      <c r="L50" s="128"/>
      <c r="M50" s="128"/>
    </row>
    <row r="51" spans="1:13" ht="15" x14ac:dyDescent="0.25">
      <c r="A51" s="127" t="s">
        <v>110</v>
      </c>
      <c r="B51" s="128"/>
      <c r="C51" s="128"/>
      <c r="D51" s="128"/>
      <c r="E51" s="128"/>
      <c r="F51" s="128"/>
      <c r="G51" s="128"/>
      <c r="H51" s="128"/>
      <c r="I51" s="128"/>
      <c r="J51" s="128"/>
      <c r="K51" s="128"/>
      <c r="L51" s="128"/>
      <c r="M51" s="12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0"/>
  <sheetViews>
    <sheetView tabSelected="1" topLeftCell="B1" workbookViewId="0">
      <selection activeCell="J44" sqref="J44"/>
    </sheetView>
  </sheetViews>
  <sheetFormatPr baseColWidth="10" defaultRowHeight="12.75" x14ac:dyDescent="0.2"/>
  <cols>
    <col min="1" max="1" width="1.6640625" customWidth="1"/>
    <col min="2" max="2" width="34.83203125" customWidth="1"/>
    <col min="3" max="20" width="10.5" customWidth="1"/>
  </cols>
  <sheetData>
    <row r="2" spans="2:23" ht="15" x14ac:dyDescent="0.25">
      <c r="B2" t="s">
        <v>97</v>
      </c>
    </row>
    <row r="3" spans="2:23" x14ac:dyDescent="0.2">
      <c r="B3" s="104" t="s">
        <v>94</v>
      </c>
      <c r="C3" s="104">
        <v>1994</v>
      </c>
      <c r="D3" s="104">
        <v>1995</v>
      </c>
      <c r="E3" s="104">
        <v>1996</v>
      </c>
      <c r="F3" s="104">
        <v>1997</v>
      </c>
      <c r="G3" s="104">
        <v>1998</v>
      </c>
      <c r="H3" s="104">
        <v>1999</v>
      </c>
      <c r="I3" s="104">
        <v>2000</v>
      </c>
      <c r="J3" s="104">
        <v>2001</v>
      </c>
      <c r="K3" s="104">
        <v>2002</v>
      </c>
      <c r="L3" s="104">
        <v>2003</v>
      </c>
      <c r="M3" s="104">
        <v>2004</v>
      </c>
      <c r="N3" s="104">
        <v>2005</v>
      </c>
      <c r="O3" s="104">
        <v>2006</v>
      </c>
      <c r="P3" s="104">
        <v>2007</v>
      </c>
      <c r="Q3" s="104">
        <v>2008</v>
      </c>
      <c r="R3" s="104">
        <v>2009</v>
      </c>
      <c r="S3" s="104">
        <v>2010</v>
      </c>
      <c r="T3" s="105">
        <v>2011</v>
      </c>
      <c r="U3" s="105">
        <v>2012</v>
      </c>
      <c r="V3" s="105">
        <v>2013</v>
      </c>
      <c r="W3" s="105">
        <v>2014</v>
      </c>
    </row>
    <row r="4" spans="2:23" ht="14.25" x14ac:dyDescent="0.2">
      <c r="B4" s="101" t="s">
        <v>132</v>
      </c>
      <c r="C4" s="102">
        <v>75.752123445598414</v>
      </c>
      <c r="D4" s="102">
        <v>75.907983505914032</v>
      </c>
      <c r="E4" s="102">
        <v>75.452023964553732</v>
      </c>
      <c r="F4" s="102">
        <v>75.647533920915222</v>
      </c>
      <c r="G4" s="102">
        <v>75.655000256940355</v>
      </c>
      <c r="H4" s="102">
        <v>75.055849070311169</v>
      </c>
      <c r="I4" s="102">
        <v>74.42601621480533</v>
      </c>
      <c r="J4" s="102">
        <v>74.153047316669131</v>
      </c>
      <c r="K4" s="102">
        <v>73.230473226841141</v>
      </c>
      <c r="L4" s="102">
        <v>73.167946109524863</v>
      </c>
      <c r="M4" s="102">
        <v>73.123637142011106</v>
      </c>
      <c r="N4" s="102">
        <v>70.910289847358499</v>
      </c>
      <c r="O4" s="102">
        <v>70.769488575561226</v>
      </c>
      <c r="P4" s="102">
        <v>69.698870013021789</v>
      </c>
      <c r="Q4" s="102">
        <v>70.049298350365277</v>
      </c>
      <c r="R4" s="102">
        <v>69.952152349883619</v>
      </c>
      <c r="S4" s="102">
        <v>69.821996564733894</v>
      </c>
      <c r="T4" s="102">
        <v>59.171881356078899</v>
      </c>
      <c r="U4" s="106">
        <v>59.172121935324107</v>
      </c>
      <c r="V4" s="106">
        <v>59.172362514569315</v>
      </c>
      <c r="W4" s="102">
        <v>59.172603093814523</v>
      </c>
    </row>
    <row r="5" spans="2:23" x14ac:dyDescent="0.2">
      <c r="B5" s="101" t="s">
        <v>92</v>
      </c>
      <c r="C5" s="101"/>
      <c r="D5" s="102">
        <v>69.509993839044128</v>
      </c>
      <c r="E5" s="106">
        <v>68.950180258887713</v>
      </c>
      <c r="F5" s="106">
        <v>68.390366678731297</v>
      </c>
      <c r="G5" s="106">
        <v>67.830553098574882</v>
      </c>
      <c r="H5" s="106">
        <v>67.270739518418466</v>
      </c>
      <c r="I5" s="106">
        <v>66.710925938262051</v>
      </c>
      <c r="J5" s="102">
        <v>66.151112358105664</v>
      </c>
      <c r="K5" s="106">
        <v>65.3996920581057</v>
      </c>
      <c r="L5" s="106">
        <v>64.648271758105736</v>
      </c>
      <c r="M5" s="106">
        <v>63.896851458105772</v>
      </c>
      <c r="N5" s="106">
        <v>63.145431158105808</v>
      </c>
      <c r="O5" s="106">
        <v>62.394010858105844</v>
      </c>
      <c r="P5" s="106">
        <v>61.64259055810588</v>
      </c>
      <c r="Q5" s="102">
        <v>60.891170258105909</v>
      </c>
      <c r="R5" s="106">
        <v>59.790473666580745</v>
      </c>
      <c r="S5" s="106">
        <v>58.689777075055581</v>
      </c>
      <c r="T5" s="106">
        <v>57.589080483530417</v>
      </c>
      <c r="U5" s="106">
        <v>56.488383892005253</v>
      </c>
      <c r="V5" s="106">
        <v>55.387687300480088</v>
      </c>
      <c r="W5" s="102">
        <v>54.286990708954924</v>
      </c>
    </row>
    <row r="6" spans="2:23" x14ac:dyDescent="0.2">
      <c r="B6" s="101" t="s">
        <v>95</v>
      </c>
      <c r="C6" s="101"/>
      <c r="D6" s="103">
        <v>63.71</v>
      </c>
      <c r="E6" s="106">
        <v>64.00833333333334</v>
      </c>
      <c r="F6" s="106">
        <v>64.306666666666672</v>
      </c>
      <c r="G6" s="106">
        <v>64.605000000000004</v>
      </c>
      <c r="H6" s="106">
        <v>64.903333333333336</v>
      </c>
      <c r="I6" s="106">
        <v>65.201666666666668</v>
      </c>
      <c r="J6" s="103">
        <v>65.5</v>
      </c>
      <c r="K6" s="106">
        <v>64.578874447438906</v>
      </c>
      <c r="L6" s="106">
        <v>63.657748894877813</v>
      </c>
      <c r="M6" s="106">
        <v>62.736623342316719</v>
      </c>
      <c r="N6" s="106">
        <v>61.815497789755625</v>
      </c>
      <c r="O6" s="106">
        <v>60.894372237194531</v>
      </c>
      <c r="P6" s="106">
        <v>59.973246684633438</v>
      </c>
      <c r="Q6" s="102">
        <v>59.052121132072358</v>
      </c>
      <c r="R6" s="106">
        <v>59.052097170151171</v>
      </c>
      <c r="S6" s="106">
        <v>59.052073208229984</v>
      </c>
      <c r="T6" s="102">
        <v>59.052049246308798</v>
      </c>
      <c r="U6" s="106">
        <v>57.848992732601054</v>
      </c>
      <c r="V6" s="106">
        <v>56.645936218893311</v>
      </c>
      <c r="W6" s="102">
        <v>55.442879705185575</v>
      </c>
    </row>
    <row r="7" spans="2:23" x14ac:dyDescent="0.2">
      <c r="B7" s="101" t="s">
        <v>96</v>
      </c>
      <c r="C7" s="101"/>
      <c r="D7" s="101"/>
      <c r="E7" s="102">
        <v>63.334940713504579</v>
      </c>
      <c r="F7" s="106">
        <v>63.584763052800604</v>
      </c>
      <c r="G7" s="106">
        <v>63.834585392096628</v>
      </c>
      <c r="H7" s="102">
        <v>64.084407731392645</v>
      </c>
      <c r="I7" s="106">
        <v>63.273803277666303</v>
      </c>
      <c r="J7" s="106">
        <v>62.463198823939962</v>
      </c>
      <c r="K7" s="106">
        <v>61.65259437021362</v>
      </c>
      <c r="L7" s="102">
        <v>60.841989916487265</v>
      </c>
      <c r="M7" s="106">
        <v>60.186477988550919</v>
      </c>
      <c r="N7" s="106">
        <v>59.530966060614574</v>
      </c>
      <c r="O7" s="106">
        <v>58.875454132678229</v>
      </c>
      <c r="P7" s="102">
        <v>58.219942204741898</v>
      </c>
      <c r="Q7" s="106">
        <v>56.412390461563596</v>
      </c>
      <c r="R7" s="106">
        <v>54.604838718385295</v>
      </c>
      <c r="S7" s="106">
        <v>52.797286975206994</v>
      </c>
      <c r="T7" s="102">
        <v>50.9897352320287</v>
      </c>
      <c r="U7" s="106">
        <v>50.725878278729745</v>
      </c>
      <c r="V7" s="106">
        <v>50.46202132543079</v>
      </c>
      <c r="W7" s="102">
        <v>50.198164372131835</v>
      </c>
    </row>
    <row r="8" spans="2:23" x14ac:dyDescent="0.2">
      <c r="B8" s="99" t="s">
        <v>127</v>
      </c>
    </row>
    <row r="9" spans="2:23" s="100" customFormat="1" ht="44.25" customHeight="1" x14ac:dyDescent="0.2">
      <c r="B9" s="141" t="s">
        <v>128</v>
      </c>
      <c r="C9" s="142"/>
      <c r="D9" s="142"/>
      <c r="E9" s="142"/>
      <c r="F9" s="142"/>
      <c r="G9" s="142"/>
      <c r="H9" s="142"/>
      <c r="I9" s="142"/>
      <c r="J9" s="142"/>
      <c r="K9" s="142"/>
      <c r="L9" s="142"/>
      <c r="M9" s="142"/>
      <c r="N9" s="142"/>
      <c r="O9" s="142"/>
      <c r="P9" s="142"/>
      <c r="Q9" s="142"/>
      <c r="R9" s="142"/>
      <c r="S9" s="142"/>
      <c r="T9" s="142"/>
    </row>
    <row r="10" spans="2:23" x14ac:dyDescent="0.2">
      <c r="B10" s="141" t="s">
        <v>93</v>
      </c>
      <c r="C10" s="142"/>
      <c r="D10" s="142"/>
      <c r="E10" s="142"/>
      <c r="F10" s="142"/>
      <c r="G10" s="142"/>
      <c r="H10" s="142"/>
      <c r="I10" s="142"/>
      <c r="J10" s="142"/>
      <c r="K10" s="142"/>
      <c r="L10" s="142"/>
      <c r="M10" s="142"/>
      <c r="N10" s="142"/>
      <c r="O10" s="142"/>
      <c r="P10" s="142"/>
      <c r="Q10" s="142"/>
      <c r="R10" s="142"/>
      <c r="S10" s="142"/>
      <c r="T10" s="142"/>
    </row>
  </sheetData>
  <mergeCells count="2">
    <mergeCell ref="B9:T9"/>
    <mergeCell ref="B10:T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9.2-1 Part elec hist</vt:lpstr>
      <vt:lpstr>9.2-2 Résultats 2014 ens.</vt:lpstr>
      <vt:lpstr>9.2-3 résultats2014 cat hierar</vt:lpstr>
      <vt:lpstr>9.2-4 Taux particip elec pro </vt:lpstr>
      <vt:lpstr>résultats elections</vt:lpstr>
      <vt:lpstr>'9.2-1 Part elec hist'!Zone_d_impression</vt:lpstr>
      <vt:lpstr>'9.2-2 Résultats 2014 ens.'!Zone_d_impression</vt:lpstr>
    </vt:vector>
  </TitlesOfParts>
  <Company>MEIE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Nadine GAUTIER</cp:lastModifiedBy>
  <cp:lastPrinted>2013-08-08T14:30:21Z</cp:lastPrinted>
  <dcterms:created xsi:type="dcterms:W3CDTF">2012-07-05T14:36:18Z</dcterms:created>
  <dcterms:modified xsi:type="dcterms:W3CDTF">2016-12-16T18:15:44Z</dcterms:modified>
</cp:coreProperties>
</file>