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8\4-Validé pour maquette\FT 10\Envoyé maquette\"/>
    </mc:Choice>
  </mc:AlternateContent>
  <bookViews>
    <workbookView xWindow="11025" yWindow="600" windowWidth="13875" windowHeight="10485"/>
  </bookViews>
  <sheets>
    <sheet name="10.1-1" sheetId="1" r:id="rId1"/>
    <sheet name="10.1-2" sheetId="2" r:id="rId2"/>
    <sheet name="10.1-3" sheetId="3" r:id="rId3"/>
    <sheet name="10.1-4" sheetId="4" r:id="rId4"/>
    <sheet name="10.1-5" sheetId="5" r:id="rId5"/>
  </sheets>
  <definedNames>
    <definedName name="ID" localSheetId="2" hidden="1">"9333507a-e10f-4314-b37d-773d4fb979d2"</definedName>
  </definedNames>
  <calcPr calcId="152511"/>
</workbook>
</file>

<file path=xl/calcChain.xml><?xml version="1.0" encoding="utf-8"?>
<calcChain xmlns="http://schemas.openxmlformats.org/spreadsheetml/2006/main">
  <c r="B26" i="1" l="1"/>
  <c r="B9" i="2"/>
  <c r="C6" i="5" l="1"/>
  <c r="E14" i="5"/>
  <c r="B14" i="5"/>
  <c r="F14" i="5" s="1"/>
  <c r="G13" i="5"/>
  <c r="F13" i="5"/>
  <c r="G12" i="5"/>
  <c r="F12" i="5"/>
  <c r="F11" i="5"/>
  <c r="C11" i="5"/>
  <c r="G11" i="5" s="1"/>
  <c r="F10" i="5"/>
  <c r="F9" i="5"/>
  <c r="C9" i="5"/>
  <c r="G9" i="5" s="1"/>
  <c r="F8" i="5"/>
  <c r="C8" i="5"/>
  <c r="G8" i="5" s="1"/>
  <c r="F7" i="5"/>
  <c r="C7" i="5"/>
  <c r="G7" i="5" s="1"/>
  <c r="F6" i="5"/>
  <c r="G6" i="5"/>
  <c r="C14" i="5" l="1"/>
  <c r="G14" i="5" s="1"/>
  <c r="B27" i="3" l="1"/>
  <c r="E12" i="2" l="1"/>
  <c r="D12" i="2"/>
  <c r="C12" i="2"/>
  <c r="B12" i="2"/>
  <c r="E9" i="2"/>
  <c r="D9" i="2"/>
  <c r="C9" i="2"/>
  <c r="E5" i="2"/>
  <c r="E18" i="2" s="1"/>
  <c r="D5" i="2"/>
  <c r="C5" i="2"/>
  <c r="C18" i="2" s="1"/>
  <c r="B5" i="2"/>
  <c r="B18" i="2" s="1"/>
  <c r="D18" i="2" l="1"/>
</calcChain>
</file>

<file path=xl/sharedStrings.xml><?xml version="1.0" encoding="utf-8"?>
<sst xmlns="http://schemas.openxmlformats.org/spreadsheetml/2006/main" count="106" uniqueCount="85">
  <si>
    <r>
      <t>Figure 10.1-1 : Taux des prestations d'action sociale individuelles interministérielles</t>
    </r>
    <r>
      <rPr>
        <b/>
        <vertAlign val="superscript"/>
        <sz val="10"/>
        <rFont val="Arial"/>
        <family val="2"/>
      </rPr>
      <t>(1)</t>
    </r>
  </si>
  <si>
    <t>Prestations</t>
  </si>
  <si>
    <t>Restauration</t>
  </si>
  <si>
    <t>Prestation repas (par repas)</t>
  </si>
  <si>
    <t>Aide à la famille</t>
  </si>
  <si>
    <t>Allocation aux parents séjournant en maison de repos avec leur enfant</t>
  </si>
  <si>
    <t>Subventions pour séjours d'enfants</t>
  </si>
  <si>
    <t>En colonie de vacances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</si>
  <si>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moins de 13 ans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</si>
  <si>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13 à 18 ans</t>
    </r>
  </si>
  <si>
    <t>En centre de loisirs sans hébergement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</si>
  <si>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journée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</si>
  <si>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demi-journée</t>
    </r>
  </si>
  <si>
    <t>En maison familiale de vacances et gîte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</si>
  <si>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séjours en pension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</si>
  <si>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autre formule</t>
    </r>
  </si>
  <si>
    <t>Séjours mis en œuvre dans le cadre éducatif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</si>
  <si>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forfait pour vingt et un jours ou plus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</si>
  <si>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pour les séjours d'une durée inférieure (par jour)</t>
    </r>
  </si>
  <si>
    <t>Séjours linguistiques (par jour)</t>
  </si>
  <si>
    <t>Enfants handicapés</t>
  </si>
  <si>
    <t>Sources : DGAFP - Bureau de l'action sociale ; Direction de la sécurité sociale - Bureau des prestations familiales et des aides au logement.</t>
  </si>
  <si>
    <t>(1) À réglementation commune.</t>
  </si>
  <si>
    <t>Figure 10.1-2 : Crédits d'action sociale interministérielle (gérés par la Direction générale de l'administration et de la fonction publique), par type d'action</t>
  </si>
  <si>
    <t>(en millions d'euros)</t>
  </si>
  <si>
    <t>Type d'action</t>
  </si>
  <si>
    <t>Autorisations
d'engagement
(AE)</t>
  </si>
  <si>
    <t>Crédits
de paiement
(CP)</t>
  </si>
  <si>
    <t>Aides aux familles</t>
  </si>
  <si>
    <t xml:space="preserve">Chèques vacances </t>
  </si>
  <si>
    <t>Chèque emploi service universel (CESU) pour la garde des enfants de 0 à 6 ans</t>
  </si>
  <si>
    <t>Retraite</t>
  </si>
  <si>
    <t>Aide au maintien à domicile (AMD)</t>
  </si>
  <si>
    <t>Participation au financement de la Caisse nationale de solidarité pour l'autonomie (CNSA)</t>
  </si>
  <si>
    <t>Logement</t>
  </si>
  <si>
    <t>Aide à l'installation des personnels</t>
  </si>
  <si>
    <t>Logements d'urgence et temporaires</t>
  </si>
  <si>
    <t>Réservations de logements</t>
  </si>
  <si>
    <t>Projets d'action sociale interministérielle déconcentrée (projets Srias)</t>
  </si>
  <si>
    <t>Total</t>
  </si>
  <si>
    <t>Taux 2018 (en euros)</t>
  </si>
  <si>
    <t>Évolution 2018/2017 (en %)</t>
  </si>
  <si>
    <t>Évolution annuelle moyenne  2018/2009 (en %)</t>
  </si>
  <si>
    <t>Exécution 2017</t>
  </si>
  <si>
    <t>Séjours en centres de vacances spécialisés (par jour)</t>
  </si>
  <si>
    <t>Allocation pour enfant infirme poursuivant des études ou un apprentissage entre 20 et 27 ans (montant mensuel)</t>
  </si>
  <si>
    <t>Allocation aux parents d'enfant handicapé de moins de 20 ans (montant mensuel)</t>
  </si>
  <si>
    <t>Sources : Loi n° 2017-1837 du 30 décembre 2017 de finances pour 2018. DGAFP - Bureau de l'action sociale.</t>
  </si>
  <si>
    <t>Figure 10.1-3 : Action sociale ministérielle en 2018</t>
  </si>
  <si>
    <t>Note : Ne comprend pas les majorations, compléments et suppléments de l'indemnité pour charges militaires (ICM) qui peuvent être estimés à 145,2 millions d'euros.</t>
  </si>
  <si>
    <t>Source graphique :</t>
  </si>
  <si>
    <t>(en million d'euros)</t>
  </si>
  <si>
    <t>FPE</t>
  </si>
  <si>
    <t xml:space="preserve">Familles, vacances </t>
  </si>
  <si>
    <t>Mutuelles, associations</t>
  </si>
  <si>
    <t>Prévention et secours</t>
  </si>
  <si>
    <t>Autre</t>
  </si>
  <si>
    <t>(1) Fonds social logement, habitat, consommation, véhicule.</t>
  </si>
  <si>
    <t xml:space="preserve">(2) Maladie, décès, congé de présence parentale, etc. </t>
  </si>
  <si>
    <t xml:space="preserve">FPH </t>
  </si>
  <si>
    <t>(total des charges d'action sociale)</t>
  </si>
  <si>
    <t>Enfants</t>
  </si>
  <si>
    <t>Vacances, loisirs, culture</t>
  </si>
  <si>
    <r>
      <t>Protection</t>
    </r>
    <r>
      <rPr>
        <vertAlign val="superscript"/>
        <sz val="8"/>
        <rFont val="Arial"/>
        <family val="2"/>
      </rPr>
      <t>(2)</t>
    </r>
  </si>
  <si>
    <t xml:space="preserve">Retraite </t>
  </si>
  <si>
    <t>Mariage</t>
  </si>
  <si>
    <t>Autres</t>
  </si>
  <si>
    <r>
      <t>Aides remboursables  Vie quotidienne</t>
    </r>
    <r>
      <rPr>
        <vertAlign val="superscript"/>
        <sz val="8"/>
        <rFont val="Arial"/>
        <family val="2"/>
      </rPr>
      <t>(1)</t>
    </r>
  </si>
  <si>
    <t>Chèques emploi service universels</t>
  </si>
  <si>
    <t>Figure 10.1-5 : Action sociale dans la fonction publique hospitalière</t>
  </si>
  <si>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volution 2017/2016 (en %)</t>
    </r>
  </si>
  <si>
    <t>FPH</t>
  </si>
  <si>
    <r>
      <t>Protection</t>
    </r>
    <r>
      <rPr>
        <vertAlign val="superscript"/>
        <sz val="9"/>
        <rFont val="Arial"/>
        <family val="2"/>
      </rPr>
      <t>(1)</t>
    </r>
  </si>
  <si>
    <r>
      <t>Aides remboursables - Vie quotidienne</t>
    </r>
    <r>
      <rPr>
        <vertAlign val="superscript"/>
        <sz val="9"/>
        <rFont val="Arial"/>
        <family val="2"/>
      </rPr>
      <t>(2)</t>
    </r>
  </si>
  <si>
    <t xml:space="preserve">Chèque emploi service universel </t>
  </si>
  <si>
    <t>Total des charges d'action sociale</t>
  </si>
  <si>
    <t xml:space="preserve">(1) Maladie, décès, congé de présence parentale, etc. </t>
  </si>
  <si>
    <t>(2) Fonds social logement, habitat, consommation, véhicule.</t>
  </si>
  <si>
    <t>Figure 10.1-4 : Action sociale dans la fonction publique hospitalière en 2017</t>
  </si>
  <si>
    <t>Loi de finances initiale (LFI) 2018</t>
  </si>
  <si>
    <t>Réservations de places en crèche</t>
  </si>
  <si>
    <t>Source : Loi de finance initiale 2018, Plans annuels de performance.</t>
  </si>
  <si>
    <t>dont CGOS</t>
  </si>
  <si>
    <t>Source : Données chiffrées 2017, CGOS, Agospap, APHP, CLOS, CGOSH outre-mer. Ces données ne tiennent pas compte de l'action sociale menée en propre par les établissements hors AP-HP, ni de celle délivrée par Plurélya (organisme agréé au cours de l'année 2017 dont les crédits seront intégrés dès le rapport annuel 2019).</t>
  </si>
  <si>
    <t>Source : Données chiffrées 2016 à 2017, CGOS, Agospap, APHP, CLOS, CGOSH outre-mer. Ces données ne tiennent pas compte de l'action sociale menée en propre par les établissements hors AP-HP, ni de celle délivrée par Plurélya (organisme agréé au cours de l'année 2017 dont les crédits seront intégrés dès le rapport annuel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</si>
</sst>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.00_ ;\-#,##0.00\ "/>
    <numFmt numFmtId="167" formatCode="#,##0.0_ ;\-#,##0.0\ "/>
    <numFmt numFmtId="168" formatCode="_-* #,##0.0\ _€_-;\-* #,##0.0\ _€_-;_-* &quot;-&quot;???\ _€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i/>
      <sz val="8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9"/>
      <name val="Calibri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17" fillId="0" borderId="36" applyNumberFormat="0" applyFill="0" applyProtection="0">
      <alignment horizontal="center" vertical="center"/>
    </xf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8" fillId="0" borderId="37" applyFont="0" applyFill="0" applyAlignment="0" applyProtection="0"/>
    <xf numFmtId="3" fontId="17" fillId="0" borderId="36" applyNumberFormat="0" applyFill="0" applyAlignment="0" applyProtection="0"/>
    <xf numFmtId="0" fontId="17" fillId="0" borderId="36" applyNumberFormat="0" applyFill="0" applyAlignment="0" applyProtection="0"/>
    <xf numFmtId="3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3" fontId="18" fillId="0" borderId="0" applyNumberFormat="0" applyBorder="0" applyAlignment="0" applyProtection="0"/>
    <xf numFmtId="3" fontId="18" fillId="0" borderId="0" applyNumberFormat="0" applyBorder="0" applyAlignment="0" applyProtection="0"/>
    <xf numFmtId="3" fontId="18" fillId="0" borderId="0" applyNumberFormat="0" applyBorder="0" applyAlignment="0" applyProtection="0"/>
    <xf numFmtId="3" fontId="18" fillId="0" borderId="0" applyNumberFormat="0" applyBorder="0" applyAlignment="0" applyProtection="0"/>
    <xf numFmtId="3" fontId="18" fillId="0" borderId="0" applyNumberFormat="0" applyBorder="0" applyAlignment="0" applyProtection="0"/>
    <xf numFmtId="3" fontId="18" fillId="0" borderId="37" applyNumberFormat="0" applyBorder="0" applyAlignment="0" applyProtection="0"/>
    <xf numFmtId="3" fontId="18" fillId="0" borderId="37" applyNumberFormat="0" applyBorder="0" applyAlignment="0" applyProtection="0"/>
    <xf numFmtId="3" fontId="18" fillId="0" borderId="37" applyNumberFormat="0" applyBorder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>
      <alignment horizontal="right" vertical="center"/>
    </xf>
    <xf numFmtId="3" fontId="18" fillId="4" borderId="37">
      <alignment horizontal="center" vertical="center"/>
    </xf>
    <xf numFmtId="0" fontId="18" fillId="4" borderId="37">
      <alignment horizontal="right" vertical="center"/>
    </xf>
    <xf numFmtId="0" fontId="17" fillId="0" borderId="38">
      <alignment horizontal="left" vertical="center"/>
    </xf>
    <xf numFmtId="0" fontId="17" fillId="0" borderId="39">
      <alignment horizontal="center" vertical="center"/>
    </xf>
    <xf numFmtId="0" fontId="19" fillId="0" borderId="40">
      <alignment horizontal="center" vertical="center"/>
    </xf>
    <xf numFmtId="0" fontId="18" fillId="5" borderId="37"/>
    <xf numFmtId="3" fontId="20" fillId="0" borderId="37"/>
    <xf numFmtId="3" fontId="21" fillId="0" borderId="37"/>
    <xf numFmtId="0" fontId="17" fillId="0" borderId="39">
      <alignment horizontal="left" vertical="top"/>
    </xf>
    <xf numFmtId="0" fontId="22" fillId="0" borderId="37"/>
    <xf numFmtId="0" fontId="17" fillId="0" borderId="39">
      <alignment horizontal="left" vertical="center"/>
    </xf>
    <xf numFmtId="0" fontId="18" fillId="4" borderId="41"/>
    <xf numFmtId="3" fontId="18" fillId="0" borderId="37">
      <alignment horizontal="right" vertical="center"/>
    </xf>
    <xf numFmtId="0" fontId="17" fillId="0" borderId="39">
      <alignment horizontal="right" vertical="center"/>
    </xf>
    <xf numFmtId="0" fontId="18" fillId="0" borderId="40">
      <alignment horizontal="center" vertical="center"/>
    </xf>
    <xf numFmtId="3" fontId="18" fillId="0" borderId="37"/>
    <xf numFmtId="3" fontId="18" fillId="0" borderId="37"/>
    <xf numFmtId="0" fontId="18" fillId="0" borderId="40">
      <alignment horizontal="center" vertical="center" wrapText="1"/>
    </xf>
    <xf numFmtId="0" fontId="23" fillId="0" borderId="40">
      <alignment horizontal="left" vertical="center" indent="1"/>
    </xf>
    <xf numFmtId="0" fontId="24" fillId="0" borderId="37"/>
    <xf numFmtId="0" fontId="17" fillId="0" borderId="38">
      <alignment horizontal="left" vertical="center"/>
    </xf>
    <xf numFmtId="3" fontId="18" fillId="0" borderId="37">
      <alignment horizontal="center" vertical="center"/>
    </xf>
    <xf numFmtId="0" fontId="17" fillId="0" borderId="39">
      <alignment horizontal="center" vertical="center"/>
    </xf>
    <xf numFmtId="0" fontId="17" fillId="0" borderId="39">
      <alignment horizontal="center" vertical="center"/>
    </xf>
    <xf numFmtId="0" fontId="17" fillId="0" borderId="38">
      <alignment horizontal="left" vertical="center"/>
    </xf>
    <xf numFmtId="0" fontId="17" fillId="0" borderId="38">
      <alignment horizontal="left" vertical="center"/>
    </xf>
    <xf numFmtId="0" fontId="25" fillId="0" borderId="37"/>
  </cellStyleXfs>
  <cellXfs count="168">
    <xf numFmtId="0" fontId="0" fillId="0" borderId="0" xfId="0"/>
    <xf numFmtId="0" fontId="6" fillId="0" borderId="0" xfId="2" applyFont="1" applyFill="1"/>
    <xf numFmtId="0" fontId="8" fillId="0" borderId="0" xfId="2" applyFont="1"/>
    <xf numFmtId="0" fontId="7" fillId="3" borderId="4" xfId="2" applyFont="1" applyFill="1" applyBorder="1" applyAlignment="1">
      <alignment horizontal="left" wrapText="1"/>
    </xf>
    <xf numFmtId="164" fontId="6" fillId="3" borderId="5" xfId="3" applyNumberFormat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2" fillId="0" borderId="0" xfId="2" applyFont="1"/>
    <xf numFmtId="0" fontId="6" fillId="3" borderId="19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7" fillId="3" borderId="19" xfId="3" applyNumberFormat="1" applyFont="1" applyFill="1" applyBorder="1" applyAlignment="1">
      <alignment horizontal="center" vertical="center"/>
    </xf>
    <xf numFmtId="4" fontId="7" fillId="3" borderId="20" xfId="3" applyNumberFormat="1" applyFont="1" applyFill="1" applyBorder="1" applyAlignment="1">
      <alignment horizontal="center" vertical="center"/>
    </xf>
    <xf numFmtId="4" fontId="7" fillId="3" borderId="6" xfId="3" applyNumberFormat="1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vertical="center"/>
    </xf>
    <xf numFmtId="0" fontId="2" fillId="0" borderId="0" xfId="2" applyFont="1" applyFill="1"/>
    <xf numFmtId="0" fontId="8" fillId="0" borderId="0" xfId="2" applyFont="1" applyFill="1" applyBorder="1" applyAlignment="1" applyProtection="1">
      <alignment wrapText="1"/>
      <protection locked="0"/>
    </xf>
    <xf numFmtId="0" fontId="0" fillId="0" borderId="0" xfId="0" applyFill="1"/>
    <xf numFmtId="4" fontId="6" fillId="3" borderId="11" xfId="3" applyNumberFormat="1" applyFont="1" applyFill="1" applyBorder="1" applyAlignment="1">
      <alignment horizontal="center" vertical="center"/>
    </xf>
    <xf numFmtId="4" fontId="6" fillId="3" borderId="5" xfId="3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4" fontId="6" fillId="0" borderId="0" xfId="3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vertical="center"/>
    </xf>
    <xf numFmtId="0" fontId="7" fillId="3" borderId="25" xfId="3" applyFont="1" applyFill="1" applyBorder="1" applyAlignment="1">
      <alignment vertical="center" wrapText="1"/>
    </xf>
    <xf numFmtId="0" fontId="7" fillId="3" borderId="4" xfId="3" applyFont="1" applyFill="1" applyBorder="1" applyAlignment="1">
      <alignment horizontal="left" vertical="center"/>
    </xf>
    <xf numFmtId="0" fontId="7" fillId="3" borderId="25" xfId="3" applyFont="1" applyFill="1" applyBorder="1" applyAlignment="1">
      <alignment horizontal="left" vertical="center"/>
    </xf>
    <xf numFmtId="0" fontId="7" fillId="3" borderId="13" xfId="3" applyFont="1" applyFill="1" applyBorder="1" applyAlignment="1">
      <alignment horizontal="left" vertical="center"/>
    </xf>
    <xf numFmtId="0" fontId="6" fillId="3" borderId="10" xfId="3" applyFont="1" applyFill="1" applyBorder="1" applyAlignment="1">
      <alignment vertical="center" wrapText="1"/>
    </xf>
    <xf numFmtId="0" fontId="6" fillId="3" borderId="7" xfId="3" applyFont="1" applyFill="1" applyBorder="1" applyAlignment="1">
      <alignment vertical="center" wrapText="1"/>
    </xf>
    <xf numFmtId="165" fontId="8" fillId="0" borderId="0" xfId="2" applyNumberFormat="1" applyFont="1"/>
    <xf numFmtId="165" fontId="6" fillId="3" borderId="12" xfId="3" applyNumberFormat="1" applyFont="1" applyFill="1" applyBorder="1" applyAlignment="1">
      <alignment horizontal="center" vertical="center"/>
    </xf>
    <xf numFmtId="165" fontId="6" fillId="3" borderId="6" xfId="3" applyNumberFormat="1" applyFont="1" applyFill="1" applyBorder="1" applyAlignment="1">
      <alignment horizontal="center" vertical="center"/>
    </xf>
    <xf numFmtId="165" fontId="6" fillId="3" borderId="12" xfId="11" applyNumberFormat="1" applyFont="1" applyFill="1" applyBorder="1" applyAlignment="1">
      <alignment horizontal="center" vertical="center"/>
    </xf>
    <xf numFmtId="165" fontId="6" fillId="3" borderId="6" xfId="11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4" fontId="6" fillId="3" borderId="8" xfId="3" applyNumberFormat="1" applyFont="1" applyFill="1" applyBorder="1" applyAlignment="1">
      <alignment horizontal="center" vertical="center"/>
    </xf>
    <xf numFmtId="165" fontId="6" fillId="3" borderId="8" xfId="11" applyNumberFormat="1" applyFont="1" applyFill="1" applyBorder="1" applyAlignment="1">
      <alignment horizontal="center" vertical="center"/>
    </xf>
    <xf numFmtId="165" fontId="6" fillId="3" borderId="11" xfId="11" applyNumberFormat="1" applyFont="1" applyFill="1" applyBorder="1" applyAlignment="1">
      <alignment horizontal="center" vertical="center"/>
    </xf>
    <xf numFmtId="4" fontId="6" fillId="3" borderId="11" xfId="3" applyNumberFormat="1" applyFont="1" applyFill="1" applyBorder="1" applyAlignment="1">
      <alignment horizontal="center" vertical="center" wrapText="1"/>
    </xf>
    <xf numFmtId="4" fontId="6" fillId="3" borderId="14" xfId="3" applyNumberFormat="1" applyFont="1" applyFill="1" applyBorder="1" applyAlignment="1">
      <alignment horizontal="center" vertical="center"/>
    </xf>
    <xf numFmtId="165" fontId="6" fillId="3" borderId="15" xfId="11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left" vertical="center" wrapText="1"/>
    </xf>
    <xf numFmtId="0" fontId="7" fillId="3" borderId="10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vertical="center" wrapText="1"/>
    </xf>
    <xf numFmtId="0" fontId="6" fillId="3" borderId="10" xfId="2" applyFont="1" applyFill="1" applyBorder="1" applyAlignment="1">
      <alignment vertical="center" wrapText="1"/>
    </xf>
    <xf numFmtId="0" fontId="9" fillId="3" borderId="10" xfId="2" applyFont="1" applyFill="1" applyBorder="1" applyAlignment="1">
      <alignment vertical="center" wrapText="1"/>
    </xf>
    <xf numFmtId="0" fontId="9" fillId="3" borderId="7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3" borderId="13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23" xfId="1" applyNumberFormat="1" applyFont="1" applyFill="1" applyBorder="1" applyAlignment="1">
      <alignment horizontal="center" vertical="center"/>
    </xf>
    <xf numFmtId="4" fontId="6" fillId="3" borderId="24" xfId="1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2" fontId="6" fillId="3" borderId="21" xfId="4" applyNumberFormat="1" applyFont="1" applyFill="1" applyBorder="1" applyAlignment="1">
      <alignment horizontal="center" vertical="center"/>
    </xf>
    <xf numFmtId="166" fontId="6" fillId="3" borderId="12" xfId="4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166" fontId="6" fillId="3" borderId="9" xfId="4" applyNumberFormat="1" applyFont="1" applyFill="1" applyBorder="1" applyAlignment="1">
      <alignment horizontal="center" vertical="center"/>
    </xf>
    <xf numFmtId="4" fontId="6" fillId="3" borderId="26" xfId="1" applyNumberFormat="1" applyFont="1" applyFill="1" applyBorder="1" applyAlignment="1">
      <alignment horizontal="center" vertical="center"/>
    </xf>
    <xf numFmtId="4" fontId="6" fillId="3" borderId="27" xfId="1" applyNumberFormat="1" applyFont="1" applyFill="1" applyBorder="1" applyAlignment="1">
      <alignment horizontal="center" vertical="center"/>
    </xf>
    <xf numFmtId="4" fontId="6" fillId="3" borderId="28" xfId="1" applyNumberFormat="1" applyFont="1" applyFill="1" applyBorder="1" applyAlignment="1">
      <alignment horizontal="center" vertical="center"/>
    </xf>
    <xf numFmtId="4" fontId="7" fillId="3" borderId="30" xfId="1" applyNumberFormat="1" applyFont="1" applyFill="1" applyBorder="1" applyAlignment="1">
      <alignment horizontal="center" vertical="center"/>
    </xf>
    <xf numFmtId="4" fontId="7" fillId="3" borderId="29" xfId="1" applyNumberFormat="1" applyFont="1" applyFill="1" applyBorder="1" applyAlignment="1">
      <alignment horizontal="center" vertical="center"/>
    </xf>
    <xf numFmtId="4" fontId="7" fillId="3" borderId="3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1" fillId="0" borderId="0" xfId="12" applyFill="1"/>
    <xf numFmtId="0" fontId="1" fillId="0" borderId="0" xfId="12"/>
    <xf numFmtId="0" fontId="14" fillId="0" borderId="0" xfId="2" applyFont="1" applyFill="1"/>
    <xf numFmtId="0" fontId="8" fillId="0" borderId="0" xfId="2" applyFont="1" applyFill="1"/>
    <xf numFmtId="0" fontId="15" fillId="0" borderId="0" xfId="12" applyFont="1" applyFill="1" applyAlignment="1">
      <alignment vertical="center"/>
    </xf>
    <xf numFmtId="0" fontId="15" fillId="0" borderId="0" xfId="12" applyFont="1" applyFill="1" applyAlignment="1">
      <alignment horizontal="left" vertical="center" indent="2"/>
    </xf>
    <xf numFmtId="0" fontId="14" fillId="0" borderId="32" xfId="2" applyFont="1" applyFill="1" applyBorder="1" applyAlignment="1">
      <alignment vertical="center"/>
    </xf>
    <xf numFmtId="0" fontId="2" fillId="0" borderId="0" xfId="2" applyFont="1" applyFill="1" applyBorder="1"/>
    <xf numFmtId="0" fontId="8" fillId="0" borderId="19" xfId="2" applyFont="1" applyFill="1" applyBorder="1" applyAlignment="1">
      <alignment horizontal="left" indent="2"/>
    </xf>
    <xf numFmtId="0" fontId="8" fillId="0" borderId="21" xfId="2" applyFont="1" applyFill="1" applyBorder="1" applyAlignment="1">
      <alignment horizontal="left" indent="2"/>
    </xf>
    <xf numFmtId="0" fontId="8" fillId="0" borderId="23" xfId="2" applyFont="1" applyFill="1" applyBorder="1" applyAlignment="1">
      <alignment horizontal="left" indent="2"/>
    </xf>
    <xf numFmtId="0" fontId="12" fillId="0" borderId="0" xfId="12" applyFont="1"/>
    <xf numFmtId="0" fontId="16" fillId="0" borderId="0" xfId="12" applyFont="1"/>
    <xf numFmtId="0" fontId="13" fillId="0" borderId="0" xfId="12" applyFont="1"/>
    <xf numFmtId="0" fontId="2" fillId="0" borderId="0" xfId="3" applyFont="1" applyFill="1" applyAlignment="1">
      <alignment wrapText="1"/>
    </xf>
    <xf numFmtId="165" fontId="14" fillId="0" borderId="32" xfId="2" applyNumberFormat="1" applyFont="1" applyFill="1" applyBorder="1" applyAlignment="1">
      <alignment horizontal="center"/>
    </xf>
    <xf numFmtId="0" fontId="8" fillId="0" borderId="33" xfId="12" applyNumberFormat="1" applyFont="1" applyFill="1" applyBorder="1" applyAlignment="1">
      <alignment horizontal="center"/>
    </xf>
    <xf numFmtId="0" fontId="8" fillId="0" borderId="34" xfId="12" applyNumberFormat="1" applyFont="1" applyFill="1" applyBorder="1" applyAlignment="1">
      <alignment horizontal="center"/>
    </xf>
    <xf numFmtId="0" fontId="8" fillId="0" borderId="35" xfId="1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 applyProtection="1">
      <protection locked="0"/>
    </xf>
    <xf numFmtId="0" fontId="11" fillId="0" borderId="0" xfId="3" applyFont="1" applyFill="1" applyBorder="1" applyAlignment="1" applyProtection="1">
      <alignment wrapText="1"/>
      <protection locked="0"/>
    </xf>
    <xf numFmtId="0" fontId="2" fillId="0" borderId="0" xfId="10"/>
    <xf numFmtId="0" fontId="2" fillId="2" borderId="0" xfId="2" applyFont="1" applyFill="1"/>
    <xf numFmtId="0" fontId="2" fillId="0" borderId="0" xfId="10" applyFill="1"/>
    <xf numFmtId="0" fontId="26" fillId="3" borderId="0" xfId="3" applyFont="1" applyFill="1" applyBorder="1" applyAlignment="1" applyProtection="1">
      <alignment vertical="center"/>
      <protection locked="0"/>
    </xf>
    <xf numFmtId="0" fontId="8" fillId="0" borderId="0" xfId="3" applyFont="1"/>
    <xf numFmtId="0" fontId="8" fillId="0" borderId="0" xfId="3" applyFont="1" applyAlignment="1">
      <alignment horizontal="left"/>
    </xf>
    <xf numFmtId="0" fontId="27" fillId="0" borderId="0" xfId="2" applyFont="1" applyFill="1"/>
    <xf numFmtId="0" fontId="14" fillId="0" borderId="26" xfId="2" applyFont="1" applyFill="1" applyBorder="1"/>
    <xf numFmtId="0" fontId="2" fillId="0" borderId="0" xfId="10" applyFont="1"/>
    <xf numFmtId="0" fontId="8" fillId="0" borderId="21" xfId="2" applyFont="1" applyBorder="1" applyAlignment="1">
      <alignment horizontal="left" indent="2"/>
    </xf>
    <xf numFmtId="0" fontId="8" fillId="0" borderId="23" xfId="2" applyFont="1" applyBorder="1" applyAlignment="1">
      <alignment horizontal="left" indent="2"/>
    </xf>
    <xf numFmtId="0" fontId="11" fillId="0" borderId="0" xfId="2" applyFont="1" applyFill="1" applyBorder="1" applyAlignment="1" applyProtection="1">
      <alignment horizontal="left"/>
      <protection locked="0"/>
    </xf>
    <xf numFmtId="0" fontId="0" fillId="0" borderId="0" xfId="2" applyFont="1" applyFill="1" applyBorder="1"/>
    <xf numFmtId="0" fontId="2" fillId="0" borderId="0" xfId="2" applyFont="1" applyAlignment="1">
      <alignment horizontal="left" wrapText="1"/>
    </xf>
    <xf numFmtId="2" fontId="2" fillId="0" borderId="0" xfId="10" applyNumberFormat="1"/>
    <xf numFmtId="0" fontId="6" fillId="0" borderId="0" xfId="3" applyFont="1" applyFill="1" applyAlignment="1">
      <alignment horizontal="left"/>
    </xf>
    <xf numFmtId="0" fontId="3" fillId="0" borderId="0" xfId="3" applyFont="1" applyFill="1" applyAlignment="1">
      <alignment horizontal="left" vertical="center" wrapText="1"/>
    </xf>
    <xf numFmtId="0" fontId="7" fillId="0" borderId="32" xfId="10" applyFont="1" applyFill="1" applyBorder="1" applyAlignment="1">
      <alignment horizontal="center" vertical="center"/>
    </xf>
    <xf numFmtId="0" fontId="30" fillId="0" borderId="32" xfId="10" applyFont="1" applyBorder="1" applyAlignment="1">
      <alignment horizontal="center" vertical="center"/>
    </xf>
    <xf numFmtId="0" fontId="7" fillId="0" borderId="33" xfId="10" applyFont="1" applyFill="1" applyBorder="1" applyAlignment="1">
      <alignment horizontal="center" vertical="center"/>
    </xf>
    <xf numFmtId="0" fontId="30" fillId="0" borderId="33" xfId="10" applyFont="1" applyBorder="1" applyAlignment="1">
      <alignment horizontal="center" vertical="center"/>
    </xf>
    <xf numFmtId="0" fontId="7" fillId="0" borderId="33" xfId="10" applyFont="1" applyBorder="1" applyAlignment="1">
      <alignment horizontal="center" vertical="center"/>
    </xf>
    <xf numFmtId="0" fontId="6" fillId="0" borderId="21" xfId="3" applyFont="1" applyFill="1" applyBorder="1" applyAlignment="1">
      <alignment horizontal="left"/>
    </xf>
    <xf numFmtId="165" fontId="6" fillId="0" borderId="33" xfId="3" applyNumberFormat="1" applyFont="1" applyFill="1" applyBorder="1" applyAlignment="1">
      <alignment horizontal="center"/>
    </xf>
    <xf numFmtId="165" fontId="31" fillId="0" borderId="33" xfId="3" applyNumberFormat="1" applyFont="1" applyFill="1" applyBorder="1" applyAlignment="1">
      <alignment horizontal="center"/>
    </xf>
    <xf numFmtId="165" fontId="6" fillId="0" borderId="34" xfId="3" applyNumberFormat="1" applyFont="1" applyFill="1" applyBorder="1" applyAlignment="1">
      <alignment horizontal="center"/>
    </xf>
    <xf numFmtId="165" fontId="31" fillId="0" borderId="34" xfId="3" applyNumberFormat="1" applyFont="1" applyFill="1" applyBorder="1" applyAlignment="1">
      <alignment horizontal="center"/>
    </xf>
    <xf numFmtId="0" fontId="6" fillId="0" borderId="23" xfId="3" applyFont="1" applyFill="1" applyBorder="1" applyAlignment="1">
      <alignment horizontal="left"/>
    </xf>
    <xf numFmtId="165" fontId="6" fillId="0" borderId="35" xfId="3" applyNumberFormat="1" applyFont="1" applyFill="1" applyBorder="1" applyAlignment="1">
      <alignment horizontal="center"/>
    </xf>
    <xf numFmtId="165" fontId="31" fillId="0" borderId="35" xfId="3" applyNumberFormat="1" applyFont="1" applyFill="1" applyBorder="1" applyAlignment="1">
      <alignment horizontal="center"/>
    </xf>
    <xf numFmtId="0" fontId="7" fillId="0" borderId="26" xfId="3" applyFont="1" applyFill="1" applyBorder="1" applyAlignment="1">
      <alignment horizontal="left"/>
    </xf>
    <xf numFmtId="165" fontId="7" fillId="0" borderId="35" xfId="10" applyNumberFormat="1" applyFont="1" applyFill="1" applyBorder="1" applyAlignment="1">
      <alignment horizontal="center" vertical="center"/>
    </xf>
    <xf numFmtId="165" fontId="30" fillId="0" borderId="35" xfId="10" applyNumberFormat="1" applyFont="1" applyFill="1" applyBorder="1" applyAlignment="1">
      <alignment horizontal="center" vertical="center"/>
    </xf>
    <xf numFmtId="165" fontId="7" fillId="0" borderId="32" xfId="10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8" fillId="0" borderId="0" xfId="10" applyFont="1" applyAlignment="1">
      <alignment horizontal="left" wrapText="1"/>
    </xf>
    <xf numFmtId="2" fontId="14" fillId="0" borderId="42" xfId="2" applyNumberFormat="1" applyFont="1" applyFill="1" applyBorder="1" applyAlignment="1">
      <alignment horizontal="center" vertical="center"/>
    </xf>
    <xf numFmtId="167" fontId="8" fillId="0" borderId="34" xfId="2" applyNumberFormat="1" applyFont="1" applyFill="1" applyBorder="1" applyAlignment="1">
      <alignment horizontal="center"/>
    </xf>
    <xf numFmtId="167" fontId="8" fillId="0" borderId="35" xfId="2" applyNumberFormat="1" applyFont="1" applyFill="1" applyBorder="1" applyAlignment="1">
      <alignment horizontal="center"/>
    </xf>
    <xf numFmtId="0" fontId="7" fillId="0" borderId="43" xfId="3" applyFont="1" applyFill="1" applyBorder="1" applyAlignment="1">
      <alignment horizontal="left"/>
    </xf>
    <xf numFmtId="165" fontId="7" fillId="0" borderId="43" xfId="10" applyNumberFormat="1" applyFont="1" applyFill="1" applyBorder="1" applyAlignment="1">
      <alignment horizontal="center" vertical="center"/>
    </xf>
    <xf numFmtId="0" fontId="7" fillId="0" borderId="43" xfId="3" applyFont="1" applyFill="1" applyBorder="1" applyAlignment="1"/>
    <xf numFmtId="165" fontId="30" fillId="0" borderId="43" xfId="10" applyNumberFormat="1" applyFont="1" applyFill="1" applyBorder="1" applyAlignment="1">
      <alignment horizontal="center" vertical="center"/>
    </xf>
    <xf numFmtId="0" fontId="8" fillId="0" borderId="0" xfId="10" applyFont="1" applyAlignment="1">
      <alignment vertical="center" wrapText="1"/>
    </xf>
    <xf numFmtId="0" fontId="6" fillId="0" borderId="0" xfId="3" applyFont="1" applyFill="1"/>
    <xf numFmtId="0" fontId="30" fillId="0" borderId="32" xfId="3" applyFont="1" applyFill="1" applyBorder="1" applyAlignment="1">
      <alignment horizontal="center" vertical="center"/>
    </xf>
    <xf numFmtId="168" fontId="31" fillId="0" borderId="34" xfId="3" applyNumberFormat="1" applyFont="1" applyFill="1" applyBorder="1" applyAlignment="1">
      <alignment horizontal="center" vertical="center"/>
    </xf>
    <xf numFmtId="168" fontId="31" fillId="0" borderId="35" xfId="3" applyNumberFormat="1" applyFont="1" applyFill="1" applyBorder="1" applyAlignment="1">
      <alignment horizontal="center" vertical="center"/>
    </xf>
    <xf numFmtId="167" fontId="6" fillId="0" borderId="34" xfId="2" applyNumberFormat="1" applyFont="1" applyFill="1" applyBorder="1" applyAlignment="1">
      <alignment horizontal="center"/>
    </xf>
    <xf numFmtId="167" fontId="6" fillId="0" borderId="35" xfId="2" applyNumberFormat="1" applyFont="1" applyFill="1" applyBorder="1" applyAlignment="1">
      <alignment horizontal="center"/>
    </xf>
    <xf numFmtId="0" fontId="2" fillId="0" borderId="32" xfId="10" applyFont="1" applyBorder="1"/>
    <xf numFmtId="0" fontId="2" fillId="0" borderId="26" xfId="10" applyFont="1" applyFill="1" applyBorder="1"/>
    <xf numFmtId="0" fontId="2" fillId="0" borderId="0" xfId="10" applyFont="1" applyFill="1"/>
    <xf numFmtId="0" fontId="3" fillId="0" borderId="0" xfId="2" applyFont="1" applyFill="1" applyAlignment="1">
      <alignment horizontal="left" wrapText="1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3" applyFont="1" applyFill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7" xfId="3" applyFont="1" applyFill="1" applyBorder="1" applyAlignment="1">
      <alignment horizontal="left" vertical="center"/>
    </xf>
    <xf numFmtId="0" fontId="6" fillId="3" borderId="16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11" fillId="0" borderId="0" xfId="3" applyFont="1" applyFill="1" applyBorder="1" applyAlignment="1" applyProtection="1">
      <alignment wrapText="1"/>
      <protection locked="0"/>
    </xf>
    <xf numFmtId="0" fontId="2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3" fillId="0" borderId="0" xfId="2" applyFont="1" applyFill="1" applyAlignment="1">
      <alignment horizontal="left" vertical="center" wrapText="1"/>
    </xf>
    <xf numFmtId="0" fontId="11" fillId="0" borderId="0" xfId="2" applyFont="1" applyFill="1" applyBorder="1" applyAlignment="1" applyProtection="1">
      <alignment wrapText="1"/>
      <protection locked="0"/>
    </xf>
    <xf numFmtId="0" fontId="2" fillId="0" borderId="0" xfId="2" applyFont="1" applyFill="1" applyAlignment="1">
      <alignment wrapText="1"/>
    </xf>
    <xf numFmtId="0" fontId="2" fillId="0" borderId="0" xfId="10" applyFont="1" applyAlignment="1">
      <alignment horizontal="left" vertical="top"/>
    </xf>
    <xf numFmtId="0" fontId="11" fillId="0" borderId="0" xfId="2" applyFont="1" applyFill="1" applyBorder="1" applyAlignment="1" applyProtection="1">
      <alignment horizontal="left" wrapText="1"/>
      <protection locked="0"/>
    </xf>
    <xf numFmtId="0" fontId="7" fillId="0" borderId="32" xfId="10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 wrapText="1"/>
    </xf>
  </cellXfs>
  <cellStyles count="68">
    <cellStyle name="AF Column - IBM Cognos" xfId="13"/>
    <cellStyle name="AF Data - IBM Cognos" xfId="14"/>
    <cellStyle name="AF Data 0 - IBM Cognos" xfId="15"/>
    <cellStyle name="AF Data 1 - IBM Cognos" xfId="16"/>
    <cellStyle name="AF Data 2 - IBM Cognos" xfId="17"/>
    <cellStyle name="AF Data 3 - IBM Cognos" xfId="18"/>
    <cellStyle name="AF Data 4 - IBM Cognos" xfId="19"/>
    <cellStyle name="AF Data 5 - IBM Cognos" xfId="20"/>
    <cellStyle name="AF Data Leaf - IBM Cognos" xfId="21"/>
    <cellStyle name="AF Header - IBM Cognos" xfId="22"/>
    <cellStyle name="AF Header 0 - IBM Cognos" xfId="23"/>
    <cellStyle name="AF Header 1 - IBM Cognos" xfId="24"/>
    <cellStyle name="AF Header 2 - IBM Cognos" xfId="25"/>
    <cellStyle name="AF Header 3 - IBM Cognos" xfId="26"/>
    <cellStyle name="AF Header 4 - IBM Cognos" xfId="27"/>
    <cellStyle name="AF Header 5 - IBM Cognos" xfId="28"/>
    <cellStyle name="AF Header Leaf - IBM Cognos" xfId="29"/>
    <cellStyle name="AF Row - IBM Cognos" xfId="30"/>
    <cellStyle name="AF Row 0 - IBM Cognos" xfId="31"/>
    <cellStyle name="AF Row 1 - IBM Cognos" xfId="32"/>
    <cellStyle name="AF Row 2 - IBM Cognos" xfId="33"/>
    <cellStyle name="AF Row 3 - IBM Cognos" xfId="34"/>
    <cellStyle name="AF Row 4 - IBM Cognos" xfId="35"/>
    <cellStyle name="AF Row 5 - IBM Cognos" xfId="36"/>
    <cellStyle name="AF Row Leaf - IBM Cognos" xfId="37"/>
    <cellStyle name="AF Subnm - IBM Cognos" xfId="38"/>
    <cellStyle name="AF Title - IBM Cognos" xfId="39"/>
    <cellStyle name="Calculated Column - IBM Cognos" xfId="40"/>
    <cellStyle name="Calculated Column Name - IBM Cognos" xfId="41"/>
    <cellStyle name="Calculated Row - IBM Cognos" xfId="42"/>
    <cellStyle name="Calculated Row Name - IBM Cognos" xfId="43"/>
    <cellStyle name="Column Name - IBM Cognos" xfId="44"/>
    <cellStyle name="Column Template - IBM Cognos" xfId="45"/>
    <cellStyle name="Differs From Base - IBM Cognos" xfId="46"/>
    <cellStyle name="Edit - IBM Cognos" xfId="47"/>
    <cellStyle name="Euro" xfId="5"/>
    <cellStyle name="Euro 2" xfId="6"/>
    <cellStyle name="Euro 3" xfId="7"/>
    <cellStyle name="Euro 4" xfId="8"/>
    <cellStyle name="Formula - IBM Cognos" xfId="48"/>
    <cellStyle name="Group Name - IBM Cognos" xfId="49"/>
    <cellStyle name="Hold Values - IBM Cognos" xfId="50"/>
    <cellStyle name="List Name - IBM Cognos" xfId="51"/>
    <cellStyle name="Locked - IBM Cognos" xfId="52"/>
    <cellStyle name="Measure - IBM Cognos" xfId="53"/>
    <cellStyle name="Measure Header - IBM Cognos" xfId="54"/>
    <cellStyle name="Measure Name - IBM Cognos" xfId="55"/>
    <cellStyle name="Measure Summary - IBM Cognos" xfId="56"/>
    <cellStyle name="Measure Summary TM1 - IBM Cognos" xfId="57"/>
    <cellStyle name="Measure Template - IBM Cognos" xfId="58"/>
    <cellStyle name="Milliers 2" xfId="9"/>
    <cellStyle name="Monétaire" xfId="1" builtinId="4"/>
    <cellStyle name="Monétaire 2" xfId="4"/>
    <cellStyle name="More - IBM Cognos" xfId="59"/>
    <cellStyle name="Motif" xfId="2"/>
    <cellStyle name="Motif 2" xfId="3"/>
    <cellStyle name="Normal" xfId="0" builtinId="0"/>
    <cellStyle name="Normal 2" xfId="10"/>
    <cellStyle name="Normal 3" xfId="12"/>
    <cellStyle name="Pending Change - IBM Cognos" xfId="60"/>
    <cellStyle name="Pourcentage" xfId="11" builtinId="5"/>
    <cellStyle name="Row Name - IBM Cognos" xfId="61"/>
    <cellStyle name="Row Template - IBM Cognos" xfId="62"/>
    <cellStyle name="Summary Column Name - IBM Cognos" xfId="63"/>
    <cellStyle name="Summary Column Name TM1 - IBM Cognos" xfId="64"/>
    <cellStyle name="Summary Row Name - IBM Cognos" xfId="65"/>
    <cellStyle name="Summary Row Name TM1 - IBM Cognos" xfId="66"/>
    <cellStyle name="Unsaved Change - IBM Cognos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273062730629"/>
          <c:y val="0.18620689655172415"/>
          <c:w val="0.36531365313653136"/>
          <c:h val="0.68275862068965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7277701910877378E-2"/>
                  <c:y val="4.69258756448547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566076841870781E-2"/>
                  <c:y val="-7.78582677165354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94077988800723E-2"/>
                  <c:y val="4.18913122585340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74386688748777E-2"/>
                  <c:y val="2.36162548646936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779459763101568E-2"/>
                  <c:y val="2.2074757896642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871236113935946E-2"/>
                  <c:y val="-2.11921440854375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'10.1-3'!$A$28:$A$33</c:f>
              <c:strCache>
                <c:ptCount val="6"/>
                <c:pt idx="0">
                  <c:v>Restauration</c:v>
                </c:pt>
                <c:pt idx="1">
                  <c:v>Logement</c:v>
                </c:pt>
                <c:pt idx="2">
                  <c:v>Familles, vacances </c:v>
                </c:pt>
                <c:pt idx="3">
                  <c:v>Mutuelles, associations</c:v>
                </c:pt>
                <c:pt idx="4">
                  <c:v>Prévention et secours</c:v>
                </c:pt>
                <c:pt idx="5">
                  <c:v>Autre</c:v>
                </c:pt>
              </c:strCache>
            </c:strRef>
          </c:cat>
          <c:val>
            <c:numRef>
              <c:f>'10.1-3'!$B$28:$B$33</c:f>
              <c:numCache>
                <c:formatCode>General</c:formatCode>
                <c:ptCount val="6"/>
                <c:pt idx="0">
                  <c:v>114.5</c:v>
                </c:pt>
                <c:pt idx="1">
                  <c:v>57.8</c:v>
                </c:pt>
                <c:pt idx="2">
                  <c:v>147.80000000000001</c:v>
                </c:pt>
                <c:pt idx="3">
                  <c:v>92.8</c:v>
                </c:pt>
                <c:pt idx="4">
                  <c:v>54.9</c:v>
                </c:pt>
                <c:pt idx="5">
                  <c:v>49.4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43598820001954"/>
          <c:y val="0.24305637972133967"/>
          <c:w val="0.38613898721668782"/>
          <c:h val="0.677085629223731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434339747266694E-2"/>
                  <c:y val="0.13258238553514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509447080704316E-3"/>
                  <c:y val="6.07392825896762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79120925716275E-2"/>
                  <c:y val="-4.3875765529308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Protection</a:t>
                    </a:r>
                    <a:r>
                      <a:rPr lang="en-US" baseline="30000"/>
                      <a:t>(2) </a:t>
                    </a:r>
                    <a:r>
                      <a:rPr lang="en-US"/>
                      <a:t>: 102,4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224797425362217E-2"/>
                  <c:y val="5.271398366870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911053727330932E-2"/>
                  <c:y val="-5.4862933799941678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04374594532711E-2"/>
                  <c:y val="-4.7810221638961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89875130822858E-2"/>
                  <c:y val="-2.45498542778972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Aides remboursables  Vie quotidienne</a:t>
                    </a:r>
                    <a:r>
                      <a:rPr lang="en-US" baseline="30000"/>
                      <a:t>(1) </a:t>
                    </a:r>
                    <a:r>
                      <a:rPr lang="en-US"/>
                      <a:t>: 71,8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123961891227658E-2"/>
                  <c:y val="-7.37153571384223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'10.1-4'!$A$28:$A$35</c:f>
              <c:strCache>
                <c:ptCount val="8"/>
                <c:pt idx="0">
                  <c:v>Enfants</c:v>
                </c:pt>
                <c:pt idx="1">
                  <c:v>Vacances, loisirs, culture</c:v>
                </c:pt>
                <c:pt idx="2">
                  <c:v>Protection(2)</c:v>
                </c:pt>
                <c:pt idx="3">
                  <c:v>Retraite </c:v>
                </c:pt>
                <c:pt idx="4">
                  <c:v>Mariage</c:v>
                </c:pt>
                <c:pt idx="5">
                  <c:v>Autres</c:v>
                </c:pt>
                <c:pt idx="6">
                  <c:v>Aides remboursables  Vie quotidienne(1)</c:v>
                </c:pt>
                <c:pt idx="7">
                  <c:v>Chèques emploi service universels</c:v>
                </c:pt>
              </c:strCache>
            </c:strRef>
          </c:cat>
          <c:val>
            <c:numRef>
              <c:f>'10.1-4'!$B$28:$B$35</c:f>
              <c:numCache>
                <c:formatCode>#\ ##0.0_ ;\-#\ ##0.0\ </c:formatCode>
                <c:ptCount val="8"/>
                <c:pt idx="0">
                  <c:v>152.50306899</c:v>
                </c:pt>
                <c:pt idx="1">
                  <c:v>63.05889616000001</c:v>
                </c:pt>
                <c:pt idx="2">
                  <c:v>102.42533481</c:v>
                </c:pt>
                <c:pt idx="3">
                  <c:v>43.606818000000011</c:v>
                </c:pt>
                <c:pt idx="4">
                  <c:v>8.2904000000000005E-2</c:v>
                </c:pt>
                <c:pt idx="5">
                  <c:v>44.82543175</c:v>
                </c:pt>
                <c:pt idx="6">
                  <c:v>71.757766800000013</c:v>
                </c:pt>
                <c:pt idx="7">
                  <c:v>24.161343000000002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5</xdr:col>
      <xdr:colOff>523875</xdr:colOff>
      <xdr:row>19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18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51.28515625" customWidth="1"/>
    <col min="3" max="3" width="11.42578125" customWidth="1"/>
    <col min="4" max="4" width="23.7109375" bestFit="1" customWidth="1"/>
  </cols>
  <sheetData>
    <row r="1" spans="1:7" ht="15" customHeight="1" x14ac:dyDescent="0.2">
      <c r="A1" s="150" t="s">
        <v>0</v>
      </c>
      <c r="B1" s="150"/>
      <c r="C1" s="150"/>
      <c r="D1" s="150"/>
    </row>
    <row r="2" spans="1:7" ht="15" customHeight="1" thickBot="1" x14ac:dyDescent="0.25">
      <c r="A2" s="1"/>
      <c r="B2" s="1"/>
      <c r="C2" s="1"/>
      <c r="D2" s="17"/>
    </row>
    <row r="3" spans="1:7" s="2" customFormat="1" ht="36.75" customHeight="1" x14ac:dyDescent="0.2">
      <c r="A3" s="55" t="s">
        <v>1</v>
      </c>
      <c r="B3" s="36" t="s">
        <v>40</v>
      </c>
      <c r="C3" s="37" t="s">
        <v>41</v>
      </c>
      <c r="D3" s="38" t="s">
        <v>42</v>
      </c>
    </row>
    <row r="4" spans="1:7" s="2" customFormat="1" ht="15" customHeight="1" x14ac:dyDescent="0.2">
      <c r="A4" s="3" t="s">
        <v>2</v>
      </c>
      <c r="B4" s="4"/>
      <c r="C4" s="5"/>
      <c r="D4" s="6"/>
    </row>
    <row r="5" spans="1:7" s="2" customFormat="1" ht="15" customHeight="1" x14ac:dyDescent="0.2">
      <c r="A5" s="45" t="s">
        <v>3</v>
      </c>
      <c r="B5" s="39">
        <v>1.24</v>
      </c>
      <c r="C5" s="40">
        <v>1.6393442622950833</v>
      </c>
      <c r="D5" s="40">
        <v>1.2381733892025348</v>
      </c>
      <c r="G5" s="31"/>
    </row>
    <row r="6" spans="1:7" s="2" customFormat="1" ht="15" customHeight="1" x14ac:dyDescent="0.2">
      <c r="A6" s="46" t="s">
        <v>4</v>
      </c>
      <c r="B6" s="18"/>
      <c r="C6" s="32"/>
      <c r="D6" s="32"/>
      <c r="G6" s="31"/>
    </row>
    <row r="7" spans="1:7" s="2" customFormat="1" ht="24" x14ac:dyDescent="0.2">
      <c r="A7" s="47" t="s">
        <v>5</v>
      </c>
      <c r="B7" s="18">
        <v>23.07</v>
      </c>
      <c r="C7" s="41">
        <v>1.3620386643233686</v>
      </c>
      <c r="D7" s="41">
        <v>0.98608131498849616</v>
      </c>
      <c r="G7" s="31"/>
    </row>
    <row r="8" spans="1:7" s="2" customFormat="1" ht="15" customHeight="1" x14ac:dyDescent="0.2">
      <c r="A8" s="48" t="s">
        <v>6</v>
      </c>
      <c r="B8" s="19"/>
      <c r="C8" s="33"/>
      <c r="D8" s="33"/>
      <c r="G8" s="31"/>
    </row>
    <row r="9" spans="1:7" s="2" customFormat="1" ht="15" customHeight="1" x14ac:dyDescent="0.2">
      <c r="A9" s="49" t="s">
        <v>7</v>
      </c>
      <c r="B9" s="18"/>
      <c r="C9" s="32"/>
      <c r="D9" s="32"/>
      <c r="G9" s="31"/>
    </row>
    <row r="10" spans="1:7" s="2" customFormat="1" ht="15" customHeight="1" x14ac:dyDescent="0.2">
      <c r="A10" s="50" t="s">
        <v>8</v>
      </c>
      <c r="B10" s="18">
        <v>7.41</v>
      </c>
      <c r="C10" s="34">
        <v>1.3679890560875587</v>
      </c>
      <c r="D10" s="34">
        <v>1.0087130252747656</v>
      </c>
      <c r="G10" s="31"/>
    </row>
    <row r="11" spans="1:7" s="2" customFormat="1" ht="15" customHeight="1" x14ac:dyDescent="0.2">
      <c r="A11" s="50" t="s">
        <v>9</v>
      </c>
      <c r="B11" s="18">
        <v>11.21</v>
      </c>
      <c r="C11" s="34">
        <v>1.3562386980108529</v>
      </c>
      <c r="D11" s="34">
        <v>0.97785240442691546</v>
      </c>
      <c r="G11" s="31"/>
    </row>
    <row r="12" spans="1:7" s="2" customFormat="1" ht="15" customHeight="1" x14ac:dyDescent="0.2">
      <c r="A12" s="49" t="s">
        <v>10</v>
      </c>
      <c r="B12" s="18"/>
      <c r="C12" s="34"/>
      <c r="D12" s="34"/>
      <c r="G12" s="31"/>
    </row>
    <row r="13" spans="1:7" s="2" customFormat="1" ht="15" customHeight="1" x14ac:dyDescent="0.2">
      <c r="A13" s="50" t="s">
        <v>11</v>
      </c>
      <c r="B13" s="18">
        <v>5.34</v>
      </c>
      <c r="C13" s="34">
        <v>1.3282732447817893</v>
      </c>
      <c r="D13" s="34">
        <v>0.96002841028504093</v>
      </c>
      <c r="G13" s="31"/>
    </row>
    <row r="14" spans="1:7" s="2" customFormat="1" ht="15" customHeight="1" x14ac:dyDescent="0.2">
      <c r="A14" s="50" t="s">
        <v>12</v>
      </c>
      <c r="B14" s="18">
        <v>2.7</v>
      </c>
      <c r="C14" s="34">
        <v>1.5037593984962419</v>
      </c>
      <c r="D14" s="34">
        <v>1.0397058008986715</v>
      </c>
      <c r="G14" s="31"/>
    </row>
    <row r="15" spans="1:7" s="2" customFormat="1" ht="15" customHeight="1" x14ac:dyDescent="0.2">
      <c r="A15" s="49" t="s">
        <v>13</v>
      </c>
      <c r="B15" s="18"/>
      <c r="C15" s="34"/>
      <c r="D15" s="34"/>
      <c r="G15" s="31"/>
    </row>
    <row r="16" spans="1:7" s="2" customFormat="1" ht="15" customHeight="1" x14ac:dyDescent="0.2">
      <c r="A16" s="50" t="s">
        <v>14</v>
      </c>
      <c r="B16" s="18">
        <v>7.79</v>
      </c>
      <c r="C16" s="34">
        <v>1.3003901170351058</v>
      </c>
      <c r="D16" s="34">
        <v>0.97279096467937087</v>
      </c>
      <c r="G16" s="31"/>
    </row>
    <row r="17" spans="1:7" s="2" customFormat="1" ht="15" customHeight="1" x14ac:dyDescent="0.2">
      <c r="A17" s="50" t="s">
        <v>15</v>
      </c>
      <c r="B17" s="18">
        <v>7.41</v>
      </c>
      <c r="C17" s="34">
        <v>0.95367847411444528</v>
      </c>
      <c r="D17" s="34">
        <v>1.0087130252747656</v>
      </c>
      <c r="G17" s="31"/>
    </row>
    <row r="18" spans="1:7" s="2" customFormat="1" ht="15" customHeight="1" x14ac:dyDescent="0.2">
      <c r="A18" s="49" t="s">
        <v>16</v>
      </c>
      <c r="B18" s="18"/>
      <c r="C18" s="34"/>
      <c r="D18" s="34"/>
      <c r="G18" s="31"/>
    </row>
    <row r="19" spans="1:7" s="2" customFormat="1" ht="15" customHeight="1" x14ac:dyDescent="0.2">
      <c r="A19" s="50" t="s">
        <v>17</v>
      </c>
      <c r="B19" s="18">
        <v>76.760000000000005</v>
      </c>
      <c r="C19" s="34">
        <v>1.3467124372854637</v>
      </c>
      <c r="D19" s="34">
        <v>0.98318099827794381</v>
      </c>
      <c r="G19" s="31"/>
    </row>
    <row r="20" spans="1:7" s="2" customFormat="1" ht="15" customHeight="1" x14ac:dyDescent="0.2">
      <c r="A20" s="50" t="s">
        <v>18</v>
      </c>
      <c r="B20" s="18">
        <v>3.65</v>
      </c>
      <c r="C20" s="34">
        <v>1.388888888888884</v>
      </c>
      <c r="D20" s="34">
        <v>0.99106058181712697</v>
      </c>
      <c r="G20" s="31"/>
    </row>
    <row r="21" spans="1:7" s="2" customFormat="1" ht="15" customHeight="1" x14ac:dyDescent="0.2">
      <c r="A21" s="49" t="s">
        <v>19</v>
      </c>
      <c r="B21" s="18"/>
      <c r="C21" s="34"/>
      <c r="D21" s="34"/>
      <c r="G21" s="31"/>
    </row>
    <row r="22" spans="1:7" s="2" customFormat="1" ht="15" customHeight="1" x14ac:dyDescent="0.2">
      <c r="A22" s="50" t="s">
        <v>8</v>
      </c>
      <c r="B22" s="18">
        <v>7.41</v>
      </c>
      <c r="C22" s="34">
        <v>1.3679890560875587</v>
      </c>
      <c r="D22" s="34">
        <v>1.0087130252747656</v>
      </c>
      <c r="G22" s="31"/>
    </row>
    <row r="23" spans="1:7" s="2" customFormat="1" ht="15" customHeight="1" x14ac:dyDescent="0.2">
      <c r="A23" s="51" t="s">
        <v>9</v>
      </c>
      <c r="B23" s="39">
        <v>11.22</v>
      </c>
      <c r="C23" s="34">
        <v>1.3550135501355045</v>
      </c>
      <c r="D23" s="34">
        <v>0.98785714622939835</v>
      </c>
      <c r="G23" s="31"/>
    </row>
    <row r="24" spans="1:7" s="2" customFormat="1" ht="15" customHeight="1" x14ac:dyDescent="0.2">
      <c r="A24" s="52" t="s">
        <v>20</v>
      </c>
      <c r="B24" s="19"/>
      <c r="C24" s="35"/>
      <c r="D24" s="35"/>
      <c r="G24" s="31"/>
    </row>
    <row r="25" spans="1:7" s="2" customFormat="1" ht="24" x14ac:dyDescent="0.2">
      <c r="A25" s="49" t="s">
        <v>46</v>
      </c>
      <c r="B25" s="18">
        <v>161.38999999999999</v>
      </c>
      <c r="C25" s="34">
        <v>1.3501632755588906</v>
      </c>
      <c r="D25" s="34">
        <v>0.98064914311772888</v>
      </c>
      <c r="G25" s="31"/>
    </row>
    <row r="26" spans="1:7" s="2" customFormat="1" ht="24" x14ac:dyDescent="0.2">
      <c r="A26" s="53" t="s">
        <v>45</v>
      </c>
      <c r="B26" s="42">
        <f>0.3*407.84</f>
        <v>122.35199999999999</v>
      </c>
      <c r="C26" s="41">
        <v>0</v>
      </c>
      <c r="D26" s="41">
        <v>0.52114872824071679</v>
      </c>
      <c r="G26" s="31"/>
    </row>
    <row r="27" spans="1:7" s="2" customFormat="1" thickBot="1" x14ac:dyDescent="0.25">
      <c r="A27" s="54" t="s">
        <v>44</v>
      </c>
      <c r="B27" s="43">
        <v>21.13</v>
      </c>
      <c r="C27" s="44">
        <v>1.3429256594724104</v>
      </c>
      <c r="D27" s="44">
        <v>0.98838975140675966</v>
      </c>
      <c r="G27" s="31"/>
    </row>
    <row r="28" spans="1:7" s="2" customFormat="1" ht="15" customHeight="1" x14ac:dyDescent="0.2">
      <c r="A28" s="20"/>
      <c r="B28" s="21"/>
      <c r="C28" s="22"/>
      <c r="D28" s="23"/>
    </row>
    <row r="29" spans="1:7" s="2" customFormat="1" ht="28.5" customHeight="1" x14ac:dyDescent="0.2">
      <c r="A29" s="151" t="s">
        <v>21</v>
      </c>
      <c r="B29" s="151"/>
      <c r="C29" s="151"/>
      <c r="D29" s="151"/>
    </row>
    <row r="30" spans="1:7" ht="15" customHeight="1" x14ac:dyDescent="0.2">
      <c r="A30" s="16" t="s">
        <v>22</v>
      </c>
      <c r="B30" s="17"/>
      <c r="C30" s="17"/>
      <c r="D30" s="17"/>
    </row>
    <row r="31" spans="1:7" ht="15" customHeight="1" x14ac:dyDescent="0.2">
      <c r="A31" s="16"/>
      <c r="B31" s="17"/>
      <c r="C31" s="17"/>
      <c r="D31" s="17"/>
    </row>
    <row r="32" spans="1:7" x14ac:dyDescent="0.2">
      <c r="A32" s="16"/>
      <c r="B32" s="17"/>
      <c r="C32" s="17"/>
      <c r="D32" s="17"/>
    </row>
  </sheetData>
  <mergeCells count="2">
    <mergeCell ref="A1:D1"/>
    <mergeCell ref="A29:D29"/>
  </mergeCells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A6" sqref="A6"/>
    </sheetView>
  </sheetViews>
  <sheetFormatPr baseColWidth="10" defaultRowHeight="12.75" x14ac:dyDescent="0.2"/>
  <cols>
    <col min="1" max="1" width="47.42578125" style="7" customWidth="1"/>
    <col min="2" max="5" width="13.7109375" style="7" customWidth="1"/>
    <col min="6" max="6" width="11.42578125" style="15"/>
    <col min="7" max="9" width="11.42578125" style="7"/>
    <col min="10" max="10" width="25.28515625" style="7" customWidth="1"/>
    <col min="11" max="11" width="17.140625" style="7" customWidth="1"/>
    <col min="12" max="12" width="13" style="7" customWidth="1"/>
    <col min="13" max="16384" width="11.42578125" style="7"/>
  </cols>
  <sheetData>
    <row r="1" spans="1:5" ht="28.5" customHeight="1" x14ac:dyDescent="0.2">
      <c r="A1" s="152" t="s">
        <v>23</v>
      </c>
      <c r="B1" s="152"/>
      <c r="C1" s="152"/>
      <c r="D1" s="152"/>
      <c r="E1" s="152"/>
    </row>
    <row r="2" spans="1:5" ht="15" customHeight="1" thickBot="1" x14ac:dyDescent="0.25">
      <c r="A2" s="141" t="s">
        <v>24</v>
      </c>
      <c r="B2" s="15"/>
      <c r="C2" s="15"/>
      <c r="D2" s="15"/>
      <c r="E2" s="15"/>
    </row>
    <row r="3" spans="1:5" ht="21" customHeight="1" x14ac:dyDescent="0.2">
      <c r="A3" s="153" t="s">
        <v>25</v>
      </c>
      <c r="B3" s="155" t="s">
        <v>43</v>
      </c>
      <c r="C3" s="156"/>
      <c r="D3" s="155" t="s">
        <v>79</v>
      </c>
      <c r="E3" s="157"/>
    </row>
    <row r="4" spans="1:5" ht="36" x14ac:dyDescent="0.2">
      <c r="A4" s="154"/>
      <c r="B4" s="8" t="s">
        <v>26</v>
      </c>
      <c r="C4" s="9" t="s">
        <v>27</v>
      </c>
      <c r="D4" s="8" t="s">
        <v>26</v>
      </c>
      <c r="E4" s="10" t="s">
        <v>27</v>
      </c>
    </row>
    <row r="5" spans="1:5" ht="15" customHeight="1" x14ac:dyDescent="0.2">
      <c r="A5" s="24" t="s">
        <v>28</v>
      </c>
      <c r="B5" s="11">
        <f>B6+B7+B8</f>
        <v>72.62</v>
      </c>
      <c r="C5" s="12">
        <f>C6+C7+C8</f>
        <v>97.080000000000013</v>
      </c>
      <c r="D5" s="11">
        <f>D6+D7+D8</f>
        <v>99.19</v>
      </c>
      <c r="E5" s="13">
        <f>E6+E7+E8</f>
        <v>99.09</v>
      </c>
    </row>
    <row r="6" spans="1:5" ht="15" customHeight="1" x14ac:dyDescent="0.2">
      <c r="A6" s="14" t="s">
        <v>29</v>
      </c>
      <c r="B6" s="56">
        <v>36.78</v>
      </c>
      <c r="C6" s="57">
        <v>38.83</v>
      </c>
      <c r="D6" s="56">
        <v>38.42</v>
      </c>
      <c r="E6" s="58">
        <v>38.42</v>
      </c>
    </row>
    <row r="7" spans="1:5" ht="21.75" customHeight="1" x14ac:dyDescent="0.2">
      <c r="A7" s="29" t="s">
        <v>30</v>
      </c>
      <c r="B7" s="56">
        <v>12.25</v>
      </c>
      <c r="C7" s="57">
        <v>35.630000000000003</v>
      </c>
      <c r="D7" s="56">
        <v>35.200000000000003</v>
      </c>
      <c r="E7" s="58">
        <v>35.299999999999997</v>
      </c>
    </row>
    <row r="8" spans="1:5" ht="15" customHeight="1" x14ac:dyDescent="0.2">
      <c r="A8" s="30" t="s">
        <v>80</v>
      </c>
      <c r="B8" s="59">
        <v>23.59</v>
      </c>
      <c r="C8" s="60">
        <v>22.62</v>
      </c>
      <c r="D8" s="59">
        <v>25.57</v>
      </c>
      <c r="E8" s="61">
        <v>25.37</v>
      </c>
    </row>
    <row r="9" spans="1:5" ht="15" customHeight="1" x14ac:dyDescent="0.2">
      <c r="A9" s="26" t="s">
        <v>31</v>
      </c>
      <c r="B9" s="11">
        <f>B10+B11</f>
        <v>0</v>
      </c>
      <c r="C9" s="12">
        <f>C10+C11</f>
        <v>0</v>
      </c>
      <c r="D9" s="11">
        <f>D10+D11</f>
        <v>0.5</v>
      </c>
      <c r="E9" s="13">
        <f>E10+E11</f>
        <v>0.5</v>
      </c>
    </row>
    <row r="10" spans="1:5" ht="15" customHeight="1" x14ac:dyDescent="0.2">
      <c r="A10" s="14" t="s">
        <v>32</v>
      </c>
      <c r="B10" s="56">
        <v>0</v>
      </c>
      <c r="C10" s="57">
        <v>0</v>
      </c>
      <c r="D10" s="56">
        <v>0.5</v>
      </c>
      <c r="E10" s="58">
        <v>0.5</v>
      </c>
    </row>
    <row r="11" spans="1:5" ht="29.25" customHeight="1" x14ac:dyDescent="0.2">
      <c r="A11" s="30" t="s">
        <v>33</v>
      </c>
      <c r="B11" s="59">
        <v>0</v>
      </c>
      <c r="C11" s="60">
        <v>0</v>
      </c>
      <c r="D11" s="59">
        <v>0</v>
      </c>
      <c r="E11" s="61">
        <v>0</v>
      </c>
    </row>
    <row r="12" spans="1:5" ht="15" customHeight="1" x14ac:dyDescent="0.2">
      <c r="A12" s="26" t="s">
        <v>34</v>
      </c>
      <c r="B12" s="11">
        <f>B13+B14+B15</f>
        <v>6.02</v>
      </c>
      <c r="C12" s="12">
        <f>C13+C14+C15</f>
        <v>6.3</v>
      </c>
      <c r="D12" s="11">
        <f>D13+D14+D15</f>
        <v>8.86</v>
      </c>
      <c r="E12" s="13">
        <f>E13+E14+E15</f>
        <v>9.0599999999999987</v>
      </c>
    </row>
    <row r="13" spans="1:5" ht="15" customHeight="1" x14ac:dyDescent="0.2">
      <c r="A13" s="14" t="s">
        <v>35</v>
      </c>
      <c r="B13" s="56">
        <v>5.88</v>
      </c>
      <c r="C13" s="57">
        <v>5.81</v>
      </c>
      <c r="D13" s="56">
        <v>8.2799999999999994</v>
      </c>
      <c r="E13" s="58">
        <v>8.2799999999999994</v>
      </c>
    </row>
    <row r="14" spans="1:5" ht="15" customHeight="1" x14ac:dyDescent="0.2">
      <c r="A14" s="14" t="s">
        <v>36</v>
      </c>
      <c r="B14" s="62">
        <v>0.13</v>
      </c>
      <c r="C14" s="57">
        <v>0.28999999999999998</v>
      </c>
      <c r="D14" s="56">
        <v>0.57999999999999996</v>
      </c>
      <c r="E14" s="63">
        <v>0.57999999999999996</v>
      </c>
    </row>
    <row r="15" spans="1:5" ht="15" customHeight="1" x14ac:dyDescent="0.2">
      <c r="A15" s="30" t="s">
        <v>37</v>
      </c>
      <c r="B15" s="64">
        <v>0.01</v>
      </c>
      <c r="C15" s="60">
        <v>0.2</v>
      </c>
      <c r="D15" s="59">
        <v>0</v>
      </c>
      <c r="E15" s="65">
        <v>0.2</v>
      </c>
    </row>
    <row r="16" spans="1:5" ht="15" customHeight="1" x14ac:dyDescent="0.2">
      <c r="A16" s="27" t="s">
        <v>2</v>
      </c>
      <c r="B16" s="59">
        <v>4.47</v>
      </c>
      <c r="C16" s="60">
        <v>6.05</v>
      </c>
      <c r="D16" s="59">
        <v>6.76</v>
      </c>
      <c r="E16" s="61">
        <v>6.6</v>
      </c>
    </row>
    <row r="17" spans="1:5" ht="24" x14ac:dyDescent="0.2">
      <c r="A17" s="25" t="s">
        <v>38</v>
      </c>
      <c r="B17" s="66">
        <v>3.97</v>
      </c>
      <c r="C17" s="67">
        <v>3.95</v>
      </c>
      <c r="D17" s="66">
        <v>4.17</v>
      </c>
      <c r="E17" s="68">
        <v>4.17</v>
      </c>
    </row>
    <row r="18" spans="1:5" ht="15" customHeight="1" thickBot="1" x14ac:dyDescent="0.25">
      <c r="A18" s="28" t="s">
        <v>39</v>
      </c>
      <c r="B18" s="69">
        <f>B5+B9+B12+B16+B17</f>
        <v>87.08</v>
      </c>
      <c r="C18" s="70">
        <f>C5+C9+C12+C16+C17</f>
        <v>113.38000000000001</v>
      </c>
      <c r="D18" s="69">
        <f>D5+D9+D12+D16+D17</f>
        <v>119.48</v>
      </c>
      <c r="E18" s="71">
        <f>E5+E9+E12+E16+E17</f>
        <v>119.42</v>
      </c>
    </row>
    <row r="19" spans="1:5" s="15" customFormat="1" ht="15" customHeight="1" x14ac:dyDescent="0.2">
      <c r="A19" s="92"/>
      <c r="B19" s="93"/>
      <c r="C19" s="93"/>
      <c r="D19" s="93"/>
      <c r="E19" s="93"/>
    </row>
    <row r="20" spans="1:5" s="15" customFormat="1" ht="15" customHeight="1" x14ac:dyDescent="0.2">
      <c r="A20" s="94" t="s">
        <v>47</v>
      </c>
      <c r="B20" s="94"/>
      <c r="C20" s="94"/>
      <c r="D20" s="94"/>
      <c r="E20" s="94"/>
    </row>
    <row r="21" spans="1:5" s="15" customFormat="1" ht="15" customHeight="1" x14ac:dyDescent="0.2">
      <c r="A21" s="95"/>
      <c r="B21" s="95"/>
      <c r="C21" s="95"/>
      <c r="D21" s="95"/>
      <c r="E21" s="95"/>
    </row>
    <row r="22" spans="1:5" x14ac:dyDescent="0.2">
      <c r="A22" s="15"/>
      <c r="B22" s="15"/>
      <c r="C22" s="15"/>
      <c r="D22" s="15"/>
      <c r="E22" s="15"/>
    </row>
  </sheetData>
  <mergeCells count="4">
    <mergeCell ref="A1:E1"/>
    <mergeCell ref="A3:A4"/>
    <mergeCell ref="B3:C3"/>
    <mergeCell ref="D3:E3"/>
  </mergeCell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6" sqref="A6"/>
    </sheetView>
  </sheetViews>
  <sheetFormatPr baseColWidth="10" defaultRowHeight="15" x14ac:dyDescent="0.25"/>
  <cols>
    <col min="1" max="1" width="20.42578125" style="74" customWidth="1"/>
    <col min="2" max="16384" width="11.42578125" style="74"/>
  </cols>
  <sheetData>
    <row r="1" spans="1:8" x14ac:dyDescent="0.25">
      <c r="A1" s="72" t="s">
        <v>48</v>
      </c>
      <c r="B1" s="72"/>
      <c r="C1" s="72"/>
      <c r="D1" s="72"/>
      <c r="E1" s="72"/>
      <c r="F1" s="72"/>
      <c r="G1" s="73"/>
      <c r="H1" s="73"/>
    </row>
    <row r="2" spans="1:8" x14ac:dyDescent="0.25">
      <c r="A2" s="1" t="s">
        <v>24</v>
      </c>
      <c r="B2" s="15"/>
      <c r="C2" s="15"/>
      <c r="D2" s="15"/>
      <c r="E2" s="15"/>
      <c r="F2" s="15"/>
      <c r="G2" s="73"/>
      <c r="H2" s="73"/>
    </row>
    <row r="3" spans="1:8" x14ac:dyDescent="0.25">
      <c r="A3" s="15"/>
      <c r="B3" s="15"/>
      <c r="C3" s="15"/>
      <c r="D3" s="15"/>
      <c r="E3" s="15"/>
      <c r="F3" s="15"/>
      <c r="G3" s="73"/>
      <c r="H3" s="73"/>
    </row>
    <row r="4" spans="1:8" x14ac:dyDescent="0.25">
      <c r="A4" s="15"/>
      <c r="B4" s="15"/>
      <c r="C4" s="15"/>
      <c r="D4" s="15"/>
      <c r="E4" s="15"/>
      <c r="F4" s="15"/>
      <c r="G4" s="73"/>
      <c r="H4" s="73"/>
    </row>
    <row r="5" spans="1:8" x14ac:dyDescent="0.25">
      <c r="A5" s="15"/>
      <c r="B5" s="15"/>
      <c r="C5" s="15"/>
      <c r="D5" s="15"/>
      <c r="E5" s="15"/>
      <c r="F5" s="15"/>
      <c r="G5" s="73"/>
      <c r="H5" s="73"/>
    </row>
    <row r="6" spans="1:8" x14ac:dyDescent="0.25">
      <c r="A6" s="15"/>
      <c r="B6" s="15"/>
      <c r="C6" s="15"/>
      <c r="D6" s="15"/>
      <c r="E6" s="15"/>
      <c r="F6" s="15"/>
      <c r="G6" s="73"/>
      <c r="H6" s="73"/>
    </row>
    <row r="7" spans="1:8" x14ac:dyDescent="0.25">
      <c r="A7" s="15"/>
      <c r="B7" s="15"/>
      <c r="C7" s="15"/>
      <c r="D7" s="15"/>
      <c r="E7" s="15"/>
      <c r="F7" s="15"/>
      <c r="G7" s="73"/>
      <c r="H7" s="73"/>
    </row>
    <row r="8" spans="1:8" x14ac:dyDescent="0.25">
      <c r="A8" s="15"/>
      <c r="B8" s="15"/>
      <c r="C8" s="15"/>
      <c r="D8" s="15"/>
      <c r="E8" s="15"/>
      <c r="F8" s="15"/>
      <c r="G8" s="73"/>
      <c r="H8" s="73"/>
    </row>
    <row r="9" spans="1:8" x14ac:dyDescent="0.25">
      <c r="A9" s="15"/>
      <c r="B9" s="15"/>
      <c r="C9" s="15"/>
      <c r="D9" s="15"/>
      <c r="E9" s="15"/>
      <c r="F9" s="15"/>
      <c r="G9" s="73"/>
      <c r="H9" s="73"/>
    </row>
    <row r="10" spans="1:8" x14ac:dyDescent="0.25">
      <c r="A10" s="15"/>
      <c r="B10" s="15"/>
      <c r="C10" s="15"/>
      <c r="D10" s="15"/>
      <c r="E10" s="15"/>
      <c r="F10" s="15"/>
      <c r="G10" s="73"/>
      <c r="H10" s="73"/>
    </row>
    <row r="11" spans="1:8" x14ac:dyDescent="0.25">
      <c r="A11" s="15"/>
      <c r="B11" s="15"/>
      <c r="C11" s="15"/>
      <c r="D11" s="15"/>
      <c r="E11" s="15"/>
      <c r="F11" s="15"/>
      <c r="G11" s="73"/>
      <c r="H11" s="73"/>
    </row>
    <row r="12" spans="1:8" x14ac:dyDescent="0.25">
      <c r="A12" s="15"/>
      <c r="B12" s="15"/>
      <c r="C12" s="15"/>
      <c r="D12" s="15"/>
      <c r="E12" s="15"/>
      <c r="F12" s="15"/>
      <c r="G12" s="73"/>
      <c r="H12" s="73"/>
    </row>
    <row r="13" spans="1:8" x14ac:dyDescent="0.25">
      <c r="A13" s="15"/>
      <c r="B13" s="15"/>
      <c r="C13" s="15"/>
      <c r="D13" s="15"/>
      <c r="E13" s="15"/>
      <c r="F13" s="15"/>
      <c r="G13" s="73"/>
      <c r="H13" s="73"/>
    </row>
    <row r="14" spans="1:8" x14ac:dyDescent="0.25">
      <c r="A14" s="15"/>
      <c r="B14" s="15"/>
      <c r="C14" s="15"/>
      <c r="D14" s="15"/>
      <c r="E14" s="15"/>
      <c r="F14" s="15"/>
      <c r="G14" s="73"/>
      <c r="H14" s="73"/>
    </row>
    <row r="15" spans="1:8" x14ac:dyDescent="0.25">
      <c r="A15" s="15"/>
      <c r="B15" s="15"/>
      <c r="C15" s="15"/>
      <c r="D15" s="15"/>
      <c r="E15" s="15"/>
      <c r="F15" s="15"/>
      <c r="G15" s="73"/>
      <c r="H15" s="73"/>
    </row>
    <row r="16" spans="1:8" x14ac:dyDescent="0.25">
      <c r="A16" s="15"/>
      <c r="B16" s="15"/>
      <c r="C16" s="15"/>
      <c r="D16" s="15"/>
      <c r="E16" s="15"/>
      <c r="F16" s="15"/>
      <c r="G16" s="73"/>
      <c r="H16" s="73"/>
    </row>
    <row r="17" spans="1:8" x14ac:dyDescent="0.25">
      <c r="A17" s="15"/>
      <c r="B17" s="15"/>
      <c r="C17" s="15"/>
      <c r="D17" s="15"/>
      <c r="E17" s="15"/>
      <c r="F17" s="15"/>
      <c r="G17" s="73"/>
      <c r="H17" s="73"/>
    </row>
    <row r="18" spans="1:8" x14ac:dyDescent="0.25">
      <c r="A18" s="15"/>
      <c r="B18" s="15"/>
      <c r="C18" s="15"/>
      <c r="D18" s="15"/>
      <c r="E18" s="15"/>
      <c r="F18" s="15"/>
      <c r="G18" s="73"/>
      <c r="H18" s="73"/>
    </row>
    <row r="19" spans="1:8" x14ac:dyDescent="0.25">
      <c r="A19" s="15"/>
      <c r="B19" s="15"/>
      <c r="C19" s="15"/>
      <c r="D19" s="15"/>
      <c r="E19" s="15"/>
      <c r="F19" s="15"/>
      <c r="G19" s="73"/>
      <c r="H19" s="73"/>
    </row>
    <row r="20" spans="1:8" x14ac:dyDescent="0.25">
      <c r="A20" s="15"/>
      <c r="B20" s="15"/>
      <c r="C20" s="15"/>
      <c r="D20" s="15"/>
      <c r="E20" s="15"/>
      <c r="F20" s="15"/>
      <c r="G20" s="73"/>
      <c r="H20" s="73"/>
    </row>
    <row r="21" spans="1:8" ht="12.75" customHeight="1" x14ac:dyDescent="0.25">
      <c r="A21" s="158" t="s">
        <v>81</v>
      </c>
      <c r="B21" s="159"/>
      <c r="C21" s="159"/>
      <c r="D21" s="159"/>
      <c r="E21" s="159"/>
      <c r="F21" s="159"/>
      <c r="G21" s="73"/>
      <c r="H21" s="73"/>
    </row>
    <row r="22" spans="1:8" ht="12.75" customHeight="1" x14ac:dyDescent="0.25">
      <c r="A22" s="160" t="s">
        <v>49</v>
      </c>
      <c r="B22" s="159"/>
      <c r="C22" s="159"/>
      <c r="D22" s="159"/>
      <c r="E22" s="159"/>
      <c r="F22" s="159"/>
      <c r="G22" s="73"/>
      <c r="H22" s="73"/>
    </row>
    <row r="23" spans="1:8" x14ac:dyDescent="0.25">
      <c r="A23" s="159"/>
      <c r="B23" s="159"/>
      <c r="C23" s="159"/>
      <c r="D23" s="159"/>
      <c r="E23" s="159"/>
      <c r="F23" s="159"/>
      <c r="G23" s="73"/>
      <c r="H23" s="73"/>
    </row>
    <row r="24" spans="1:8" x14ac:dyDescent="0.25">
      <c r="A24" s="73"/>
      <c r="B24" s="73"/>
      <c r="C24" s="73"/>
      <c r="D24" s="73"/>
      <c r="E24" s="73"/>
      <c r="F24" s="73"/>
      <c r="G24" s="73"/>
      <c r="H24" s="73"/>
    </row>
    <row r="25" spans="1:8" x14ac:dyDescent="0.25">
      <c r="A25" s="75" t="s">
        <v>50</v>
      </c>
      <c r="B25" s="76"/>
      <c r="C25" s="76"/>
      <c r="D25" s="76"/>
      <c r="E25" s="76"/>
      <c r="F25" s="77"/>
      <c r="G25" s="77"/>
      <c r="H25" s="73"/>
    </row>
    <row r="26" spans="1:8" x14ac:dyDescent="0.25">
      <c r="A26" s="76" t="s">
        <v>51</v>
      </c>
      <c r="B26" s="15"/>
      <c r="C26" s="15"/>
      <c r="D26" s="73"/>
      <c r="E26" s="73"/>
      <c r="F26" s="78"/>
      <c r="G26" s="77"/>
      <c r="H26" s="73"/>
    </row>
    <row r="27" spans="1:8" x14ac:dyDescent="0.25">
      <c r="A27" s="79" t="s">
        <v>52</v>
      </c>
      <c r="B27" s="88">
        <f>SUM(B28:B33)</f>
        <v>517.20000000000005</v>
      </c>
      <c r="C27" s="73"/>
      <c r="D27" s="80"/>
      <c r="E27" s="80"/>
      <c r="F27" s="78"/>
      <c r="G27" s="77"/>
      <c r="H27" s="73"/>
    </row>
    <row r="28" spans="1:8" x14ac:dyDescent="0.25">
      <c r="A28" s="81" t="s">
        <v>2</v>
      </c>
      <c r="B28" s="89">
        <v>114.5</v>
      </c>
      <c r="C28" s="73"/>
      <c r="D28" s="80"/>
      <c r="E28" s="80"/>
      <c r="F28" s="78"/>
      <c r="G28" s="77"/>
      <c r="H28" s="73"/>
    </row>
    <row r="29" spans="1:8" x14ac:dyDescent="0.25">
      <c r="A29" s="82" t="s">
        <v>34</v>
      </c>
      <c r="B29" s="90">
        <v>57.8</v>
      </c>
      <c r="C29" s="73"/>
      <c r="D29" s="80"/>
      <c r="E29" s="80"/>
      <c r="F29" s="78"/>
      <c r="G29" s="77"/>
      <c r="H29" s="73"/>
    </row>
    <row r="30" spans="1:8" x14ac:dyDescent="0.25">
      <c r="A30" s="82" t="s">
        <v>53</v>
      </c>
      <c r="B30" s="90">
        <v>147.80000000000001</v>
      </c>
      <c r="C30" s="73"/>
      <c r="D30" s="80"/>
      <c r="E30" s="80"/>
      <c r="F30" s="78"/>
      <c r="G30" s="77"/>
      <c r="H30" s="73"/>
    </row>
    <row r="31" spans="1:8" x14ac:dyDescent="0.25">
      <c r="A31" s="82" t="s">
        <v>54</v>
      </c>
      <c r="B31" s="90">
        <v>92.8</v>
      </c>
      <c r="C31" s="73"/>
      <c r="D31" s="80"/>
      <c r="E31" s="80"/>
      <c r="F31" s="78"/>
      <c r="G31" s="77"/>
      <c r="H31" s="73"/>
    </row>
    <row r="32" spans="1:8" x14ac:dyDescent="0.25">
      <c r="A32" s="82" t="s">
        <v>55</v>
      </c>
      <c r="B32" s="90">
        <v>54.9</v>
      </c>
      <c r="C32" s="73"/>
      <c r="D32" s="80"/>
      <c r="E32" s="80"/>
      <c r="F32" s="78"/>
      <c r="G32" s="77"/>
      <c r="H32" s="73"/>
    </row>
    <row r="33" spans="1:8" x14ac:dyDescent="0.25">
      <c r="A33" s="83" t="s">
        <v>56</v>
      </c>
      <c r="B33" s="91">
        <v>49.4</v>
      </c>
      <c r="C33" s="73"/>
      <c r="D33" s="80"/>
      <c r="E33" s="80"/>
      <c r="F33" s="73"/>
      <c r="G33" s="77"/>
      <c r="H33" s="73"/>
    </row>
    <row r="38" spans="1:8" x14ac:dyDescent="0.25">
      <c r="A38" s="84"/>
      <c r="B38" s="84"/>
      <c r="C38" s="84"/>
      <c r="D38" s="84"/>
      <c r="E38" s="84"/>
      <c r="F38" s="84"/>
    </row>
    <row r="42" spans="1:8" x14ac:dyDescent="0.25">
      <c r="A42" s="85"/>
      <c r="B42" s="86"/>
    </row>
    <row r="44" spans="1:8" x14ac:dyDescent="0.25">
      <c r="A44" s="86"/>
    </row>
  </sheetData>
  <mergeCells count="2">
    <mergeCell ref="A21:F21"/>
    <mergeCell ref="A22:F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6" sqref="A6"/>
    </sheetView>
  </sheetViews>
  <sheetFormatPr baseColWidth="10" defaultRowHeight="12.75" x14ac:dyDescent="0.2"/>
  <cols>
    <col min="1" max="1" width="27.85546875" style="96" customWidth="1"/>
    <col min="2" max="2" width="14.140625" style="96" bestFit="1" customWidth="1"/>
    <col min="3" max="5" width="11.42578125" style="96"/>
    <col min="6" max="6" width="12.28515625" style="96" customWidth="1"/>
    <col min="7" max="10" width="11.42578125" style="96"/>
    <col min="11" max="11" width="11.7109375" style="96" bestFit="1" customWidth="1"/>
    <col min="12" max="12" width="11.42578125" style="96"/>
    <col min="13" max="13" width="15.140625" style="96" bestFit="1" customWidth="1"/>
    <col min="14" max="14" width="12.42578125" style="96" bestFit="1" customWidth="1"/>
    <col min="15" max="16384" width="11.42578125" style="96"/>
  </cols>
  <sheetData>
    <row r="1" spans="1:6" x14ac:dyDescent="0.2">
      <c r="A1" s="161" t="s">
        <v>78</v>
      </c>
      <c r="B1" s="161"/>
      <c r="C1" s="161"/>
      <c r="D1" s="161"/>
      <c r="E1" s="161"/>
      <c r="F1" s="161"/>
    </row>
    <row r="2" spans="1:6" x14ac:dyDescent="0.2">
      <c r="A2" s="1" t="s">
        <v>24</v>
      </c>
      <c r="B2" s="7"/>
      <c r="C2" s="7"/>
      <c r="D2" s="7"/>
      <c r="E2" s="7"/>
      <c r="F2" s="7"/>
    </row>
    <row r="3" spans="1:6" x14ac:dyDescent="0.2">
      <c r="A3" s="15"/>
      <c r="B3" s="15"/>
      <c r="C3" s="7"/>
      <c r="D3" s="7"/>
      <c r="E3" s="7"/>
      <c r="F3" s="7"/>
    </row>
    <row r="4" spans="1:6" x14ac:dyDescent="0.2">
      <c r="A4" s="15"/>
      <c r="B4" s="7"/>
      <c r="C4" s="7"/>
      <c r="D4" s="7"/>
      <c r="E4" s="7"/>
      <c r="F4" s="7"/>
    </row>
    <row r="5" spans="1:6" x14ac:dyDescent="0.2">
      <c r="A5" s="15"/>
      <c r="B5" s="7"/>
      <c r="C5" s="7"/>
      <c r="D5" s="7"/>
      <c r="E5" s="7"/>
      <c r="F5" s="7"/>
    </row>
    <row r="6" spans="1:6" x14ac:dyDescent="0.2">
      <c r="A6" s="15"/>
      <c r="B6" s="7"/>
      <c r="C6" s="7"/>
      <c r="D6" s="7"/>
      <c r="E6" s="7"/>
      <c r="F6" s="7"/>
    </row>
    <row r="7" spans="1:6" x14ac:dyDescent="0.2">
      <c r="A7" s="15"/>
      <c r="B7" s="7"/>
      <c r="C7" s="7"/>
      <c r="D7" s="7"/>
      <c r="E7" s="7"/>
      <c r="F7" s="7"/>
    </row>
    <row r="8" spans="1:6" x14ac:dyDescent="0.2">
      <c r="A8" s="15"/>
      <c r="B8" s="7"/>
      <c r="C8" s="7"/>
      <c r="D8" s="7"/>
      <c r="E8" s="7"/>
      <c r="F8" s="7"/>
    </row>
    <row r="9" spans="1:6" x14ac:dyDescent="0.2">
      <c r="A9" s="15"/>
      <c r="B9" s="7"/>
      <c r="C9" s="7"/>
      <c r="D9" s="7"/>
      <c r="E9" s="7"/>
      <c r="F9" s="7"/>
    </row>
    <row r="10" spans="1:6" x14ac:dyDescent="0.2">
      <c r="A10" s="15"/>
      <c r="B10" s="7"/>
      <c r="C10" s="7"/>
      <c r="D10" s="7"/>
      <c r="E10" s="7"/>
      <c r="F10" s="7"/>
    </row>
    <row r="11" spans="1:6" x14ac:dyDescent="0.2">
      <c r="A11" s="15"/>
      <c r="B11" s="7"/>
      <c r="C11" s="7"/>
      <c r="D11" s="7"/>
      <c r="E11" s="7"/>
      <c r="F11" s="7"/>
    </row>
    <row r="12" spans="1:6" x14ac:dyDescent="0.2">
      <c r="A12" s="15"/>
      <c r="B12" s="7"/>
      <c r="C12" s="7"/>
      <c r="D12" s="7"/>
      <c r="E12" s="7"/>
      <c r="F12" s="7"/>
    </row>
    <row r="13" spans="1:6" x14ac:dyDescent="0.2">
      <c r="A13" s="15"/>
      <c r="B13" s="7"/>
      <c r="C13" s="7"/>
      <c r="D13" s="7"/>
      <c r="E13" s="7"/>
      <c r="F13" s="7"/>
    </row>
    <row r="14" spans="1:6" x14ac:dyDescent="0.2">
      <c r="A14" s="15"/>
      <c r="B14" s="7"/>
      <c r="C14" s="7"/>
      <c r="D14" s="7"/>
      <c r="E14" s="7"/>
      <c r="F14" s="7"/>
    </row>
    <row r="15" spans="1:6" x14ac:dyDescent="0.2">
      <c r="A15" s="15"/>
      <c r="B15" s="7"/>
      <c r="C15" s="7"/>
      <c r="D15" s="7"/>
      <c r="E15" s="7"/>
      <c r="F15" s="7"/>
    </row>
    <row r="16" spans="1:6" x14ac:dyDescent="0.2">
      <c r="A16" s="15"/>
      <c r="B16" s="7"/>
      <c r="C16" s="7"/>
      <c r="D16" s="7"/>
      <c r="E16" s="7"/>
      <c r="F16" s="7"/>
    </row>
    <row r="17" spans="1:15" x14ac:dyDescent="0.2">
      <c r="A17" s="15"/>
      <c r="B17" s="7"/>
      <c r="C17" s="7"/>
      <c r="D17" s="7"/>
      <c r="E17" s="7"/>
      <c r="F17" s="7"/>
    </row>
    <row r="18" spans="1:15" x14ac:dyDescent="0.2">
      <c r="A18" s="97"/>
      <c r="B18" s="97"/>
      <c r="C18" s="97"/>
      <c r="D18" s="97"/>
      <c r="E18" s="97"/>
      <c r="F18" s="97"/>
      <c r="H18" s="98"/>
      <c r="I18" s="98"/>
      <c r="J18" s="98"/>
      <c r="K18" s="98"/>
      <c r="L18" s="98"/>
      <c r="M18" s="98"/>
      <c r="N18" s="98"/>
      <c r="O18" s="98"/>
    </row>
    <row r="19" spans="1:15" x14ac:dyDescent="0.2">
      <c r="A19" s="97"/>
      <c r="B19" s="97"/>
      <c r="C19" s="97"/>
      <c r="D19" s="97"/>
      <c r="E19" s="97"/>
      <c r="F19" s="97"/>
      <c r="H19" s="98"/>
      <c r="I19" s="98"/>
      <c r="J19" s="98"/>
      <c r="K19" s="98"/>
      <c r="L19" s="98"/>
      <c r="M19" s="98"/>
      <c r="N19" s="98"/>
      <c r="O19" s="98"/>
    </row>
    <row r="20" spans="1:15" ht="38.25" customHeight="1" x14ac:dyDescent="0.2">
      <c r="A20" s="162" t="s">
        <v>83</v>
      </c>
      <c r="B20" s="163"/>
      <c r="C20" s="163"/>
      <c r="D20" s="163"/>
      <c r="E20" s="163"/>
      <c r="F20" s="163"/>
      <c r="G20" s="99"/>
      <c r="H20" s="87"/>
      <c r="I20" s="87"/>
      <c r="J20" s="87"/>
      <c r="K20" s="87"/>
      <c r="L20" s="87"/>
      <c r="M20" s="87"/>
      <c r="N20" s="87"/>
      <c r="O20" s="87"/>
    </row>
    <row r="21" spans="1:15" x14ac:dyDescent="0.2">
      <c r="A21" s="100" t="s">
        <v>57</v>
      </c>
      <c r="G21" s="100"/>
      <c r="H21" s="98"/>
      <c r="I21" s="98"/>
      <c r="J21" s="98"/>
      <c r="K21" s="98"/>
      <c r="L21" s="98"/>
      <c r="M21" s="98"/>
      <c r="N21" s="98"/>
      <c r="O21" s="98"/>
    </row>
    <row r="22" spans="1:15" x14ac:dyDescent="0.2">
      <c r="A22" s="101" t="s">
        <v>58</v>
      </c>
      <c r="G22" s="101"/>
    </row>
    <row r="23" spans="1:15" x14ac:dyDescent="0.2">
      <c r="A23" s="2"/>
    </row>
    <row r="24" spans="1:15" x14ac:dyDescent="0.2">
      <c r="A24" s="2"/>
    </row>
    <row r="25" spans="1:15" x14ac:dyDescent="0.2">
      <c r="A25" s="75" t="s">
        <v>50</v>
      </c>
      <c r="B25" s="102"/>
      <c r="C25" s="76"/>
    </row>
    <row r="26" spans="1:15" ht="13.5" thickBot="1" x14ac:dyDescent="0.25">
      <c r="A26" s="76" t="s">
        <v>51</v>
      </c>
      <c r="B26" s="76"/>
      <c r="C26" s="2"/>
    </row>
    <row r="27" spans="1:15" ht="12.75" customHeight="1" thickBot="1" x14ac:dyDescent="0.25">
      <c r="A27" s="103" t="s">
        <v>59</v>
      </c>
      <c r="B27" s="133">
        <v>502.42156351000006</v>
      </c>
      <c r="C27" s="104" t="s">
        <v>60</v>
      </c>
    </row>
    <row r="28" spans="1:15" x14ac:dyDescent="0.2">
      <c r="A28" s="105" t="s">
        <v>61</v>
      </c>
      <c r="B28" s="134">
        <v>152.50306899</v>
      </c>
    </row>
    <row r="29" spans="1:15" x14ac:dyDescent="0.2">
      <c r="A29" s="105" t="s">
        <v>62</v>
      </c>
      <c r="B29" s="134">
        <v>63.05889616000001</v>
      </c>
    </row>
    <row r="30" spans="1:15" x14ac:dyDescent="0.2">
      <c r="A30" s="105" t="s">
        <v>63</v>
      </c>
      <c r="B30" s="134">
        <v>102.42533481</v>
      </c>
    </row>
    <row r="31" spans="1:15" x14ac:dyDescent="0.2">
      <c r="A31" s="105" t="s">
        <v>64</v>
      </c>
      <c r="B31" s="134">
        <v>43.606818000000011</v>
      </c>
    </row>
    <row r="32" spans="1:15" x14ac:dyDescent="0.2">
      <c r="A32" s="105" t="s">
        <v>65</v>
      </c>
      <c r="B32" s="134">
        <v>8.2904000000000005E-2</v>
      </c>
    </row>
    <row r="33" spans="1:14" x14ac:dyDescent="0.2">
      <c r="A33" s="105" t="s">
        <v>66</v>
      </c>
      <c r="B33" s="134">
        <v>44.82543175</v>
      </c>
    </row>
    <row r="34" spans="1:14" x14ac:dyDescent="0.2">
      <c r="A34" s="105" t="s">
        <v>67</v>
      </c>
      <c r="B34" s="134">
        <v>71.757766800000013</v>
      </c>
    </row>
    <row r="35" spans="1:14" x14ac:dyDescent="0.2">
      <c r="A35" s="106" t="s">
        <v>68</v>
      </c>
      <c r="B35" s="135">
        <v>24.161343000000002</v>
      </c>
    </row>
    <row r="36" spans="1:14" x14ac:dyDescent="0.2">
      <c r="A36" s="107"/>
      <c r="B36" s="108"/>
    </row>
    <row r="37" spans="1:14" ht="12.75" customHeight="1" x14ac:dyDescent="0.2">
      <c r="B37" s="109"/>
      <c r="C37" s="109"/>
    </row>
    <row r="40" spans="1:14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</row>
  </sheetData>
  <mergeCells count="2">
    <mergeCell ref="A1:F1"/>
    <mergeCell ref="A20:F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6" sqref="A6"/>
    </sheetView>
  </sheetViews>
  <sheetFormatPr baseColWidth="10" defaultRowHeight="12.75" x14ac:dyDescent="0.2"/>
  <cols>
    <col min="1" max="1" width="33.5703125" style="104" bestFit="1" customWidth="1"/>
    <col min="2" max="2" width="10.5703125" style="104" customWidth="1"/>
    <col min="3" max="3" width="11.42578125" style="104"/>
    <col min="4" max="4" width="14.140625" style="104" bestFit="1" customWidth="1"/>
    <col min="5" max="6" width="11.42578125" style="104"/>
    <col min="7" max="7" width="15.140625" style="104" bestFit="1" customWidth="1"/>
    <col min="8" max="8" width="12.5703125" style="104" bestFit="1" customWidth="1"/>
    <col min="9" max="9" width="11.42578125" style="104"/>
    <col min="10" max="10" width="11.7109375" style="104" bestFit="1" customWidth="1"/>
    <col min="11" max="16384" width="11.42578125" style="104"/>
  </cols>
  <sheetData>
    <row r="1" spans="1:8" x14ac:dyDescent="0.2">
      <c r="A1" s="152" t="s">
        <v>69</v>
      </c>
      <c r="B1" s="152"/>
      <c r="C1" s="152"/>
      <c r="D1" s="152"/>
      <c r="E1" s="152"/>
    </row>
    <row r="2" spans="1:8" x14ac:dyDescent="0.2">
      <c r="A2" s="152"/>
      <c r="B2" s="152"/>
      <c r="C2" s="152"/>
      <c r="D2" s="152"/>
      <c r="E2" s="152"/>
    </row>
    <row r="3" spans="1:8" x14ac:dyDescent="0.2">
      <c r="A3" s="111" t="s">
        <v>24</v>
      </c>
      <c r="B3" s="111"/>
      <c r="C3" s="112"/>
      <c r="D3" s="112"/>
      <c r="E3" s="112"/>
    </row>
    <row r="4" spans="1:8" ht="36" customHeight="1" x14ac:dyDescent="0.2">
      <c r="A4" s="147"/>
      <c r="B4" s="166">
        <v>2017</v>
      </c>
      <c r="C4" s="166"/>
      <c r="D4" s="166">
        <v>2016</v>
      </c>
      <c r="E4" s="166"/>
      <c r="F4" s="167" t="s">
        <v>70</v>
      </c>
      <c r="G4" s="167"/>
    </row>
    <row r="5" spans="1:8" x14ac:dyDescent="0.2">
      <c r="A5" s="148"/>
      <c r="B5" s="113" t="s">
        <v>71</v>
      </c>
      <c r="C5" s="114" t="s">
        <v>82</v>
      </c>
      <c r="D5" s="115" t="s">
        <v>71</v>
      </c>
      <c r="E5" s="116" t="s">
        <v>82</v>
      </c>
      <c r="F5" s="117" t="s">
        <v>71</v>
      </c>
      <c r="G5" s="116" t="s">
        <v>82</v>
      </c>
    </row>
    <row r="6" spans="1:8" x14ac:dyDescent="0.2">
      <c r="A6" s="118" t="s">
        <v>61</v>
      </c>
      <c r="B6" s="145">
        <v>152.50306899</v>
      </c>
      <c r="C6" s="143">
        <f>84.3+4.6+14</f>
        <v>102.89999999999999</v>
      </c>
      <c r="D6" s="119">
        <v>166.70189034000001</v>
      </c>
      <c r="E6" s="120">
        <v>107.9</v>
      </c>
      <c r="F6" s="119">
        <f>(B6-D6)/D6*100</f>
        <v>-8.51749270571589</v>
      </c>
      <c r="G6" s="120">
        <f>(C6-E6)/E6*100</f>
        <v>-4.6339202965709116</v>
      </c>
    </row>
    <row r="7" spans="1:8" x14ac:dyDescent="0.2">
      <c r="A7" s="118" t="s">
        <v>62</v>
      </c>
      <c r="B7" s="145">
        <v>63.05889616000001</v>
      </c>
      <c r="C7" s="143">
        <f>1.5+21.3+12.3+19.6+0.1</f>
        <v>54.800000000000004</v>
      </c>
      <c r="D7" s="121">
        <v>74.781900370000002</v>
      </c>
      <c r="E7" s="122">
        <v>66</v>
      </c>
      <c r="F7" s="121">
        <f>(B7-D7)/D7*100</f>
        <v>-15.676258763147011</v>
      </c>
      <c r="G7" s="122">
        <f t="shared" ref="G7:G13" si="0">(C7-E7)/E7*100</f>
        <v>-16.969696969696962</v>
      </c>
    </row>
    <row r="8" spans="1:8" ht="13.5" x14ac:dyDescent="0.2">
      <c r="A8" s="118" t="s">
        <v>72</v>
      </c>
      <c r="B8" s="145">
        <v>102.42533481</v>
      </c>
      <c r="C8" s="143">
        <f>90.3+0.7+1.2</f>
        <v>92.2</v>
      </c>
      <c r="D8" s="121">
        <v>101.76960339</v>
      </c>
      <c r="E8" s="122">
        <v>91.2</v>
      </c>
      <c r="F8" s="121">
        <f t="shared" ref="F8:F13" si="1">(B8-D8)/D8*100</f>
        <v>0.64432934604953762</v>
      </c>
      <c r="G8" s="122">
        <f t="shared" si="0"/>
        <v>1.0964912280701753</v>
      </c>
    </row>
    <row r="9" spans="1:8" x14ac:dyDescent="0.2">
      <c r="A9" s="118" t="s">
        <v>64</v>
      </c>
      <c r="B9" s="145">
        <v>43.606818000000011</v>
      </c>
      <c r="C9" s="143">
        <f>37.7+3.1</f>
        <v>40.800000000000004</v>
      </c>
      <c r="D9" s="121">
        <v>39.199843449999996</v>
      </c>
      <c r="E9" s="122">
        <v>36.700000000000003</v>
      </c>
      <c r="F9" s="121">
        <f t="shared" si="1"/>
        <v>11.242326912915301</v>
      </c>
      <c r="G9" s="122">
        <f t="shared" si="0"/>
        <v>11.171662125340601</v>
      </c>
    </row>
    <row r="10" spans="1:8" x14ac:dyDescent="0.2">
      <c r="A10" s="118" t="s">
        <v>65</v>
      </c>
      <c r="B10" s="145">
        <v>8.2904000000000005E-2</v>
      </c>
      <c r="C10" s="143"/>
      <c r="D10" s="121">
        <v>2.9654749999999996</v>
      </c>
      <c r="E10" s="122">
        <v>2.9</v>
      </c>
      <c r="F10" s="121">
        <f t="shared" si="1"/>
        <v>-97.204360178386267</v>
      </c>
      <c r="G10" s="122"/>
    </row>
    <row r="11" spans="1:8" x14ac:dyDescent="0.2">
      <c r="A11" s="118" t="s">
        <v>66</v>
      </c>
      <c r="B11" s="145">
        <v>44.82543175</v>
      </c>
      <c r="C11" s="143">
        <f>20.6+4.8+0.1+5.9+7+0.2+0.2+0.3+3.3</f>
        <v>42.400000000000006</v>
      </c>
      <c r="D11" s="121">
        <v>47.492587739999998</v>
      </c>
      <c r="E11" s="122">
        <v>45.4</v>
      </c>
      <c r="F11" s="121">
        <f t="shared" si="1"/>
        <v>-5.6159415961948547</v>
      </c>
      <c r="G11" s="122">
        <f t="shared" si="0"/>
        <v>-6.6079295154184869</v>
      </c>
    </row>
    <row r="12" spans="1:8" ht="13.5" x14ac:dyDescent="0.2">
      <c r="A12" s="118" t="s">
        <v>73</v>
      </c>
      <c r="B12" s="145">
        <v>71.757766800000013</v>
      </c>
      <c r="C12" s="143">
        <v>34.1</v>
      </c>
      <c r="D12" s="121">
        <v>84.151182579999997</v>
      </c>
      <c r="E12" s="122">
        <v>47.1</v>
      </c>
      <c r="F12" s="121">
        <f t="shared" si="1"/>
        <v>-14.727559851245035</v>
      </c>
      <c r="G12" s="122">
        <f t="shared" si="0"/>
        <v>-27.600849256900212</v>
      </c>
    </row>
    <row r="13" spans="1:8" x14ac:dyDescent="0.2">
      <c r="A13" s="123" t="s">
        <v>74</v>
      </c>
      <c r="B13" s="146">
        <v>24.161343000000002</v>
      </c>
      <c r="C13" s="144">
        <v>22.7</v>
      </c>
      <c r="D13" s="124">
        <v>26.593299999999999</v>
      </c>
      <c r="E13" s="125">
        <v>25.4</v>
      </c>
      <c r="F13" s="121">
        <f t="shared" si="1"/>
        <v>-9.1449989283014794</v>
      </c>
      <c r="G13" s="125">
        <f t="shared" si="0"/>
        <v>-10.629921259842517</v>
      </c>
    </row>
    <row r="14" spans="1:8" ht="15" customHeight="1" x14ac:dyDescent="0.2">
      <c r="A14" s="126" t="s">
        <v>75</v>
      </c>
      <c r="B14" s="127">
        <f>SUM(B6:B13)</f>
        <v>502.42156351000006</v>
      </c>
      <c r="C14" s="142">
        <f>SUM(C6:C13)</f>
        <v>389.90000000000003</v>
      </c>
      <c r="D14" s="127">
        <v>543.65578286999994</v>
      </c>
      <c r="E14" s="128">
        <f>SUM(E6:E13)</f>
        <v>422.59999999999997</v>
      </c>
      <c r="F14" s="129">
        <f>(B14-D14)/D14*100</f>
        <v>-7.5846189186697002</v>
      </c>
      <c r="G14" s="128">
        <f>(C14-E14)/E14*100</f>
        <v>-7.7378135352579118</v>
      </c>
    </row>
    <row r="15" spans="1:8" ht="15" customHeight="1" x14ac:dyDescent="0.2">
      <c r="A15" s="136"/>
      <c r="B15" s="137"/>
      <c r="C15" s="138"/>
      <c r="D15" s="137"/>
      <c r="E15" s="139"/>
      <c r="F15" s="137"/>
      <c r="G15" s="139"/>
      <c r="H15" s="149"/>
    </row>
    <row r="16" spans="1:8" ht="37.5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49"/>
    </row>
    <row r="17" spans="1:6" x14ac:dyDescent="0.2">
      <c r="A17" s="130" t="s">
        <v>76</v>
      </c>
      <c r="B17" s="130"/>
      <c r="C17" s="149"/>
      <c r="D17" s="149"/>
      <c r="E17" s="149"/>
    </row>
    <row r="18" spans="1:6" x14ac:dyDescent="0.2">
      <c r="A18" s="131" t="s">
        <v>77</v>
      </c>
      <c r="B18" s="131"/>
      <c r="C18" s="149"/>
      <c r="D18" s="149"/>
      <c r="E18" s="149"/>
    </row>
    <row r="19" spans="1:6" ht="14.25" customHeight="1" x14ac:dyDescent="0.2">
      <c r="A19" s="140"/>
      <c r="B19" s="140"/>
      <c r="C19" s="140"/>
      <c r="D19" s="140"/>
      <c r="E19" s="140"/>
    </row>
    <row r="20" spans="1:6" x14ac:dyDescent="0.2">
      <c r="A20" s="132"/>
      <c r="B20" s="132"/>
      <c r="C20" s="132"/>
      <c r="D20" s="132"/>
      <c r="E20" s="132"/>
    </row>
    <row r="22" spans="1:6" x14ac:dyDescent="0.2">
      <c r="A22" s="164"/>
      <c r="B22" s="164"/>
      <c r="C22" s="164"/>
      <c r="D22" s="164"/>
      <c r="E22" s="164"/>
      <c r="F22" s="164"/>
    </row>
  </sheetData>
  <mergeCells count="6">
    <mergeCell ref="A22:F22"/>
    <mergeCell ref="A16:G16"/>
    <mergeCell ref="A1:E2"/>
    <mergeCell ref="B4:C4"/>
    <mergeCell ref="D4:E4"/>
    <mergeCell ref="F4:G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10.1-1</vt:lpstr>
      <vt:lpstr>10.1-2</vt:lpstr>
      <vt:lpstr>10.1-3</vt:lpstr>
      <vt:lpstr>10.1-4</vt:lpstr>
      <vt:lpstr>10.1-5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Sandra ZILLONIZ</cp:lastModifiedBy>
  <cp:lastPrinted>2018-09-18T11:15:21Z</cp:lastPrinted>
  <dcterms:created xsi:type="dcterms:W3CDTF">2018-02-26T09:05:22Z</dcterms:created>
  <dcterms:modified xsi:type="dcterms:W3CDTF">2018-09-18T11:15:27Z</dcterms:modified>
</cp:coreProperties>
</file>