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9885" activeTab="0"/>
  </bookViews>
  <sheets>
    <sheet name="10.2-1 Nbre instances concert " sheetId="1" r:id="rId1"/>
    <sheet name="10.2-2 Nbre acteurs HS min " sheetId="2" r:id="rId2"/>
    <sheet name="10.2-3  Doc unique min" sheetId="3" r:id="rId3"/>
  </sheets>
  <externalReferences>
    <externalReference r:id="rId6"/>
  </externalReferences>
  <definedNames>
    <definedName name="_Toc137972849" localSheetId="1">'10.2-2 Nbre acteurs HS min '!#REF!</definedName>
    <definedName name="_xlnm.Print_Area" localSheetId="0">'10.2-1 Nbre instances concert '!$A$1:$L$28</definedName>
    <definedName name="_xlnm.Print_Area" localSheetId="1">'10.2-2 Nbre acteurs HS min '!$A$1:$E$28</definedName>
    <definedName name="_xlnm.Print_Area" localSheetId="2">'10.2-3  Doc unique min'!$A$1:$H$29</definedName>
  </definedNames>
  <calcPr fullCalcOnLoad="1"/>
</workbook>
</file>

<file path=xl/sharedStrings.xml><?xml version="1.0" encoding="utf-8"?>
<sst xmlns="http://schemas.openxmlformats.org/spreadsheetml/2006/main" count="103" uniqueCount="66">
  <si>
    <t>Culture et Communication</t>
  </si>
  <si>
    <t xml:space="preserve">Défense </t>
  </si>
  <si>
    <t>Services du Premier ministre</t>
  </si>
  <si>
    <t>Total</t>
  </si>
  <si>
    <t>Ratio pour 10 000 agents du ministère</t>
  </si>
  <si>
    <t>Défense</t>
  </si>
  <si>
    <t>Ministères de l'enseignement</t>
  </si>
  <si>
    <t xml:space="preserve">Enseignement supérieur et Recherche </t>
  </si>
  <si>
    <t xml:space="preserve">Justice </t>
  </si>
  <si>
    <t xml:space="preserve">Services du Premier ministre </t>
  </si>
  <si>
    <t>Assistants et conseillers de prévention</t>
  </si>
  <si>
    <t>CHSCT spéciaux</t>
  </si>
  <si>
    <t>Note : Tous les services n'ont pas pu être couverts. De plus, les établissements publics rattachés aux ministères ne sont pas systématiquement compris.</t>
  </si>
  <si>
    <t xml:space="preserve">Inspecteurs santé et sécurité au travail  (ISST) </t>
  </si>
  <si>
    <t>Aviation civile</t>
  </si>
  <si>
    <t>Caisse des dépôts</t>
  </si>
  <si>
    <t>Directions départementales interministérielles</t>
  </si>
  <si>
    <t>Intérieur - secrétariat général</t>
  </si>
  <si>
    <t>CHSCT d'administration centrale</t>
  </si>
  <si>
    <t>CHSCT de réseau</t>
  </si>
  <si>
    <t>CHSCT de proximité</t>
  </si>
  <si>
    <t>CHSCT d'un autre type</t>
  </si>
  <si>
    <t>Nombre de CT exerçant les compétences d'un CHSCT</t>
  </si>
  <si>
    <t>Nombre total de CHSCT</t>
  </si>
  <si>
    <t>CHSCT d'établissement public</t>
  </si>
  <si>
    <t>Autre</t>
  </si>
  <si>
    <t>Effectifs physiques</t>
  </si>
  <si>
    <t>Éducation nationale</t>
  </si>
  <si>
    <t>Enseignement supérieur et Recherche</t>
  </si>
  <si>
    <t>Education nationale</t>
  </si>
  <si>
    <t>Ministères sociaux</t>
  </si>
  <si>
    <t>Intérieur Police</t>
  </si>
  <si>
    <t>Intérieur Gendarmerie</t>
  </si>
  <si>
    <t>Intérieur SG</t>
  </si>
  <si>
    <t>Ministères</t>
  </si>
  <si>
    <t>Affaires étrangères et Développement international</t>
  </si>
  <si>
    <t xml:space="preserve">Économie, Industrie et Numérique et Finances et Comptes publics </t>
  </si>
  <si>
    <t>Intérieur et Outre-mer</t>
  </si>
  <si>
    <t>Justice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</si>
  <si>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</si>
  <si>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t>Intérieur - Police</t>
  </si>
  <si>
    <t>Intérieur - Gendarmerie</t>
  </si>
  <si>
    <r>
      <rPr>
        <sz val="8"/>
        <rFont val="Calibri"/>
        <family val="2"/>
      </rPr>
      <t>É</t>
    </r>
    <r>
      <rPr>
        <sz val="8"/>
        <rFont val="Arial"/>
        <family val="2"/>
      </rPr>
      <t>ducation nationale</t>
    </r>
  </si>
  <si>
    <t>Champ : France entière, salariés à l'étranger et dans les COM non couverts.</t>
  </si>
  <si>
    <t>nd</t>
  </si>
  <si>
    <t>Écologie, Développement durable et Énergie (hors aviation civile)</t>
  </si>
  <si>
    <t>Écologie - Aviation civile</t>
  </si>
  <si>
    <t>(1) Les agents du réseau à l'étranger disposent depuis 2015 d'instances consultatives et sont donc désormais intégrés dans le champ de l'enquête.</t>
  </si>
  <si>
    <t>NC</t>
  </si>
  <si>
    <t>Écologie, Développement durable et Énergie</t>
  </si>
  <si>
    <t>Agriculture, Agroalimentaire et Forêt / Enseignement privé agricole</t>
  </si>
  <si>
    <r>
      <t>Conseil d'</t>
    </r>
    <r>
      <rPr>
        <sz val="8"/>
        <rFont val="Calibri"/>
        <family val="2"/>
      </rPr>
      <t>É</t>
    </r>
    <r>
      <rPr>
        <sz val="8"/>
        <rFont val="Arial"/>
        <family val="2"/>
      </rPr>
      <t>tat</t>
    </r>
  </si>
  <si>
    <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Seuls figurent sur ce graphique les ministères qui ont répondu au volet correspondant de l'enquête.</t>
    </r>
  </si>
  <si>
    <r>
      <t>Affaires étrangères et Développement international</t>
    </r>
    <r>
      <rPr>
        <vertAlign val="superscript"/>
        <sz val="8"/>
        <rFont val="Arial"/>
        <family val="2"/>
      </rPr>
      <t>(2)</t>
    </r>
  </si>
  <si>
    <t>Figure 10.2-1 : Nombre d'instances de concertation en matière d'hygiène, sécurité et conditions de travail dans les ministères en 2016</t>
  </si>
  <si>
    <t>Source : Bilan de l'application des dispositions relatives à l'hygiène, la sécurité au travail et la prévention médicale dans la fonction publique de l'État en 2016, DGAFP - Bureau de l'organisation, des conditions et du temps de travail.</t>
  </si>
  <si>
    <t>Écologie, Développement durable et Énergie (dont aviation civile)</t>
  </si>
  <si>
    <r>
      <t>Figure 10.2-3 : Part des structures ayant réalisé le document unique dans chaque ministère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en 2016</t>
    </r>
  </si>
  <si>
    <t>Figure ‎10.2-2 : Nombre d'acteurs en hygiène, sécurité et conditions de travail par ministère au 31 décembre 2016</t>
  </si>
  <si>
    <t>Tx réalisation 2016</t>
  </si>
  <si>
    <t>(2) Les agents du réseau à l'étranger disposent depuis 2015 d'instances consultatives et sont donc désormais intégrés dans le champ de l'enquête. En France, 100 % des structures du ministère des Affaires étrangères et Développement international ont réalisé le document unique en 2016.</t>
  </si>
  <si>
    <t>Données source :</t>
  </si>
  <si>
    <t>CHSCT ministériels</t>
  </si>
  <si>
    <t>Taux de couverture</t>
  </si>
  <si>
    <t>Note : CHSCT : Comité hygiène, sécurité et conditions de travail ; le taux de couverture représente la part des services couverts par ces réponses.</t>
  </si>
  <si>
    <r>
      <t>Affaires étrangères et Développement international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</si>
</sst>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#,##0.00_ ;\-#,##0.00\ "/>
    <numFmt numFmtId="176" formatCode="0.0%"/>
    <numFmt numFmtId="177" formatCode="00"/>
    <numFmt numFmtId="178" formatCode="0.000"/>
    <numFmt numFmtId="179" formatCode="[$-40C]dddd\ d\ mmmm\ yyyy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-* #,##0.0\ _€_-;\-* #,##0.0\ _€_-;_-* &quot;-&quot;??\ _€_-;_-@_-"/>
    <numFmt numFmtId="186" formatCode="_-* #,##0\ _€_-;\-* #,##0\ _€_-;_-* &quot;-&quot;??\ _€_-;_-@_-"/>
    <numFmt numFmtId="187" formatCode="[$€-2]\ #,##0.00_);[Red]\([$€-2]\ #,##0.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_-* #,##0.00000\ _€_-;\-* #,##0.00000\ _€_-;_-* &quot;-&quot;??\ _€_-;_-@_-"/>
    <numFmt numFmtId="191" formatCode="_-* #,##0.000000\ _€_-;\-* #,##0.000000\ _€_-;_-* &quot;-&quot;??\ _€_-;_-@_-"/>
    <numFmt numFmtId="192" formatCode="_-* #,##0.0000000\ _€_-;\-* #,##0.0000000\ _€_-;_-* &quot;-&quot;??\ _€_-;_-@_-"/>
    <numFmt numFmtId="193" formatCode="#,##0_ ;\-#,##0\ "/>
    <numFmt numFmtId="194" formatCode="#,##0.0_ ;\-#,##0.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i/>
      <sz val="9"/>
      <name val="Arial"/>
      <family val="2"/>
    </font>
    <font>
      <sz val="2.5"/>
      <color indexed="8"/>
      <name val="Arial"/>
      <family val="2"/>
    </font>
    <font>
      <sz val="1.75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21" fillId="2" borderId="10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186" fontId="0" fillId="2" borderId="0" xfId="47" applyNumberFormat="1" applyFont="1" applyFill="1" applyAlignment="1">
      <alignment/>
    </xf>
    <xf numFmtId="0" fontId="24" fillId="2" borderId="12" xfId="0" applyFont="1" applyFill="1" applyBorder="1" applyAlignment="1">
      <alignment horizontal="center" vertical="center" wrapText="1"/>
    </xf>
    <xf numFmtId="186" fontId="24" fillId="2" borderId="12" xfId="47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wrapText="1"/>
    </xf>
    <xf numFmtId="0" fontId="24" fillId="2" borderId="14" xfId="0" applyFont="1" applyFill="1" applyBorder="1" applyAlignment="1">
      <alignment horizontal="left" wrapText="1"/>
    </xf>
    <xf numFmtId="0" fontId="25" fillId="2" borderId="15" xfId="0" applyFont="1" applyFill="1" applyBorder="1" applyAlignment="1">
      <alignment wrapText="1"/>
    </xf>
    <xf numFmtId="0" fontId="24" fillId="2" borderId="16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4" fillId="2" borderId="17" xfId="0" applyFont="1" applyFill="1" applyBorder="1" applyAlignment="1">
      <alignment wrapText="1"/>
    </xf>
    <xf numFmtId="0" fontId="24" fillId="2" borderId="16" xfId="0" applyFont="1" applyFill="1" applyBorder="1" applyAlignment="1">
      <alignment/>
    </xf>
    <xf numFmtId="0" fontId="2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9" fontId="22" fillId="0" borderId="10" xfId="52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/>
    </xf>
    <xf numFmtId="186" fontId="24" fillId="18" borderId="16" xfId="47" applyNumberFormat="1" applyFont="1" applyFill="1" applyBorder="1" applyAlignment="1" quotePrefix="1">
      <alignment horizontal="center" vertical="center" wrapText="1"/>
    </xf>
    <xf numFmtId="185" fontId="24" fillId="18" borderId="18" xfId="47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38" fillId="2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wrapText="1"/>
    </xf>
    <xf numFmtId="0" fontId="25" fillId="17" borderId="19" xfId="0" applyFont="1" applyFill="1" applyBorder="1" applyAlignment="1">
      <alignment/>
    </xf>
    <xf numFmtId="0" fontId="25" fillId="17" borderId="19" xfId="0" applyFont="1" applyFill="1" applyBorder="1" applyAlignment="1">
      <alignment horizontal="center" vertical="center" wrapText="1"/>
    </xf>
    <xf numFmtId="0" fontId="31" fillId="17" borderId="19" xfId="0" applyFont="1" applyFill="1" applyBorder="1" applyAlignment="1">
      <alignment horizontal="center"/>
    </xf>
    <xf numFmtId="0" fontId="22" fillId="17" borderId="0" xfId="0" applyFont="1" applyFill="1" applyAlignment="1">
      <alignment/>
    </xf>
    <xf numFmtId="0" fontId="25" fillId="17" borderId="19" xfId="0" applyFont="1" applyFill="1" applyBorder="1" applyAlignment="1">
      <alignment wrapText="1"/>
    </xf>
    <xf numFmtId="1" fontId="25" fillId="17" borderId="19" xfId="0" applyNumberFormat="1" applyFont="1" applyFill="1" applyBorder="1" applyAlignment="1">
      <alignment horizontal="center" vertical="center" wrapText="1"/>
    </xf>
    <xf numFmtId="174" fontId="25" fillId="17" borderId="19" xfId="0" applyNumberFormat="1" applyFont="1" applyFill="1" applyBorder="1" applyAlignment="1">
      <alignment horizontal="center" vertical="center" wrapText="1"/>
    </xf>
    <xf numFmtId="3" fontId="25" fillId="17" borderId="19" xfId="0" applyNumberFormat="1" applyFont="1" applyFill="1" applyBorder="1" applyAlignment="1">
      <alignment horizontal="center" vertical="center" wrapText="1"/>
    </xf>
    <xf numFmtId="193" fontId="25" fillId="17" borderId="19" xfId="47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194" fontId="24" fillId="18" borderId="16" xfId="47" applyNumberFormat="1" applyFont="1" applyFill="1" applyBorder="1" applyAlignment="1" quotePrefix="1">
      <alignment horizontal="center" vertical="center" wrapText="1"/>
    </xf>
    <xf numFmtId="194" fontId="24" fillId="18" borderId="18" xfId="47" applyNumberFormat="1" applyFont="1" applyFill="1" applyBorder="1" applyAlignment="1">
      <alignment horizontal="center" vertical="center" wrapText="1"/>
    </xf>
    <xf numFmtId="0" fontId="20" fillId="17" borderId="0" xfId="0" applyFont="1" applyFill="1" applyAlignment="1" applyProtection="1">
      <alignment/>
      <protection locked="0"/>
    </xf>
    <xf numFmtId="0" fontId="0" fillId="17" borderId="0" xfId="0" applyFill="1" applyAlignment="1">
      <alignment horizontal="left"/>
    </xf>
    <xf numFmtId="0" fontId="0" fillId="17" borderId="0" xfId="0" applyFill="1" applyAlignment="1">
      <alignment/>
    </xf>
    <xf numFmtId="186" fontId="0" fillId="17" borderId="0" xfId="47" applyNumberFormat="1" applyFont="1" applyFill="1" applyAlignment="1">
      <alignment/>
    </xf>
    <xf numFmtId="0" fontId="20" fillId="17" borderId="0" xfId="0" applyFont="1" applyFill="1" applyAlignment="1">
      <alignment horizontal="left" wrapText="1"/>
    </xf>
    <xf numFmtId="0" fontId="22" fillId="17" borderId="0" xfId="0" applyFont="1" applyFill="1" applyAlignment="1">
      <alignment/>
    </xf>
    <xf numFmtId="0" fontId="25" fillId="17" borderId="11" xfId="0" applyFont="1" applyFill="1" applyBorder="1" applyAlignment="1">
      <alignment horizontal="center" vertical="center" wrapText="1"/>
    </xf>
    <xf numFmtId="0" fontId="26" fillId="17" borderId="20" xfId="0" applyFont="1" applyFill="1" applyBorder="1" applyAlignment="1">
      <alignment horizontal="center" vertical="center" wrapText="1"/>
    </xf>
    <xf numFmtId="0" fontId="26" fillId="17" borderId="11" xfId="0" applyFont="1" applyFill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 wrapText="1"/>
    </xf>
    <xf numFmtId="0" fontId="26" fillId="17" borderId="18" xfId="0" applyFont="1" applyFill="1" applyBorder="1" applyAlignment="1">
      <alignment horizontal="center"/>
    </xf>
    <xf numFmtId="0" fontId="26" fillId="17" borderId="14" xfId="0" applyFont="1" applyFill="1" applyBorder="1" applyAlignment="1">
      <alignment horizontal="center"/>
    </xf>
    <xf numFmtId="0" fontId="25" fillId="17" borderId="14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 vertical="center" wrapText="1"/>
    </xf>
    <xf numFmtId="0" fontId="26" fillId="17" borderId="14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horizontal="center"/>
    </xf>
    <xf numFmtId="1" fontId="24" fillId="17" borderId="17" xfId="0" applyNumberFormat="1" applyFont="1" applyFill="1" applyBorder="1" applyAlignment="1">
      <alignment horizontal="center" vertical="center" wrapText="1"/>
    </xf>
    <xf numFmtId="174" fontId="24" fillId="17" borderId="20" xfId="0" applyNumberFormat="1" applyFont="1" applyFill="1" applyBorder="1" applyAlignment="1">
      <alignment horizontal="center" vertical="center" wrapText="1"/>
    </xf>
    <xf numFmtId="1" fontId="24" fillId="17" borderId="16" xfId="0" applyNumberFormat="1" applyFont="1" applyFill="1" applyBorder="1" applyAlignment="1">
      <alignment horizontal="center" vertical="center" wrapText="1"/>
    </xf>
    <xf numFmtId="174" fontId="24" fillId="17" borderId="18" xfId="0" applyNumberFormat="1" applyFont="1" applyFill="1" applyBorder="1" applyAlignment="1">
      <alignment horizontal="center" vertical="center" wrapText="1"/>
    </xf>
    <xf numFmtId="193" fontId="24" fillId="17" borderId="17" xfId="47" applyNumberFormat="1" applyFont="1" applyFill="1" applyBorder="1" applyAlignment="1">
      <alignment horizontal="center" vertical="center" wrapText="1"/>
    </xf>
    <xf numFmtId="194" fontId="0" fillId="17" borderId="20" xfId="0" applyNumberFormat="1" applyFill="1" applyBorder="1" applyAlignment="1">
      <alignment horizontal="center" vertical="center"/>
    </xf>
    <xf numFmtId="193" fontId="24" fillId="17" borderId="16" xfId="47" applyNumberFormat="1" applyFont="1" applyFill="1" applyBorder="1" applyAlignment="1">
      <alignment horizontal="center" vertical="center" wrapText="1"/>
    </xf>
    <xf numFmtId="194" fontId="24" fillId="17" borderId="18" xfId="47" applyNumberFormat="1" applyFont="1" applyFill="1" applyBorder="1" applyAlignment="1">
      <alignment horizontal="center" vertical="center" wrapText="1"/>
    </xf>
    <xf numFmtId="194" fontId="24" fillId="17" borderId="18" xfId="47" applyNumberFormat="1" applyFont="1" applyFill="1" applyBorder="1" applyAlignment="1" quotePrefix="1">
      <alignment horizontal="center" vertical="center" wrapText="1"/>
    </xf>
    <xf numFmtId="193" fontId="24" fillId="17" borderId="16" xfId="47" applyNumberFormat="1" applyFont="1" applyFill="1" applyBorder="1" applyAlignment="1" quotePrefix="1">
      <alignment horizontal="center" vertical="center" wrapText="1"/>
    </xf>
    <xf numFmtId="1" fontId="25" fillId="17" borderId="12" xfId="0" applyNumberFormat="1" applyFont="1" applyFill="1" applyBorder="1" applyAlignment="1">
      <alignment horizontal="center" vertical="center" wrapText="1"/>
    </xf>
    <xf numFmtId="174" fontId="25" fillId="17" borderId="21" xfId="0" applyNumberFormat="1" applyFont="1" applyFill="1" applyBorder="1" applyAlignment="1">
      <alignment horizontal="center" vertical="center" wrapText="1"/>
    </xf>
    <xf numFmtId="3" fontId="25" fillId="17" borderId="12" xfId="0" applyNumberFormat="1" applyFont="1" applyFill="1" applyBorder="1" applyAlignment="1">
      <alignment horizontal="center" vertical="center" wrapText="1"/>
    </xf>
    <xf numFmtId="194" fontId="25" fillId="17" borderId="21" xfId="47" applyNumberFormat="1" applyFont="1" applyFill="1" applyBorder="1" applyAlignment="1">
      <alignment horizontal="center" vertical="center" wrapText="1"/>
    </xf>
    <xf numFmtId="0" fontId="0" fillId="17" borderId="0" xfId="0" applyFont="1" applyFill="1" applyAlignment="1">
      <alignment/>
    </xf>
    <xf numFmtId="0" fontId="26" fillId="17" borderId="18" xfId="0" applyFont="1" applyFill="1" applyBorder="1" applyAlignment="1">
      <alignment horizontal="center" vertical="center"/>
    </xf>
    <xf numFmtId="0" fontId="26" fillId="17" borderId="14" xfId="0" applyFont="1" applyFill="1" applyBorder="1" applyAlignment="1">
      <alignment horizontal="center" vertical="center"/>
    </xf>
    <xf numFmtId="0" fontId="25" fillId="17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/>
    </xf>
    <xf numFmtId="0" fontId="26" fillId="2" borderId="14" xfId="0" applyFont="1" applyFill="1" applyBorder="1" applyAlignment="1">
      <alignment horizontal="left"/>
    </xf>
    <xf numFmtId="0" fontId="26" fillId="2" borderId="14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/>
    </xf>
    <xf numFmtId="9" fontId="26" fillId="17" borderId="18" xfId="0" applyNumberFormat="1" applyFont="1" applyFill="1" applyBorder="1" applyAlignment="1">
      <alignment horizontal="center"/>
    </xf>
    <xf numFmtId="9" fontId="26" fillId="17" borderId="18" xfId="0" applyNumberFormat="1" applyFont="1" applyFill="1" applyBorder="1" applyAlignment="1">
      <alignment horizontal="center" vertical="center" wrapText="1"/>
    </xf>
    <xf numFmtId="9" fontId="24" fillId="17" borderId="20" xfId="0" applyNumberFormat="1" applyFont="1" applyFill="1" applyBorder="1" applyAlignment="1">
      <alignment horizontal="center" vertical="center" wrapText="1"/>
    </xf>
    <xf numFmtId="9" fontId="24" fillId="17" borderId="18" xfId="0" applyNumberFormat="1" applyFont="1" applyFill="1" applyBorder="1" applyAlignment="1">
      <alignment horizontal="center" vertical="center"/>
    </xf>
    <xf numFmtId="9" fontId="24" fillId="17" borderId="18" xfId="0" applyNumberFormat="1" applyFont="1" applyFill="1" applyBorder="1" applyAlignment="1">
      <alignment horizontal="center"/>
    </xf>
    <xf numFmtId="9" fontId="25" fillId="17" borderId="18" xfId="0" applyNumberFormat="1" applyFont="1" applyFill="1" applyBorder="1" applyAlignment="1">
      <alignment horizontal="center"/>
    </xf>
    <xf numFmtId="0" fontId="31" fillId="17" borderId="14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vertical="center" wrapText="1"/>
    </xf>
    <xf numFmtId="0" fontId="20" fillId="17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1" fontId="26" fillId="17" borderId="16" xfId="0" applyNumberFormat="1" applyFont="1" applyFill="1" applyBorder="1" applyAlignment="1">
      <alignment horizontal="center" vertical="center" wrapText="1"/>
    </xf>
    <xf numFmtId="1" fontId="26" fillId="17" borderId="18" xfId="0" applyNumberFormat="1" applyFont="1" applyFill="1" applyBorder="1" applyAlignment="1">
      <alignment horizontal="center" vertical="center" wrapText="1"/>
    </xf>
    <xf numFmtId="194" fontId="26" fillId="17" borderId="16" xfId="0" applyNumberFormat="1" applyFont="1" applyFill="1" applyBorder="1" applyAlignment="1">
      <alignment horizontal="center" vertical="center" wrapText="1"/>
    </xf>
    <xf numFmtId="194" fontId="26" fillId="17" borderId="18" xfId="0" applyNumberFormat="1" applyFont="1" applyFill="1" applyBorder="1" applyAlignment="1">
      <alignment horizontal="center" vertical="center" wrapText="1"/>
    </xf>
    <xf numFmtId="0" fontId="22" fillId="17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22" fillId="17" borderId="0" xfId="0" applyFont="1" applyFill="1" applyBorder="1" applyAlignment="1">
      <alignment horizontal="left" wrapText="1"/>
    </xf>
    <xf numFmtId="0" fontId="2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3" fillId="17" borderId="0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wrapText="1"/>
    </xf>
    <xf numFmtId="0" fontId="36" fillId="2" borderId="0" xfId="0" applyFont="1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'[1]Source G10.5-1'!#REF!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'[1]Source G10.5-1'!#REF!</c:f>
              <c:numCache>
                <c:ptCount val="1"/>
                <c:pt idx="0">
                  <c:v>0</c:v>
                </c:pt>
              </c:numCache>
            </c:numRef>
          </c:val>
        </c:ser>
        <c:axId val="3821062"/>
        <c:axId val="62326687"/>
      </c:barChart>
      <c:catAx>
        <c:axId val="3821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6687"/>
        <c:crosses val="autoZero"/>
        <c:auto val="1"/>
        <c:lblOffset val="100"/>
        <c:tickLblSkip val="1"/>
        <c:noMultiLvlLbl val="0"/>
      </c:catAx>
      <c:valAx>
        <c:axId val="62326687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10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24"/>
          <c:w val="0.9855"/>
          <c:h val="0.9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min'!$A$34:$A$50</c:f>
              <c:strCache/>
            </c:strRef>
          </c:cat>
          <c:val>
            <c:numRef>
              <c:f>'10.2-3  Doc unique min'!$B$34:$B$50</c:f>
              <c:numCache/>
            </c:numRef>
          </c:val>
        </c:ser>
        <c:axId val="5574108"/>
        <c:axId val="49069133"/>
      </c:barChart>
      <c:catAx>
        <c:axId val="5574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9133"/>
        <c:crosses val="autoZero"/>
        <c:auto val="1"/>
        <c:lblOffset val="100"/>
        <c:tickLblSkip val="1"/>
        <c:noMultiLvlLbl val="0"/>
      </c:catAx>
      <c:valAx>
        <c:axId val="49069133"/>
        <c:scaling>
          <c:orientation val="minMax"/>
          <c:max val="1.190000000000000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10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28575</xdr:rowOff>
    </xdr:from>
    <xdr:to>
      <xdr:col>8</xdr:col>
      <xdr:colOff>314325</xdr:colOff>
      <xdr:row>22</xdr:row>
      <xdr:rowOff>133350</xdr:rowOff>
    </xdr:to>
    <xdr:graphicFrame>
      <xdr:nvGraphicFramePr>
        <xdr:cNvPr id="2" name="Graphique 2"/>
        <xdr:cNvGraphicFramePr/>
      </xdr:nvGraphicFramePr>
      <xdr:xfrm>
        <a:off x="95250" y="190500"/>
        <a:ext cx="82105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DESSI\dessi\DOCUME~1\LTHIER~1\LOCALS~1\Temp\RA2010_2011_FT10.5_Hygiene_securite_DEF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.5-1 Nbre instances concert "/>
      <sheetName val="T10.5-2 Nbre acteurs HS min "/>
      <sheetName val="G10.5-1 doc unique min"/>
      <sheetName val="Source G10.5-1"/>
      <sheetName val="G10.5-2 Sujets CHS"/>
      <sheetName val="Source G 10.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4">
      <selection activeCell="A27" sqref="A27"/>
    </sheetView>
  </sheetViews>
  <sheetFormatPr defaultColWidth="11.421875" defaultRowHeight="12.75"/>
  <cols>
    <col min="1" max="1" width="43.421875" style="1" customWidth="1"/>
    <col min="2" max="2" width="8.140625" style="1" customWidth="1"/>
    <col min="3" max="3" width="9.57421875" style="1" customWidth="1"/>
    <col min="4" max="4" width="8.140625" style="1" customWidth="1"/>
    <col min="5" max="5" width="10.28125" style="1" customWidth="1"/>
    <col min="6" max="6" width="9.8515625" style="1" customWidth="1"/>
    <col min="7" max="7" width="8.57421875" style="1" customWidth="1"/>
    <col min="8" max="8" width="8.7109375" style="1" customWidth="1"/>
    <col min="9" max="9" width="8.8515625" style="1" customWidth="1"/>
    <col min="10" max="10" width="9.8515625" style="1" customWidth="1"/>
    <col min="11" max="11" width="7.140625" style="1" customWidth="1"/>
    <col min="12" max="12" width="12.28125" style="1" customWidth="1"/>
    <col min="13" max="16384" width="11.421875" style="1" customWidth="1"/>
  </cols>
  <sheetData>
    <row r="1" spans="1:11" s="52" customFormat="1" ht="12.75" customHeigh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54"/>
    </row>
    <row r="2" spans="1:11" s="52" customFormat="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5" ht="58.5" customHeight="1">
      <c r="A3" s="6"/>
      <c r="B3" s="7" t="s">
        <v>23</v>
      </c>
      <c r="C3" s="7" t="s">
        <v>63</v>
      </c>
      <c r="D3" s="8" t="s">
        <v>62</v>
      </c>
      <c r="E3" s="8" t="s">
        <v>18</v>
      </c>
      <c r="F3" s="8" t="s">
        <v>19</v>
      </c>
      <c r="G3" s="8" t="s">
        <v>11</v>
      </c>
      <c r="H3" s="8" t="s">
        <v>20</v>
      </c>
      <c r="I3" s="8" t="s">
        <v>24</v>
      </c>
      <c r="J3" s="8" t="s">
        <v>21</v>
      </c>
      <c r="K3" s="34" t="s">
        <v>48</v>
      </c>
      <c r="L3" s="35" t="s">
        <v>22</v>
      </c>
      <c r="O3" s="26"/>
    </row>
    <row r="4" spans="1:15" ht="12.75">
      <c r="A4" s="96" t="s">
        <v>65</v>
      </c>
      <c r="B4" s="56">
        <v>3</v>
      </c>
      <c r="C4" s="90">
        <v>0.99</v>
      </c>
      <c r="D4" s="57">
        <v>1</v>
      </c>
      <c r="E4" s="58">
        <v>2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f>B4-SUM(D4:J4)</f>
        <v>0</v>
      </c>
      <c r="L4" s="56">
        <v>153</v>
      </c>
      <c r="O4" s="26"/>
    </row>
    <row r="5" spans="1:15" ht="24">
      <c r="A5" s="14" t="s">
        <v>50</v>
      </c>
      <c r="B5" s="59">
        <v>115</v>
      </c>
      <c r="C5" s="91">
        <v>0.73</v>
      </c>
      <c r="D5" s="81">
        <v>1</v>
      </c>
      <c r="E5" s="82">
        <v>1</v>
      </c>
      <c r="F5" s="82">
        <v>17</v>
      </c>
      <c r="G5" s="82">
        <v>11</v>
      </c>
      <c r="H5" s="82">
        <v>0</v>
      </c>
      <c r="I5" s="82">
        <v>53</v>
      </c>
      <c r="J5" s="82">
        <v>6</v>
      </c>
      <c r="K5" s="82">
        <f>B5-SUM(D5:J5)</f>
        <v>26</v>
      </c>
      <c r="L5" s="83">
        <v>0</v>
      </c>
      <c r="O5" s="27"/>
    </row>
    <row r="6" spans="1:15" ht="24">
      <c r="A6" s="14" t="s">
        <v>36</v>
      </c>
      <c r="B6" s="59">
        <v>121</v>
      </c>
      <c r="C6" s="91">
        <v>1</v>
      </c>
      <c r="D6" s="81">
        <v>1</v>
      </c>
      <c r="E6" s="82">
        <v>1</v>
      </c>
      <c r="F6" s="82">
        <v>0</v>
      </c>
      <c r="G6" s="82">
        <v>18</v>
      </c>
      <c r="H6" s="82">
        <v>101</v>
      </c>
      <c r="I6" s="82">
        <v>0</v>
      </c>
      <c r="J6" s="82">
        <v>0</v>
      </c>
      <c r="K6" s="82">
        <f>B6-SUM(D6:J6)</f>
        <v>0</v>
      </c>
      <c r="L6" s="83">
        <v>0</v>
      </c>
      <c r="O6" s="27"/>
    </row>
    <row r="7" spans="1:15" s="2" customFormat="1" ht="12.75">
      <c r="A7" s="84" t="s">
        <v>15</v>
      </c>
      <c r="B7" s="59" t="s">
        <v>44</v>
      </c>
      <c r="C7" s="92" t="s">
        <v>44</v>
      </c>
      <c r="D7" s="60" t="s">
        <v>44</v>
      </c>
      <c r="E7" s="60" t="s">
        <v>44</v>
      </c>
      <c r="F7" s="60" t="s">
        <v>44</v>
      </c>
      <c r="G7" s="60" t="s">
        <v>44</v>
      </c>
      <c r="H7" s="60" t="s">
        <v>44</v>
      </c>
      <c r="I7" s="60" t="s">
        <v>44</v>
      </c>
      <c r="J7" s="60" t="s">
        <v>44</v>
      </c>
      <c r="K7" s="61" t="s">
        <v>44</v>
      </c>
      <c r="L7" s="62" t="s">
        <v>44</v>
      </c>
      <c r="N7" s="1"/>
      <c r="O7" s="27"/>
    </row>
    <row r="8" spans="1:15" ht="12.75">
      <c r="A8" s="84" t="s">
        <v>39</v>
      </c>
      <c r="B8" s="59">
        <v>3</v>
      </c>
      <c r="C8" s="92">
        <v>1</v>
      </c>
      <c r="D8" s="60">
        <v>0</v>
      </c>
      <c r="E8" s="61">
        <v>0</v>
      </c>
      <c r="F8" s="61">
        <v>0</v>
      </c>
      <c r="G8" s="61">
        <v>3</v>
      </c>
      <c r="H8" s="61">
        <v>0</v>
      </c>
      <c r="I8" s="61">
        <v>0</v>
      </c>
      <c r="J8" s="61">
        <v>0</v>
      </c>
      <c r="K8" s="61">
        <f>B8-SUM(D8:J8)</f>
        <v>0</v>
      </c>
      <c r="L8" s="62">
        <v>0</v>
      </c>
      <c r="O8" s="27"/>
    </row>
    <row r="9" spans="1:15" ht="12.75">
      <c r="A9" s="14" t="s">
        <v>0</v>
      </c>
      <c r="B9" s="59">
        <v>100</v>
      </c>
      <c r="C9" s="92">
        <v>0.44</v>
      </c>
      <c r="D9" s="60">
        <v>1</v>
      </c>
      <c r="E9" s="61">
        <v>1</v>
      </c>
      <c r="F9" s="61">
        <v>0</v>
      </c>
      <c r="G9" s="61">
        <v>11</v>
      </c>
      <c r="H9" s="61">
        <v>17</v>
      </c>
      <c r="I9" s="61">
        <v>55</v>
      </c>
      <c r="J9" s="61">
        <v>15</v>
      </c>
      <c r="K9" s="61">
        <f>B9-SUM(D9:J9)</f>
        <v>0</v>
      </c>
      <c r="L9" s="62">
        <v>0</v>
      </c>
      <c r="O9" s="27"/>
    </row>
    <row r="10" spans="1:15" ht="12.75">
      <c r="A10" s="84" t="s">
        <v>5</v>
      </c>
      <c r="B10" s="59">
        <v>436</v>
      </c>
      <c r="C10" s="92">
        <v>0.64</v>
      </c>
      <c r="D10" s="60">
        <v>1</v>
      </c>
      <c r="E10" s="61">
        <v>1</v>
      </c>
      <c r="F10" s="61">
        <v>1</v>
      </c>
      <c r="G10" s="61">
        <v>61</v>
      </c>
      <c r="H10" s="61">
        <v>285</v>
      </c>
      <c r="I10" s="61">
        <v>31</v>
      </c>
      <c r="J10" s="61">
        <v>56</v>
      </c>
      <c r="K10" s="61">
        <f>B10-SUM(D10:J10)</f>
        <v>0</v>
      </c>
      <c r="L10" s="62">
        <v>7</v>
      </c>
      <c r="O10" s="27"/>
    </row>
    <row r="11" spans="1:15" ht="12.75">
      <c r="A11" s="14" t="s">
        <v>16</v>
      </c>
      <c r="B11" s="59">
        <v>239</v>
      </c>
      <c r="C11" s="92">
        <v>1</v>
      </c>
      <c r="D11" s="60">
        <v>0</v>
      </c>
      <c r="E11" s="61">
        <v>0</v>
      </c>
      <c r="F11" s="61">
        <v>0</v>
      </c>
      <c r="G11" s="61">
        <v>1</v>
      </c>
      <c r="H11" s="61">
        <v>238</v>
      </c>
      <c r="I11" s="61">
        <v>0</v>
      </c>
      <c r="J11" s="61">
        <v>0</v>
      </c>
      <c r="K11" s="61">
        <f>B11-SUM(D11:J11)</f>
        <v>0</v>
      </c>
      <c r="L11" s="62">
        <v>0</v>
      </c>
      <c r="O11" s="27"/>
    </row>
    <row r="12" spans="1:15" ht="12.75" customHeight="1">
      <c r="A12" s="14" t="s">
        <v>49</v>
      </c>
      <c r="B12" s="59">
        <f>B13+B14</f>
        <v>115</v>
      </c>
      <c r="C12" s="92">
        <f>(97%*44213+79%*11437)/(44213+11437)</f>
        <v>0.9330070080862533</v>
      </c>
      <c r="D12" s="60">
        <f>SUM(D13:D14)</f>
        <v>1</v>
      </c>
      <c r="E12" s="60">
        <f aca="true" t="shared" si="0" ref="E12:J12">SUM(E13:E14)</f>
        <v>1</v>
      </c>
      <c r="F12" s="60">
        <f t="shared" si="0"/>
        <v>1</v>
      </c>
      <c r="G12" s="60">
        <f t="shared" si="0"/>
        <v>27</v>
      </c>
      <c r="H12" s="60">
        <f t="shared" si="0"/>
        <v>49</v>
      </c>
      <c r="I12" s="60">
        <f t="shared" si="0"/>
        <v>28</v>
      </c>
      <c r="J12" s="60">
        <f t="shared" si="0"/>
        <v>8</v>
      </c>
      <c r="K12" s="60">
        <f>SUM(K13:K14)</f>
        <v>0</v>
      </c>
      <c r="L12" s="62">
        <f>L13+L14</f>
        <v>8</v>
      </c>
      <c r="O12" s="27"/>
    </row>
    <row r="13" spans="1:15" ht="12.75">
      <c r="A13" s="85" t="s">
        <v>14</v>
      </c>
      <c r="B13" s="94">
        <v>33</v>
      </c>
      <c r="C13" s="88">
        <v>0.79</v>
      </c>
      <c r="D13" s="60">
        <v>0</v>
      </c>
      <c r="E13" s="61">
        <v>0</v>
      </c>
      <c r="F13" s="61">
        <v>1</v>
      </c>
      <c r="G13" s="61">
        <v>24</v>
      </c>
      <c r="H13" s="61">
        <v>6</v>
      </c>
      <c r="I13" s="61">
        <v>1</v>
      </c>
      <c r="J13" s="61">
        <v>1</v>
      </c>
      <c r="K13" s="61">
        <f>B13-SUM(D13:J13)</f>
        <v>0</v>
      </c>
      <c r="L13" s="61">
        <v>8</v>
      </c>
      <c r="O13" s="27"/>
    </row>
    <row r="14" spans="1:15" ht="12.75">
      <c r="A14" s="85" t="s">
        <v>25</v>
      </c>
      <c r="B14" s="94">
        <v>82</v>
      </c>
      <c r="C14" s="88">
        <v>0.97</v>
      </c>
      <c r="D14" s="60">
        <v>1</v>
      </c>
      <c r="E14" s="61">
        <v>1</v>
      </c>
      <c r="F14" s="61">
        <v>0</v>
      </c>
      <c r="G14" s="61">
        <v>3</v>
      </c>
      <c r="H14" s="61">
        <v>43</v>
      </c>
      <c r="I14" s="61">
        <v>27</v>
      </c>
      <c r="J14" s="61">
        <v>7</v>
      </c>
      <c r="K14" s="61">
        <f>B14-SUM(D14:J14)</f>
        <v>0</v>
      </c>
      <c r="L14" s="61">
        <v>0</v>
      </c>
      <c r="O14" s="27"/>
    </row>
    <row r="15" spans="1:15" s="9" customFormat="1" ht="12.75">
      <c r="A15" s="14" t="s">
        <v>6</v>
      </c>
      <c r="B15" s="59">
        <f>B16+B17</f>
        <v>429</v>
      </c>
      <c r="C15" s="92">
        <f>(100%*954980+41%*230043)/(954980+230043)</f>
        <v>0.8854660458067057</v>
      </c>
      <c r="D15" s="60">
        <f aca="true" t="shared" si="1" ref="D15:K15">SUM(D16:D17)</f>
        <v>2</v>
      </c>
      <c r="E15" s="60">
        <f t="shared" si="1"/>
        <v>1</v>
      </c>
      <c r="F15" s="60">
        <f t="shared" si="1"/>
        <v>0</v>
      </c>
      <c r="G15" s="60">
        <f t="shared" si="1"/>
        <v>229</v>
      </c>
      <c r="H15" s="60">
        <f>SUM(H16:H17)</f>
        <v>31</v>
      </c>
      <c r="I15" s="60">
        <f t="shared" si="1"/>
        <v>165</v>
      </c>
      <c r="J15" s="60">
        <f t="shared" si="1"/>
        <v>0</v>
      </c>
      <c r="K15" s="60">
        <f t="shared" si="1"/>
        <v>1</v>
      </c>
      <c r="L15" s="62">
        <f>L16+L17</f>
        <v>6</v>
      </c>
      <c r="N15" s="1"/>
      <c r="O15" s="27"/>
    </row>
    <row r="16" spans="1:15" ht="12.75">
      <c r="A16" s="85" t="s">
        <v>29</v>
      </c>
      <c r="B16" s="94">
        <v>141</v>
      </c>
      <c r="C16" s="88">
        <v>1</v>
      </c>
      <c r="D16" s="60">
        <v>1</v>
      </c>
      <c r="E16" s="61">
        <v>1</v>
      </c>
      <c r="F16" s="61">
        <v>0</v>
      </c>
      <c r="G16" s="61">
        <v>103</v>
      </c>
      <c r="H16" s="61">
        <v>31</v>
      </c>
      <c r="I16" s="61">
        <v>5</v>
      </c>
      <c r="J16" s="61">
        <v>0</v>
      </c>
      <c r="K16" s="61">
        <f aca="true" t="shared" si="2" ref="K16:K21">B16-SUM(D16:J16)</f>
        <v>0</v>
      </c>
      <c r="L16" s="61">
        <v>4</v>
      </c>
      <c r="O16" s="27"/>
    </row>
    <row r="17" spans="1:15" ht="12" customHeight="1">
      <c r="A17" s="86" t="s">
        <v>28</v>
      </c>
      <c r="B17" s="94">
        <v>288</v>
      </c>
      <c r="C17" s="89">
        <v>0.41</v>
      </c>
      <c r="D17" s="63">
        <v>1</v>
      </c>
      <c r="E17" s="64">
        <v>0</v>
      </c>
      <c r="F17" s="64">
        <v>0</v>
      </c>
      <c r="G17" s="64">
        <v>126</v>
      </c>
      <c r="H17" s="64">
        <v>0</v>
      </c>
      <c r="I17" s="64">
        <v>160</v>
      </c>
      <c r="J17" s="64">
        <v>0</v>
      </c>
      <c r="K17" s="61">
        <f t="shared" si="2"/>
        <v>1</v>
      </c>
      <c r="L17" s="64">
        <v>2</v>
      </c>
      <c r="O17" s="27"/>
    </row>
    <row r="18" spans="1:15" s="9" customFormat="1" ht="12.75">
      <c r="A18" s="14" t="s">
        <v>37</v>
      </c>
      <c r="B18" s="59">
        <f>111+107+25</f>
        <v>243</v>
      </c>
      <c r="C18" s="92">
        <v>1</v>
      </c>
      <c r="D18" s="60">
        <v>1</v>
      </c>
      <c r="E18" s="61">
        <v>1</v>
      </c>
      <c r="F18" s="61">
        <v>1</v>
      </c>
      <c r="G18" s="61">
        <v>2</v>
      </c>
      <c r="H18" s="61">
        <f>102+102+25</f>
        <v>229</v>
      </c>
      <c r="I18" s="61">
        <f>5+2</f>
        <v>7</v>
      </c>
      <c r="J18" s="61">
        <v>1</v>
      </c>
      <c r="K18" s="61">
        <f t="shared" si="2"/>
        <v>1</v>
      </c>
      <c r="L18" s="62">
        <v>0</v>
      </c>
      <c r="N18" s="1"/>
      <c r="O18" s="27"/>
    </row>
    <row r="19" spans="1:15" s="9" customFormat="1" ht="12.75">
      <c r="A19" s="14" t="s">
        <v>38</v>
      </c>
      <c r="B19" s="59">
        <v>157</v>
      </c>
      <c r="C19" s="92">
        <v>1</v>
      </c>
      <c r="D19" s="60">
        <v>1</v>
      </c>
      <c r="E19" s="61">
        <v>1</v>
      </c>
      <c r="F19" s="61">
        <v>0</v>
      </c>
      <c r="G19" s="61">
        <v>47</v>
      </c>
      <c r="H19" s="61">
        <v>103</v>
      </c>
      <c r="I19" s="61">
        <v>3</v>
      </c>
      <c r="J19" s="61">
        <v>2</v>
      </c>
      <c r="K19" s="61">
        <f t="shared" si="2"/>
        <v>0</v>
      </c>
      <c r="L19" s="62">
        <v>0</v>
      </c>
      <c r="N19" s="1"/>
      <c r="O19" s="27"/>
    </row>
    <row r="20" spans="1:15" s="9" customFormat="1" ht="14.25" customHeight="1">
      <c r="A20" s="15" t="s">
        <v>30</v>
      </c>
      <c r="B20" s="59">
        <v>97</v>
      </c>
      <c r="C20" s="92">
        <v>0.84</v>
      </c>
      <c r="D20" s="60">
        <v>3</v>
      </c>
      <c r="E20" s="61">
        <v>2</v>
      </c>
      <c r="F20" s="61">
        <v>37</v>
      </c>
      <c r="G20" s="61">
        <v>14</v>
      </c>
      <c r="H20" s="61">
        <v>0</v>
      </c>
      <c r="I20" s="61">
        <v>41</v>
      </c>
      <c r="J20" s="61">
        <v>0</v>
      </c>
      <c r="K20" s="61">
        <f t="shared" si="2"/>
        <v>0</v>
      </c>
      <c r="L20" s="62">
        <v>0</v>
      </c>
      <c r="N20" s="1"/>
      <c r="O20" s="27"/>
    </row>
    <row r="21" spans="1:15" s="9" customFormat="1" ht="12.75">
      <c r="A21" s="14" t="s">
        <v>2</v>
      </c>
      <c r="B21" s="59">
        <v>5</v>
      </c>
      <c r="C21" s="92">
        <v>1</v>
      </c>
      <c r="D21" s="60">
        <v>1</v>
      </c>
      <c r="E21" s="61">
        <v>1</v>
      </c>
      <c r="F21" s="61">
        <v>0</v>
      </c>
      <c r="G21" s="61">
        <v>0</v>
      </c>
      <c r="H21" s="61">
        <v>0</v>
      </c>
      <c r="I21" s="61">
        <v>3</v>
      </c>
      <c r="J21" s="61">
        <v>0</v>
      </c>
      <c r="K21" s="61">
        <f t="shared" si="2"/>
        <v>0</v>
      </c>
      <c r="L21" s="62">
        <v>0</v>
      </c>
      <c r="N21" s="1"/>
      <c r="O21" s="27"/>
    </row>
    <row r="22" spans="1:15" s="2" customFormat="1" ht="12.75" customHeight="1">
      <c r="A22" s="87" t="s">
        <v>3</v>
      </c>
      <c r="B22" s="59">
        <f aca="true" t="shared" si="3" ref="B22:K22">SUM(B4:B21)-B12-B15</f>
        <v>2063</v>
      </c>
      <c r="C22" s="93">
        <v>0.8</v>
      </c>
      <c r="D22" s="65">
        <f t="shared" si="3"/>
        <v>14</v>
      </c>
      <c r="E22" s="65">
        <f t="shared" si="3"/>
        <v>13</v>
      </c>
      <c r="F22" s="65">
        <f t="shared" si="3"/>
        <v>57</v>
      </c>
      <c r="G22" s="65">
        <f t="shared" si="3"/>
        <v>424</v>
      </c>
      <c r="H22" s="65">
        <f t="shared" si="3"/>
        <v>1053</v>
      </c>
      <c r="I22" s="65">
        <f t="shared" si="3"/>
        <v>386</v>
      </c>
      <c r="J22" s="65">
        <f t="shared" si="3"/>
        <v>88</v>
      </c>
      <c r="K22" s="65">
        <f t="shared" si="3"/>
        <v>28</v>
      </c>
      <c r="L22" s="95">
        <f>SUM(L4:L21)-L12-L15</f>
        <v>174</v>
      </c>
      <c r="N22" s="1"/>
      <c r="O22" s="27"/>
    </row>
    <row r="23" spans="1:15" s="2" customFormat="1" ht="12.75" customHeight="1">
      <c r="A23" s="37"/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8"/>
      <c r="M23" s="40"/>
      <c r="O23" s="27"/>
    </row>
    <row r="24" spans="1:15" s="2" customFormat="1" ht="24.75" customHeight="1">
      <c r="A24" s="98" t="s">
        <v>55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O24" s="28"/>
    </row>
    <row r="25" spans="1:15" s="2" customFormat="1" ht="11.25">
      <c r="A25" s="21" t="s">
        <v>64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O25" s="28"/>
    </row>
    <row r="26" spans="1:15" s="52" customFormat="1" ht="12.75">
      <c r="A26" s="55" t="s">
        <v>47</v>
      </c>
      <c r="B26" s="55"/>
      <c r="O26" s="26"/>
    </row>
    <row r="27" spans="1:15" ht="12.75">
      <c r="A27" s="33"/>
      <c r="B27" s="33"/>
      <c r="O27" s="25"/>
    </row>
    <row r="28" ht="12.75">
      <c r="O28" s="25"/>
    </row>
  </sheetData>
  <sheetProtection/>
  <mergeCells count="2">
    <mergeCell ref="A1:J1"/>
    <mergeCell ref="A24:L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7">
      <selection activeCell="A28" sqref="A28:E28"/>
    </sheetView>
  </sheetViews>
  <sheetFormatPr defaultColWidth="11.421875" defaultRowHeight="12.75"/>
  <cols>
    <col min="1" max="1" width="45.140625" style="4" customWidth="1"/>
    <col min="2" max="2" width="12.28125" style="3" bestFit="1" customWidth="1"/>
    <col min="3" max="3" width="15.140625" style="1" customWidth="1"/>
    <col min="4" max="4" width="13.140625" style="10" customWidth="1"/>
    <col min="5" max="5" width="15.421875" style="1" customWidth="1"/>
    <col min="6" max="16384" width="11.421875" style="1" customWidth="1"/>
  </cols>
  <sheetData>
    <row r="1" spans="1:4" s="52" customFormat="1" ht="12.75">
      <c r="A1" s="50" t="s">
        <v>58</v>
      </c>
      <c r="B1" s="51"/>
      <c r="D1" s="53"/>
    </row>
    <row r="2" spans="1:4" s="52" customFormat="1" ht="12.75">
      <c r="A2" s="50"/>
      <c r="B2" s="51"/>
      <c r="D2" s="53"/>
    </row>
    <row r="3" spans="1:5" ht="12.75" customHeight="1">
      <c r="A3" s="19"/>
      <c r="B3" s="103" t="s">
        <v>13</v>
      </c>
      <c r="C3" s="104"/>
      <c r="D3" s="107" t="s">
        <v>10</v>
      </c>
      <c r="E3" s="108"/>
    </row>
    <row r="4" spans="1:5" ht="12.75">
      <c r="A4" s="17"/>
      <c r="B4" s="105"/>
      <c r="C4" s="106"/>
      <c r="D4" s="109"/>
      <c r="E4" s="110"/>
    </row>
    <row r="5" spans="1:5" ht="36">
      <c r="A5" s="36"/>
      <c r="B5" s="11" t="s">
        <v>26</v>
      </c>
      <c r="C5" s="13" t="s">
        <v>4</v>
      </c>
      <c r="D5" s="12" t="s">
        <v>26</v>
      </c>
      <c r="E5" s="13" t="s">
        <v>4</v>
      </c>
    </row>
    <row r="6" spans="1:5" ht="12.75">
      <c r="A6" s="19" t="s">
        <v>35</v>
      </c>
      <c r="B6" s="66">
        <v>2</v>
      </c>
      <c r="C6" s="67">
        <v>1.5</v>
      </c>
      <c r="D6" s="70">
        <v>2</v>
      </c>
      <c r="E6" s="71">
        <v>1.5385798907608277</v>
      </c>
    </row>
    <row r="7" spans="1:5" ht="24">
      <c r="A7" s="17" t="s">
        <v>50</v>
      </c>
      <c r="B7" s="68">
        <v>7</v>
      </c>
      <c r="C7" s="69">
        <v>3.3</v>
      </c>
      <c r="D7" s="72">
        <v>168</v>
      </c>
      <c r="E7" s="73">
        <v>79.1631325982471</v>
      </c>
    </row>
    <row r="8" spans="1:5" ht="24">
      <c r="A8" s="17" t="s">
        <v>36</v>
      </c>
      <c r="B8" s="68">
        <v>22</v>
      </c>
      <c r="C8" s="69">
        <v>1.5</v>
      </c>
      <c r="D8" s="72">
        <v>342</v>
      </c>
      <c r="E8" s="73">
        <v>24.0482652903371</v>
      </c>
    </row>
    <row r="9" spans="1:5" ht="12.75">
      <c r="A9" s="20" t="s">
        <v>15</v>
      </c>
      <c r="B9" s="111" t="s">
        <v>44</v>
      </c>
      <c r="C9" s="112"/>
      <c r="D9" s="113" t="s">
        <v>44</v>
      </c>
      <c r="E9" s="114"/>
    </row>
    <row r="10" spans="1:5" ht="12.75">
      <c r="A10" s="20" t="s">
        <v>39</v>
      </c>
      <c r="B10" s="68">
        <v>1</v>
      </c>
      <c r="C10" s="69">
        <v>2.7</v>
      </c>
      <c r="D10" s="72">
        <v>48</v>
      </c>
      <c r="E10" s="73">
        <v>128.65183596890913</v>
      </c>
    </row>
    <row r="11" spans="1:5" ht="12.75">
      <c r="A11" s="17" t="s">
        <v>0</v>
      </c>
      <c r="B11" s="68">
        <v>7</v>
      </c>
      <c r="C11" s="69">
        <v>2.5</v>
      </c>
      <c r="D11" s="72">
        <v>320</v>
      </c>
      <c r="E11" s="73">
        <v>114.28571428571429</v>
      </c>
    </row>
    <row r="12" spans="1:5" ht="12.75">
      <c r="A12" s="20" t="s">
        <v>5</v>
      </c>
      <c r="B12" s="68">
        <v>20</v>
      </c>
      <c r="C12" s="69">
        <v>0.7</v>
      </c>
      <c r="D12" s="72">
        <v>2693</v>
      </c>
      <c r="E12" s="73">
        <v>99.6517922891049</v>
      </c>
    </row>
    <row r="13" spans="1:5" ht="12.75">
      <c r="A13" s="17" t="s">
        <v>16</v>
      </c>
      <c r="B13" s="111" t="s">
        <v>44</v>
      </c>
      <c r="C13" s="112"/>
      <c r="D13" s="72">
        <v>331</v>
      </c>
      <c r="E13" s="73">
        <v>115.20657129929344</v>
      </c>
    </row>
    <row r="14" spans="1:5" ht="24">
      <c r="A14" s="17" t="s">
        <v>56</v>
      </c>
      <c r="B14" s="68">
        <v>10</v>
      </c>
      <c r="C14" s="69">
        <v>1.8</v>
      </c>
      <c r="D14" s="72">
        <v>454</v>
      </c>
      <c r="E14" s="73">
        <v>81.58131176999102</v>
      </c>
    </row>
    <row r="15" spans="1:5" ht="12.75">
      <c r="A15" s="14" t="s">
        <v>27</v>
      </c>
      <c r="B15" s="68">
        <v>29</v>
      </c>
      <c r="C15" s="69">
        <v>0.3</v>
      </c>
      <c r="D15" s="72">
        <v>7083</v>
      </c>
      <c r="E15" s="74">
        <v>74.16909254644077</v>
      </c>
    </row>
    <row r="16" spans="1:5" ht="12.75">
      <c r="A16" s="14" t="s">
        <v>28</v>
      </c>
      <c r="B16" s="68">
        <v>9</v>
      </c>
      <c r="C16" s="69">
        <v>0.4</v>
      </c>
      <c r="D16" s="72">
        <v>7732</v>
      </c>
      <c r="E16" s="74">
        <v>336.1110748859996</v>
      </c>
    </row>
    <row r="17" spans="1:5" ht="12.75">
      <c r="A17" s="14" t="s">
        <v>37</v>
      </c>
      <c r="B17" s="68">
        <v>19</v>
      </c>
      <c r="C17" s="69">
        <v>0.9</v>
      </c>
      <c r="D17" s="48"/>
      <c r="E17" s="49"/>
    </row>
    <row r="18" spans="1:5" ht="12.75">
      <c r="A18" s="14" t="s">
        <v>31</v>
      </c>
      <c r="B18" s="29"/>
      <c r="C18" s="30"/>
      <c r="D18" s="75">
        <v>516</v>
      </c>
      <c r="E18" s="73">
        <v>35.18077874971876</v>
      </c>
    </row>
    <row r="19" spans="1:5" ht="12.75">
      <c r="A19" s="14" t="s">
        <v>32</v>
      </c>
      <c r="B19" s="29"/>
      <c r="C19" s="30"/>
      <c r="D19" s="75">
        <v>117</v>
      </c>
      <c r="E19" s="73">
        <v>266.21160409556313</v>
      </c>
    </row>
    <row r="20" spans="1:5" ht="12.75">
      <c r="A20" s="14" t="s">
        <v>33</v>
      </c>
      <c r="B20" s="29"/>
      <c r="C20" s="30"/>
      <c r="D20" s="75">
        <v>436</v>
      </c>
      <c r="E20" s="73">
        <v>74.84336108488542</v>
      </c>
    </row>
    <row r="21" spans="1:5" ht="12.75">
      <c r="A21" s="14" t="s">
        <v>38</v>
      </c>
      <c r="B21" s="68">
        <v>8</v>
      </c>
      <c r="C21" s="69">
        <v>1</v>
      </c>
      <c r="D21" s="72">
        <v>1529</v>
      </c>
      <c r="E21" s="73">
        <v>188.793401491579</v>
      </c>
    </row>
    <row r="22" spans="1:5" ht="12.75">
      <c r="A22" s="15" t="s">
        <v>30</v>
      </c>
      <c r="B22" s="68">
        <v>6</v>
      </c>
      <c r="C22" s="69">
        <v>2.2</v>
      </c>
      <c r="D22" s="72">
        <v>265</v>
      </c>
      <c r="E22" s="73">
        <v>99.04320526237106</v>
      </c>
    </row>
    <row r="23" spans="1:5" ht="12.75">
      <c r="A23" s="14" t="s">
        <v>2</v>
      </c>
      <c r="B23" s="68">
        <v>1</v>
      </c>
      <c r="C23" s="69">
        <v>2.2</v>
      </c>
      <c r="D23" s="72">
        <v>15</v>
      </c>
      <c r="E23" s="73">
        <v>33.64737550471063</v>
      </c>
    </row>
    <row r="24" spans="1:5" ht="12.75">
      <c r="A24" s="16" t="s">
        <v>3</v>
      </c>
      <c r="B24" s="76">
        <f>SUM(B6:B23)</f>
        <v>141</v>
      </c>
      <c r="C24" s="77">
        <v>0.69</v>
      </c>
      <c r="D24" s="78">
        <f>SUM(D6:D23)</f>
        <v>22051</v>
      </c>
      <c r="E24" s="79">
        <v>106.56085484508543</v>
      </c>
    </row>
    <row r="25" spans="1:5" ht="12.75">
      <c r="A25" s="41"/>
      <c r="B25" s="42"/>
      <c r="C25" s="43"/>
      <c r="D25" s="44"/>
      <c r="E25" s="45"/>
    </row>
    <row r="26" spans="1:5" s="2" customFormat="1" ht="25.5" customHeight="1">
      <c r="A26" s="102" t="s">
        <v>55</v>
      </c>
      <c r="B26" s="102"/>
      <c r="C26" s="102"/>
      <c r="D26" s="102"/>
      <c r="E26" s="102"/>
    </row>
    <row r="27" spans="1:5" ht="12.75">
      <c r="A27" s="100" t="s">
        <v>43</v>
      </c>
      <c r="B27" s="101"/>
      <c r="C27" s="101"/>
      <c r="D27" s="101"/>
      <c r="E27" s="101"/>
    </row>
    <row r="28" spans="1:5" ht="24" customHeight="1">
      <c r="A28" s="99" t="s">
        <v>12</v>
      </c>
      <c r="B28" s="99"/>
      <c r="C28" s="99"/>
      <c r="D28" s="99"/>
      <c r="E28" s="99"/>
    </row>
  </sheetData>
  <sheetProtection/>
  <mergeCells count="8">
    <mergeCell ref="A28:E28"/>
    <mergeCell ref="A27:E27"/>
    <mergeCell ref="A26:E26"/>
    <mergeCell ref="B3:C4"/>
    <mergeCell ref="D3:E4"/>
    <mergeCell ref="B9:C9"/>
    <mergeCell ref="D9:E9"/>
    <mergeCell ref="B13:C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22">
      <selection activeCell="A25" sqref="A25:G25"/>
    </sheetView>
  </sheetViews>
  <sheetFormatPr defaultColWidth="11.421875" defaultRowHeight="12.75"/>
  <cols>
    <col min="1" max="1" width="39.8515625" style="1" customWidth="1"/>
    <col min="2" max="16384" width="11.421875" style="1" customWidth="1"/>
  </cols>
  <sheetData>
    <row r="1" spans="1:6" ht="12.75">
      <c r="A1" s="119" t="s">
        <v>57</v>
      </c>
      <c r="B1" s="120"/>
      <c r="C1" s="120"/>
      <c r="D1" s="120"/>
      <c r="E1" s="120"/>
      <c r="F1" s="120"/>
    </row>
    <row r="25" spans="1:7" s="52" customFormat="1" ht="24.75" customHeight="1">
      <c r="A25" s="121" t="s">
        <v>55</v>
      </c>
      <c r="B25" s="121"/>
      <c r="C25" s="121"/>
      <c r="D25" s="121"/>
      <c r="E25" s="121"/>
      <c r="F25" s="121"/>
      <c r="G25" s="121"/>
    </row>
    <row r="26" spans="1:5" s="52" customFormat="1" ht="12.75" customHeight="1">
      <c r="A26" s="115" t="s">
        <v>43</v>
      </c>
      <c r="B26" s="118"/>
      <c r="C26" s="118"/>
      <c r="D26" s="118"/>
      <c r="E26" s="118"/>
    </row>
    <row r="27" spans="1:7" s="52" customFormat="1" ht="12.75">
      <c r="A27" s="118" t="s">
        <v>12</v>
      </c>
      <c r="B27" s="118"/>
      <c r="C27" s="118"/>
      <c r="D27" s="118"/>
      <c r="E27" s="118"/>
      <c r="F27" s="118"/>
      <c r="G27" s="118"/>
    </row>
    <row r="28" spans="1:5" s="52" customFormat="1" ht="12.75">
      <c r="A28" s="115" t="s">
        <v>52</v>
      </c>
      <c r="B28" s="115"/>
      <c r="C28" s="115"/>
      <c r="D28" s="115"/>
      <c r="E28" s="115"/>
    </row>
    <row r="29" spans="1:7" s="52" customFormat="1" ht="23.25" customHeight="1">
      <c r="A29" s="115" t="s">
        <v>60</v>
      </c>
      <c r="B29" s="115"/>
      <c r="C29" s="115"/>
      <c r="D29" s="115"/>
      <c r="E29" s="115"/>
      <c r="F29" s="115"/>
      <c r="G29" s="115"/>
    </row>
    <row r="30" s="52" customFormat="1" ht="12.75"/>
    <row r="31" spans="1:7" ht="12.75">
      <c r="A31" s="122" t="s">
        <v>61</v>
      </c>
      <c r="B31" s="122"/>
      <c r="C31" s="123"/>
      <c r="D31" s="123"/>
      <c r="E31" s="123"/>
      <c r="F31" s="123"/>
      <c r="G31" s="123"/>
    </row>
    <row r="32" spans="1:7" ht="12.75">
      <c r="A32" s="31"/>
      <c r="B32" s="31"/>
      <c r="C32" s="32"/>
      <c r="D32" s="32"/>
      <c r="E32" s="32"/>
      <c r="F32" s="32"/>
      <c r="G32" s="32"/>
    </row>
    <row r="33" spans="1:7" ht="33.75">
      <c r="A33" s="5" t="s">
        <v>34</v>
      </c>
      <c r="B33" s="23" t="s">
        <v>59</v>
      </c>
      <c r="C33" s="9"/>
      <c r="D33" s="9"/>
      <c r="E33" s="9"/>
      <c r="F33" s="9"/>
      <c r="G33" s="9"/>
    </row>
    <row r="34" spans="1:7" ht="12.75">
      <c r="A34" s="18" t="s">
        <v>53</v>
      </c>
      <c r="B34" s="24">
        <v>0.01</v>
      </c>
      <c r="C34" s="9"/>
      <c r="D34" s="9"/>
      <c r="E34" s="9"/>
      <c r="F34" s="9"/>
      <c r="G34" s="9"/>
    </row>
    <row r="35" spans="1:7" ht="12.75">
      <c r="A35" s="18" t="s">
        <v>30</v>
      </c>
      <c r="B35" s="24">
        <v>0.39</v>
      </c>
      <c r="C35" s="9"/>
      <c r="D35" s="9"/>
      <c r="E35" s="9"/>
      <c r="F35" s="9"/>
      <c r="G35" s="9"/>
    </row>
    <row r="36" spans="1:7" ht="12.75">
      <c r="A36" s="18" t="s">
        <v>1</v>
      </c>
      <c r="B36" s="24">
        <v>0.42</v>
      </c>
      <c r="C36" s="9"/>
      <c r="D36" s="9"/>
      <c r="E36" s="9"/>
      <c r="F36" s="9"/>
      <c r="G36" s="9"/>
    </row>
    <row r="37" spans="1:7" ht="12.75">
      <c r="A37" s="18" t="s">
        <v>8</v>
      </c>
      <c r="B37" s="24">
        <v>0.52</v>
      </c>
      <c r="C37" s="9"/>
      <c r="D37" s="9"/>
      <c r="E37" s="9"/>
      <c r="F37" s="9"/>
      <c r="G37" s="9"/>
    </row>
    <row r="38" spans="1:7" ht="12.75">
      <c r="A38" s="18" t="s">
        <v>42</v>
      </c>
      <c r="B38" s="24">
        <v>0.54</v>
      </c>
      <c r="C38" s="9"/>
      <c r="D38" s="9"/>
      <c r="E38" s="9"/>
      <c r="F38" s="9"/>
      <c r="G38" s="9"/>
    </row>
    <row r="39" spans="1:7" ht="12.75">
      <c r="A39" s="18" t="s">
        <v>41</v>
      </c>
      <c r="B39" s="24">
        <v>0.59</v>
      </c>
      <c r="C39" s="9"/>
      <c r="D39" s="9"/>
      <c r="E39" s="9"/>
      <c r="F39" s="9"/>
      <c r="G39" s="9"/>
    </row>
    <row r="40" spans="1:7" ht="22.5">
      <c r="A40" s="18" t="s">
        <v>50</v>
      </c>
      <c r="B40" s="24">
        <v>0.64</v>
      </c>
      <c r="C40" s="9"/>
      <c r="D40" s="9"/>
      <c r="E40" s="9"/>
      <c r="F40" s="9"/>
      <c r="G40" s="9"/>
    </row>
    <row r="41" spans="1:7" ht="12.75">
      <c r="A41" s="18" t="s">
        <v>17</v>
      </c>
      <c r="B41" s="24">
        <v>0.79</v>
      </c>
      <c r="C41" s="9"/>
      <c r="D41" s="9"/>
      <c r="E41" s="9"/>
      <c r="F41" s="9"/>
      <c r="G41" s="9"/>
    </row>
    <row r="42" spans="1:7" ht="11.25" customHeight="1">
      <c r="A42" s="18" t="s">
        <v>9</v>
      </c>
      <c r="B42" s="24">
        <v>0.81</v>
      </c>
      <c r="C42" s="9"/>
      <c r="D42" s="9"/>
      <c r="E42" s="9"/>
      <c r="F42" s="9"/>
      <c r="G42" s="9"/>
    </row>
    <row r="43" spans="1:7" ht="12.75">
      <c r="A43" s="18" t="s">
        <v>40</v>
      </c>
      <c r="B43" s="24">
        <v>0.88</v>
      </c>
      <c r="C43" s="9"/>
      <c r="D43" s="9"/>
      <c r="E43" s="9"/>
      <c r="F43" s="9"/>
      <c r="G43" s="9"/>
    </row>
    <row r="44" spans="1:7" ht="12.75">
      <c r="A44" s="18" t="s">
        <v>7</v>
      </c>
      <c r="B44" s="24">
        <v>0.9</v>
      </c>
      <c r="C44" s="9"/>
      <c r="D44" s="9"/>
      <c r="E44" s="9"/>
      <c r="F44" s="9"/>
      <c r="G44" s="9"/>
    </row>
    <row r="45" spans="1:7" s="52" customFormat="1" ht="12.75">
      <c r="A45" s="18" t="s">
        <v>0</v>
      </c>
      <c r="B45" s="24">
        <v>0.91</v>
      </c>
      <c r="C45" s="80"/>
      <c r="D45" s="80"/>
      <c r="E45" s="80"/>
      <c r="F45" s="80"/>
      <c r="G45" s="80"/>
    </row>
    <row r="46" spans="1:7" s="52" customFormat="1" ht="12.75">
      <c r="A46" s="18" t="s">
        <v>51</v>
      </c>
      <c r="B46" s="24">
        <v>0.94</v>
      </c>
      <c r="C46" s="80"/>
      <c r="D46" s="80"/>
      <c r="E46" s="80"/>
      <c r="F46" s="80"/>
      <c r="G46" s="80"/>
    </row>
    <row r="47" spans="1:7" s="52" customFormat="1" ht="12.75">
      <c r="A47" s="47" t="s">
        <v>16</v>
      </c>
      <c r="B47" s="24">
        <v>0.96</v>
      </c>
      <c r="C47" s="80"/>
      <c r="D47" s="80"/>
      <c r="E47" s="80"/>
      <c r="F47" s="80"/>
      <c r="G47" s="80"/>
    </row>
    <row r="48" spans="1:7" ht="22.5">
      <c r="A48" s="18" t="s">
        <v>45</v>
      </c>
      <c r="B48" s="24">
        <v>0.98</v>
      </c>
      <c r="C48" s="22"/>
      <c r="D48" s="22"/>
      <c r="E48" s="22"/>
      <c r="F48" s="22"/>
      <c r="G48" s="22"/>
    </row>
    <row r="49" spans="1:7" ht="12.75">
      <c r="A49" s="46" t="s">
        <v>46</v>
      </c>
      <c r="B49" s="24">
        <v>0.98</v>
      </c>
      <c r="C49" s="22"/>
      <c r="D49" s="22"/>
      <c r="E49" s="22"/>
      <c r="F49" s="22"/>
      <c r="G49" s="22"/>
    </row>
    <row r="50" spans="1:7" ht="22.5">
      <c r="A50" s="18" t="s">
        <v>36</v>
      </c>
      <c r="B50" s="24">
        <v>1</v>
      </c>
      <c r="C50" s="22"/>
      <c r="D50" s="22"/>
      <c r="E50" s="22"/>
      <c r="F50" s="22"/>
      <c r="G50" s="22"/>
    </row>
    <row r="51" spans="1:8" ht="12.75">
      <c r="A51" s="116"/>
      <c r="B51" s="116"/>
      <c r="C51" s="116"/>
      <c r="D51" s="116"/>
      <c r="E51" s="116"/>
      <c r="F51" s="116"/>
      <c r="G51" s="116"/>
      <c r="H51" s="116"/>
    </row>
    <row r="52" spans="1:8" ht="12.75">
      <c r="A52" s="116"/>
      <c r="B52" s="116"/>
      <c r="C52" s="116"/>
      <c r="D52" s="116"/>
      <c r="E52" s="116"/>
      <c r="F52" s="116"/>
      <c r="G52" s="116"/>
      <c r="H52" s="116"/>
    </row>
    <row r="53" spans="1:8" ht="12.75">
      <c r="A53" s="117"/>
      <c r="B53" s="117"/>
      <c r="C53" s="117"/>
      <c r="D53" s="117"/>
      <c r="E53" s="117"/>
      <c r="F53" s="117"/>
      <c r="G53" s="117"/>
      <c r="H53" s="117"/>
    </row>
  </sheetData>
  <sheetProtection/>
  <mergeCells count="9">
    <mergeCell ref="A29:G29"/>
    <mergeCell ref="A51:H52"/>
    <mergeCell ref="A53:H53"/>
    <mergeCell ref="A28:E28"/>
    <mergeCell ref="A27:G27"/>
    <mergeCell ref="A1:F1"/>
    <mergeCell ref="A25:G25"/>
    <mergeCell ref="A26:E26"/>
    <mergeCell ref="A31:G3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Nadine GAUTIER</cp:lastModifiedBy>
  <cp:lastPrinted>2018-04-04T16:36:29Z</cp:lastPrinted>
  <dcterms:created xsi:type="dcterms:W3CDTF">2012-03-14T14:27:23Z</dcterms:created>
  <dcterms:modified xsi:type="dcterms:W3CDTF">2018-05-31T16:24:01Z</dcterms:modified>
  <cp:category/>
  <cp:version/>
  <cp:contentType/>
  <cp:contentStatus/>
</cp:coreProperties>
</file>