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120" windowWidth="24480" windowHeight="7155" tabRatio="919" firstSheet="1" activeTab="9"/>
  </bookViews>
  <sheets>
    <sheet name="FT5.3 calcul pension" sheetId="49" r:id="rId1"/>
    <sheet name="5.3-1" sheetId="50" r:id="rId2"/>
    <sheet name="5.3-1 source" sheetId="51" state="hidden" r:id="rId3"/>
    <sheet name="5.3-2" sheetId="52" r:id="rId4"/>
    <sheet name="5.3-2 source" sheetId="72" state="hidden" r:id="rId5"/>
    <sheet name="5.3-3" sheetId="53" r:id="rId6"/>
    <sheet name="5.3-3 source" sheetId="54" state="hidden" r:id="rId7"/>
    <sheet name="5.3-4" sheetId="55" r:id="rId8"/>
    <sheet name="5.3-4 source" sheetId="56" state="hidden" r:id="rId9"/>
    <sheet name="5.3-5" sheetId="57" r:id="rId10"/>
    <sheet name="5.3-5 source" sheetId="78" state="hidden" r:id="rId11"/>
    <sheet name="5.3-6" sheetId="58" r:id="rId12"/>
    <sheet name="5.3-6 source" sheetId="79" state="hidden" r:id="rId13"/>
    <sheet name="5.3-7" sheetId="59" r:id="rId14"/>
    <sheet name="5.3-7 source" sheetId="60" state="hidden" r:id="rId15"/>
    <sheet name="5.3-8" sheetId="61" r:id="rId16"/>
    <sheet name="5.3-8 source" sheetId="62" state="hidden" r:id="rId17"/>
    <sheet name="5.3-9" sheetId="63" r:id="rId18"/>
    <sheet name="5.3-9 source" sheetId="81" state="hidden" r:id="rId19"/>
    <sheet name="5.3-10" sheetId="64" r:id="rId20"/>
    <sheet name="5.3-10 source" sheetId="82" state="hidden" r:id="rId21"/>
    <sheet name="5.3-11" sheetId="65" r:id="rId22"/>
    <sheet name="5.3-11 source" sheetId="83" state="hidden" r:id="rId23"/>
    <sheet name="5.3-12" sheetId="66" r:id="rId24"/>
    <sheet name="5.3-12 source" sheetId="68" state="hidden" r:id="rId25"/>
    <sheet name="5.3-13" sheetId="69" r:id="rId26"/>
    <sheet name="5.3-13 source" sheetId="70" state="hidden" r:id="rId27"/>
    <sheet name="5.3-14" sheetId="42" r:id="rId28"/>
    <sheet name="5.3-14 source" sheetId="73" state="hidden" r:id="rId29"/>
  </sheets>
  <definedNames>
    <definedName name="_Toc300760432" localSheetId="0">'FT5.3 calcul pension'!$A$1</definedName>
  </definedNames>
  <calcPr calcId="152511" iterateDelta="1E-4"/>
</workbook>
</file>

<file path=xl/calcChain.xml><?xml version="1.0" encoding="utf-8"?>
<calcChain xmlns="http://schemas.openxmlformats.org/spreadsheetml/2006/main">
  <c r="A26" i="58" l="1"/>
  <c r="A26" i="73" l="1"/>
  <c r="A16" i="66"/>
  <c r="A15" i="66"/>
  <c r="F3" i="66"/>
  <c r="A16" i="68"/>
  <c r="A28" i="83"/>
  <c r="A12" i="82"/>
  <c r="A7" i="62"/>
  <c r="A17" i="60"/>
  <c r="B5" i="58"/>
  <c r="C5" i="58"/>
  <c r="D5" i="58"/>
  <c r="B4" i="58"/>
  <c r="A22" i="79"/>
  <c r="A28" i="56"/>
  <c r="A43" i="52"/>
  <c r="A44" i="52"/>
  <c r="A45" i="52"/>
  <c r="A46" i="52"/>
  <c r="A51" i="72"/>
  <c r="A16" i="52"/>
  <c r="F3" i="50" l="1"/>
  <c r="F5" i="55" l="1"/>
  <c r="D5" i="55"/>
  <c r="B5" i="55"/>
  <c r="A28" i="42" l="1"/>
  <c r="A21" i="69"/>
  <c r="A19" i="66"/>
  <c r="A25" i="61"/>
  <c r="A19" i="59"/>
  <c r="A24" i="58"/>
  <c r="A24" i="57"/>
  <c r="A24" i="55"/>
  <c r="A23" i="53"/>
  <c r="A39" i="52"/>
  <c r="A29" i="42" l="1"/>
  <c r="A31" i="42"/>
  <c r="A32" i="42"/>
  <c r="A7" i="82" l="1"/>
  <c r="A9" i="82"/>
  <c r="A11" i="82"/>
  <c r="A19" i="55"/>
  <c r="A26" i="53" l="1"/>
  <c r="A18" i="53"/>
  <c r="A27" i="73" l="1"/>
  <c r="A27" i="42"/>
  <c r="A1" i="61"/>
  <c r="J6" i="56"/>
  <c r="H6" i="56"/>
  <c r="F6" i="55" s="1"/>
  <c r="F6" i="56"/>
  <c r="D6" i="55" s="1"/>
  <c r="D6" i="56"/>
  <c r="B6" i="55" s="1"/>
  <c r="J5" i="54"/>
  <c r="H5" i="54"/>
  <c r="F5" i="53" s="1"/>
  <c r="F5" i="54"/>
  <c r="D5" i="53" s="1"/>
  <c r="D5" i="54"/>
  <c r="B5" i="53" s="1"/>
  <c r="A38" i="52"/>
  <c r="A8" i="70" l="1"/>
  <c r="A7" i="70"/>
  <c r="A20" i="66"/>
  <c r="A17" i="68"/>
  <c r="A8" i="62"/>
  <c r="E4" i="59"/>
  <c r="B3" i="59"/>
  <c r="A18" i="60"/>
  <c r="A18" i="59" s="1"/>
  <c r="A23" i="79"/>
  <c r="A29" i="56"/>
  <c r="B10" i="52"/>
  <c r="A4" i="52"/>
  <c r="D4" i="50"/>
  <c r="B3" i="50"/>
  <c r="X12" i="73" l="1"/>
  <c r="X11" i="73"/>
  <c r="X10" i="73"/>
  <c r="X9" i="73"/>
  <c r="X8" i="73"/>
  <c r="X7" i="73"/>
  <c r="X6" i="73"/>
  <c r="X5" i="73"/>
  <c r="X4" i="73"/>
  <c r="X5" i="72" l="1"/>
  <c r="X6" i="72"/>
  <c r="X7" i="72"/>
  <c r="X9" i="72"/>
  <c r="X11" i="72"/>
  <c r="X12" i="72"/>
  <c r="X13" i="72"/>
  <c r="X15" i="72"/>
  <c r="X17" i="72"/>
  <c r="X18" i="72"/>
  <c r="X19" i="72"/>
  <c r="X21" i="72"/>
  <c r="V25" i="73" l="1"/>
  <c r="E25" i="42" s="1"/>
  <c r="U25" i="73"/>
  <c r="E4" i="42"/>
  <c r="E5" i="42"/>
  <c r="E6" i="42"/>
  <c r="E7" i="42"/>
  <c r="E8" i="42"/>
  <c r="E9" i="42"/>
  <c r="E10" i="42"/>
  <c r="E11" i="42"/>
  <c r="E12" i="42"/>
  <c r="E13" i="42"/>
  <c r="E14" i="42"/>
  <c r="E15" i="42"/>
  <c r="E16" i="42"/>
  <c r="E17" i="42"/>
  <c r="E18" i="42"/>
  <c r="E19" i="42"/>
  <c r="E20" i="42"/>
  <c r="E21" i="42"/>
  <c r="E22" i="42"/>
  <c r="E23" i="42"/>
  <c r="E24" i="42"/>
  <c r="E3" i="42"/>
  <c r="F3" i="42"/>
  <c r="G3" i="42"/>
  <c r="D3" i="42"/>
  <c r="X13" i="73"/>
  <c r="X14" i="73"/>
  <c r="X15" i="73"/>
  <c r="X16" i="73"/>
  <c r="X17" i="73"/>
  <c r="X18" i="73"/>
  <c r="X19" i="73"/>
  <c r="X20" i="73"/>
  <c r="X21" i="73"/>
  <c r="X22" i="73"/>
  <c r="X23" i="73"/>
  <c r="X24" i="73"/>
  <c r="X25" i="73"/>
  <c r="A1" i="69"/>
  <c r="E5" i="52"/>
  <c r="E6" i="52"/>
  <c r="E7" i="52"/>
  <c r="E8" i="52"/>
  <c r="F8" i="52"/>
  <c r="G8" i="52"/>
  <c r="E9" i="52"/>
  <c r="E10" i="52"/>
  <c r="F10" i="52"/>
  <c r="G10" i="52"/>
  <c r="E11" i="52"/>
  <c r="E12" i="52"/>
  <c r="E13" i="52"/>
  <c r="E14" i="52"/>
  <c r="F14" i="52"/>
  <c r="G14" i="52"/>
  <c r="E15" i="52"/>
  <c r="E16" i="52"/>
  <c r="F16" i="52"/>
  <c r="G16" i="52"/>
  <c r="E17" i="52"/>
  <c r="E18" i="52"/>
  <c r="F18" i="52"/>
  <c r="G18" i="52"/>
  <c r="E19" i="52"/>
  <c r="E20" i="52"/>
  <c r="E22" i="52"/>
  <c r="E23" i="52"/>
  <c r="F23" i="52"/>
  <c r="G23" i="52"/>
  <c r="E24" i="52"/>
  <c r="E25" i="52"/>
  <c r="E26" i="52"/>
  <c r="E27" i="52"/>
  <c r="E28" i="52"/>
  <c r="F28" i="52"/>
  <c r="G28" i="52"/>
  <c r="E29" i="52"/>
  <c r="E30" i="52"/>
  <c r="F30" i="52"/>
  <c r="G30" i="52"/>
  <c r="E31" i="52"/>
  <c r="E32" i="52"/>
  <c r="E33" i="52"/>
  <c r="E34" i="52"/>
  <c r="E35" i="52"/>
  <c r="F35" i="52"/>
  <c r="G35" i="52"/>
  <c r="E36" i="52"/>
  <c r="D35" i="52"/>
  <c r="D30" i="52"/>
  <c r="D28" i="52"/>
  <c r="D23" i="52"/>
  <c r="D16" i="52"/>
  <c r="D14" i="52"/>
  <c r="D10" i="52"/>
  <c r="D8" i="52"/>
  <c r="D4" i="52"/>
  <c r="E3" i="52"/>
  <c r="F3" i="52"/>
  <c r="G3" i="52"/>
  <c r="D3" i="52"/>
  <c r="X23" i="72"/>
  <c r="X25" i="72"/>
  <c r="X26" i="72"/>
  <c r="X28" i="72"/>
  <c r="X30" i="72"/>
  <c r="X31" i="72"/>
  <c r="X32" i="72"/>
  <c r="X33" i="72"/>
  <c r="X35" i="72"/>
  <c r="X37" i="72"/>
  <c r="X38" i="72"/>
  <c r="X39" i="72"/>
  <c r="X40" i="72"/>
  <c r="X42" i="72"/>
  <c r="X44" i="72"/>
  <c r="X45" i="72"/>
  <c r="X46" i="72"/>
  <c r="X47" i="72"/>
  <c r="X49" i="72"/>
  <c r="X50" i="72"/>
  <c r="G36" i="52" l="1"/>
  <c r="G33" i="52"/>
  <c r="G31" i="52"/>
  <c r="G27" i="52"/>
  <c r="G25" i="52"/>
  <c r="G22" i="52"/>
  <c r="G19" i="52"/>
  <c r="G15" i="52"/>
  <c r="G12" i="52"/>
  <c r="G9" i="52"/>
  <c r="G6" i="52"/>
  <c r="G5" i="52"/>
  <c r="G34" i="52"/>
  <c r="G32" i="52"/>
  <c r="G29" i="52"/>
  <c r="G26" i="52"/>
  <c r="G24" i="52"/>
  <c r="G20" i="52"/>
  <c r="G17" i="52"/>
  <c r="G13" i="52"/>
  <c r="G11" i="52"/>
  <c r="G7" i="52"/>
  <c r="W25" i="73"/>
  <c r="F8" i="82" l="1"/>
  <c r="E27" i="65" l="1"/>
  <c r="C27" i="65"/>
  <c r="D26" i="65"/>
  <c r="D27" i="65"/>
  <c r="E26" i="65"/>
  <c r="C26" i="65"/>
  <c r="A1" i="66"/>
  <c r="D25" i="42" l="1"/>
  <c r="W4" i="73"/>
  <c r="W5" i="73"/>
  <c r="W6" i="73"/>
  <c r="W7" i="73"/>
  <c r="W8" i="73"/>
  <c r="W9" i="73"/>
  <c r="W10" i="73"/>
  <c r="W11" i="73"/>
  <c r="W12" i="73"/>
  <c r="W13" i="73"/>
  <c r="W14" i="73"/>
  <c r="W15" i="73"/>
  <c r="W16" i="73"/>
  <c r="W17" i="73"/>
  <c r="W18" i="73"/>
  <c r="W19" i="73"/>
  <c r="W20" i="73"/>
  <c r="W21" i="73"/>
  <c r="W22" i="73"/>
  <c r="W23" i="73"/>
  <c r="W24" i="73"/>
  <c r="A1" i="42"/>
  <c r="J6" i="66"/>
  <c r="J7" i="66"/>
  <c r="J8" i="66"/>
  <c r="J9" i="66"/>
  <c r="J10" i="66"/>
  <c r="J12" i="66"/>
  <c r="J13" i="66"/>
  <c r="J14" i="66"/>
  <c r="J15" i="66"/>
  <c r="J16" i="66"/>
  <c r="H6" i="66"/>
  <c r="H7" i="66"/>
  <c r="H8" i="66"/>
  <c r="H9" i="66"/>
  <c r="H10" i="66"/>
  <c r="H12" i="66"/>
  <c r="H13" i="66"/>
  <c r="H14" i="66"/>
  <c r="H15" i="66"/>
  <c r="H16" i="66"/>
  <c r="F6" i="66"/>
  <c r="F7" i="66"/>
  <c r="F8" i="66"/>
  <c r="F9" i="66"/>
  <c r="F10" i="66"/>
  <c r="F12" i="66"/>
  <c r="F13" i="66"/>
  <c r="F14" i="66"/>
  <c r="F15" i="66"/>
  <c r="F16" i="66"/>
  <c r="D6" i="66"/>
  <c r="D7" i="66"/>
  <c r="D8" i="66"/>
  <c r="D9" i="66"/>
  <c r="D10" i="66"/>
  <c r="D12" i="66"/>
  <c r="D13" i="66"/>
  <c r="D14" i="66"/>
  <c r="D15" i="66"/>
  <c r="D16" i="66"/>
  <c r="B6" i="66"/>
  <c r="B7" i="66"/>
  <c r="B8" i="66"/>
  <c r="B9" i="66"/>
  <c r="B10" i="66"/>
  <c r="B12" i="66"/>
  <c r="B13" i="66"/>
  <c r="B14" i="66"/>
  <c r="B15" i="66"/>
  <c r="B16" i="66"/>
  <c r="C24" i="65"/>
  <c r="D24" i="65"/>
  <c r="E24" i="65"/>
  <c r="C25" i="65"/>
  <c r="D25" i="65"/>
  <c r="E25" i="65"/>
  <c r="C3" i="65"/>
  <c r="A1" i="65"/>
  <c r="A5" i="64"/>
  <c r="A6" i="64"/>
  <c r="A7" i="64"/>
  <c r="A8" i="64"/>
  <c r="A9" i="64"/>
  <c r="A10" i="64"/>
  <c r="A11" i="64"/>
  <c r="A4" i="64"/>
  <c r="A1" i="64"/>
  <c r="C3" i="63"/>
  <c r="B3" i="63"/>
  <c r="A1" i="63"/>
  <c r="B18" i="81"/>
  <c r="C18" i="81" s="1"/>
  <c r="D24" i="42" l="1"/>
  <c r="D22" i="42"/>
  <c r="D20" i="42"/>
  <c r="D18" i="42"/>
  <c r="D16" i="42"/>
  <c r="D14" i="42"/>
  <c r="D12" i="42"/>
  <c r="D10" i="42"/>
  <c r="D8" i="42"/>
  <c r="D6" i="42"/>
  <c r="D4" i="42"/>
  <c r="D23" i="42"/>
  <c r="D21" i="42"/>
  <c r="D19" i="42"/>
  <c r="D17" i="42"/>
  <c r="D15" i="42"/>
  <c r="D13" i="42"/>
  <c r="D11" i="42"/>
  <c r="D9" i="42"/>
  <c r="D7" i="42"/>
  <c r="D5" i="42"/>
  <c r="A1" i="59"/>
  <c r="A1" i="58"/>
  <c r="B5" i="57"/>
  <c r="A1" i="57"/>
  <c r="A2" i="55"/>
  <c r="A1" i="53"/>
  <c r="G4" i="52"/>
  <c r="W50" i="72" l="1"/>
  <c r="W49" i="72"/>
  <c r="W47" i="72"/>
  <c r="W46" i="72"/>
  <c r="W45" i="72"/>
  <c r="W44" i="72"/>
  <c r="D18" i="52"/>
  <c r="W15" i="72"/>
  <c r="W13" i="72"/>
  <c r="W12" i="72"/>
  <c r="W11" i="72"/>
  <c r="A1" i="50"/>
  <c r="K16" i="66"/>
  <c r="I16" i="66"/>
  <c r="G16" i="66"/>
  <c r="E16" i="66"/>
  <c r="C16" i="66"/>
  <c r="K15" i="66"/>
  <c r="I15" i="66"/>
  <c r="G15" i="66"/>
  <c r="E15" i="66"/>
  <c r="C15" i="66"/>
  <c r="K14" i="66"/>
  <c r="I14" i="66"/>
  <c r="G14" i="66"/>
  <c r="E14" i="66"/>
  <c r="C14" i="66"/>
  <c r="K13" i="66"/>
  <c r="I13" i="66"/>
  <c r="G13" i="66"/>
  <c r="E13" i="66"/>
  <c r="C13" i="66"/>
  <c r="K12" i="66"/>
  <c r="I12" i="66"/>
  <c r="G12" i="66"/>
  <c r="E12" i="66"/>
  <c r="C12" i="66"/>
  <c r="K10" i="66"/>
  <c r="I10" i="66"/>
  <c r="G10" i="66"/>
  <c r="E10" i="66"/>
  <c r="C10" i="66"/>
  <c r="K9" i="66"/>
  <c r="I9" i="66"/>
  <c r="G9" i="66"/>
  <c r="E9" i="66"/>
  <c r="C9" i="66"/>
  <c r="K8" i="66"/>
  <c r="I8" i="66"/>
  <c r="G8" i="66"/>
  <c r="E8" i="66"/>
  <c r="C8" i="66"/>
  <c r="K7" i="66"/>
  <c r="I7" i="66"/>
  <c r="G7" i="66"/>
  <c r="E7" i="66"/>
  <c r="C7" i="66"/>
  <c r="K6" i="66"/>
  <c r="I6" i="66"/>
  <c r="G6" i="66"/>
  <c r="E6" i="66"/>
  <c r="C6" i="66"/>
  <c r="D6" i="52" l="1"/>
  <c r="W6" i="72"/>
  <c r="D9" i="52"/>
  <c r="W9" i="72"/>
  <c r="D12" i="52"/>
  <c r="W18" i="72"/>
  <c r="D15" i="52"/>
  <c r="W21" i="72"/>
  <c r="D20" i="52"/>
  <c r="W26" i="72"/>
  <c r="D24" i="52"/>
  <c r="W30" i="72"/>
  <c r="D26" i="52"/>
  <c r="W32" i="72"/>
  <c r="D29" i="52"/>
  <c r="W35" i="72"/>
  <c r="D32" i="52"/>
  <c r="W38" i="72"/>
  <c r="D34" i="52"/>
  <c r="W40" i="72"/>
  <c r="D5" i="52"/>
  <c r="W5" i="72"/>
  <c r="D7" i="52"/>
  <c r="W7" i="72"/>
  <c r="D11" i="52"/>
  <c r="W17" i="72"/>
  <c r="D13" i="52"/>
  <c r="W19" i="72"/>
  <c r="D17" i="52"/>
  <c r="W23" i="72"/>
  <c r="D19" i="52"/>
  <c r="W25" i="72"/>
  <c r="D22" i="52"/>
  <c r="W28" i="72"/>
  <c r="D25" i="52"/>
  <c r="W31" i="72"/>
  <c r="D27" i="52"/>
  <c r="W33" i="72"/>
  <c r="D31" i="52"/>
  <c r="W37" i="72"/>
  <c r="D33" i="52"/>
  <c r="W39" i="72"/>
  <c r="D36" i="52"/>
  <c r="W42" i="72"/>
  <c r="B5" i="70"/>
  <c r="B4" i="70"/>
  <c r="C5" i="70"/>
  <c r="C4" i="70"/>
  <c r="D5" i="70"/>
  <c r="D4" i="70"/>
  <c r="E5" i="70"/>
  <c r="E4" i="70"/>
  <c r="F5" i="70"/>
  <c r="F4" i="70"/>
  <c r="F36" i="52" l="1"/>
  <c r="F33" i="52"/>
  <c r="F31" i="52"/>
  <c r="F27" i="52"/>
  <c r="F25" i="52"/>
  <c r="F22" i="52"/>
  <c r="F19" i="52"/>
  <c r="F17" i="52"/>
  <c r="F13" i="52"/>
  <c r="F11" i="52"/>
  <c r="F7" i="52"/>
  <c r="F5" i="52"/>
  <c r="F34" i="52"/>
  <c r="F32" i="52"/>
  <c r="F29" i="52"/>
  <c r="F26" i="52"/>
  <c r="F24" i="52"/>
  <c r="F20" i="52"/>
  <c r="F15" i="52"/>
  <c r="F12" i="52"/>
  <c r="F9" i="52"/>
  <c r="F6" i="52"/>
  <c r="E6" i="62"/>
  <c r="D6" i="62"/>
  <c r="C6" i="62"/>
  <c r="B6" i="62"/>
  <c r="E5" i="62"/>
  <c r="D5" i="62"/>
  <c r="C5" i="62"/>
  <c r="B5" i="62"/>
  <c r="E4" i="62"/>
  <c r="D4" i="62"/>
  <c r="C4" i="62"/>
  <c r="B4" i="62"/>
  <c r="F17" i="53"/>
  <c r="E17" i="53"/>
  <c r="D17" i="53"/>
  <c r="C17" i="53"/>
  <c r="B17" i="53"/>
  <c r="G16" i="53"/>
  <c r="F16" i="53"/>
  <c r="E16" i="53"/>
  <c r="D16" i="53"/>
  <c r="C16" i="53"/>
  <c r="B16" i="53"/>
  <c r="G15" i="53"/>
  <c r="F15" i="53"/>
  <c r="E15" i="53"/>
  <c r="D15" i="53"/>
  <c r="C15" i="53"/>
  <c r="B15" i="53"/>
  <c r="G14" i="53"/>
  <c r="F14" i="53"/>
  <c r="E14" i="53"/>
  <c r="D14" i="53"/>
  <c r="C14" i="53"/>
  <c r="B14" i="53"/>
  <c r="G13" i="53"/>
  <c r="F13" i="53"/>
  <c r="E13" i="53"/>
  <c r="D13" i="53"/>
  <c r="C13" i="53"/>
  <c r="B13" i="53"/>
  <c r="G12" i="53"/>
  <c r="F12" i="53"/>
  <c r="E12" i="53"/>
  <c r="D12" i="53"/>
  <c r="C12" i="53"/>
  <c r="B12" i="53"/>
  <c r="G11" i="53"/>
  <c r="F11" i="53"/>
  <c r="E11" i="53"/>
  <c r="D11" i="53"/>
  <c r="C11" i="53"/>
  <c r="B11" i="53"/>
  <c r="G10" i="53"/>
  <c r="F10" i="53"/>
  <c r="E10" i="53"/>
  <c r="D10" i="53"/>
  <c r="C10" i="53"/>
  <c r="B10" i="53"/>
  <c r="G9" i="53"/>
  <c r="F9" i="53"/>
  <c r="E9" i="53"/>
  <c r="D9" i="53"/>
  <c r="C9" i="53"/>
  <c r="B9" i="53"/>
  <c r="G8" i="53"/>
  <c r="F8" i="53"/>
  <c r="E8" i="53"/>
  <c r="D8" i="53"/>
  <c r="C8" i="53"/>
  <c r="B8" i="53"/>
  <c r="G7" i="53"/>
  <c r="F7" i="53"/>
  <c r="E7" i="53"/>
  <c r="D7" i="53"/>
  <c r="C7" i="53"/>
  <c r="B7" i="53"/>
  <c r="G6" i="53"/>
  <c r="F6" i="53"/>
  <c r="E6" i="53"/>
  <c r="D6" i="53"/>
  <c r="C6" i="53"/>
  <c r="B18" i="53" l="1"/>
  <c r="D18" i="53"/>
  <c r="F18" i="53"/>
  <c r="B19" i="53"/>
  <c r="D19" i="53"/>
  <c r="F19" i="53"/>
  <c r="B20" i="53"/>
  <c r="D20" i="53"/>
  <c r="F20" i="53"/>
  <c r="G17" i="53"/>
  <c r="C18" i="53"/>
  <c r="E18" i="53"/>
  <c r="G18" i="53"/>
  <c r="C19" i="53"/>
  <c r="E19" i="53"/>
  <c r="G19" i="53"/>
  <c r="C20" i="53"/>
  <c r="E20" i="53"/>
  <c r="G20" i="53"/>
  <c r="E23" i="65" l="1"/>
  <c r="D23" i="65"/>
  <c r="C23" i="65"/>
  <c r="E22" i="65"/>
  <c r="D22" i="65"/>
  <c r="C22" i="65"/>
  <c r="E21" i="65"/>
  <c r="D21" i="65"/>
  <c r="C21" i="65"/>
  <c r="E20" i="65"/>
  <c r="D20" i="65"/>
  <c r="C20" i="65"/>
  <c r="E19" i="65"/>
  <c r="D19" i="65"/>
  <c r="C19" i="65"/>
  <c r="E18" i="65"/>
  <c r="D18" i="65"/>
  <c r="C18" i="65"/>
  <c r="E17" i="65"/>
  <c r="D17" i="65"/>
  <c r="C17" i="65"/>
  <c r="E16" i="65"/>
  <c r="D16" i="65"/>
  <c r="C16" i="65"/>
  <c r="E15" i="65"/>
  <c r="D15" i="65"/>
  <c r="C15" i="65"/>
  <c r="E14" i="65"/>
  <c r="D14" i="65"/>
  <c r="C14" i="65"/>
  <c r="E13" i="65"/>
  <c r="D13" i="65"/>
  <c r="C13" i="65"/>
  <c r="E12" i="65"/>
  <c r="D12" i="65"/>
  <c r="C12" i="65"/>
  <c r="E11" i="65"/>
  <c r="D11" i="65"/>
  <c r="C11" i="65"/>
  <c r="E10" i="65"/>
  <c r="D10" i="65"/>
  <c r="C10" i="65"/>
  <c r="E9" i="65"/>
  <c r="D9" i="65"/>
  <c r="C9" i="65"/>
  <c r="E8" i="65"/>
  <c r="D8" i="65"/>
  <c r="C8" i="65"/>
  <c r="E7" i="65"/>
  <c r="D7" i="65"/>
  <c r="C7" i="65"/>
  <c r="E6" i="65"/>
  <c r="D6" i="65"/>
  <c r="C6" i="65"/>
  <c r="E5" i="65"/>
  <c r="D5" i="65"/>
  <c r="C5" i="65"/>
  <c r="E4" i="65"/>
  <c r="D4" i="65"/>
  <c r="C4" i="65"/>
  <c r="D11" i="64"/>
  <c r="C11" i="64"/>
  <c r="B11" i="64"/>
  <c r="D10" i="64"/>
  <c r="C10" i="64"/>
  <c r="B10" i="64"/>
  <c r="D9" i="64"/>
  <c r="C9" i="64"/>
  <c r="B9" i="64"/>
  <c r="D8" i="64"/>
  <c r="C8" i="64"/>
  <c r="B8" i="64"/>
  <c r="D7" i="64"/>
  <c r="C7" i="64"/>
  <c r="B7" i="64"/>
  <c r="D6" i="64"/>
  <c r="C6" i="64"/>
  <c r="B6" i="64"/>
  <c r="D5" i="64"/>
  <c r="C5" i="64"/>
  <c r="B5" i="64"/>
  <c r="D4" i="64"/>
  <c r="C4" i="64"/>
  <c r="B4" i="64"/>
  <c r="D18" i="63"/>
  <c r="C17" i="63"/>
  <c r="B17" i="63"/>
  <c r="D16" i="63"/>
  <c r="C16" i="63"/>
  <c r="B16" i="63"/>
  <c r="D15" i="63"/>
  <c r="C15" i="63"/>
  <c r="B15" i="63"/>
  <c r="D14" i="63"/>
  <c r="C14" i="63"/>
  <c r="B14" i="63"/>
  <c r="D13" i="63"/>
  <c r="C13" i="63"/>
  <c r="B13" i="63"/>
  <c r="D12" i="63"/>
  <c r="C12" i="63"/>
  <c r="B12" i="63"/>
  <c r="D11" i="63"/>
  <c r="C11" i="63"/>
  <c r="B11" i="63"/>
  <c r="D10" i="63"/>
  <c r="C10" i="63"/>
  <c r="B10" i="63"/>
  <c r="D9" i="63"/>
  <c r="C9" i="63"/>
  <c r="B9" i="63"/>
  <c r="D8" i="63"/>
  <c r="C8" i="63"/>
  <c r="B8" i="63"/>
  <c r="D7" i="63"/>
  <c r="C7" i="63"/>
  <c r="B7" i="63"/>
  <c r="D6" i="63"/>
  <c r="C6" i="63"/>
  <c r="B6" i="63"/>
  <c r="D5" i="63"/>
  <c r="C5" i="63"/>
  <c r="B5" i="63"/>
  <c r="D4" i="63"/>
  <c r="C4" i="63"/>
  <c r="B4" i="63"/>
  <c r="D21" i="58"/>
  <c r="C21" i="58"/>
  <c r="B21" i="58"/>
  <c r="D20" i="58"/>
  <c r="C20" i="58"/>
  <c r="B20" i="58"/>
  <c r="D19" i="58"/>
  <c r="C19" i="58"/>
  <c r="B19" i="58"/>
  <c r="D18" i="58"/>
  <c r="C18" i="58"/>
  <c r="B18" i="58"/>
  <c r="D17" i="58"/>
  <c r="C17" i="58"/>
  <c r="B17" i="58"/>
  <c r="D16" i="58"/>
  <c r="C16" i="58"/>
  <c r="B16" i="58"/>
  <c r="D15" i="58"/>
  <c r="C15" i="58"/>
  <c r="B15" i="58"/>
  <c r="D14" i="58"/>
  <c r="C14" i="58"/>
  <c r="B14" i="58"/>
  <c r="D13" i="58"/>
  <c r="C13" i="58"/>
  <c r="B13" i="58"/>
  <c r="D12" i="58"/>
  <c r="C12" i="58"/>
  <c r="B12" i="58"/>
  <c r="D11" i="58"/>
  <c r="C11" i="58"/>
  <c r="B11" i="58"/>
  <c r="D10" i="58"/>
  <c r="C10" i="58"/>
  <c r="B10" i="58"/>
  <c r="D9" i="58"/>
  <c r="C9" i="58"/>
  <c r="B9" i="58"/>
  <c r="D8" i="58"/>
  <c r="C8" i="58"/>
  <c r="B8" i="58"/>
  <c r="D7" i="58"/>
  <c r="C7" i="58"/>
  <c r="B7" i="58"/>
  <c r="D6" i="58"/>
  <c r="C6" i="58"/>
  <c r="B6" i="58"/>
  <c r="D21" i="57"/>
  <c r="C21" i="57"/>
  <c r="B21" i="57"/>
  <c r="D20" i="57"/>
  <c r="C20" i="57"/>
  <c r="B20" i="57"/>
  <c r="D19" i="57"/>
  <c r="C19" i="57"/>
  <c r="B19" i="57"/>
  <c r="D18" i="57"/>
  <c r="C18" i="57"/>
  <c r="B18" i="57"/>
  <c r="D17" i="57"/>
  <c r="C17" i="57"/>
  <c r="B17" i="57"/>
  <c r="D16" i="57"/>
  <c r="C16" i="57"/>
  <c r="B16" i="57"/>
  <c r="D15" i="57"/>
  <c r="C15" i="57"/>
  <c r="B15" i="57"/>
  <c r="D14" i="57"/>
  <c r="C14" i="57"/>
  <c r="B14" i="57"/>
  <c r="D13" i="57"/>
  <c r="C13" i="57"/>
  <c r="B13" i="57"/>
  <c r="D12" i="57"/>
  <c r="C12" i="57"/>
  <c r="B12" i="57"/>
  <c r="D11" i="57"/>
  <c r="C11" i="57"/>
  <c r="B11" i="57"/>
  <c r="D10" i="57"/>
  <c r="C10" i="57"/>
  <c r="B10" i="57"/>
  <c r="D9" i="57"/>
  <c r="C9" i="57"/>
  <c r="B9" i="57"/>
  <c r="D8" i="57"/>
  <c r="C8" i="57"/>
  <c r="B8" i="57"/>
  <c r="D7" i="57"/>
  <c r="C7" i="57"/>
  <c r="B7" i="57"/>
  <c r="D6" i="57"/>
  <c r="C6" i="57"/>
  <c r="B6" i="57"/>
  <c r="A26" i="42" l="1"/>
  <c r="A24" i="69"/>
  <c r="A23" i="69"/>
  <c r="A22" i="69"/>
  <c r="A20" i="69"/>
  <c r="A19" i="69"/>
  <c r="A18" i="66"/>
  <c r="A17" i="66"/>
  <c r="A32" i="65"/>
  <c r="A31" i="65"/>
  <c r="A30" i="65"/>
  <c r="A29" i="65"/>
  <c r="A28" i="65"/>
  <c r="A16" i="64"/>
  <c r="A15" i="64"/>
  <c r="A14" i="64"/>
  <c r="A13" i="64"/>
  <c r="A12" i="64"/>
  <c r="A24" i="63"/>
  <c r="A23" i="63"/>
  <c r="A22" i="63"/>
  <c r="A21" i="63"/>
  <c r="A20" i="63"/>
  <c r="A19" i="63"/>
  <c r="A26" i="61"/>
  <c r="A24" i="61"/>
  <c r="A23" i="61"/>
  <c r="A17" i="59"/>
  <c r="A25" i="58"/>
  <c r="A23" i="58"/>
  <c r="A22" i="58"/>
  <c r="A26" i="57"/>
  <c r="A25" i="57"/>
  <c r="A23" i="57"/>
  <c r="A22" i="57"/>
  <c r="A26" i="55"/>
  <c r="A25" i="55"/>
  <c r="A23" i="55"/>
  <c r="A22" i="55"/>
  <c r="A25" i="53"/>
  <c r="A24" i="53"/>
  <c r="A22" i="53"/>
  <c r="A21" i="53"/>
  <c r="A42" i="52"/>
  <c r="A41" i="52"/>
  <c r="A40" i="52"/>
  <c r="A37" i="52"/>
  <c r="A27" i="50"/>
  <c r="A26" i="50"/>
  <c r="A25" i="50"/>
  <c r="A24" i="50"/>
  <c r="A23" i="50"/>
  <c r="A21" i="50"/>
  <c r="A20" i="50"/>
  <c r="C18" i="63" l="1"/>
  <c r="B18" i="63"/>
  <c r="G25" i="42" l="1"/>
  <c r="F25" i="42"/>
  <c r="G24" i="42"/>
  <c r="F24" i="42"/>
  <c r="G23" i="42"/>
  <c r="F23" i="42"/>
  <c r="G22" i="42"/>
  <c r="F22" i="42"/>
  <c r="G21" i="42"/>
  <c r="F21" i="42"/>
  <c r="G20" i="42"/>
  <c r="F20" i="42"/>
  <c r="G19" i="42"/>
  <c r="F19" i="42"/>
  <c r="G18" i="42"/>
  <c r="F18" i="42"/>
  <c r="G17" i="42"/>
  <c r="F17" i="42"/>
  <c r="G16" i="42"/>
  <c r="F16" i="42"/>
  <c r="G15" i="42"/>
  <c r="F15" i="42"/>
  <c r="G14" i="42"/>
  <c r="F14" i="42"/>
  <c r="G13" i="42"/>
  <c r="F13" i="42"/>
  <c r="G12" i="42"/>
  <c r="F12" i="42"/>
  <c r="G11" i="42"/>
  <c r="F11" i="42"/>
  <c r="G10" i="42"/>
  <c r="F10" i="42"/>
  <c r="G9" i="42"/>
  <c r="F9" i="42"/>
  <c r="G8" i="42"/>
  <c r="F8" i="42"/>
  <c r="G7" i="42"/>
  <c r="F7" i="42"/>
  <c r="G6" i="42"/>
  <c r="F6" i="42"/>
  <c r="G5" i="42"/>
  <c r="F5" i="42"/>
  <c r="G4" i="42"/>
  <c r="F4" i="42"/>
  <c r="M16" i="59" l="1"/>
  <c r="L16" i="59"/>
  <c r="K16" i="59"/>
  <c r="J16" i="59"/>
  <c r="I16" i="59"/>
  <c r="H16" i="59"/>
  <c r="G16" i="59"/>
  <c r="F16" i="59"/>
  <c r="E16" i="59"/>
  <c r="D16" i="59"/>
  <c r="C16" i="59"/>
  <c r="B16" i="59"/>
  <c r="M15" i="59"/>
  <c r="L15" i="59"/>
  <c r="K15" i="59"/>
  <c r="J15" i="59"/>
  <c r="I15" i="59"/>
  <c r="H15" i="59"/>
  <c r="G15" i="59"/>
  <c r="F15" i="59"/>
  <c r="E15" i="59"/>
  <c r="D15" i="59"/>
  <c r="C15" i="59"/>
  <c r="B15" i="59"/>
  <c r="M14" i="59"/>
  <c r="L14" i="59"/>
  <c r="K14" i="59"/>
  <c r="J14" i="59"/>
  <c r="I14" i="59"/>
  <c r="H14" i="59"/>
  <c r="G14" i="59"/>
  <c r="F14" i="59"/>
  <c r="E14" i="59"/>
  <c r="D14" i="59"/>
  <c r="C14" i="59"/>
  <c r="B14" i="59"/>
  <c r="M13" i="59"/>
  <c r="L13" i="59"/>
  <c r="K13" i="59"/>
  <c r="J13" i="59"/>
  <c r="I13" i="59"/>
  <c r="H13" i="59"/>
  <c r="G13" i="59"/>
  <c r="F13" i="59"/>
  <c r="E13" i="59"/>
  <c r="D13" i="59"/>
  <c r="C13" i="59"/>
  <c r="B13" i="59"/>
  <c r="M12" i="59"/>
  <c r="L12" i="59"/>
  <c r="K12" i="59"/>
  <c r="J12" i="59"/>
  <c r="I12" i="59"/>
  <c r="H12" i="59"/>
  <c r="G12" i="59"/>
  <c r="F12" i="59"/>
  <c r="E12" i="59"/>
  <c r="D12" i="59"/>
  <c r="C12" i="59"/>
  <c r="B12" i="59"/>
  <c r="M11" i="59"/>
  <c r="L11" i="59"/>
  <c r="K11" i="59"/>
  <c r="J11" i="59"/>
  <c r="I11" i="59"/>
  <c r="H11" i="59"/>
  <c r="G11" i="59"/>
  <c r="F11" i="59"/>
  <c r="E11" i="59"/>
  <c r="D11" i="59"/>
  <c r="C11" i="59"/>
  <c r="B11" i="59"/>
  <c r="M10" i="59"/>
  <c r="L10" i="59"/>
  <c r="K10" i="59"/>
  <c r="J10" i="59"/>
  <c r="I10" i="59"/>
  <c r="H10" i="59"/>
  <c r="G10" i="59"/>
  <c r="F10" i="59"/>
  <c r="E10" i="59"/>
  <c r="D10" i="59"/>
  <c r="C10" i="59"/>
  <c r="B10" i="59"/>
  <c r="M9" i="59"/>
  <c r="L9" i="59"/>
  <c r="K9" i="59"/>
  <c r="J9" i="59"/>
  <c r="I9" i="59"/>
  <c r="H9" i="59"/>
  <c r="G9" i="59"/>
  <c r="F9" i="59"/>
  <c r="E9" i="59"/>
  <c r="D9" i="59"/>
  <c r="C9" i="59"/>
  <c r="B9" i="59"/>
  <c r="M8" i="59"/>
  <c r="L8" i="59"/>
  <c r="K8" i="59"/>
  <c r="J8" i="59"/>
  <c r="I8" i="59"/>
  <c r="H8" i="59"/>
  <c r="G8" i="59"/>
  <c r="F8" i="59"/>
  <c r="E8" i="59"/>
  <c r="D8" i="59"/>
  <c r="C8" i="59"/>
  <c r="B8" i="59"/>
  <c r="M7" i="59"/>
  <c r="L7" i="59"/>
  <c r="K7" i="59"/>
  <c r="J7" i="59"/>
  <c r="I7" i="59"/>
  <c r="H7" i="59"/>
  <c r="G7" i="59"/>
  <c r="F7" i="59"/>
  <c r="E7" i="59"/>
  <c r="D7" i="59"/>
  <c r="C7" i="59"/>
  <c r="B7" i="59"/>
  <c r="M6" i="59"/>
  <c r="L6" i="59"/>
  <c r="K6" i="59"/>
  <c r="J6" i="59"/>
  <c r="I6" i="59"/>
  <c r="H6" i="59"/>
  <c r="G6" i="59"/>
  <c r="F6" i="59"/>
  <c r="E6" i="59"/>
  <c r="D6" i="59"/>
  <c r="C6" i="59"/>
  <c r="B6" i="59"/>
  <c r="G21" i="55"/>
  <c r="F21" i="55"/>
  <c r="E21" i="55"/>
  <c r="D21" i="55"/>
  <c r="C21" i="55"/>
  <c r="B21" i="55"/>
  <c r="G20" i="55"/>
  <c r="F20" i="55"/>
  <c r="E20" i="55"/>
  <c r="D20" i="55"/>
  <c r="C20" i="55"/>
  <c r="B20" i="55"/>
  <c r="G19" i="55"/>
  <c r="F19" i="55"/>
  <c r="E19" i="55"/>
  <c r="D19" i="55"/>
  <c r="C19" i="55"/>
  <c r="B19" i="55"/>
  <c r="G18" i="55"/>
  <c r="F18" i="55"/>
  <c r="E18" i="55"/>
  <c r="D18" i="55"/>
  <c r="C18" i="55"/>
  <c r="B18" i="55"/>
  <c r="G17" i="55"/>
  <c r="F17" i="55"/>
  <c r="E17" i="55"/>
  <c r="D17" i="55"/>
  <c r="C17" i="55"/>
  <c r="B17" i="55"/>
  <c r="G16" i="55"/>
  <c r="F16" i="55"/>
  <c r="E16" i="55"/>
  <c r="D16" i="55"/>
  <c r="C16" i="55"/>
  <c r="B16" i="55"/>
  <c r="G15" i="55"/>
  <c r="F15" i="55"/>
  <c r="E15" i="55"/>
  <c r="D15" i="55"/>
  <c r="C15" i="55"/>
  <c r="B15" i="55"/>
  <c r="G14" i="55"/>
  <c r="F14" i="55"/>
  <c r="E14" i="55"/>
  <c r="D14" i="55"/>
  <c r="C14" i="55"/>
  <c r="B14" i="55"/>
  <c r="G13" i="55"/>
  <c r="F13" i="55"/>
  <c r="E13" i="55"/>
  <c r="D13" i="55"/>
  <c r="C13" i="55"/>
  <c r="B13" i="55"/>
  <c r="G12" i="55"/>
  <c r="F12" i="55"/>
  <c r="E12" i="55"/>
  <c r="D12" i="55"/>
  <c r="C12" i="55"/>
  <c r="B12" i="55"/>
  <c r="G11" i="55"/>
  <c r="F11" i="55"/>
  <c r="E11" i="55"/>
  <c r="D11" i="55"/>
  <c r="C11" i="55"/>
  <c r="B11" i="55"/>
  <c r="G10" i="55"/>
  <c r="F10" i="55"/>
  <c r="E10" i="55"/>
  <c r="D10" i="55"/>
  <c r="C10" i="55"/>
  <c r="B10" i="55"/>
  <c r="G9" i="55"/>
  <c r="F9" i="55"/>
  <c r="E9" i="55"/>
  <c r="D9" i="55"/>
  <c r="C9" i="55"/>
  <c r="B9" i="55"/>
  <c r="G8" i="55"/>
  <c r="F8" i="55"/>
  <c r="E8" i="55"/>
  <c r="D8" i="55"/>
  <c r="C8" i="55"/>
  <c r="B8" i="55"/>
  <c r="G7" i="55"/>
  <c r="F7" i="55"/>
  <c r="E7" i="55"/>
  <c r="D7" i="55"/>
  <c r="C7" i="55"/>
  <c r="B7" i="55"/>
  <c r="B6" i="53"/>
  <c r="F4" i="52"/>
  <c r="E4" i="52"/>
  <c r="J8" i="50" l="1"/>
  <c r="J9" i="50"/>
  <c r="J10" i="50"/>
  <c r="K10" i="50"/>
  <c r="J11" i="50"/>
  <c r="K11" i="50"/>
  <c r="J12" i="50"/>
  <c r="J13" i="50"/>
  <c r="J15" i="50"/>
  <c r="K15" i="50"/>
  <c r="J16" i="50"/>
  <c r="K16" i="50"/>
  <c r="J17" i="50"/>
  <c r="K17" i="50"/>
  <c r="J18" i="50"/>
  <c r="K18" i="50"/>
  <c r="J19" i="50"/>
  <c r="K19" i="50"/>
  <c r="J7" i="50"/>
  <c r="H8" i="50"/>
  <c r="H9" i="50"/>
  <c r="H10" i="50"/>
  <c r="I10" i="50"/>
  <c r="H11" i="50"/>
  <c r="I11" i="50"/>
  <c r="H12" i="50"/>
  <c r="H13" i="50"/>
  <c r="H15" i="50"/>
  <c r="I15" i="50"/>
  <c r="H16" i="50"/>
  <c r="I16" i="50"/>
  <c r="H17" i="50"/>
  <c r="I17" i="50"/>
  <c r="H18" i="50"/>
  <c r="I18" i="50"/>
  <c r="H19" i="50"/>
  <c r="I19" i="50"/>
  <c r="H7" i="50"/>
  <c r="F8" i="50"/>
  <c r="F9" i="50"/>
  <c r="F10" i="50"/>
  <c r="G10" i="50"/>
  <c r="F11" i="50"/>
  <c r="G11" i="50"/>
  <c r="F12" i="50"/>
  <c r="F13" i="50"/>
  <c r="F15" i="50"/>
  <c r="G15" i="50"/>
  <c r="F16" i="50"/>
  <c r="G16" i="50"/>
  <c r="F17" i="50"/>
  <c r="G17" i="50"/>
  <c r="F18" i="50"/>
  <c r="G18" i="50"/>
  <c r="F19" i="50"/>
  <c r="G19" i="50"/>
  <c r="F7" i="50"/>
  <c r="E8" i="50"/>
  <c r="E9" i="50"/>
  <c r="E10" i="50"/>
  <c r="E11" i="50"/>
  <c r="E12" i="50"/>
  <c r="E13" i="50"/>
  <c r="E15" i="50"/>
  <c r="E16" i="50"/>
  <c r="E17" i="50"/>
  <c r="E18" i="50"/>
  <c r="E19" i="50"/>
  <c r="E7" i="50"/>
  <c r="D8" i="50"/>
  <c r="D9" i="50"/>
  <c r="D10" i="50"/>
  <c r="D11" i="50"/>
  <c r="D12" i="50"/>
  <c r="D13" i="50"/>
  <c r="D15" i="50"/>
  <c r="D16" i="50"/>
  <c r="D17" i="50"/>
  <c r="D18" i="50"/>
  <c r="D19" i="50"/>
  <c r="D7" i="50"/>
  <c r="C19" i="50"/>
  <c r="B19" i="50"/>
  <c r="C18" i="50"/>
  <c r="B18" i="50"/>
  <c r="C17" i="50"/>
  <c r="B17" i="50"/>
  <c r="C16" i="50"/>
  <c r="B16" i="50"/>
  <c r="C15" i="50"/>
  <c r="B15" i="50"/>
  <c r="C13" i="50"/>
  <c r="B13" i="50"/>
  <c r="C12" i="50"/>
  <c r="B12" i="50"/>
  <c r="C11" i="50"/>
  <c r="B11" i="50"/>
  <c r="C10" i="50"/>
  <c r="B10" i="50"/>
  <c r="C9" i="50"/>
  <c r="B9" i="50"/>
  <c r="C8" i="50"/>
  <c r="B8" i="50"/>
  <c r="C7" i="50"/>
  <c r="B7" i="50"/>
  <c r="K13" i="50" l="1"/>
  <c r="I13" i="50"/>
  <c r="G13" i="50"/>
  <c r="K12" i="50"/>
  <c r="I12" i="50"/>
  <c r="G12" i="50"/>
  <c r="K9" i="50"/>
  <c r="I9" i="50"/>
  <c r="G9" i="50"/>
  <c r="K8" i="50"/>
  <c r="I8" i="50"/>
  <c r="G8" i="50"/>
  <c r="K7" i="50"/>
  <c r="I7" i="50"/>
  <c r="G7" i="50"/>
</calcChain>
</file>

<file path=xl/comments1.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B15 du Jaune Pensions</t>
        </r>
      </text>
    </comment>
  </commentList>
</comments>
</file>

<file path=xl/comments10.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comments11.xml><?xml version="1.0" encoding="utf-8"?>
<comments xmlns="http://schemas.openxmlformats.org/spreadsheetml/2006/main">
  <authors>
    <author>Auteur</author>
  </authors>
  <commentList>
    <comment ref="E4" authorId="0" shapeId="0">
      <text>
        <r>
          <rPr>
            <b/>
            <sz val="9"/>
            <color indexed="81"/>
            <rFont val="Tahoma"/>
            <family val="2"/>
          </rPr>
          <t>Source :</t>
        </r>
        <r>
          <rPr>
            <sz val="9"/>
            <color indexed="81"/>
            <rFont val="Tahoma"/>
            <family val="2"/>
          </rPr>
          <t xml:space="preserve">
IRCANTEC</t>
        </r>
      </text>
    </comment>
  </commentList>
</comments>
</file>

<file path=xl/comments12.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A5 du Jaune Pensions</t>
        </r>
      </text>
    </comment>
  </commentList>
</comments>
</file>

<file path=xl/comments13.xml><?xml version="1.0" encoding="utf-8"?>
<comments xmlns="http://schemas.openxmlformats.org/spreadsheetml/2006/main">
  <authors>
    <author>Auteur</author>
  </authors>
  <commentList>
    <comment ref="F4" authorId="0" shapeId="0">
      <text>
        <r>
          <rPr>
            <b/>
            <sz val="9"/>
            <color indexed="81"/>
            <rFont val="Tahoma"/>
            <family val="2"/>
          </rPr>
          <t>Source :</t>
        </r>
        <r>
          <rPr>
            <sz val="9"/>
            <color indexed="81"/>
            <rFont val="Tahoma"/>
            <family val="2"/>
          </rPr>
          <t xml:space="preserve">
FT 5.3-12</t>
        </r>
      </text>
    </comment>
  </commentList>
</comments>
</file>

<file path=xl/comments14.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A4 du Jaune Pensions</t>
        </r>
      </text>
    </comment>
  </commentList>
</comments>
</file>

<file path=xl/comments2.xml><?xml version="1.0" encoding="utf-8"?>
<comments xmlns="http://schemas.openxmlformats.org/spreadsheetml/2006/main">
  <authors>
    <author>Auteur</author>
  </authors>
  <commentList>
    <comment ref="T5" authorId="0" shapeId="0">
      <text>
        <r>
          <rPr>
            <b/>
            <sz val="9"/>
            <color indexed="81"/>
            <rFont val="Tahoma"/>
            <family val="2"/>
          </rPr>
          <t>Source :</t>
        </r>
        <r>
          <rPr>
            <sz val="9"/>
            <color indexed="81"/>
            <rFont val="Tahoma"/>
            <family val="2"/>
          </rPr>
          <t xml:space="preserve">
Tableau B14 du Jaune Pensions</t>
        </r>
      </text>
    </comment>
  </commentList>
</comments>
</file>

<file path=xl/comments3.xml><?xml version="1.0" encoding="utf-8"?>
<comments xmlns="http://schemas.openxmlformats.org/spreadsheetml/2006/main">
  <authors>
    <author>Auteur</author>
  </authors>
  <commentList>
    <comment ref="K6" authorId="0" shapeId="0">
      <text>
        <r>
          <rPr>
            <b/>
            <sz val="9"/>
            <color indexed="81"/>
            <rFont val="Tahoma"/>
            <family val="2"/>
          </rPr>
          <t>Source :</t>
        </r>
        <r>
          <rPr>
            <sz val="9"/>
            <color indexed="81"/>
            <rFont val="Tahoma"/>
            <family val="2"/>
          </rPr>
          <t xml:space="preserve">
Tableau B16 du Jaune Pensions</t>
        </r>
      </text>
    </comment>
  </commentList>
</comments>
</file>

<file path=xl/comments4.xml><?xml version="1.0" encoding="utf-8"?>
<comments xmlns="http://schemas.openxmlformats.org/spreadsheetml/2006/main">
  <authors>
    <author>Auteur</author>
  </authors>
  <commentList>
    <comment ref="K7" authorId="0" shapeId="0">
      <text>
        <r>
          <rPr>
            <b/>
            <sz val="9"/>
            <color indexed="81"/>
            <rFont val="Tahoma"/>
            <family val="2"/>
          </rPr>
          <t>Source :</t>
        </r>
        <r>
          <rPr>
            <sz val="9"/>
            <color indexed="81"/>
            <rFont val="Tahoma"/>
            <family val="2"/>
          </rPr>
          <t xml:space="preserve">
Tableau B17 du Jaune Pensions</t>
        </r>
      </text>
    </comment>
  </commentList>
</comments>
</file>

<file path=xl/comments5.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B18 du Jaune Pensions</t>
        </r>
      </text>
    </comment>
  </commentList>
</comments>
</file>

<file path=xl/comments6.xml><?xml version="1.0" encoding="utf-8"?>
<comments xmlns="http://schemas.openxmlformats.org/spreadsheetml/2006/main">
  <authors>
    <author>Auteur</author>
  </authors>
  <commentList>
    <comment ref="D6" authorId="0" shapeId="0">
      <text>
        <r>
          <rPr>
            <b/>
            <sz val="9"/>
            <color indexed="81"/>
            <rFont val="Tahoma"/>
            <family val="2"/>
          </rPr>
          <t>Source :</t>
        </r>
        <r>
          <rPr>
            <sz val="9"/>
            <color indexed="81"/>
            <rFont val="Tahoma"/>
            <family val="2"/>
          </rPr>
          <t xml:space="preserve">
Tableau B19 du Jaune Pensions</t>
        </r>
      </text>
    </comment>
  </commentList>
</comments>
</file>

<file path=xl/comments7.xml><?xml version="1.0" encoding="utf-8"?>
<comments xmlns="http://schemas.openxmlformats.org/spreadsheetml/2006/main">
  <authors>
    <author>Auteur</author>
  </authors>
  <commentList>
    <comment ref="S6" authorId="0" shapeId="0">
      <text>
        <r>
          <rPr>
            <b/>
            <sz val="9"/>
            <color indexed="81"/>
            <rFont val="Tahoma"/>
            <family val="2"/>
          </rPr>
          <t>Source :</t>
        </r>
        <r>
          <rPr>
            <sz val="9"/>
            <color indexed="81"/>
            <rFont val="Tahoma"/>
            <family val="2"/>
          </rPr>
          <t xml:space="preserve">
Tableau B20 du Jaune Pensions</t>
        </r>
      </text>
    </comment>
  </commentList>
</comments>
</file>

<file path=xl/comments8.xml><?xml version="1.0" encoding="utf-8"?>
<comments xmlns="http://schemas.openxmlformats.org/spreadsheetml/2006/main">
  <authors>
    <author>Auteur</author>
  </authors>
  <commentList>
    <comment ref="E4" authorId="0" shapeId="0">
      <text>
        <r>
          <rPr>
            <b/>
            <sz val="9"/>
            <color indexed="81"/>
            <rFont val="Tahoma"/>
            <family val="2"/>
          </rPr>
          <t>Source :</t>
        </r>
        <r>
          <rPr>
            <sz val="9"/>
            <color indexed="81"/>
            <rFont val="Tahoma"/>
            <family val="2"/>
          </rPr>
          <t xml:space="preserve">
FT 5.3-7</t>
        </r>
      </text>
    </comment>
  </commentList>
</comments>
</file>

<file path=xl/comments9.xml><?xml version="1.0" encoding="utf-8"?>
<comments xmlns="http://schemas.openxmlformats.org/spreadsheetml/2006/main">
  <authors>
    <author>Auteur</author>
  </authors>
  <commentList>
    <comment ref="D4" authorId="0" shapeId="0">
      <text>
        <r>
          <rPr>
            <b/>
            <sz val="9"/>
            <color indexed="81"/>
            <rFont val="Tahoma"/>
            <family val="2"/>
          </rPr>
          <t>Source :</t>
        </r>
        <r>
          <rPr>
            <sz val="9"/>
            <color indexed="81"/>
            <rFont val="Tahoma"/>
            <family val="2"/>
          </rPr>
          <t xml:space="preserve">
IRCANTEC</t>
        </r>
      </text>
    </comment>
  </commentList>
</comments>
</file>

<file path=xl/sharedStrings.xml><?xml version="1.0" encoding="utf-8"?>
<sst xmlns="http://schemas.openxmlformats.org/spreadsheetml/2006/main" count="931" uniqueCount="219">
  <si>
    <t>Total</t>
  </si>
  <si>
    <t>Hommes</t>
  </si>
  <si>
    <t>Femmes</t>
  </si>
  <si>
    <t>1 et moins</t>
  </si>
  <si>
    <t>De 1 à 2 inclus</t>
  </si>
  <si>
    <t>De 2 à 3 inclus</t>
  </si>
  <si>
    <t>De 3 à 4 inclus</t>
  </si>
  <si>
    <t>De 4 à 5 inclus</t>
  </si>
  <si>
    <t>De 5 à 10 inclus</t>
  </si>
  <si>
    <t>De 10 à 15 inclus</t>
  </si>
  <si>
    <t>De 15 à 20 inclus</t>
  </si>
  <si>
    <t>De 20 à 25 inclus</t>
  </si>
  <si>
    <t>De 25 à 30 inclus</t>
  </si>
  <si>
    <t>De 30 à 35 inclus</t>
  </si>
  <si>
    <t>De 35 à 40 inclus</t>
  </si>
  <si>
    <t>Plus de 40</t>
  </si>
  <si>
    <t>-</t>
  </si>
  <si>
    <t>Durée de cotisation moyenne (3) (en années)</t>
  </si>
  <si>
    <t>Âge moyen à la liquidation</t>
  </si>
  <si>
    <t>Eléments de calcul de la pension de retraite d'un agent titulaire de la fonction publique</t>
  </si>
  <si>
    <t>Pensions militaires</t>
  </si>
  <si>
    <t>Ensemble</t>
  </si>
  <si>
    <t>Montant mensuel moyen de l'avantage principal de droit dérivé (en euros)</t>
  </si>
  <si>
    <t>Montant mensuel moyen de la retraite totale de droit dérivé (en euros)</t>
  </si>
  <si>
    <t>(2) L'effectif total prend en compte les pensionnés en titre définitif et en état d'avances.</t>
  </si>
  <si>
    <t>SRE (fonction publique de l'État) (1)</t>
  </si>
  <si>
    <t>CNRACL (fonction publique territoriale et hospitalière)</t>
  </si>
  <si>
    <t xml:space="preserve">Pensions civiles hors La Poste et Orange  </t>
  </si>
  <si>
    <t>Fonction publique territoriale</t>
  </si>
  <si>
    <t>Fonction publique hospitalière</t>
  </si>
  <si>
    <t>Fonction publique territoriale et hospitalière</t>
  </si>
  <si>
    <t>Montant mensuel moyen de l'avantage principal de droit direct (en euros)</t>
  </si>
  <si>
    <t>nd : données non disponibles, non communiquées ou manquantes.</t>
  </si>
  <si>
    <t>Montant mensuel moyen de la retraite totale de droit direct (en euros) (3)</t>
  </si>
  <si>
    <t>Gain mensuel moyen procuré par la surcote (en euros) (4)</t>
  </si>
  <si>
    <t>Perte mensuelle moyenne occasionnée par la décote (en euros) (4)</t>
  </si>
  <si>
    <t xml:space="preserve">Pensions civiles y compris La Poste et Orange  </t>
  </si>
  <si>
    <t>Fonction publique territoriale et hospitalière)</t>
  </si>
  <si>
    <t>CNRACL / Pensions FPT  de droit direct</t>
  </si>
  <si>
    <t>CNRACL / Pensions FPTH de droit direct</t>
  </si>
  <si>
    <t>Flux droit direct</t>
  </si>
  <si>
    <t>Indice de liquidation</t>
  </si>
  <si>
    <t>Taux de liquidation (en %)</t>
  </si>
  <si>
    <t>Flux droit dérivé (2)</t>
  </si>
  <si>
    <t>Taux de liquidation hors décote/surcote (en %)</t>
  </si>
  <si>
    <t>Flux droit dérivé (5)</t>
  </si>
  <si>
    <t>Valeur annuelle moyenne du point d'indice</t>
  </si>
  <si>
    <t>(2) Hors pensions d'orphelins (principales et temporaires).</t>
  </si>
  <si>
    <t>(4)  Les données sont issues des titres définitifs uniquement. Les pensions en état d'avances ne sont pas prises en compte.</t>
  </si>
  <si>
    <t>(5) Pour les pensions d'orphelins, seules les pensions principales d'orphelins majeurs infirmes sont prises en compte.</t>
  </si>
  <si>
    <t>NB : La détermination du montant de la pension pour le premier mois (avantage principal) se calcule en multipliant la valeur du point par l’indice de liquidation et par le taux de liquidation lorsque la pension n'est pas soumise au minimum garanti.</t>
  </si>
  <si>
    <t>Pensions civiles hors La Poste et Orange</t>
  </si>
  <si>
    <t>Pensions civiles y compris La Poste et Orange</t>
  </si>
  <si>
    <t>Pension mensuelle moyenne (en euros) (1)</t>
  </si>
  <si>
    <t>nd</t>
  </si>
  <si>
    <t>(6) Seul 1% de la population des retraités du FSPOEIE a sa pension calculée sur une base indiciaire.</t>
  </si>
  <si>
    <t>- (6)</t>
  </si>
  <si>
    <t>Catégorie A</t>
  </si>
  <si>
    <t>Catégorie B</t>
  </si>
  <si>
    <t>Catégorie C</t>
  </si>
  <si>
    <t>Toutes catégories statutaires confondues</t>
  </si>
  <si>
    <t>SRE (fonction publique de l'État)</t>
  </si>
  <si>
    <t>Pensions civiles hors La Poste et Orange (hors départs pour invalidité)</t>
  </si>
  <si>
    <t>Pensions civiles y compris La Poste et Orange (hors départs pour invalidité)</t>
  </si>
  <si>
    <t>Fonction publique territoriale (hors départs pour invalidité)</t>
  </si>
  <si>
    <t>Fonction publique hospitalière (hors départs pour invalidité)</t>
  </si>
  <si>
    <t>Fonction publique territoriale et hospitalière (hors départs pour invalidité)</t>
  </si>
  <si>
    <t>Catégorie A+ (2)</t>
  </si>
  <si>
    <t>Pensions militaires (1)</t>
  </si>
  <si>
    <t>Officiers généraux</t>
  </si>
  <si>
    <t>Officiers supérieurs</t>
  </si>
  <si>
    <t>Officiers subalternes</t>
  </si>
  <si>
    <t>Sous-officiers</t>
  </si>
  <si>
    <t>Caporaux et soldats</t>
  </si>
  <si>
    <t>Officiers généraux et supérieurs</t>
  </si>
  <si>
    <t>Pension mensuelle moyenne totale (en euros) (1)</t>
  </si>
  <si>
    <t>Avantage principal mensuel moyen (en euros)</t>
  </si>
  <si>
    <r>
      <t>1</t>
    </r>
    <r>
      <rPr>
        <vertAlign val="superscript"/>
        <sz val="8"/>
        <rFont val="Arial"/>
        <family val="2"/>
      </rPr>
      <t>er</t>
    </r>
    <r>
      <rPr>
        <sz val="8"/>
        <rFont val="Arial"/>
        <family val="2"/>
      </rPr>
      <t xml:space="preserve"> décile</t>
    </r>
  </si>
  <si>
    <r>
      <t>2</t>
    </r>
    <r>
      <rPr>
        <vertAlign val="superscript"/>
        <sz val="8"/>
        <rFont val="Arial"/>
        <family val="2"/>
      </rPr>
      <t>e</t>
    </r>
    <r>
      <rPr>
        <sz val="8"/>
        <rFont val="Arial"/>
        <family val="2"/>
      </rPr>
      <t xml:space="preserve"> décile</t>
    </r>
  </si>
  <si>
    <r>
      <t>3</t>
    </r>
    <r>
      <rPr>
        <vertAlign val="superscript"/>
        <sz val="8"/>
        <rFont val="Arial"/>
        <family val="2"/>
      </rPr>
      <t>e</t>
    </r>
    <r>
      <rPr>
        <sz val="8"/>
        <rFont val="Arial"/>
        <family val="2"/>
      </rPr>
      <t xml:space="preserve"> décile</t>
    </r>
  </si>
  <si>
    <r>
      <t>4</t>
    </r>
    <r>
      <rPr>
        <vertAlign val="superscript"/>
        <sz val="8"/>
        <rFont val="Arial"/>
        <family val="2"/>
      </rPr>
      <t>e</t>
    </r>
    <r>
      <rPr>
        <sz val="8"/>
        <rFont val="Arial"/>
        <family val="2"/>
      </rPr>
      <t xml:space="preserve"> décile</t>
    </r>
  </si>
  <si>
    <r>
      <t>5</t>
    </r>
    <r>
      <rPr>
        <vertAlign val="superscript"/>
        <sz val="8"/>
        <rFont val="Arial"/>
        <family val="2"/>
      </rPr>
      <t>e</t>
    </r>
    <r>
      <rPr>
        <sz val="8"/>
        <rFont val="Arial"/>
        <family val="2"/>
      </rPr>
      <t xml:space="preserve"> décile</t>
    </r>
  </si>
  <si>
    <r>
      <t>6</t>
    </r>
    <r>
      <rPr>
        <vertAlign val="superscript"/>
        <sz val="8"/>
        <rFont val="Arial"/>
        <family val="2"/>
      </rPr>
      <t>e</t>
    </r>
    <r>
      <rPr>
        <sz val="8"/>
        <rFont val="Arial"/>
        <family val="2"/>
      </rPr>
      <t xml:space="preserve"> décile</t>
    </r>
  </si>
  <si>
    <r>
      <t>7</t>
    </r>
    <r>
      <rPr>
        <vertAlign val="superscript"/>
        <sz val="8"/>
        <rFont val="Arial"/>
        <family val="2"/>
      </rPr>
      <t>e</t>
    </r>
    <r>
      <rPr>
        <sz val="8"/>
        <rFont val="Arial"/>
        <family val="2"/>
      </rPr>
      <t xml:space="preserve"> décile</t>
    </r>
  </si>
  <si>
    <r>
      <t>8</t>
    </r>
    <r>
      <rPr>
        <vertAlign val="superscript"/>
        <sz val="8"/>
        <rFont val="Arial"/>
        <family val="2"/>
      </rPr>
      <t>e</t>
    </r>
    <r>
      <rPr>
        <sz val="8"/>
        <rFont val="Arial"/>
        <family val="2"/>
      </rPr>
      <t xml:space="preserve"> décile</t>
    </r>
  </si>
  <si>
    <r>
      <t>9</t>
    </r>
    <r>
      <rPr>
        <vertAlign val="superscript"/>
        <sz val="8"/>
        <rFont val="Arial"/>
        <family val="2"/>
      </rPr>
      <t>e</t>
    </r>
    <r>
      <rPr>
        <sz val="8"/>
        <rFont val="Arial"/>
        <family val="2"/>
      </rPr>
      <t xml:space="preserve"> décile</t>
    </r>
  </si>
  <si>
    <t>Montants mensuels bruts de pensions (avantage principal seulement)</t>
  </si>
  <si>
    <t>Effectifs des bénéficiaires de droit direct dont la pension est entrée en paiement au cours de l'année</t>
  </si>
  <si>
    <t>Effectifs des bénéficiaires de droit dérivé dont la pension est entrée en paiement au cours de l'année(5)</t>
  </si>
  <si>
    <t>Effectifs des bénéficiaires des pensions de droit direct versées au cours de l'année</t>
  </si>
  <si>
    <t>Pensions mises en paiement au cours de l'année en</t>
  </si>
  <si>
    <t>CNRACL / pensions de droit direct de la FPT</t>
  </si>
  <si>
    <t>CNRACL / pensions de droit direct de la FPH</t>
  </si>
  <si>
    <t>(en euros)</t>
  </si>
  <si>
    <t xml:space="preserve">              </t>
  </si>
  <si>
    <t xml:space="preserve">               </t>
  </si>
  <si>
    <t>1 717</t>
  </si>
  <si>
    <t>1 311</t>
  </si>
  <si>
    <t>(1) Durée de cotisation tous employeurs confondus, c'est-à-dire en tant qu'agent de la fonction publique ou du secteur semi-public.</t>
  </si>
  <si>
    <t>(2) Y compris les capitaux uniques (calcul d'une "pension" équivalente au nombre de points acquis).</t>
  </si>
  <si>
    <t>(3) La durée de cotisation est inconnue pour ces agents.</t>
  </si>
  <si>
    <t>Durée de cotisation à l'Ircantec (1)
(en années)</t>
  </si>
  <si>
    <t>Indéterminée (3)</t>
  </si>
  <si>
    <t>SRE / Pensions militaires  de droit direct (1)</t>
  </si>
  <si>
    <t>FSPOEIE / Pensions  de droit direct (2)</t>
  </si>
  <si>
    <t>Montant mensuel moyen de la retraite totale de droit direct (en euros) (3) - Hommes</t>
  </si>
  <si>
    <t>Montant mensuel moyen de la retraite totale de droit direct (en euros) (3) - Femmes</t>
  </si>
  <si>
    <t>Pension  mensuelle moyenne totale (en euros) (2)</t>
  </si>
  <si>
    <t>Montant moyen de pension annuelle (2) (en €)</t>
  </si>
  <si>
    <t>1er décile (en euros)</t>
  </si>
  <si>
    <t>5ème décile  (en euros)</t>
  </si>
  <si>
    <t>9ème décile (en euros)</t>
  </si>
  <si>
    <t>(2) Les montants de pensions sont issus des titres définitifs uniquement, les pensions en état d'avances ne sont pas prises en compte.</t>
  </si>
  <si>
    <t>Pension mensuelle moyenne totale (en euros) (2)</t>
  </si>
  <si>
    <t>Effectifs de bénéficiaires de droit direct (hors départs pour invalidité) dont la pension est entrée en paiement en 2015</t>
  </si>
  <si>
    <t>(2) Pour le SRE et la CNRACL,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t>
  </si>
  <si>
    <t>Catégorie A+</t>
  </si>
  <si>
    <t>Effectifs de bénéficiaires de droit direct (hors départs pour invalidité) dont la pension est entrée en paiement en 2016</t>
  </si>
  <si>
    <t>Pensions de droit direct entrées en paiement en 2016 (avantage principal seulement, hors pensions d'invalidité)</t>
  </si>
  <si>
    <t>NB : les générations 1946 (70 ans) à 1956 (60 ans) représentent 98,5% du flux total de départ en 2016. Les départs des générations 1957 et suivantes représentent 712 personnes.</t>
  </si>
  <si>
    <t>Durée de cotisation  moyenne (1) (en année)</t>
  </si>
  <si>
    <t>Pension moyenne annuelle (2) (en €)</t>
  </si>
  <si>
    <t>Figure 5.3-14 : Montant des pensions mensuelles brutes moyennes de droit direct et de droit dérivé versées au SRE, à la CNRACL et au FSPOEIE (stock)</t>
  </si>
  <si>
    <t>Figure 5.3-2 : Montant de la pension mensuelle moyenne brute, indice et taux de liquidation moyens des pensions entrées en paiement au SRE, à la CNRACL et au FSPOEIE (flux)</t>
  </si>
  <si>
    <t>Figure 5.3-1 : Montant moyen des pensions mensuelles brutes de droit direct et de droit dérivé entrées en paiement au SRE, à la CNRACL et au FSPOEIE (flux)</t>
  </si>
  <si>
    <t>Champ : l'Ircantec regroupe deux régimes : le régime des salariés et le régime des élus locaux. Les données présentées ici portent sur les liquidations de droit direct à l'Ircantec, uniquement pour le régime salariés (hors régime des élus locaux donc).</t>
  </si>
  <si>
    <t>Évolution 2017/2016 (en %)</t>
  </si>
  <si>
    <t>Évolution annuelle moyenne 2017/2007 (en %)</t>
  </si>
  <si>
    <t>Figure 5.3-4 : Montant de la pension mensuelle brute, suivant la catégorie statutaire et le genre, pour les pensions civiles de droit direct pour invalidité entrées en paiement au SRE et à la CNRACL, en 2017 (flux)</t>
  </si>
  <si>
    <t>Figure 5.3-5 : Montant de la pension mensuelle brute, suivant le regroupement de corps et le genre (hors pensions d'invalidité), pour les pensions militaires de droit direct entrées en paiement au SRE en 2017 (flux)</t>
  </si>
  <si>
    <t>Figure 5.3-6 : Montant de la pension mensuelle brute, suivant le regroupement de corps et le genre, pour les pensions militaires de droit direct pour invalidité entrées en paiement au SRE en 2017 (flux)</t>
  </si>
  <si>
    <t>Figure 5.3-7 : Répartition par décile des montants mensuels bruts de pensions (avantage principal seulement, hors pensions d'invalidité) de droit direct entrées en paiement en 2017 (flux)</t>
  </si>
  <si>
    <t>Figure 5.3-8 : Déciles des montants mensuels bruts de pensions (avantage principal seulement, hors pensions d'invalidité) de droit direct entrées en paiement en 2017 (flux)</t>
  </si>
  <si>
    <t>Évolution annuelle moyenne 2017/2009 (en %)</t>
  </si>
  <si>
    <t>mois</t>
  </si>
  <si>
    <t>durée cotisation moyenne</t>
  </si>
  <si>
    <t>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</si>
  <si>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t>
  </si>
  <si>
    <t>Pensions militaires (3)</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</si>
  <si>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t>
  </si>
  <si>
    <t>Champ : Pensions militaires de retraite, hors soldes de réserve.</t>
  </si>
  <si>
    <t xml:space="preserve">(1) Hors soldes de réserve. </t>
  </si>
  <si>
    <t>SRE / Pensions civiles de droit direct y compris La Poste et Orange</t>
  </si>
  <si>
    <t>Montant mensuel moyen de la retraite totale de droit direct (en euros)</t>
  </si>
  <si>
    <t>Effectifs des bénéficiaires des pensions de droit dérivé versées au cours de l'année</t>
  </si>
  <si>
    <t xml:space="preserve">Montant mensuel moyen de la retraite totale de droit dérivé (en euros) </t>
  </si>
  <si>
    <t>Hommes (1)</t>
  </si>
  <si>
    <t>Femmes (1)</t>
  </si>
  <si>
    <t>SRE / Pensions civiles y compris La Poste et Orange de droit direct</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</si>
  <si>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</si>
  <si>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Indéterminé</t>
  </si>
  <si>
    <t>Hors catégorie</t>
  </si>
  <si>
    <t>(3)  Les données sont issues des titres définitifs uniquement. Les pensions en état d'avances ne sont pas prises en compte.</t>
  </si>
  <si>
    <t>(4) Pour les pensions d'orphelins, seules les pensions principales d'orphelins majeurs infirmes sont prises en compte.</t>
  </si>
  <si>
    <t xml:space="preserve">(2) Hors soldes de réserve pour les militaires. </t>
  </si>
  <si>
    <t>(2) Hors soldes de réserve pour les militaires depuis 2013</t>
  </si>
  <si>
    <r>
      <rPr>
        <b/>
        <i/>
        <u/>
        <sz val="8"/>
        <rFont val="Arial"/>
        <family val="2"/>
      </rPr>
      <t xml:space="preserve">Bénéficiaires de droit direct </t>
    </r>
    <r>
      <rPr>
        <b/>
        <i/>
        <sz val="8"/>
        <rFont val="Arial"/>
        <family val="2"/>
      </rPr>
      <t>dont la pension est entrée en paiement au cours de l'année</t>
    </r>
  </si>
  <si>
    <t xml:space="preserve">   - Effectifs</t>
  </si>
  <si>
    <t xml:space="preserve">   - Montant mensuel moyen de l'avantage principal (en euros)</t>
  </si>
  <si>
    <t xml:space="preserve">   - Montant mensuel moyen de la retraite totale (en euros) (3)</t>
  </si>
  <si>
    <t xml:space="preserve">      - Hommes</t>
  </si>
  <si>
    <t xml:space="preserve">      - Femmes</t>
  </si>
  <si>
    <t xml:space="preserve">   - Gain mensuel moyen procuré par la surcote (en euros) (4)</t>
  </si>
  <si>
    <t xml:space="preserve">   - Perte mensuelle moyenne occasionnée par la décote (en euros) (4)</t>
  </si>
  <si>
    <r>
      <rPr>
        <b/>
        <u/>
        <sz val="8"/>
        <rFont val="Arial"/>
        <family val="2"/>
      </rPr>
      <t>Bénéficiaires de droit dérivé</t>
    </r>
    <r>
      <rPr>
        <b/>
        <sz val="8"/>
        <rFont val="Arial"/>
        <family val="2"/>
      </rPr>
      <t xml:space="preserve"> dont la pension est entrée en paiement au cours de l'année</t>
    </r>
  </si>
  <si>
    <t xml:space="preserve">   - Effectifs(5)</t>
  </si>
  <si>
    <t xml:space="preserve">   - Montant mensuel moyen de la retraite totale (en euros)</t>
  </si>
  <si>
    <t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t>
  </si>
  <si>
    <t xml:space="preserve">Fonction publique hospitalière </t>
  </si>
  <si>
    <t>Figure 5.3-3 : Montant de la pension mensuelle brute, suivant la catégorie statutaire et le genre (hors départ pour invalidité), pour les pensions civiles de droit direct entrées en paiement au SRE et à la CNRACL, en 2017 (flux)</t>
  </si>
  <si>
    <t>Effectifs de pensions</t>
  </si>
  <si>
    <t xml:space="preserve">   - de droit direct</t>
  </si>
  <si>
    <t xml:space="preserve">   - de droit dérivé (2)</t>
  </si>
  <si>
    <t>Sources : DGFiP - Service des retraites de l'État, CNRACL et FSPOEIE.</t>
  </si>
  <si>
    <t>FSPOEIE (ouvriers d'État) (2)</t>
  </si>
  <si>
    <t>(3)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</si>
  <si>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(4) Respectivement pour les bénéficiaires d'une surcote ou décote uniquement, hors pensions portées au minimum garanti, et calculé sur le montant principal de la pension et la majoration pour enfant.</t>
  </si>
  <si>
    <t>(5) Les effectifs sont y compris pensions d'orphelins, les autres indicateurs hors pensions d'orphelins. À la CNRACL, seules les pensions principales d'orphelins majeurs infirmes sont prises en compte.</t>
  </si>
  <si>
    <t>FSPOEIE (ouvriers d'État) (4)</t>
  </si>
  <si>
    <t>Pensions mises en paiement</t>
  </si>
  <si>
    <t>(1)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</si>
  <si>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(3) Les effectifs et indicateurs des pensions militaires entrées en paiement sont hors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t>
  </si>
  <si>
    <t>Sources : DGFiP - Service des retraites de l'État, et CNRACL.</t>
  </si>
  <si>
    <t>Indéterminée</t>
  </si>
  <si>
    <t>(1) Pensions civiles uniquement.</t>
  </si>
  <si>
    <t>(1) Pour le SRE et la CNRACL,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</si>
  <si>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Source : DGFiP - Service des retraites de l'État.</t>
  </si>
  <si>
    <t>(2)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t>
  </si>
  <si>
    <t>SRE / Pensions militaires de droit direct</t>
  </si>
  <si>
    <t>Note de lecture : 
10 % des pensions de la CNRACL (FPH) entrées en paiement en 2017 sont d'un montant mensuel inférieur à 755 euros.
50 % des pensions de la CNRACL (FPH) entrées en paiement en 2017 sont d'un montant mensuel inférieur à 1 490 euros.
10 % des pensions de la CNRACL (FPH) entrées en paiement en 2017 sont d'un montant mensuel supérieur à 2 145 euros.</t>
  </si>
  <si>
    <t>NB : le régime de l'Ircantec, caractérisé par une durée moyenne de cotisation de 5 ans et 7 mois (pour les nouveaux pensionnés 2017) et assimilable à un régime de passage, couvre des agents non fonctionnaires pour la plupart et ayant un statut moins stable.
La mise en place du droit à l'information a provoqué ces dernières années une progression du nombre des liquidations à faible durée de cotisation qui se stabilise en 2017 : des affiliés qui auparavant ne demandaient pas leur retraite par oubli ou méconnaissance formulent aujourd’hui une demande, même pour un faible montant. La part des liquidations pour les durées de moins d’un an atteint 31,1% en 2017 (contre 32,2% en 2016 et 30% en 2015).</t>
  </si>
  <si>
    <t>Montant moyen de la pension de droit direct (4) (en euros)</t>
  </si>
  <si>
    <t>Source : L'Ircantec.</t>
  </si>
  <si>
    <t>Note de lecture : En 2017, 187 172 personnes ont liquidé leur retraite de droit direct à l'Ircantec (hors élus), soit une progression de + 6,6% par rapport à 2016.</t>
  </si>
  <si>
    <t>Champ : l'Ircantec regroupe le régime des salariés et le régime des élus locaux. Les données présentées ici portent sur les liquidations de droit direct à l'Ircantec en 2017, uniquement pour le régime des salariés (hors régime des élus locaux donc).</t>
  </si>
  <si>
    <t>Figure 5.3-12 : Montant des pensions mensuelles brutes moyennes de droit direct et de droit dérivé versées au SRE, à la CNRACL et au FSPOEIE (stock)</t>
  </si>
  <si>
    <t>FSPOEIE (ouvriers d'État)</t>
  </si>
  <si>
    <t>(1) Conjoint survivant</t>
  </si>
  <si>
    <t>Sources : DGFiP - Service des retraites de l'État, CNRACL et FSPOEIE. Traitement DGAFP, département des études, des statistiques et des systèmes d'information.</t>
  </si>
  <si>
    <t>Pensions versées (en euros)</t>
  </si>
  <si>
    <t>Pension mensuelle moyenne (1)</t>
  </si>
  <si>
    <t>Pension mensuelle moyenne  (1)</t>
  </si>
  <si>
    <t>Pension mensuelle moyenne  (1) de droit direct</t>
  </si>
  <si>
    <t>Pension mensuelle moyenne  (1) de droit dérivé (2)</t>
  </si>
  <si>
    <t>Pension mensuelle moyenne  (1) de droit dérivé</t>
  </si>
  <si>
    <t>Pension mensuelle moyenne  (1) de droit dérivé (4)</t>
  </si>
  <si>
    <t>FSPOEIE (ouvriers d'État) (3)</t>
  </si>
  <si>
    <t xml:space="preserve">   - de droit dérivé (4)</t>
  </si>
  <si>
    <t>Figure 5.3-13 : Montant brut mensuel moyen (en euros) de la retraite totale des pensions de droit direct versées au SRE, à la CNRACL et au FSPOEIE en 2017 (stock)</t>
  </si>
  <si>
    <t/>
  </si>
  <si>
    <t>n.s.</t>
  </si>
  <si>
    <t>Figure 5.3-9 : Durée de cotisation et montant moyen brut des pensions des retraités de droit direct du régime salarié de l'Ircantec ayant liquidé en 2017 (flux)</t>
  </si>
  <si>
    <t>Effectifs de retraités ayant liquidé en 2017</t>
  </si>
  <si>
    <t>Part sur l'ensemble des liquidants en 2017 (en %)</t>
  </si>
  <si>
    <t>Figure 5.3-10 : Pension moyenne annuelle brute des nouveaux retraités de droit direct du régime salarié de l'Ircantec ayant liquidé en 2017 (flux)</t>
  </si>
  <si>
    <t>Figure 5.3-11 : Effectifs de départs et pension moyenne brute par génération des retraités de droit direct du régime salarié de l'Ircantec ayant liquidé en 2017 (flux)</t>
  </si>
  <si>
    <r>
      <t>Pension mensuelle moyenne (en euros)</t>
    </r>
    <r>
      <rPr>
        <vertAlign val="superscript"/>
        <sz val="8"/>
        <rFont val="Arial"/>
        <family val="2"/>
      </rPr>
      <t>(1)</t>
    </r>
  </si>
  <si>
    <r>
      <t>Flux droit dérivé</t>
    </r>
    <r>
      <rPr>
        <b/>
        <vertAlign val="superscript"/>
        <sz val="8"/>
        <rFont val="Arial"/>
        <family val="2"/>
      </rPr>
      <t>(2)</t>
    </r>
  </si>
  <si>
    <t>n.s. : non significatif</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</si>
</sst>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quot;;\-#,##0\ &quot;€&quot;"/>
    <numFmt numFmtId="44" formatCode="_-* #,##0.00\ &quot;€&quot;_-;\-* #,##0.00\ &quot;€&quot;_-;_-* &quot;-&quot;??\ &quot;€&quot;_-;_-@_-"/>
    <numFmt numFmtId="43" formatCode="_-* #,##0.00\ _€_-;\-* #,##0.00\ _€_-;_-* &quot;-&quot;??\ _€_-;_-@_-"/>
    <numFmt numFmtId="164" formatCode="0.0%"/>
    <numFmt numFmtId="165" formatCode="0.0"/>
    <numFmt numFmtId="166" formatCode="#,##0\ &quot;€&quot;"/>
    <numFmt numFmtId="167" formatCode="#,##0.0"/>
    <numFmt numFmtId="168" formatCode="#,##0_ ;\-#,##0\ "/>
    <numFmt numFmtId="169" formatCode="#,##0.0_ ;\-#,##0.0\ "/>
    <numFmt numFmtId="170" formatCode="#,##0\ _€"/>
    <numFmt numFmtId="171" formatCode="#,##0.0\ _€"/>
    <numFmt numFmtId="172" formatCode="#,##0.00\ _€"/>
  </numFmts>
  <fonts count="31" x14ac:knownFonts="1">
    <font>
      <sz val="11"/>
      <color theme="1"/>
      <name val="Calibri"/>
      <family val="2"/>
      <scheme val="minor"/>
    </font>
    <font>
      <sz val="11"/>
      <color theme="1"/>
      <name val="Calibri"/>
      <family val="2"/>
      <scheme val="minor"/>
    </font>
    <font>
      <b/>
      <sz val="10"/>
      <name val="Arial"/>
      <family val="2"/>
    </font>
    <font>
      <b/>
      <sz val="8"/>
      <name val="Arial"/>
      <family val="2"/>
    </font>
    <font>
      <sz val="8"/>
      <color theme="1"/>
      <name val="Arial"/>
      <family val="2"/>
    </font>
    <font>
      <sz val="8"/>
      <name val="Arial"/>
      <family val="2"/>
    </font>
    <font>
      <sz val="10"/>
      <name val="Arial"/>
      <family val="2"/>
    </font>
    <font>
      <i/>
      <sz val="8"/>
      <name val="Arial"/>
      <family val="2"/>
    </font>
    <font>
      <sz val="11"/>
      <name val="Calibri"/>
      <family val="2"/>
      <scheme val="minor"/>
    </font>
    <font>
      <i/>
      <sz val="8"/>
      <color theme="1"/>
      <name val="Arial"/>
      <family val="2"/>
    </font>
    <font>
      <i/>
      <sz val="11"/>
      <color theme="1"/>
      <name val="Calibri"/>
      <family val="2"/>
      <scheme val="minor"/>
    </font>
    <font>
      <sz val="11"/>
      <color indexed="8"/>
      <name val="Calibri"/>
      <family val="2"/>
    </font>
    <font>
      <b/>
      <sz val="8"/>
      <name val="Times"/>
    </font>
    <font>
      <sz val="10"/>
      <name val="Times New Roman"/>
      <family val="1"/>
    </font>
    <font>
      <sz val="6"/>
      <name val="Times"/>
    </font>
    <font>
      <i/>
      <sz val="8"/>
      <name val="Times"/>
    </font>
    <font>
      <sz val="8"/>
      <name val="Times"/>
    </font>
    <font>
      <b/>
      <sz val="10"/>
      <name val="Times New Roman"/>
      <family val="1"/>
    </font>
    <font>
      <b/>
      <i/>
      <sz val="8"/>
      <name val="Arial"/>
      <family val="2"/>
    </font>
    <font>
      <vertAlign val="superscript"/>
      <sz val="8"/>
      <name val="Arial"/>
      <family val="2"/>
    </font>
    <font>
      <i/>
      <sz val="11"/>
      <name val="Calibri"/>
      <family val="2"/>
      <scheme val="minor"/>
    </font>
    <font>
      <b/>
      <sz val="11"/>
      <name val="Calibri"/>
      <family val="2"/>
      <scheme val="minor"/>
    </font>
    <font>
      <sz val="9"/>
      <name val="Arial"/>
      <family val="2"/>
    </font>
    <font>
      <b/>
      <sz val="9"/>
      <name val="Arial"/>
      <family val="2"/>
    </font>
    <font>
      <sz val="9"/>
      <color indexed="81"/>
      <name val="Tahoma"/>
      <family val="2"/>
    </font>
    <font>
      <b/>
      <sz val="9"/>
      <color indexed="81"/>
      <name val="Tahoma"/>
      <family val="2"/>
    </font>
    <font>
      <sz val="11"/>
      <color rgb="FFFF0000"/>
      <name val="Calibri"/>
      <family val="2"/>
      <scheme val="minor"/>
    </font>
    <font>
      <b/>
      <i/>
      <u/>
      <sz val="8"/>
      <name val="Arial"/>
      <family val="2"/>
    </font>
    <font>
      <b/>
      <u/>
      <sz val="8"/>
      <name val="Arial"/>
      <family val="2"/>
    </font>
    <font>
      <sz val="8"/>
      <color rgb="FFFF0000"/>
      <name val="Arial"/>
      <family val="2"/>
    </font>
    <font>
      <b/>
      <vertAlign val="superscript"/>
      <sz val="8"/>
      <name val="Arial"/>
      <family val="2"/>
    </font>
  </fonts>
  <fills count="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right/>
      <top/>
      <bottom style="medium">
        <color indexed="9"/>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top style="thin">
        <color rgb="FFC00000"/>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bottom/>
      <diagonal/>
    </border>
    <border>
      <left style="thin">
        <color rgb="FFC00000"/>
      </left>
      <right/>
      <top style="thin">
        <color rgb="FFC00000"/>
      </top>
      <bottom/>
      <diagonal/>
    </border>
    <border>
      <left style="thin">
        <color rgb="FFC00000"/>
      </left>
      <right/>
      <top/>
      <bottom/>
      <diagonal/>
    </border>
    <border>
      <left style="thin">
        <color rgb="FFC00000"/>
      </left>
      <right/>
      <top/>
      <bottom style="thin">
        <color rgb="FFC00000"/>
      </bottom>
      <diagonal/>
    </border>
    <border>
      <left/>
      <right style="thin">
        <color rgb="FFC00000"/>
      </right>
      <top style="thin">
        <color rgb="FFC00000"/>
      </top>
      <bottom/>
      <diagonal/>
    </border>
    <border>
      <left/>
      <right/>
      <top/>
      <bottom style="thin">
        <color rgb="FFC00000"/>
      </bottom>
      <diagonal/>
    </border>
    <border>
      <left/>
      <right style="thin">
        <color rgb="FFC00000"/>
      </right>
      <top/>
      <bottom style="thin">
        <color rgb="FFC00000"/>
      </bottom>
      <diagonal/>
    </border>
    <border>
      <left/>
      <right style="thin">
        <color rgb="FFC00000"/>
      </right>
      <top/>
      <bottom/>
      <diagonal/>
    </border>
  </borders>
  <cellStyleXfs count="25">
    <xf numFmtId="0" fontId="0" fillId="0" borderId="0"/>
    <xf numFmtId="9"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0" fontId="12" fillId="0" borderId="0"/>
    <xf numFmtId="0" fontId="13" fillId="0" borderId="9"/>
    <xf numFmtId="0" fontId="14" fillId="0" borderId="0">
      <alignment horizontal="left"/>
    </xf>
    <xf numFmtId="0" fontId="12" fillId="0" borderId="0"/>
    <xf numFmtId="0" fontId="15" fillId="0" borderId="0">
      <alignment horizontal="left"/>
    </xf>
    <xf numFmtId="0" fontId="16" fillId="0" borderId="10">
      <alignment horizontal="right"/>
    </xf>
    <xf numFmtId="3" fontId="16" fillId="0" borderId="0">
      <alignment horizontal="right"/>
    </xf>
    <xf numFmtId="0" fontId="16" fillId="0" borderId="10">
      <alignment horizontal="center" vertical="center" wrapText="1"/>
    </xf>
    <xf numFmtId="0" fontId="16" fillId="0" borderId="10">
      <alignment horizontal="left" vertical="center"/>
    </xf>
    <xf numFmtId="0" fontId="16" fillId="0" borderId="0">
      <alignment horizontal="left"/>
    </xf>
    <xf numFmtId="0" fontId="17" fillId="0" borderId="0">
      <alignment horizontal="left"/>
    </xf>
    <xf numFmtId="3" fontId="16" fillId="0" borderId="10">
      <alignment horizontal="right" vertical="center"/>
    </xf>
    <xf numFmtId="0" fontId="16" fillId="0" borderId="10">
      <alignment horizontal="left" vertical="center"/>
    </xf>
    <xf numFmtId="0" fontId="16" fillId="0" borderId="0">
      <alignment horizontal="right"/>
    </xf>
    <xf numFmtId="44"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49">
    <xf numFmtId="0" fontId="0" fillId="0" borderId="0" xfId="0"/>
    <xf numFmtId="0" fontId="5" fillId="2" borderId="2" xfId="0" applyFont="1" applyFill="1" applyBorder="1" applyAlignment="1">
      <alignment horizontal="center" vertical="center"/>
    </xf>
    <xf numFmtId="0" fontId="5" fillId="2" borderId="2" xfId="0" applyFont="1" applyFill="1" applyBorder="1" applyAlignment="1">
      <alignment vertical="center" wrapText="1"/>
    </xf>
    <xf numFmtId="170" fontId="5" fillId="2" borderId="2" xfId="0" applyNumberFormat="1" applyFont="1" applyFill="1" applyBorder="1" applyAlignment="1">
      <alignment vertical="center"/>
    </xf>
    <xf numFmtId="170" fontId="7" fillId="2" borderId="2" xfId="0" applyNumberFormat="1" applyFont="1" applyFill="1" applyBorder="1" applyAlignment="1">
      <alignment horizontal="right" vertical="center"/>
    </xf>
    <xf numFmtId="170" fontId="5" fillId="2" borderId="2" xfId="0" applyNumberFormat="1" applyFont="1" applyFill="1" applyBorder="1" applyAlignment="1">
      <alignment horizontal="right" vertical="center"/>
    </xf>
    <xf numFmtId="171" fontId="5" fillId="2" borderId="2" xfId="0" applyNumberFormat="1" applyFont="1" applyFill="1" applyBorder="1" applyAlignment="1">
      <alignment horizontal="right" vertical="center"/>
    </xf>
    <xf numFmtId="171" fontId="5" fillId="2" borderId="3" xfId="0" applyNumberFormat="1" applyFont="1" applyFill="1" applyBorder="1" applyAlignment="1">
      <alignment horizontal="right" vertical="center"/>
    </xf>
    <xf numFmtId="170" fontId="7" fillId="2" borderId="4" xfId="0" applyNumberFormat="1" applyFont="1" applyFill="1" applyBorder="1" applyAlignment="1">
      <alignment vertical="center"/>
    </xf>
    <xf numFmtId="171" fontId="5" fillId="2" borderId="6" xfId="0" applyNumberFormat="1" applyFont="1" applyFill="1" applyBorder="1" applyAlignment="1">
      <alignment horizontal="right" vertical="center"/>
    </xf>
    <xf numFmtId="171" fontId="5" fillId="2" borderId="7" xfId="0" applyNumberFormat="1" applyFont="1" applyFill="1" applyBorder="1" applyAlignment="1">
      <alignment horizontal="right" vertical="center"/>
    </xf>
    <xf numFmtId="170" fontId="5" fillId="2" borderId="2" xfId="0" quotePrefix="1" applyNumberFormat="1" applyFont="1" applyFill="1" applyBorder="1" applyAlignment="1">
      <alignment horizontal="right" vertical="center"/>
    </xf>
    <xf numFmtId="0" fontId="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170"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xf>
    <xf numFmtId="0" fontId="5" fillId="2" borderId="2"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0" fontId="6" fillId="2" borderId="2" xfId="0" applyFont="1" applyFill="1" applyBorder="1" applyAlignment="1">
      <alignment vertical="center"/>
    </xf>
    <xf numFmtId="0" fontId="5" fillId="2" borderId="2" xfId="0" applyFont="1" applyFill="1" applyBorder="1" applyAlignment="1">
      <alignment vertical="center"/>
    </xf>
    <xf numFmtId="1" fontId="5" fillId="2" borderId="2" xfId="0" applyNumberFormat="1" applyFont="1" applyFill="1" applyBorder="1" applyAlignment="1">
      <alignment vertical="center"/>
    </xf>
    <xf numFmtId="1" fontId="5" fillId="2" borderId="2" xfId="0" applyNumberFormat="1" applyFont="1" applyFill="1" applyBorder="1" applyAlignment="1">
      <alignment horizontal="right" vertical="center" wrapText="1"/>
    </xf>
    <xf numFmtId="164" fontId="5" fillId="2" borderId="2" xfId="3" applyNumberFormat="1" applyFont="1" applyFill="1" applyBorder="1" applyAlignment="1">
      <alignment horizontal="right" vertical="center" wrapText="1"/>
    </xf>
    <xf numFmtId="9" fontId="5" fillId="2" borderId="2" xfId="0" applyNumberFormat="1" applyFont="1" applyFill="1" applyBorder="1" applyAlignment="1">
      <alignment horizontal="right" vertical="center" wrapText="1"/>
    </xf>
    <xf numFmtId="9" fontId="5" fillId="2" borderId="2" xfId="0" applyNumberFormat="1" applyFont="1" applyFill="1" applyBorder="1" applyAlignment="1">
      <alignment vertical="center"/>
    </xf>
    <xf numFmtId="1" fontId="5" fillId="2" borderId="2" xfId="0" applyNumberFormat="1" applyFont="1" applyFill="1" applyBorder="1" applyAlignment="1">
      <alignment vertical="center" wrapText="1"/>
    </xf>
    <xf numFmtId="170" fontId="7" fillId="2" borderId="2" xfId="0" quotePrefix="1" applyNumberFormat="1" applyFont="1" applyFill="1" applyBorder="1" applyAlignment="1">
      <alignment horizontal="right" vertical="center" wrapText="1"/>
    </xf>
    <xf numFmtId="165" fontId="5" fillId="2" borderId="2" xfId="0" applyNumberFormat="1" applyFont="1" applyFill="1" applyBorder="1" applyAlignment="1">
      <alignment vertical="center"/>
    </xf>
    <xf numFmtId="165" fontId="5" fillId="2" borderId="2" xfId="0" applyNumberFormat="1" applyFont="1" applyFill="1" applyBorder="1" applyAlignment="1">
      <alignment horizontal="right" vertical="center" wrapText="1"/>
    </xf>
    <xf numFmtId="3" fontId="5" fillId="2" borderId="2" xfId="0" applyNumberFormat="1" applyFont="1" applyFill="1" applyBorder="1" applyAlignment="1">
      <alignment vertical="center" wrapText="1"/>
    </xf>
    <xf numFmtId="171" fontId="5" fillId="2" borderId="2" xfId="0" applyNumberFormat="1" applyFont="1" applyFill="1" applyBorder="1" applyAlignment="1">
      <alignment vertical="center" wrapText="1"/>
    </xf>
    <xf numFmtId="3" fontId="3" fillId="2" borderId="2" xfId="0" applyNumberFormat="1" applyFont="1" applyFill="1" applyBorder="1" applyAlignment="1">
      <alignment vertical="center" wrapText="1"/>
    </xf>
    <xf numFmtId="171" fontId="3" fillId="2" borderId="2" xfId="0" applyNumberFormat="1" applyFont="1" applyFill="1" applyBorder="1" applyAlignment="1">
      <alignment vertical="center" wrapText="1"/>
    </xf>
    <xf numFmtId="3" fontId="5" fillId="2" borderId="2"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3" fontId="3" fillId="2" borderId="2" xfId="0" applyNumberFormat="1" applyFont="1" applyFill="1" applyBorder="1" applyAlignment="1">
      <alignment vertical="center"/>
    </xf>
    <xf numFmtId="0" fontId="7" fillId="2" borderId="0" xfId="0" applyFont="1" applyFill="1" applyBorder="1" applyAlignment="1">
      <alignment horizontal="left" vertical="center"/>
    </xf>
    <xf numFmtId="165" fontId="5" fillId="2" borderId="2" xfId="3" applyNumberFormat="1" applyFont="1" applyFill="1" applyBorder="1" applyAlignment="1">
      <alignment vertical="center"/>
    </xf>
    <xf numFmtId="165" fontId="5" fillId="2" borderId="2" xfId="3" applyNumberFormat="1" applyFont="1" applyFill="1" applyBorder="1" applyAlignment="1">
      <alignment horizontal="right" vertical="center" wrapText="1"/>
    </xf>
    <xf numFmtId="0" fontId="7" fillId="2" borderId="0" xfId="0" applyFont="1" applyFill="1" applyBorder="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2" borderId="0" xfId="0" applyFill="1" applyAlignment="1">
      <alignment vertical="center"/>
    </xf>
    <xf numFmtId="0" fontId="0" fillId="2" borderId="0" xfId="0"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xf>
    <xf numFmtId="0" fontId="7"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vertical="center" wrapText="1"/>
    </xf>
    <xf numFmtId="1" fontId="23" fillId="2" borderId="2" xfId="0" applyNumberFormat="1" applyFont="1" applyFill="1" applyBorder="1" applyAlignment="1">
      <alignment horizontal="center" vertical="center" wrapText="1"/>
    </xf>
    <xf numFmtId="1" fontId="22" fillId="2" borderId="2" xfId="0" applyNumberFormat="1" applyFont="1" applyFill="1" applyBorder="1" applyAlignment="1">
      <alignment horizontal="right" vertical="center"/>
    </xf>
    <xf numFmtId="165" fontId="22" fillId="2" borderId="2"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170" fontId="7" fillId="2" borderId="2" xfId="0" applyNumberFormat="1" applyFont="1" applyFill="1" applyBorder="1" applyAlignment="1">
      <alignment vertical="center"/>
    </xf>
    <xf numFmtId="165" fontId="0" fillId="2" borderId="0" xfId="0" applyNumberFormat="1" applyFill="1" applyAlignment="1">
      <alignment vertical="center"/>
    </xf>
    <xf numFmtId="0" fontId="8" fillId="2" borderId="0" xfId="0" applyFont="1" applyFill="1" applyBorder="1" applyAlignment="1">
      <alignment horizontal="left" vertical="center" wrapText="1"/>
    </xf>
    <xf numFmtId="0" fontId="8" fillId="2" borderId="0" xfId="0" applyFont="1" applyFill="1" applyBorder="1" applyAlignment="1">
      <alignment vertical="center"/>
    </xf>
    <xf numFmtId="0" fontId="5" fillId="2" borderId="0" xfId="0" applyFont="1" applyFill="1" applyAlignment="1">
      <alignment vertical="center"/>
    </xf>
    <xf numFmtId="0" fontId="5" fillId="2" borderId="3" xfId="0" applyFont="1" applyFill="1" applyBorder="1" applyAlignment="1">
      <alignment horizontal="left" vertical="center"/>
    </xf>
    <xf numFmtId="0" fontId="5" fillId="2" borderId="11" xfId="0" applyFont="1" applyFill="1" applyBorder="1" applyAlignment="1">
      <alignment horizontal="left" vertical="center"/>
    </xf>
    <xf numFmtId="0" fontId="3" fillId="2" borderId="2" xfId="0" applyFont="1" applyFill="1" applyBorder="1" applyAlignment="1">
      <alignment vertical="center"/>
    </xf>
    <xf numFmtId="168" fontId="3" fillId="2" borderId="2" xfId="0" applyNumberFormat="1" applyFont="1" applyFill="1" applyBorder="1" applyAlignment="1">
      <alignment horizontal="right" vertical="center"/>
    </xf>
    <xf numFmtId="169" fontId="3" fillId="2" borderId="2" xfId="0" applyNumberFormat="1" applyFont="1" applyFill="1" applyBorder="1" applyAlignment="1">
      <alignment horizontal="right" vertical="center"/>
    </xf>
    <xf numFmtId="0" fontId="5" fillId="2" borderId="2" xfId="0" applyFont="1" applyFill="1" applyBorder="1" applyAlignment="1">
      <alignment horizontal="left" vertical="center"/>
    </xf>
    <xf numFmtId="0" fontId="7" fillId="2" borderId="0" xfId="0" applyFont="1" applyFill="1" applyAlignment="1">
      <alignment vertical="center"/>
    </xf>
    <xf numFmtId="165" fontId="8" fillId="2" borderId="0" xfId="0" applyNumberFormat="1" applyFont="1" applyFill="1" applyAlignment="1">
      <alignment vertical="center"/>
    </xf>
    <xf numFmtId="0" fontId="8" fillId="2" borderId="0" xfId="0" applyFont="1" applyFill="1" applyBorder="1" applyAlignment="1">
      <alignment vertical="center" wrapText="1"/>
    </xf>
    <xf numFmtId="0" fontId="22" fillId="2" borderId="0" xfId="0" applyFont="1" applyFill="1" applyAlignment="1">
      <alignment vertical="center"/>
    </xf>
    <xf numFmtId="3" fontId="22" fillId="2" borderId="2" xfId="0" applyNumberFormat="1" applyFont="1" applyFill="1" applyBorder="1" applyAlignment="1">
      <alignment horizontal="right" vertical="center"/>
    </xf>
    <xf numFmtId="164" fontId="5" fillId="2" borderId="0" xfId="1" applyNumberFormat="1"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1" fillId="2" borderId="2" xfId="0" applyFont="1" applyFill="1" applyBorder="1" applyAlignment="1">
      <alignment vertical="center"/>
    </xf>
    <xf numFmtId="0" fontId="21" fillId="2" borderId="0" xfId="0" applyFont="1" applyFill="1" applyBorder="1" applyAlignment="1">
      <alignment vertical="center"/>
    </xf>
    <xf numFmtId="0" fontId="18"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18" fillId="2" borderId="4" xfId="0" applyFont="1" applyFill="1" applyBorder="1" applyAlignment="1">
      <alignment vertical="center" wrapText="1"/>
    </xf>
    <xf numFmtId="0" fontId="20" fillId="2" borderId="0" xfId="0" applyFont="1" applyFill="1" applyAlignment="1">
      <alignment vertical="center"/>
    </xf>
    <xf numFmtId="0" fontId="8" fillId="2" borderId="0" xfId="0" applyFont="1" applyFill="1" applyAlignment="1">
      <alignment horizontal="center" vertical="center"/>
    </xf>
    <xf numFmtId="165" fontId="8" fillId="2" borderId="0"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5" fillId="2" borderId="0" xfId="0" applyFont="1" applyFill="1" applyBorder="1" applyAlignment="1">
      <alignment vertical="center" wrapText="1"/>
    </xf>
    <xf numFmtId="0" fontId="4" fillId="2" borderId="0" xfId="0" quotePrefix="1"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2" fontId="5" fillId="2" borderId="2" xfId="0" applyNumberFormat="1" applyFont="1" applyFill="1" applyBorder="1" applyAlignment="1">
      <alignment horizontal="right" vertical="center" wrapText="1"/>
    </xf>
    <xf numFmtId="170" fontId="5" fillId="2" borderId="2" xfId="0" applyNumberFormat="1" applyFont="1" applyFill="1" applyBorder="1" applyAlignment="1">
      <alignment horizontal="left" vertical="center" wrapText="1"/>
    </xf>
    <xf numFmtId="0" fontId="21" fillId="2" borderId="0" xfId="0" applyFont="1" applyFill="1" applyAlignment="1">
      <alignment vertical="center"/>
    </xf>
    <xf numFmtId="0" fontId="5" fillId="2" borderId="2" xfId="0" applyFont="1" applyFill="1" applyBorder="1" applyAlignment="1">
      <alignment horizontal="justify" vertical="center"/>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3" fontId="18" fillId="2" borderId="2" xfId="0" applyNumberFormat="1" applyFont="1" applyFill="1" applyBorder="1" applyAlignment="1">
      <alignment vertical="center"/>
    </xf>
    <xf numFmtId="3" fontId="7" fillId="2" borderId="2" xfId="0" applyNumberFormat="1" applyFont="1" applyFill="1" applyBorder="1" applyAlignment="1">
      <alignment vertical="center"/>
    </xf>
    <xf numFmtId="0" fontId="3" fillId="2" borderId="2" xfId="0" applyFont="1" applyFill="1" applyBorder="1" applyAlignment="1">
      <alignment horizontal="left" vertical="center"/>
    </xf>
    <xf numFmtId="0" fontId="7" fillId="2" borderId="0" xfId="0" applyFont="1" applyFill="1" applyBorder="1" applyAlignment="1">
      <alignment horizontal="center" vertical="center"/>
    </xf>
    <xf numFmtId="0" fontId="5" fillId="2" borderId="0" xfId="0" applyFont="1" applyFill="1" applyAlignment="1">
      <alignment horizontal="center" vertical="center" wrapText="1"/>
    </xf>
    <xf numFmtId="0" fontId="23" fillId="2" borderId="2" xfId="0" applyFont="1" applyFill="1" applyBorder="1" applyAlignment="1">
      <alignment horizontal="center" vertical="center"/>
    </xf>
    <xf numFmtId="0" fontId="21"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23" fillId="2" borderId="2" xfId="0" applyFont="1" applyFill="1" applyBorder="1" applyAlignment="1">
      <alignment horizontal="center" vertical="center" wrapText="1"/>
    </xf>
    <xf numFmtId="2" fontId="5" fillId="4" borderId="2" xfId="0" applyNumberFormat="1" applyFont="1" applyFill="1" applyBorder="1" applyAlignment="1">
      <alignment horizontal="right" vertical="center" wrapText="1"/>
    </xf>
    <xf numFmtId="1" fontId="5" fillId="3" borderId="2" xfId="0" applyNumberFormat="1" applyFont="1" applyFill="1" applyBorder="1" applyAlignment="1">
      <alignment horizontal="right" vertical="center" wrapText="1"/>
    </xf>
    <xf numFmtId="0" fontId="5" fillId="2" borderId="0" xfId="0" applyFont="1" applyFill="1" applyAlignment="1">
      <alignment vertical="center" wrapText="1"/>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4"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2" borderId="0" xfId="0" applyFont="1" applyFill="1" applyAlignment="1">
      <alignment vertical="center" wrapText="1"/>
    </xf>
    <xf numFmtId="0" fontId="23"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8" fillId="2" borderId="0" xfId="0" applyFont="1" applyFill="1" applyAlignment="1">
      <alignment vertical="center"/>
    </xf>
    <xf numFmtId="0" fontId="3" fillId="2" borderId="2" xfId="0" applyFont="1" applyFill="1" applyBorder="1" applyAlignment="1">
      <alignment horizontal="left" vertical="center" wrapText="1"/>
    </xf>
    <xf numFmtId="168" fontId="5" fillId="2" borderId="3" xfId="2" applyNumberFormat="1" applyFont="1" applyFill="1" applyBorder="1" applyAlignment="1">
      <alignment horizontal="right" vertical="center"/>
    </xf>
    <xf numFmtId="169" fontId="5" fillId="2" borderId="3" xfId="2" applyNumberFormat="1" applyFont="1" applyFill="1" applyBorder="1" applyAlignment="1">
      <alignment horizontal="right" vertical="center"/>
    </xf>
    <xf numFmtId="168" fontId="5" fillId="2" borderId="11" xfId="2" applyNumberFormat="1" applyFont="1" applyFill="1" applyBorder="1" applyAlignment="1">
      <alignment horizontal="right" vertical="center"/>
    </xf>
    <xf numFmtId="169" fontId="5" fillId="2" borderId="11" xfId="2" applyNumberFormat="1" applyFont="1" applyFill="1" applyBorder="1" applyAlignment="1">
      <alignment horizontal="right" vertical="center"/>
    </xf>
    <xf numFmtId="5" fontId="5" fillId="2" borderId="11" xfId="2" applyNumberFormat="1" applyFont="1" applyFill="1" applyBorder="1" applyAlignment="1">
      <alignment horizontal="right" vertical="center"/>
    </xf>
    <xf numFmtId="170" fontId="7" fillId="3" borderId="2" xfId="0" applyNumberFormat="1" applyFont="1" applyFill="1" applyBorder="1" applyAlignment="1">
      <alignment horizontal="right" vertical="center"/>
    </xf>
    <xf numFmtId="170" fontId="5" fillId="3" borderId="2" xfId="0" applyNumberFormat="1" applyFont="1" applyFill="1" applyBorder="1" applyAlignment="1">
      <alignment horizontal="right" vertical="center"/>
    </xf>
    <xf numFmtId="171" fontId="5" fillId="3" borderId="2" xfId="0" applyNumberFormat="1" applyFont="1" applyFill="1" applyBorder="1" applyAlignment="1">
      <alignment horizontal="right" vertical="center"/>
    </xf>
    <xf numFmtId="171" fontId="5" fillId="3" borderId="3" xfId="0" applyNumberFormat="1" applyFont="1" applyFill="1" applyBorder="1" applyAlignment="1">
      <alignment horizontal="right" vertical="center"/>
    </xf>
    <xf numFmtId="170" fontId="7" fillId="3" borderId="4" xfId="0" applyNumberFormat="1" applyFont="1" applyFill="1" applyBorder="1" applyAlignment="1">
      <alignment vertical="center"/>
    </xf>
    <xf numFmtId="170" fontId="5" fillId="3" borderId="2" xfId="0" applyNumberFormat="1" applyFont="1" applyFill="1" applyBorder="1" applyAlignment="1">
      <alignment vertical="center"/>
    </xf>
    <xf numFmtId="170" fontId="5" fillId="3" borderId="2" xfId="0" quotePrefix="1" applyNumberFormat="1" applyFont="1" applyFill="1" applyBorder="1" applyAlignment="1">
      <alignment horizontal="right" vertical="center"/>
    </xf>
    <xf numFmtId="170" fontId="5" fillId="3" borderId="2" xfId="0" applyNumberFormat="1" applyFont="1" applyFill="1" applyBorder="1" applyAlignment="1">
      <alignment horizontal="right" vertical="center" wrapText="1"/>
    </xf>
    <xf numFmtId="1" fontId="5" fillId="3" borderId="2" xfId="0" applyNumberFormat="1" applyFont="1" applyFill="1" applyBorder="1" applyAlignment="1">
      <alignment vertical="center"/>
    </xf>
    <xf numFmtId="165" fontId="5" fillId="3" borderId="2" xfId="0" applyNumberFormat="1" applyFont="1" applyFill="1" applyBorder="1" applyAlignment="1">
      <alignment vertical="center"/>
    </xf>
    <xf numFmtId="165" fontId="5" fillId="3" borderId="2" xfId="0" applyNumberFormat="1" applyFont="1" applyFill="1" applyBorder="1" applyAlignment="1">
      <alignment horizontal="right" vertical="center" wrapText="1"/>
    </xf>
    <xf numFmtId="165" fontId="5" fillId="3" borderId="2" xfId="3" applyNumberFormat="1" applyFont="1" applyFill="1" applyBorder="1" applyAlignment="1">
      <alignment vertical="center"/>
    </xf>
    <xf numFmtId="3" fontId="5" fillId="3" borderId="2" xfId="0" applyNumberFormat="1" applyFont="1" applyFill="1" applyBorder="1" applyAlignment="1">
      <alignment vertical="center"/>
    </xf>
    <xf numFmtId="3" fontId="3" fillId="3" borderId="2" xfId="0" applyNumberFormat="1" applyFont="1" applyFill="1" applyBorder="1" applyAlignment="1">
      <alignment vertical="center" wrapText="1"/>
    </xf>
    <xf numFmtId="171" fontId="3" fillId="3" borderId="2" xfId="0" applyNumberFormat="1" applyFont="1" applyFill="1" applyBorder="1" applyAlignment="1">
      <alignment vertical="center" wrapText="1"/>
    </xf>
    <xf numFmtId="3" fontId="5" fillId="3" borderId="2" xfId="0" applyNumberFormat="1" applyFont="1" applyFill="1" applyBorder="1" applyAlignment="1">
      <alignment vertical="center" wrapText="1"/>
    </xf>
    <xf numFmtId="171" fontId="5" fillId="3" borderId="2" xfId="0" applyNumberFormat="1" applyFont="1" applyFill="1" applyBorder="1" applyAlignment="1">
      <alignment vertical="center" wrapText="1"/>
    </xf>
    <xf numFmtId="3" fontId="3" fillId="3" borderId="2"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170" fontId="3" fillId="3" borderId="2" xfId="0" applyNumberFormat="1" applyFont="1" applyFill="1" applyBorder="1" applyAlignment="1">
      <alignment vertical="center" wrapText="1"/>
    </xf>
    <xf numFmtId="170" fontId="5" fillId="3" borderId="2" xfId="0" applyNumberFormat="1" applyFont="1" applyFill="1" applyBorder="1" applyAlignment="1">
      <alignment vertical="center" wrapText="1"/>
    </xf>
    <xf numFmtId="3" fontId="5" fillId="3" borderId="2" xfId="0" applyNumberFormat="1" applyFont="1" applyFill="1" applyBorder="1" applyAlignment="1">
      <alignment horizontal="right" vertical="center"/>
    </xf>
    <xf numFmtId="3" fontId="5" fillId="3" borderId="2" xfId="0" quotePrefix="1" applyNumberFormat="1" applyFont="1" applyFill="1" applyBorder="1" applyAlignment="1">
      <alignment horizontal="right" vertical="center"/>
    </xf>
    <xf numFmtId="3" fontId="3" fillId="3" borderId="2" xfId="0" applyNumberFormat="1" applyFont="1" applyFill="1" applyBorder="1" applyAlignment="1">
      <alignment vertical="center"/>
    </xf>
    <xf numFmtId="3" fontId="18" fillId="3" borderId="2" xfId="0" applyNumberFormat="1" applyFont="1" applyFill="1" applyBorder="1" applyAlignment="1">
      <alignment vertical="center"/>
    </xf>
    <xf numFmtId="3" fontId="7" fillId="3" borderId="2" xfId="0" applyNumberFormat="1" applyFont="1" applyFill="1" applyBorder="1" applyAlignment="1">
      <alignment vertical="center"/>
    </xf>
    <xf numFmtId="166" fontId="5" fillId="3" borderId="2" xfId="0" applyNumberFormat="1" applyFont="1" applyFill="1" applyBorder="1" applyAlignment="1">
      <alignment vertical="center"/>
    </xf>
    <xf numFmtId="168" fontId="5" fillId="3" borderId="3" xfId="2" applyNumberFormat="1" applyFont="1" applyFill="1" applyBorder="1" applyAlignment="1">
      <alignment horizontal="right" vertical="center"/>
    </xf>
    <xf numFmtId="3" fontId="22" fillId="3"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wrapText="1"/>
    </xf>
    <xf numFmtId="3" fontId="5" fillId="0" borderId="2" xfId="0" applyNumberFormat="1" applyFont="1" applyFill="1" applyBorder="1" applyAlignment="1">
      <alignment vertical="center"/>
    </xf>
    <xf numFmtId="165" fontId="5" fillId="0" borderId="2" xfId="0" applyNumberFormat="1" applyFont="1" applyFill="1" applyBorder="1" applyAlignment="1">
      <alignment vertical="center"/>
    </xf>
    <xf numFmtId="0" fontId="6" fillId="0" borderId="2" xfId="0" applyFont="1" applyFill="1" applyBorder="1" applyAlignment="1">
      <alignment vertical="center"/>
    </xf>
    <xf numFmtId="170" fontId="5" fillId="0" borderId="2" xfId="0" applyNumberFormat="1" applyFont="1" applyFill="1" applyBorder="1" applyAlignment="1">
      <alignment horizontal="right" vertical="center" wrapText="1"/>
    </xf>
    <xf numFmtId="1" fontId="5" fillId="0" borderId="2" xfId="0" applyNumberFormat="1" applyFont="1" applyFill="1" applyBorder="1" applyAlignment="1">
      <alignment vertical="center"/>
    </xf>
    <xf numFmtId="0" fontId="5" fillId="0" borderId="2" xfId="0" applyFont="1" applyFill="1" applyBorder="1" applyAlignment="1">
      <alignment horizontal="right" vertical="center" wrapText="1"/>
    </xf>
    <xf numFmtId="9" fontId="5" fillId="0" borderId="2" xfId="0" applyNumberFormat="1" applyFont="1" applyFill="1" applyBorder="1" applyAlignment="1">
      <alignment vertical="center"/>
    </xf>
    <xf numFmtId="165" fontId="5" fillId="0" borderId="2" xfId="0" applyNumberFormat="1" applyFont="1" applyFill="1" applyBorder="1" applyAlignment="1">
      <alignment horizontal="right" vertical="center" wrapText="1"/>
    </xf>
    <xf numFmtId="165" fontId="5" fillId="0" borderId="2" xfId="3" applyNumberFormat="1" applyFont="1" applyFill="1" applyBorder="1" applyAlignment="1">
      <alignment vertical="center"/>
    </xf>
    <xf numFmtId="2" fontId="5" fillId="0" borderId="2" xfId="0" applyNumberFormat="1" applyFont="1" applyFill="1" applyBorder="1" applyAlignment="1">
      <alignment horizontal="right" vertical="center" wrapText="1"/>
    </xf>
    <xf numFmtId="172" fontId="5" fillId="3" borderId="2" xfId="0" applyNumberFormat="1" applyFont="1" applyFill="1" applyBorder="1" applyAlignment="1">
      <alignment horizontal="right" vertical="center" wrapText="1"/>
    </xf>
    <xf numFmtId="0" fontId="23"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2" fillId="2" borderId="0" xfId="0" applyFont="1" applyFill="1" applyBorder="1" applyAlignment="1">
      <alignment horizontal="left" vertical="center" wrapText="1"/>
    </xf>
    <xf numFmtId="0" fontId="8" fillId="2" borderId="0" xfId="0" applyFont="1" applyFill="1" applyAlignment="1">
      <alignment vertical="center"/>
    </xf>
    <xf numFmtId="0" fontId="3" fillId="2" borderId="2" xfId="0" applyFont="1" applyFill="1" applyBorder="1" applyAlignment="1">
      <alignment horizontal="center" vertical="center"/>
    </xf>
    <xf numFmtId="168" fontId="3" fillId="3" borderId="3" xfId="2" applyNumberFormat="1" applyFont="1" applyFill="1" applyBorder="1" applyAlignment="1">
      <alignment horizontal="right" vertical="center"/>
    </xf>
    <xf numFmtId="0" fontId="18" fillId="2" borderId="8" xfId="0" applyFont="1" applyFill="1" applyBorder="1" applyAlignment="1">
      <alignment vertical="center" wrapText="1"/>
    </xf>
    <xf numFmtId="167" fontId="5" fillId="0" borderId="2" xfId="0" applyNumberFormat="1" applyFont="1" applyFill="1" applyBorder="1" applyAlignment="1">
      <alignment vertical="center"/>
    </xf>
    <xf numFmtId="167" fontId="5" fillId="3" borderId="2" xfId="0" applyNumberFormat="1" applyFont="1" applyFill="1" applyBorder="1" applyAlignment="1">
      <alignment horizontal="right" vertical="center"/>
    </xf>
    <xf numFmtId="2" fontId="22" fillId="5" borderId="0" xfId="0" applyNumberFormat="1" applyFont="1" applyFill="1" applyAlignment="1">
      <alignment vertical="center"/>
    </xf>
    <xf numFmtId="0" fontId="8" fillId="5" borderId="0" xfId="0" applyFont="1" applyFill="1" applyAlignment="1">
      <alignment vertical="center"/>
    </xf>
    <xf numFmtId="169" fontId="5" fillId="3" borderId="3" xfId="2" applyNumberFormat="1" applyFont="1" applyFill="1" applyBorder="1" applyAlignment="1">
      <alignment horizontal="right" vertical="center"/>
    </xf>
    <xf numFmtId="0" fontId="8" fillId="2" borderId="0" xfId="0" applyFont="1" applyFill="1" applyAlignment="1">
      <alignment vertical="center"/>
    </xf>
    <xf numFmtId="0" fontId="0" fillId="0" borderId="0" xfId="0" applyAlignment="1">
      <alignment horizontal="left" vertical="center" wrapText="1" indent="1"/>
    </xf>
    <xf numFmtId="0" fontId="3" fillId="2" borderId="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8" fillId="2" borderId="0" xfId="0" applyFont="1" applyFill="1" applyAlignment="1">
      <alignment vertical="center"/>
    </xf>
    <xf numFmtId="0" fontId="3" fillId="2" borderId="2"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1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170" fontId="5" fillId="2" borderId="3" xfId="0" applyNumberFormat="1" applyFont="1" applyFill="1" applyBorder="1" applyAlignment="1">
      <alignment horizontal="right" vertical="center"/>
    </xf>
    <xf numFmtId="170" fontId="5" fillId="2" borderId="11" xfId="0" applyNumberFormat="1" applyFont="1" applyFill="1" applyBorder="1" applyAlignment="1">
      <alignment horizontal="right" vertical="center"/>
    </xf>
    <xf numFmtId="170" fontId="5" fillId="2" borderId="4" xfId="0" applyNumberFormat="1" applyFont="1" applyFill="1" applyBorder="1" applyAlignment="1">
      <alignment horizontal="right" vertical="center"/>
    </xf>
    <xf numFmtId="170" fontId="5" fillId="2" borderId="3" xfId="0" applyNumberFormat="1" applyFont="1" applyFill="1" applyBorder="1" applyAlignment="1">
      <alignment vertical="center"/>
    </xf>
    <xf numFmtId="170" fontId="5" fillId="2" borderId="11" xfId="0" applyNumberFormat="1" applyFont="1" applyFill="1" applyBorder="1" applyAlignment="1">
      <alignment vertical="center"/>
    </xf>
    <xf numFmtId="170" fontId="5" fillId="2" borderId="4" xfId="0" applyNumberFormat="1" applyFont="1" applyFill="1" applyBorder="1" applyAlignment="1">
      <alignment vertical="center"/>
    </xf>
    <xf numFmtId="0" fontId="6" fillId="2" borderId="3" xfId="0" applyFont="1" applyFill="1" applyBorder="1" applyAlignment="1">
      <alignment vertical="center"/>
    </xf>
    <xf numFmtId="165" fontId="6" fillId="2" borderId="3" xfId="0" applyNumberFormat="1" applyFont="1" applyFill="1" applyBorder="1" applyAlignment="1">
      <alignment vertical="center"/>
    </xf>
    <xf numFmtId="0" fontId="5" fillId="2" borderId="11" xfId="0" applyFont="1" applyFill="1" applyBorder="1" applyAlignment="1">
      <alignment horizontal="left" vertical="center" wrapText="1"/>
    </xf>
    <xf numFmtId="3" fontId="5" fillId="2" borderId="11" xfId="0" applyNumberFormat="1" applyFont="1" applyFill="1" applyBorder="1" applyAlignment="1">
      <alignment vertical="center"/>
    </xf>
    <xf numFmtId="165" fontId="5" fillId="2" borderId="11" xfId="0" applyNumberFormat="1" applyFont="1" applyFill="1" applyBorder="1" applyAlignment="1">
      <alignment vertical="center"/>
    </xf>
    <xf numFmtId="1" fontId="5" fillId="2" borderId="11" xfId="0" applyNumberFormat="1" applyFont="1" applyFill="1" applyBorder="1" applyAlignment="1">
      <alignment vertical="center"/>
    </xf>
    <xf numFmtId="0" fontId="6" fillId="2" borderId="11" xfId="0" applyFont="1" applyFill="1" applyBorder="1" applyAlignment="1">
      <alignment vertical="center"/>
    </xf>
    <xf numFmtId="165" fontId="6" fillId="2" borderId="11" xfId="0" applyNumberFormat="1" applyFont="1" applyFill="1" applyBorder="1" applyAlignment="1">
      <alignment vertical="center"/>
    </xf>
    <xf numFmtId="0" fontId="5" fillId="2" borderId="4" xfId="0" applyFont="1" applyFill="1" applyBorder="1" applyAlignment="1">
      <alignment horizontal="left" vertical="center" wrapText="1"/>
    </xf>
    <xf numFmtId="170" fontId="5" fillId="2" borderId="4" xfId="0" applyNumberFormat="1" applyFont="1" applyFill="1" applyBorder="1" applyAlignment="1">
      <alignment horizontal="right" vertical="center" wrapText="1"/>
    </xf>
    <xf numFmtId="165" fontId="5" fillId="2" borderId="4" xfId="0" applyNumberFormat="1" applyFont="1" applyFill="1" applyBorder="1" applyAlignment="1">
      <alignment horizontal="right" vertical="center" wrapText="1"/>
    </xf>
    <xf numFmtId="167" fontId="5" fillId="2" borderId="11" xfId="0" applyNumberFormat="1" applyFont="1" applyFill="1" applyBorder="1" applyAlignment="1">
      <alignment vertical="center"/>
    </xf>
    <xf numFmtId="0" fontId="5" fillId="2" borderId="3" xfId="0" applyFont="1" applyFill="1" applyBorder="1" applyAlignment="1">
      <alignment horizontal="right" vertical="center" wrapText="1"/>
    </xf>
    <xf numFmtId="165" fontId="5" fillId="2" borderId="3" xfId="0" applyNumberFormat="1" applyFont="1" applyFill="1" applyBorder="1" applyAlignment="1">
      <alignment horizontal="right" vertical="center" wrapText="1"/>
    </xf>
    <xf numFmtId="165" fontId="5" fillId="2" borderId="11" xfId="0" applyNumberFormat="1" applyFont="1" applyFill="1" applyBorder="1" applyAlignment="1">
      <alignment horizontal="right" vertical="center"/>
    </xf>
    <xf numFmtId="3" fontId="5" fillId="2" borderId="4" xfId="0" applyNumberFormat="1" applyFont="1" applyFill="1" applyBorder="1" applyAlignment="1">
      <alignment vertical="center"/>
    </xf>
    <xf numFmtId="165" fontId="5" fillId="2" borderId="4" xfId="0" applyNumberFormat="1" applyFont="1" applyFill="1" applyBorder="1" applyAlignment="1">
      <alignment vertical="center"/>
    </xf>
    <xf numFmtId="1" fontId="5" fillId="2" borderId="11" xfId="0" applyNumberFormat="1" applyFont="1" applyFill="1" applyBorder="1" applyAlignment="1">
      <alignment horizontal="right" vertical="center" wrapText="1"/>
    </xf>
    <xf numFmtId="165" fontId="5" fillId="2" borderId="11" xfId="0" applyNumberFormat="1" applyFont="1" applyFill="1" applyBorder="1" applyAlignment="1">
      <alignment horizontal="right" vertical="center" wrapText="1"/>
    </xf>
    <xf numFmtId="0" fontId="5" fillId="2" borderId="11" xfId="0" applyFont="1" applyFill="1" applyBorder="1" applyAlignment="1">
      <alignment horizontal="right" vertical="center" wrapText="1"/>
    </xf>
    <xf numFmtId="1" fontId="5" fillId="2" borderId="4" xfId="0" applyNumberFormat="1" applyFont="1" applyFill="1" applyBorder="1" applyAlignment="1">
      <alignment horizontal="right" vertical="center" wrapText="1"/>
    </xf>
    <xf numFmtId="0" fontId="3" fillId="2" borderId="3" xfId="0" applyFont="1" applyFill="1" applyBorder="1" applyAlignment="1">
      <alignment horizontal="left" vertical="center" wrapText="1"/>
    </xf>
    <xf numFmtId="3" fontId="3" fillId="2" borderId="3" xfId="0" applyNumberFormat="1" applyFont="1" applyFill="1" applyBorder="1" applyAlignment="1">
      <alignment vertical="center" wrapText="1"/>
    </xf>
    <xf numFmtId="171" fontId="3" fillId="2" borderId="3" xfId="0" applyNumberFormat="1" applyFont="1" applyFill="1" applyBorder="1" applyAlignment="1">
      <alignment vertical="center" wrapText="1"/>
    </xf>
    <xf numFmtId="3" fontId="5" fillId="2" borderId="11" xfId="0" applyNumberFormat="1" applyFont="1" applyFill="1" applyBorder="1" applyAlignment="1">
      <alignment vertical="center" wrapText="1"/>
    </xf>
    <xf numFmtId="171" fontId="5" fillId="2" borderId="11" xfId="0" applyNumberFormat="1" applyFont="1" applyFill="1" applyBorder="1" applyAlignment="1">
      <alignment vertical="center" wrapText="1"/>
    </xf>
    <xf numFmtId="3" fontId="5" fillId="2" borderId="4" xfId="0" applyNumberFormat="1" applyFont="1" applyFill="1" applyBorder="1" applyAlignment="1">
      <alignment vertical="center" wrapText="1"/>
    </xf>
    <xf numFmtId="171" fontId="5" fillId="2" borderId="4" xfId="0" applyNumberFormat="1" applyFont="1" applyFill="1" applyBorder="1" applyAlignment="1">
      <alignment vertical="center" wrapText="1"/>
    </xf>
    <xf numFmtId="3" fontId="3" fillId="2" borderId="3"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170" fontId="5" fillId="2" borderId="4" xfId="0" applyNumberFormat="1" applyFont="1" applyFill="1" applyBorder="1" applyAlignment="1">
      <alignment horizontal="left" vertical="center" wrapText="1"/>
    </xf>
    <xf numFmtId="3" fontId="5" fillId="2" borderId="4" xfId="0" applyNumberFormat="1" applyFont="1" applyFill="1" applyBorder="1" applyAlignment="1">
      <alignment horizontal="right" vertical="center" wrapText="1"/>
    </xf>
    <xf numFmtId="170" fontId="5" fillId="2" borderId="4" xfId="0" applyNumberFormat="1" applyFont="1" applyFill="1" applyBorder="1" applyAlignment="1">
      <alignment vertical="center" wrapText="1"/>
    </xf>
    <xf numFmtId="0" fontId="5" fillId="2" borderId="11" xfId="0" applyFont="1" applyFill="1" applyBorder="1" applyAlignment="1">
      <alignment horizontal="justify" vertical="center"/>
    </xf>
    <xf numFmtId="3" fontId="5" fillId="2" borderId="11" xfId="0" applyNumberFormat="1" applyFont="1" applyFill="1" applyBorder="1" applyAlignment="1">
      <alignment horizontal="right" vertical="center"/>
    </xf>
    <xf numFmtId="0" fontId="5" fillId="2" borderId="4" xfId="0" applyFont="1" applyFill="1" applyBorder="1" applyAlignment="1">
      <alignment horizontal="justify"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167" fontId="5" fillId="2" borderId="4" xfId="0" applyNumberFormat="1" applyFont="1" applyFill="1" applyBorder="1" applyAlignment="1">
      <alignment horizontal="right" vertical="center"/>
    </xf>
    <xf numFmtId="165" fontId="5" fillId="2" borderId="3" xfId="0" applyNumberFormat="1" applyFont="1" applyFill="1" applyBorder="1" applyAlignment="1">
      <alignment horizontal="right" vertical="center"/>
    </xf>
    <xf numFmtId="165" fontId="5" fillId="2" borderId="4" xfId="0" applyNumberFormat="1" applyFont="1" applyFill="1" applyBorder="1" applyAlignment="1">
      <alignment horizontal="right" vertical="center"/>
    </xf>
    <xf numFmtId="0" fontId="5" fillId="2" borderId="3" xfId="0" applyFont="1" applyFill="1" applyBorder="1" applyAlignment="1">
      <alignment horizontal="left" vertical="center" wrapText="1"/>
    </xf>
    <xf numFmtId="3" fontId="5" fillId="2" borderId="3" xfId="0" applyNumberFormat="1" applyFont="1" applyFill="1" applyBorder="1" applyAlignment="1">
      <alignment vertical="center"/>
    </xf>
    <xf numFmtId="2" fontId="5" fillId="2" borderId="3" xfId="0" applyNumberFormat="1" applyFont="1" applyFill="1" applyBorder="1" applyAlignment="1">
      <alignment vertical="center"/>
    </xf>
    <xf numFmtId="2" fontId="5" fillId="2" borderId="11" xfId="0" applyNumberFormat="1" applyFont="1" applyFill="1" applyBorder="1" applyAlignment="1">
      <alignment vertical="center"/>
    </xf>
    <xf numFmtId="2" fontId="5" fillId="2" borderId="4" xfId="0" applyNumberFormat="1" applyFont="1" applyFill="1" applyBorder="1" applyAlignment="1">
      <alignment vertical="center"/>
    </xf>
    <xf numFmtId="0" fontId="5" fillId="2" borderId="0" xfId="0" applyFont="1" applyFill="1" applyAlignment="1">
      <alignment vertical="center" wrapText="1"/>
    </xf>
    <xf numFmtId="0" fontId="2" fillId="2" borderId="0" xfId="0" applyFont="1" applyFill="1" applyBorder="1" applyAlignment="1">
      <alignment horizontal="left" vertical="center" wrapText="1"/>
    </xf>
    <xf numFmtId="0" fontId="5" fillId="2" borderId="0" xfId="0" applyFont="1" applyFill="1" applyAlignment="1">
      <alignment vertical="center" wrapText="1"/>
    </xf>
    <xf numFmtId="0" fontId="7" fillId="2" borderId="0" xfId="0" applyFont="1" applyFill="1" applyBorder="1" applyAlignment="1">
      <alignment vertical="center"/>
    </xf>
    <xf numFmtId="0" fontId="8" fillId="2" borderId="0" xfId="0" applyFont="1" applyFill="1" applyAlignment="1">
      <alignment vertical="center"/>
    </xf>
    <xf numFmtId="20" fontId="5" fillId="2" borderId="0" xfId="0" applyNumberFormat="1" applyFont="1" applyFill="1" applyAlignment="1">
      <alignment horizontal="left" vertical="center" wrapText="1" indent="1"/>
    </xf>
    <xf numFmtId="0" fontId="0" fillId="0" borderId="0" xfId="0" applyAlignment="1">
      <alignment horizontal="left" vertical="center" wrapText="1" indent="1"/>
    </xf>
    <xf numFmtId="0" fontId="5" fillId="2" borderId="0" xfId="0" applyFont="1" applyFill="1" applyAlignment="1">
      <alignment horizontal="left" vertical="center" wrapText="1" indent="1"/>
    </xf>
    <xf numFmtId="0" fontId="7" fillId="2" borderId="5" xfId="0" applyFont="1" applyFill="1" applyBorder="1" applyAlignment="1">
      <alignment horizontal="left" vertical="center" wrapText="1" indent="1"/>
    </xf>
    <xf numFmtId="0" fontId="0" fillId="0" borderId="5" xfId="0" applyBorder="1" applyAlignment="1">
      <alignment horizontal="left" vertical="center" wrapText="1" indent="1"/>
    </xf>
    <xf numFmtId="0" fontId="21" fillId="2" borderId="3"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9" fillId="2" borderId="0" xfId="0" applyFont="1" applyFill="1" applyAlignment="1">
      <alignment horizontal="left" vertical="center" wrapText="1" indent="1"/>
    </xf>
    <xf numFmtId="0" fontId="26" fillId="0" borderId="0" xfId="0" applyFont="1" applyAlignment="1">
      <alignment horizontal="left" vertical="center" wrapText="1" inden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0" xfId="0" quotePrefix="1" applyFont="1" applyFill="1" applyAlignment="1">
      <alignment vertical="center" wrapText="1"/>
    </xf>
    <xf numFmtId="0" fontId="7" fillId="2" borderId="0" xfId="0" applyFont="1" applyFill="1" applyAlignment="1">
      <alignment vertical="center" wrapText="1"/>
    </xf>
    <xf numFmtId="0" fontId="20" fillId="2" borderId="0" xfId="0" applyFont="1" applyFill="1" applyAlignment="1">
      <alignment vertical="center"/>
    </xf>
    <xf numFmtId="0" fontId="5" fillId="2" borderId="0" xfId="0" applyFont="1" applyFill="1" applyAlignment="1">
      <alignment horizontal="justify" vertical="center" wrapText="1"/>
    </xf>
    <xf numFmtId="0" fontId="5" fillId="2" borderId="0" xfId="0" applyFont="1" applyFill="1" applyBorder="1" applyAlignment="1">
      <alignment horizontal="left" vertical="center" wrapText="1" indent="1"/>
    </xf>
    <xf numFmtId="0" fontId="8" fillId="2" borderId="2" xfId="0" applyFont="1" applyFill="1" applyBorder="1" applyAlignment="1">
      <alignment vertical="center"/>
    </xf>
    <xf numFmtId="0" fontId="8" fillId="2" borderId="2" xfId="0" applyFont="1" applyFill="1" applyBorder="1" applyAlignment="1">
      <alignment horizontal="center" vertical="center" wrapText="1"/>
    </xf>
    <xf numFmtId="0" fontId="0" fillId="2" borderId="2" xfId="0" applyFill="1" applyBorder="1" applyAlignment="1">
      <alignment vertical="center"/>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2"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4" fillId="2" borderId="0" xfId="0" applyFont="1" applyFill="1" applyAlignment="1">
      <alignment horizontal="left" vertical="center" wrapText="1" indent="1"/>
    </xf>
    <xf numFmtId="0" fontId="29" fillId="2" borderId="0" xfId="0" applyFont="1" applyFill="1" applyBorder="1" applyAlignment="1">
      <alignment horizontal="left" vertical="center" wrapText="1" indent="1"/>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1" fillId="2" borderId="2" xfId="0" applyFont="1" applyFill="1" applyBorder="1" applyAlignment="1">
      <alignment vertical="center"/>
    </xf>
    <xf numFmtId="0" fontId="0" fillId="2" borderId="5" xfId="0" applyFill="1" applyBorder="1" applyAlignment="1">
      <alignment horizontal="left" vertical="center" wrapText="1" indent="1"/>
    </xf>
    <xf numFmtId="0" fontId="0" fillId="2" borderId="0" xfId="0" applyFill="1" applyBorder="1" applyAlignment="1">
      <alignment horizontal="left" vertical="center" wrapText="1" indent="1"/>
    </xf>
    <xf numFmtId="0" fontId="0" fillId="2" borderId="0" xfId="0" applyFill="1" applyAlignment="1">
      <alignment horizontal="left" vertical="center" wrapText="1" inden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4" applyFont="1" applyFill="1" applyBorder="1" applyAlignment="1">
      <alignment horizontal="center" vertical="center" wrapText="1"/>
    </xf>
    <xf numFmtId="0" fontId="26" fillId="2" borderId="0" xfId="0" applyFont="1" applyFill="1" applyAlignment="1">
      <alignment horizontal="left" vertical="center" wrapText="1" indent="1"/>
    </xf>
    <xf numFmtId="0" fontId="5" fillId="2" borderId="0" xfId="0" applyFont="1" applyFill="1" applyAlignment="1">
      <alignment horizontal="left"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8"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0" xfId="0" applyFont="1" applyFill="1" applyAlignment="1">
      <alignment horizontal="left" vertical="center"/>
    </xf>
    <xf numFmtId="0" fontId="7" fillId="2" borderId="0" xfId="0" applyFont="1" applyFill="1" applyBorder="1" applyAlignment="1">
      <alignment vertical="center" wrapText="1"/>
    </xf>
    <xf numFmtId="0" fontId="2" fillId="2" borderId="0" xfId="0" applyFont="1" applyFill="1" applyAlignment="1">
      <alignment horizontal="left" vertical="center" wrapText="1"/>
    </xf>
    <xf numFmtId="0" fontId="5" fillId="2" borderId="0" xfId="0" applyFont="1" applyFill="1" applyBorder="1" applyAlignment="1">
      <alignment horizontal="left" vertical="center"/>
    </xf>
    <xf numFmtId="0" fontId="7" fillId="2" borderId="0" xfId="0" applyFont="1" applyFill="1" applyBorder="1" applyAlignment="1">
      <alignment horizontal="left" vertical="center" wrapText="1" indent="1"/>
    </xf>
    <xf numFmtId="0" fontId="5" fillId="3" borderId="0" xfId="0" applyFont="1" applyFill="1" applyAlignment="1">
      <alignment horizontal="left" vertical="center" wrapText="1" indent="1"/>
    </xf>
    <xf numFmtId="0" fontId="0" fillId="3" borderId="0" xfId="0" applyFill="1" applyAlignment="1">
      <alignment horizontal="left" vertical="center" wrapText="1" indent="1"/>
    </xf>
    <xf numFmtId="0" fontId="5" fillId="3" borderId="0" xfId="0" applyFont="1" applyFill="1" applyBorder="1" applyAlignment="1">
      <alignment horizontal="left" vertical="center" wrapText="1" indent="1"/>
    </xf>
    <xf numFmtId="0" fontId="8" fillId="2" borderId="0" xfId="0" applyFont="1" applyFill="1" applyBorder="1" applyAlignment="1">
      <alignment horizontal="left" vertical="center" wrapText="1"/>
    </xf>
    <xf numFmtId="0" fontId="8" fillId="2" borderId="0" xfId="0" applyFont="1" applyFill="1" applyAlignment="1">
      <alignment vertical="center" wrapText="1"/>
    </xf>
    <xf numFmtId="0" fontId="5"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23" fillId="2" borderId="2" xfId="0" applyFont="1" applyFill="1" applyBorder="1" applyAlignment="1">
      <alignment horizontal="center" vertical="center" wrapText="1"/>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23"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7" fillId="2" borderId="0" xfId="0" applyFont="1" applyFill="1" applyAlignment="1">
      <alignment horizontal="left" vertical="center" wrapText="1" indent="1"/>
    </xf>
  </cellXfs>
  <cellStyles count="25">
    <cellStyle name="DEFINITION" xfId="7"/>
    <cellStyle name="Euro" xfId="21"/>
    <cellStyle name="FILET_HAUT" xfId="8"/>
    <cellStyle name="Milliers 2" xfId="6"/>
    <cellStyle name="Milliers 3" xfId="23"/>
    <cellStyle name="Milliers_FT5_3_montant-pensions" xfId="2"/>
    <cellStyle name="Normal" xfId="0" builtinId="0"/>
    <cellStyle name="Normal 2" xfId="5"/>
    <cellStyle name="Normal 3" xfId="22"/>
    <cellStyle name="Normal_A. SERIES SUR LE FLUX DE RETRAITES EN 2011" xfId="4"/>
    <cellStyle name="NOTE01" xfId="9"/>
    <cellStyle name="Pourcentage" xfId="1" builtinId="5"/>
    <cellStyle name="Pourcentage 2" xfId="3"/>
    <cellStyle name="Pourcentage 3" xfId="24"/>
    <cellStyle name="REMARQ01" xfId="10"/>
    <cellStyle name="SOURSITU" xfId="11"/>
    <cellStyle name="SOUS TOT" xfId="12"/>
    <cellStyle name="TABL01" xfId="13"/>
    <cellStyle name="TITCOL01" xfId="14"/>
    <cellStyle name="TITCOLG1" xfId="15"/>
    <cellStyle name="TITLIG01" xfId="16"/>
    <cellStyle name="TITRE01" xfId="17"/>
    <cellStyle name="TOTAL01" xfId="18"/>
    <cellStyle name="TOTALG1" xfId="19"/>
    <cellStyle name="UNITE"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0199167264819"/>
          <c:y val="1.7647084166883282E-2"/>
          <c:w val="0.79916426838752563"/>
          <c:h val="0.89411893112208629"/>
        </c:manualLayout>
      </c:layout>
      <c:barChart>
        <c:barDir val="bar"/>
        <c:grouping val="clustered"/>
        <c:varyColors val="0"/>
        <c:ser>
          <c:idx val="0"/>
          <c:order val="0"/>
          <c:tx>
            <c:strRef>
              <c:f>'5.3-8 source'!$B$3</c:f>
              <c:strCache>
                <c:ptCount val="1"/>
                <c:pt idx="0">
                  <c:v>SRE / Pensions civiles de droit direct y compris La Poste et Orange</c:v>
                </c:pt>
              </c:strCache>
            </c:strRef>
          </c:tx>
          <c:spPr>
            <a:solidFill>
              <a:schemeClr val="accent1"/>
            </a:solidFill>
            <a:ln w="12700">
              <a:noFill/>
              <a:prstDash val="solid"/>
            </a:ln>
          </c:spPr>
          <c:invertIfNegative val="0"/>
          <c:dLbls>
            <c:dLbl>
              <c:idx val="0"/>
              <c:layout>
                <c:manualLayout>
                  <c:x val="-6.8498006786808549E-2"/>
                  <c:y val="-4.630538829705110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508600650860065E-2"/>
                  <c:y val="7.8434460398332569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252440725244072E-2"/>
                  <c:y val="-3.9215686274509803E-3"/>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source'!$B$4:$B$6</c:f>
              <c:numCache>
                <c:formatCode>#\ ##0\ "€"</c:formatCode>
                <c:ptCount val="3"/>
                <c:pt idx="0">
                  <c:v>1143</c:v>
                </c:pt>
                <c:pt idx="1">
                  <c:v>2024</c:v>
                </c:pt>
                <c:pt idx="2">
                  <c:v>3098</c:v>
                </c:pt>
              </c:numCache>
            </c:numRef>
          </c:val>
        </c:ser>
        <c:ser>
          <c:idx val="1"/>
          <c:order val="1"/>
          <c:tx>
            <c:strRef>
              <c:f>'5.3-8 source'!$C$3</c:f>
              <c:strCache>
                <c:ptCount val="1"/>
                <c:pt idx="0">
                  <c:v>SRE / Pensions militaires de droit direct</c:v>
                </c:pt>
              </c:strCache>
            </c:strRef>
          </c:tx>
          <c:spPr>
            <a:solidFill>
              <a:schemeClr val="tx2"/>
            </a:solidFill>
            <a:ln w="12700">
              <a:noFill/>
              <a:prstDash val="solid"/>
            </a:ln>
          </c:spPr>
          <c:invertIfNegative val="0"/>
          <c:dLbls>
            <c:dLbl>
              <c:idx val="0"/>
              <c:layout>
                <c:manualLayout>
                  <c:x val="-6.68410590935547E-2"/>
                  <c:y val="4.410683958622819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5045373512411371E-2"/>
                  <c:y val="-1.471668982553651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375891821053753E-2"/>
                  <c:y val="-4.909680407596109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source'!$C$4:$C$6</c:f>
              <c:numCache>
                <c:formatCode>#\ ##0\ "€"</c:formatCode>
                <c:ptCount val="3"/>
                <c:pt idx="0">
                  <c:v>822</c:v>
                </c:pt>
                <c:pt idx="1">
                  <c:v>1796</c:v>
                </c:pt>
                <c:pt idx="2">
                  <c:v>2728</c:v>
                </c:pt>
              </c:numCache>
            </c:numRef>
          </c:val>
        </c:ser>
        <c:ser>
          <c:idx val="2"/>
          <c:order val="2"/>
          <c:tx>
            <c:strRef>
              <c:f>'5.3-8 source'!$D$3</c:f>
              <c:strCache>
                <c:ptCount val="1"/>
                <c:pt idx="0">
                  <c:v>CNRACL / pensions de droit direct de la FPT</c:v>
                </c:pt>
              </c:strCache>
            </c:strRef>
          </c:tx>
          <c:spPr>
            <a:solidFill>
              <a:schemeClr val="accent3">
                <a:lumMod val="75000"/>
              </a:schemeClr>
            </a:solidFill>
            <a:ln w="12700">
              <a:noFill/>
              <a:prstDash val="solid"/>
            </a:ln>
          </c:spPr>
          <c:invertIfNegative val="0"/>
          <c:dLbls>
            <c:dLbl>
              <c:idx val="0"/>
              <c:layout>
                <c:manualLayout>
                  <c:x val="-5.2068805206880522E-2"/>
                  <c:y val="3.921877412382275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6945606694560664E-2"/>
                  <c:y val="6.175698625907056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0664807066480637E-2"/>
                  <c:y val="6.175698625907056E-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source'!$D$4:$D$6</c:f>
              <c:numCache>
                <c:formatCode>#\ ##0\ "€"</c:formatCode>
                <c:ptCount val="3"/>
                <c:pt idx="0">
                  <c:v>375.5</c:v>
                </c:pt>
                <c:pt idx="1">
                  <c:v>1239.4000000000001</c:v>
                </c:pt>
                <c:pt idx="2">
                  <c:v>2123.5</c:v>
                </c:pt>
              </c:numCache>
            </c:numRef>
          </c:val>
        </c:ser>
        <c:ser>
          <c:idx val="3"/>
          <c:order val="3"/>
          <c:tx>
            <c:strRef>
              <c:f>'5.3-8 source'!$E$3</c:f>
              <c:strCache>
                <c:ptCount val="1"/>
                <c:pt idx="0">
                  <c:v>CNRACL / pensions de droit direct de la FPH</c:v>
                </c:pt>
              </c:strCache>
            </c:strRef>
          </c:tx>
          <c:spPr>
            <a:solidFill>
              <a:schemeClr val="accent2"/>
            </a:solidFill>
            <a:ln w="12700">
              <a:noFill/>
              <a:prstDash val="solid"/>
            </a:ln>
          </c:spPr>
          <c:invertIfNegative val="0"/>
          <c:dLbls>
            <c:dLbl>
              <c:idx val="0"/>
              <c:layout>
                <c:manualLayout>
                  <c:x val="-6.1934935957273125E-2"/>
                  <c:y val="-3.976841130152848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7.127305739502228E-2"/>
                  <c:y val="-5.5272502701868151E-5"/>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3519805840169566E-2"/>
                  <c:y val="-1.182028716998610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'5.3-8 source'!$A$4:$A$6</c:f>
              <c:strCache>
                <c:ptCount val="3"/>
                <c:pt idx="0">
                  <c:v>1er décile (en euros)</c:v>
                </c:pt>
                <c:pt idx="1">
                  <c:v>5ème décile  (en euros)</c:v>
                </c:pt>
                <c:pt idx="2">
                  <c:v>9ème décile (en euros)</c:v>
                </c:pt>
              </c:strCache>
            </c:strRef>
          </c:cat>
          <c:val>
            <c:numRef>
              <c:f>'5.3-8 source'!$E$4:$E$6</c:f>
              <c:numCache>
                <c:formatCode>#\ ##0\ "€"</c:formatCode>
                <c:ptCount val="3"/>
                <c:pt idx="0">
                  <c:v>775.3</c:v>
                </c:pt>
                <c:pt idx="1">
                  <c:v>1490.4</c:v>
                </c:pt>
                <c:pt idx="2">
                  <c:v>2145.1999999999998</c:v>
                </c:pt>
              </c:numCache>
            </c:numRef>
          </c:val>
        </c:ser>
        <c:dLbls>
          <c:showLegendKey val="0"/>
          <c:showVal val="0"/>
          <c:showCatName val="0"/>
          <c:showSerName val="0"/>
          <c:showPercent val="0"/>
          <c:showBubbleSize val="0"/>
        </c:dLbls>
        <c:gapWidth val="110"/>
        <c:axId val="606198784"/>
        <c:axId val="606207016"/>
      </c:barChart>
      <c:catAx>
        <c:axId val="6061987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06207016"/>
        <c:crosses val="autoZero"/>
        <c:auto val="1"/>
        <c:lblAlgn val="ctr"/>
        <c:lblOffset val="100"/>
        <c:noMultiLvlLbl val="0"/>
      </c:catAx>
      <c:valAx>
        <c:axId val="606207016"/>
        <c:scaling>
          <c:orientation val="minMax"/>
          <c:max val="3600"/>
        </c:scaling>
        <c:delete val="0"/>
        <c:axPos val="b"/>
        <c:majorGridlines>
          <c:spPr>
            <a:ln w="3175">
              <a:solidFill>
                <a:srgbClr val="969696"/>
              </a:solidFill>
              <a:prstDash val="sysDash"/>
            </a:ln>
          </c:spPr>
        </c:majorGridlines>
        <c:numFmt formatCode="#,##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06198784"/>
        <c:crosses val="max"/>
        <c:crossBetween val="between"/>
        <c:majorUnit val="400"/>
      </c:valAx>
      <c:spPr>
        <a:solidFill>
          <a:srgbClr val="FFFFFF"/>
        </a:solidFill>
        <a:ln w="25400">
          <a:noFill/>
        </a:ln>
      </c:spPr>
    </c:plotArea>
    <c:legend>
      <c:legendPos val="r"/>
      <c:layout>
        <c:manualLayout>
          <c:xMode val="edge"/>
          <c:yMode val="edge"/>
          <c:x val="0.61878269400425367"/>
          <c:y val="5.6862745098039215E-2"/>
          <c:w val="0.36808603945427315"/>
          <c:h val="0.3093555658483865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0044340551512"/>
          <c:y val="1.6611322627898262E-2"/>
          <c:w val="0.83127683373632777"/>
          <c:h val="0.77408763446005902"/>
        </c:manualLayout>
      </c:layout>
      <c:barChart>
        <c:barDir val="bar"/>
        <c:grouping val="clustered"/>
        <c:varyColors val="0"/>
        <c:ser>
          <c:idx val="2"/>
          <c:order val="0"/>
          <c:tx>
            <c:strRef>
              <c:f>'5.3-13 source'!$A$4</c:f>
              <c:strCache>
                <c:ptCount val="1"/>
                <c:pt idx="0">
                  <c:v>Montant mensuel moyen de la retraite totale de droit direct (en euros) (3) - Hommes</c:v>
                </c:pt>
              </c:strCache>
            </c:strRef>
          </c:tx>
          <c:spPr>
            <a:solidFill>
              <a:schemeClr val="accent1"/>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'5.3-13 source'!$B$3:$F$3</c:f>
              <c:strCache>
                <c:ptCount val="5"/>
                <c:pt idx="0">
                  <c:v>SRE / Pensions civiles y compris La Poste et Orange de droit direct</c:v>
                </c:pt>
                <c:pt idx="1">
                  <c:v>SRE / Pensions militaires  de droit direct (1)</c:v>
                </c:pt>
                <c:pt idx="2">
                  <c:v>FSPOEIE / Pensions  de droit direct (2)</c:v>
                </c:pt>
                <c:pt idx="3">
                  <c:v>CNRACL / Pensions FPT  de droit direct</c:v>
                </c:pt>
                <c:pt idx="4">
                  <c:v>CNRACL / Pensions FPTH de droit direct</c:v>
                </c:pt>
              </c:strCache>
            </c:strRef>
          </c:cat>
          <c:val>
            <c:numRef>
              <c:f>'5.3-13 source'!$B$4:$F$4</c:f>
              <c:numCache>
                <c:formatCode>#\ ##0\ "€"</c:formatCode>
                <c:ptCount val="5"/>
                <c:pt idx="0">
                  <c:v>2307.1090060000001</c:v>
                </c:pt>
                <c:pt idx="1">
                  <c:v>1751.7591934</c:v>
                </c:pt>
                <c:pt idx="2">
                  <c:v>1949.52</c:v>
                </c:pt>
                <c:pt idx="3">
                  <c:v>1415.5565034402011</c:v>
                </c:pt>
                <c:pt idx="4">
                  <c:v>1563.2606569912987</c:v>
                </c:pt>
              </c:numCache>
            </c:numRef>
          </c:val>
        </c:ser>
        <c:ser>
          <c:idx val="3"/>
          <c:order val="1"/>
          <c:tx>
            <c:strRef>
              <c:f>'5.3-13 source'!$A$5</c:f>
              <c:strCache>
                <c:ptCount val="1"/>
                <c:pt idx="0">
                  <c:v>Montant mensuel moyen de la retraite totale de droit direct (en euros) (3) - Femmes</c:v>
                </c:pt>
              </c:strCache>
            </c:strRef>
          </c:tx>
          <c:spPr>
            <a:solidFill>
              <a:schemeClr val="accent2"/>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'5.3-13 source'!$B$3:$F$3</c:f>
              <c:strCache>
                <c:ptCount val="5"/>
                <c:pt idx="0">
                  <c:v>SRE / Pensions civiles y compris La Poste et Orange de droit direct</c:v>
                </c:pt>
                <c:pt idx="1">
                  <c:v>SRE / Pensions militaires  de droit direct (1)</c:v>
                </c:pt>
                <c:pt idx="2">
                  <c:v>FSPOEIE / Pensions  de droit direct (2)</c:v>
                </c:pt>
                <c:pt idx="3">
                  <c:v>CNRACL / Pensions FPT  de droit direct</c:v>
                </c:pt>
                <c:pt idx="4">
                  <c:v>CNRACL / Pensions FPTH de droit direct</c:v>
                </c:pt>
              </c:strCache>
            </c:strRef>
          </c:cat>
          <c:val>
            <c:numRef>
              <c:f>'5.3-13 source'!$B$5:$F$5</c:f>
              <c:numCache>
                <c:formatCode>#\ ##0\ "€"</c:formatCode>
                <c:ptCount val="5"/>
                <c:pt idx="0">
                  <c:v>1955.0796511000001</c:v>
                </c:pt>
                <c:pt idx="1">
                  <c:v>1253.831864</c:v>
                </c:pt>
                <c:pt idx="2">
                  <c:v>1441.84</c:v>
                </c:pt>
                <c:pt idx="3">
                  <c:v>1189.2977342393572</c:v>
                </c:pt>
                <c:pt idx="4">
                  <c:v>1400.7977862435905</c:v>
                </c:pt>
              </c:numCache>
            </c:numRef>
          </c:val>
        </c:ser>
        <c:dLbls>
          <c:showLegendKey val="0"/>
          <c:showVal val="0"/>
          <c:showCatName val="0"/>
          <c:showSerName val="0"/>
          <c:showPercent val="0"/>
          <c:showBubbleSize val="0"/>
        </c:dLbls>
        <c:gapWidth val="150"/>
        <c:axId val="606200744"/>
        <c:axId val="606197216"/>
      </c:barChart>
      <c:catAx>
        <c:axId val="6062007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06197216"/>
        <c:crosses val="autoZero"/>
        <c:auto val="1"/>
        <c:lblAlgn val="ctr"/>
        <c:lblOffset val="100"/>
        <c:tickLblSkip val="1"/>
        <c:tickMarkSkip val="1"/>
        <c:noMultiLvlLbl val="0"/>
      </c:catAx>
      <c:valAx>
        <c:axId val="606197216"/>
        <c:scaling>
          <c:orientation val="minMax"/>
          <c:min val="0"/>
        </c:scaling>
        <c:delete val="0"/>
        <c:axPos val="b"/>
        <c:majorGridlines>
          <c:spPr>
            <a:ln w="3175">
              <a:solidFill>
                <a:srgbClr val="969696"/>
              </a:solidFill>
              <a:prstDash val="sysDash"/>
            </a:ln>
          </c:spPr>
        </c:majorGridlines>
        <c:numFmt formatCode="#\ ##0\ &quot;€&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06200744"/>
        <c:crosses val="autoZero"/>
        <c:crossBetween val="between"/>
        <c:majorUnit val="300"/>
      </c:valAx>
      <c:spPr>
        <a:solidFill>
          <a:srgbClr val="FFFFFF"/>
        </a:solidFill>
        <a:ln w="25400">
          <a:noFill/>
        </a:ln>
      </c:spPr>
    </c:plotArea>
    <c:legend>
      <c:legendPos val="b"/>
      <c:layout>
        <c:manualLayout>
          <c:xMode val="edge"/>
          <c:yMode val="edge"/>
          <c:x val="6.3100281189131191E-2"/>
          <c:y val="0.88040006627078582"/>
          <c:w val="0.83539209862141717"/>
          <c:h val="9.3023255813953543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2</xdr:row>
      <xdr:rowOff>152400</xdr:rowOff>
    </xdr:from>
    <xdr:to>
      <xdr:col>8</xdr:col>
      <xdr:colOff>160020</xdr:colOff>
      <xdr:row>24</xdr:row>
      <xdr:rowOff>124460</xdr:rowOff>
    </xdr:to>
    <xdr:pic>
      <xdr:nvPicPr>
        <xdr:cNvPr id="2"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971550"/>
          <a:ext cx="5760720" cy="4163060"/>
        </a:xfrm>
        <a:prstGeom prst="rect">
          <a:avLst/>
        </a:prstGeom>
        <a:noFill/>
        <a:ln>
          <a:noFill/>
        </a:ln>
        <a:effectLs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561975"/>
    <xdr:ext cx="6829425"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171450</xdr:colOff>
      <xdr:row>1</xdr:row>
      <xdr:rowOff>114300</xdr:rowOff>
    </xdr:from>
    <xdr:to>
      <xdr:col>9</xdr:col>
      <xdr:colOff>257175</xdr:colOff>
      <xdr:row>16</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0.94211</cdr:x>
      <cdr:y>0.89522</cdr:y>
    </cdr:from>
    <cdr:to>
      <cdr:x>0.99315</cdr:x>
      <cdr:y>0.98344</cdr:y>
    </cdr:to>
    <cdr:sp macro="" textlink="">
      <cdr:nvSpPr>
        <cdr:cNvPr id="7169" name="Text Box 1"/>
        <cdr:cNvSpPr txBox="1">
          <a:spLocks xmlns:a="http://schemas.openxmlformats.org/drawingml/2006/main" noChangeArrowheads="1"/>
        </cdr:cNvSpPr>
      </cdr:nvSpPr>
      <cdr:spPr bwMode="auto">
        <a:xfrm xmlns:a="http://schemas.openxmlformats.org/drawingml/2006/main">
          <a:off x="6553899" y="2578306"/>
          <a:ext cx="354901" cy="253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0.45142</cdr:x>
      <cdr:y>0.47341</cdr:y>
    </cdr:from>
    <cdr:to>
      <cdr:x>0.48126</cdr:x>
      <cdr:y>0.55656</cdr:y>
    </cdr:to>
    <cdr:sp macro="" textlink="">
      <cdr:nvSpPr>
        <cdr:cNvPr id="7170" name="Text Box 2"/>
        <cdr:cNvSpPr txBox="1">
          <a:spLocks xmlns:a="http://schemas.openxmlformats.org/drawingml/2006/main" noChangeArrowheads="1"/>
        </cdr:cNvSpPr>
      </cdr:nvSpPr>
      <cdr:spPr bwMode="auto">
        <a:xfrm xmlns:a="http://schemas.openxmlformats.org/drawingml/2006/main">
          <a:off x="3142044" y="1364964"/>
          <a:ext cx="207454" cy="239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
  <sheetViews>
    <sheetView workbookViewId="0">
      <selection activeCell="K14" sqref="K14"/>
    </sheetView>
  </sheetViews>
  <sheetFormatPr baseColWidth="10" defaultRowHeight="15" x14ac:dyDescent="0.25"/>
  <cols>
    <col min="1" max="16384" width="11.42578125" style="51"/>
  </cols>
  <sheetData>
    <row r="1" spans="1:9" x14ac:dyDescent="0.25">
      <c r="A1" s="263" t="s">
        <v>19</v>
      </c>
      <c r="B1" s="263"/>
      <c r="C1" s="263"/>
      <c r="D1" s="263"/>
      <c r="E1" s="263"/>
      <c r="F1" s="263"/>
      <c r="G1" s="263"/>
      <c r="H1" s="263"/>
      <c r="I1" s="263"/>
    </row>
  </sheetData>
  <mergeCells count="1">
    <mergeCell ref="A1:I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6"/>
  <sheetViews>
    <sheetView tabSelected="1"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40.7109375" style="125" customWidth="1"/>
    <col min="2" max="4" width="20.7109375" style="125" customWidth="1"/>
    <col min="5" max="5" width="13.42578125" style="125" customWidth="1"/>
    <col min="6" max="16384" width="11.42578125" style="125"/>
  </cols>
  <sheetData>
    <row r="1" spans="1:7" ht="29.25" customHeight="1" x14ac:dyDescent="0.25">
      <c r="A1" s="263" t="str">
        <f>'5.3-5 source'!A1:D1</f>
        <v>Figure 5.3-5 : Montant de la pension mensuelle brute, suivant le regroupement de corps et le genre (hors pensions d'invalidité), pour les pensions militaires de droit direct entrées en paiement au SRE en 2017 (flux)</v>
      </c>
      <c r="B1" s="263"/>
      <c r="C1" s="263"/>
      <c r="D1" s="263"/>
      <c r="E1" s="77"/>
      <c r="F1" s="77"/>
      <c r="G1" s="77"/>
    </row>
    <row r="3" spans="1:7" s="96" customFormat="1" x14ac:dyDescent="0.25">
      <c r="A3" s="315"/>
      <c r="B3" s="275" t="s">
        <v>61</v>
      </c>
      <c r="C3" s="275"/>
      <c r="D3" s="275"/>
    </row>
    <row r="4" spans="1:7" s="96" customFormat="1" x14ac:dyDescent="0.25">
      <c r="A4" s="316"/>
      <c r="B4" s="318" t="s">
        <v>68</v>
      </c>
      <c r="C4" s="318"/>
      <c r="D4" s="318"/>
    </row>
    <row r="5" spans="1:7" s="96" customFormat="1" ht="33.75" x14ac:dyDescent="0.25">
      <c r="A5" s="317"/>
      <c r="B5" s="126" t="str">
        <f>'5.3-5 source'!B5</f>
        <v>Effectifs de pensions</v>
      </c>
      <c r="C5" s="128" t="s">
        <v>76</v>
      </c>
      <c r="D5" s="126" t="s">
        <v>113</v>
      </c>
    </row>
    <row r="6" spans="1:7" x14ac:dyDescent="0.25">
      <c r="A6" s="237" t="s">
        <v>21</v>
      </c>
      <c r="B6" s="244">
        <f>IF('5.3-5 source'!B6&lt;&gt;"",'5.3-5 source'!B6,"")</f>
        <v>9802</v>
      </c>
      <c r="C6" s="244">
        <f>IF('5.3-5 source'!C6&lt;&gt;"",'5.3-5 source'!C6,"")</f>
        <v>1763</v>
      </c>
      <c r="D6" s="244">
        <f>IF('5.3-5 source'!D6&lt;&gt;"",'5.3-5 source'!D6,"")</f>
        <v>1813</v>
      </c>
    </row>
    <row r="7" spans="1:7" x14ac:dyDescent="0.25">
      <c r="A7" s="249" t="s">
        <v>69</v>
      </c>
      <c r="B7" s="250">
        <f>IF('5.3-5 source'!B7&lt;&gt;"",'5.3-5 source'!B7,"")</f>
        <v>59</v>
      </c>
      <c r="C7" s="250">
        <f>IF('5.3-5 source'!C7&lt;&gt;"",'5.3-5 source'!C7,"")</f>
        <v>4263</v>
      </c>
      <c r="D7" s="250">
        <f>IF('5.3-5 source'!D7&lt;&gt;"",'5.3-5 source'!D7,"")</f>
        <v>4451</v>
      </c>
    </row>
    <row r="8" spans="1:7" x14ac:dyDescent="0.25">
      <c r="A8" s="249" t="s">
        <v>70</v>
      </c>
      <c r="B8" s="250">
        <f>IF('5.3-5 source'!B8&lt;&gt;"",'5.3-5 source'!B8,"")</f>
        <v>878</v>
      </c>
      <c r="C8" s="250">
        <f>IF('5.3-5 source'!C8&lt;&gt;"",'5.3-5 source'!C8,"")</f>
        <v>2994</v>
      </c>
      <c r="D8" s="250">
        <f>IF('5.3-5 source'!D8&lt;&gt;"",'5.3-5 source'!D8,"")</f>
        <v>3146</v>
      </c>
    </row>
    <row r="9" spans="1:7" x14ac:dyDescent="0.25">
      <c r="A9" s="249" t="s">
        <v>71</v>
      </c>
      <c r="B9" s="250">
        <f>IF('5.3-5 source'!B9&lt;&gt;"",'5.3-5 source'!B9,"")</f>
        <v>474</v>
      </c>
      <c r="C9" s="250">
        <f>IF('5.3-5 source'!C9&lt;&gt;"",'5.3-5 source'!C9,"")</f>
        <v>2504</v>
      </c>
      <c r="D9" s="250">
        <f>IF('5.3-5 source'!D9&lt;&gt;"",'5.3-5 source'!D9,"")</f>
        <v>2589</v>
      </c>
    </row>
    <row r="10" spans="1:7" x14ac:dyDescent="0.25">
      <c r="A10" s="249" t="s">
        <v>72</v>
      </c>
      <c r="B10" s="250">
        <f>IF('5.3-5 source'!B10&lt;&gt;"",'5.3-5 source'!B10,"")</f>
        <v>6780</v>
      </c>
      <c r="C10" s="250">
        <f>IF('5.3-5 source'!C10&lt;&gt;"",'5.3-5 source'!C10,"")</f>
        <v>1727</v>
      </c>
      <c r="D10" s="250">
        <f>IF('5.3-5 source'!D10&lt;&gt;"",'5.3-5 source'!D10,"")</f>
        <v>1770</v>
      </c>
    </row>
    <row r="11" spans="1:7" x14ac:dyDescent="0.25">
      <c r="A11" s="251" t="s">
        <v>73</v>
      </c>
      <c r="B11" s="252">
        <f>IF('5.3-5 source'!B11&lt;&gt;"",'5.3-5 source'!B11,"")</f>
        <v>1611</v>
      </c>
      <c r="C11" s="252">
        <f>IF('5.3-5 source'!C11&lt;&gt;"",'5.3-5 source'!C11,"")</f>
        <v>930</v>
      </c>
      <c r="D11" s="252">
        <f>IF('5.3-5 source'!D11&lt;&gt;"",'5.3-5 source'!D11,"")</f>
        <v>944</v>
      </c>
    </row>
    <row r="12" spans="1:7" x14ac:dyDescent="0.25">
      <c r="A12" s="237" t="s">
        <v>1</v>
      </c>
      <c r="B12" s="244">
        <f>IF('5.3-5 source'!B12&lt;&gt;"",'5.3-5 source'!B12,"")</f>
        <v>8833</v>
      </c>
      <c r="C12" s="244">
        <f>IF('5.3-5 source'!C12&lt;&gt;"",'5.3-5 source'!C12,"")</f>
        <v>1806</v>
      </c>
      <c r="D12" s="244">
        <f>IF('5.3-5 source'!D12&lt;&gt;"",'5.3-5 source'!D12,"")</f>
        <v>1861</v>
      </c>
    </row>
    <row r="13" spans="1:7" x14ac:dyDescent="0.25">
      <c r="A13" s="249" t="s">
        <v>74</v>
      </c>
      <c r="B13" s="250">
        <f>IF('5.3-5 source'!B13&lt;&gt;"",'5.3-5 source'!B13,"")</f>
        <v>870</v>
      </c>
      <c r="C13" s="250">
        <f>IF('5.3-5 source'!C13&lt;&gt;"",'5.3-5 source'!C13,"")</f>
        <v>3090</v>
      </c>
      <c r="D13" s="250">
        <f>IF('5.3-5 source'!D13&lt;&gt;"",'5.3-5 source'!D13,"")</f>
        <v>3252</v>
      </c>
    </row>
    <row r="14" spans="1:7" x14ac:dyDescent="0.25">
      <c r="A14" s="249" t="s">
        <v>71</v>
      </c>
      <c r="B14" s="250">
        <f>IF('5.3-5 source'!B14&lt;&gt;"",'5.3-5 source'!B14,"")</f>
        <v>460</v>
      </c>
      <c r="C14" s="250">
        <f>IF('5.3-5 source'!C14&lt;&gt;"",'5.3-5 source'!C14,"")</f>
        <v>2517</v>
      </c>
      <c r="D14" s="250">
        <f>IF('5.3-5 source'!D14&lt;&gt;"",'5.3-5 source'!D14,"")</f>
        <v>2604</v>
      </c>
    </row>
    <row r="15" spans="1:7" x14ac:dyDescent="0.25">
      <c r="A15" s="249" t="s">
        <v>72</v>
      </c>
      <c r="B15" s="250">
        <f>IF('5.3-5 source'!B15&lt;&gt;"",'5.3-5 source'!B15,"")</f>
        <v>6102</v>
      </c>
      <c r="C15" s="250">
        <f>IF('5.3-5 source'!C15&lt;&gt;"",'5.3-5 source'!C15,"")</f>
        <v>1767</v>
      </c>
      <c r="D15" s="250">
        <f>IF('5.3-5 source'!D15&lt;&gt;"",'5.3-5 source'!D15,"")</f>
        <v>1814</v>
      </c>
    </row>
    <row r="16" spans="1:7" x14ac:dyDescent="0.25">
      <c r="A16" s="251" t="s">
        <v>73</v>
      </c>
      <c r="B16" s="252">
        <f>IF('5.3-5 source'!B16&lt;&gt;"",'5.3-5 source'!B16,"")</f>
        <v>1401</v>
      </c>
      <c r="C16" s="252">
        <f>IF('5.3-5 source'!C16&lt;&gt;"",'5.3-5 source'!C16,"")</f>
        <v>945</v>
      </c>
      <c r="D16" s="252">
        <f>IF('5.3-5 source'!D16&lt;&gt;"",'5.3-5 source'!D16,"")</f>
        <v>960</v>
      </c>
    </row>
    <row r="17" spans="1:11" x14ac:dyDescent="0.25">
      <c r="A17" s="237" t="s">
        <v>2</v>
      </c>
      <c r="B17" s="244">
        <f>IF('5.3-5 source'!B17&lt;&gt;"",'5.3-5 source'!B17,"")</f>
        <v>969</v>
      </c>
      <c r="C17" s="244">
        <f>IF('5.3-5 source'!C17&lt;&gt;"",'5.3-5 source'!C17,"")</f>
        <v>1365</v>
      </c>
      <c r="D17" s="244">
        <f>IF('5.3-5 source'!D17&lt;&gt;"",'5.3-5 source'!D17,"")</f>
        <v>1376</v>
      </c>
    </row>
    <row r="18" spans="1:11" x14ac:dyDescent="0.25">
      <c r="A18" s="249" t="s">
        <v>74</v>
      </c>
      <c r="B18" s="250">
        <f>IF('5.3-5 source'!B18&lt;&gt;"",'5.3-5 source'!B18,"")</f>
        <v>67</v>
      </c>
      <c r="C18" s="250">
        <f>IF('5.3-5 source'!C18&lt;&gt;"",'5.3-5 source'!C18,"")</f>
        <v>2866</v>
      </c>
      <c r="D18" s="250">
        <f>IF('5.3-5 source'!D18&lt;&gt;"",'5.3-5 source'!D18,"")</f>
        <v>2918</v>
      </c>
    </row>
    <row r="19" spans="1:11" x14ac:dyDescent="0.25">
      <c r="A19" s="249" t="s">
        <v>71</v>
      </c>
      <c r="B19" s="250">
        <f>IF('5.3-5 source'!B19&lt;&gt;"",'5.3-5 source'!B19,"")</f>
        <v>14</v>
      </c>
      <c r="C19" s="250">
        <f>IF('5.3-5 source'!C19&lt;&gt;"",'5.3-5 source'!C19,"")</f>
        <v>2069</v>
      </c>
      <c r="D19" s="250">
        <f>IF('5.3-5 source'!D19&lt;&gt;"",'5.3-5 source'!D19,"")</f>
        <v>2116</v>
      </c>
    </row>
    <row r="20" spans="1:11" x14ac:dyDescent="0.25">
      <c r="A20" s="249" t="s">
        <v>72</v>
      </c>
      <c r="B20" s="250">
        <f>IF('5.3-5 source'!B20&lt;&gt;"",'5.3-5 source'!B20,"")</f>
        <v>678</v>
      </c>
      <c r="C20" s="250">
        <f>IF('5.3-5 source'!C20&lt;&gt;"",'5.3-5 source'!C20,"")</f>
        <v>1367</v>
      </c>
      <c r="D20" s="250">
        <f>IF('5.3-5 source'!D20&lt;&gt;"",'5.3-5 source'!D20,"")</f>
        <v>1377</v>
      </c>
    </row>
    <row r="21" spans="1:11" x14ac:dyDescent="0.25">
      <c r="A21" s="251" t="s">
        <v>73</v>
      </c>
      <c r="B21" s="252">
        <f>IF('5.3-5 source'!B21&lt;&gt;"",'5.3-5 source'!B21,"")</f>
        <v>210</v>
      </c>
      <c r="C21" s="252">
        <f>IF('5.3-5 source'!C21&lt;&gt;"",'5.3-5 source'!C21,"")</f>
        <v>830</v>
      </c>
      <c r="D21" s="252">
        <f>IF('5.3-5 source'!D21&lt;&gt;"",'5.3-5 source'!D21,"")</f>
        <v>833</v>
      </c>
    </row>
    <row r="22" spans="1:11" ht="15" customHeight="1" x14ac:dyDescent="0.25">
      <c r="A22" s="270" t="str">
        <f>'5.3-5 source'!A22:D22</f>
        <v>Source : DGFiP - Service des retraites de l'État.</v>
      </c>
      <c r="B22" s="312"/>
      <c r="C22" s="312"/>
      <c r="D22" s="312"/>
    </row>
    <row r="23" spans="1:11" x14ac:dyDescent="0.25">
      <c r="A23" s="293" t="str">
        <f>'5.3-5 source'!A23:D23</f>
        <v>Champ : Pensions militaires de retraite, hors soldes de réserve.</v>
      </c>
      <c r="B23" s="314"/>
      <c r="C23" s="314"/>
      <c r="D23" s="314"/>
      <c r="E23" s="90"/>
      <c r="F23" s="90"/>
      <c r="G23" s="90"/>
      <c r="H23" s="90"/>
      <c r="I23" s="90"/>
      <c r="J23" s="90"/>
      <c r="K23" s="90"/>
    </row>
    <row r="24" spans="1:11" s="204" customFormat="1" ht="23.25" customHeight="1" x14ac:dyDescent="0.25">
      <c r="A24" s="306"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4" s="319"/>
      <c r="C24" s="319"/>
      <c r="D24" s="319"/>
      <c r="E24" s="90"/>
      <c r="F24" s="90"/>
      <c r="G24" s="90"/>
      <c r="H24" s="90"/>
      <c r="I24" s="90"/>
      <c r="J24" s="90"/>
      <c r="K24" s="90"/>
    </row>
    <row r="25" spans="1:11" ht="15" customHeight="1" x14ac:dyDescent="0.25">
      <c r="A25" s="293" t="str">
        <f>'5.3-5 source'!A24:D24</f>
        <v xml:space="preserve">(1) Hors soldes de réserve. </v>
      </c>
      <c r="B25" s="313"/>
      <c r="C25" s="313"/>
      <c r="D25" s="313"/>
    </row>
    <row r="26" spans="1:11" ht="30" customHeight="1" x14ac:dyDescent="0.25">
      <c r="A26" s="293" t="str">
        <f>'5.3-5 source'!A25:D25</f>
        <v>(2)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6" s="314"/>
      <c r="C26" s="314"/>
      <c r="D26" s="314"/>
      <c r="E26" s="90"/>
      <c r="F26" s="90"/>
      <c r="G26" s="90"/>
      <c r="H26" s="90"/>
      <c r="I26" s="90"/>
      <c r="J26" s="90"/>
      <c r="K26" s="90"/>
    </row>
  </sheetData>
  <mergeCells count="9">
    <mergeCell ref="A1:D1"/>
    <mergeCell ref="A22:D22"/>
    <mergeCell ref="A25:D25"/>
    <mergeCell ref="A26:D26"/>
    <mergeCell ref="A3:A5"/>
    <mergeCell ref="A23:D23"/>
    <mergeCell ref="B3:D3"/>
    <mergeCell ref="B4:D4"/>
    <mergeCell ref="A24:D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5"/>
  <sheetViews>
    <sheetView workbookViewId="0">
      <pane xSplit="1" ySplit="5" topLeftCell="B6" activePane="bottomRight" state="frozen"/>
      <selection pane="topRight" activeCell="B1" sqref="B1"/>
      <selection pane="bottomLeft" activeCell="A6" sqref="A6"/>
      <selection pane="bottomRight" activeCell="A26" sqref="A26"/>
    </sheetView>
  </sheetViews>
  <sheetFormatPr baseColWidth="10" defaultRowHeight="15" x14ac:dyDescent="0.25"/>
  <cols>
    <col min="1" max="1" width="40.7109375" style="112" customWidth="1"/>
    <col min="2" max="4" width="20.7109375" style="112" customWidth="1"/>
    <col min="5" max="5" width="13.42578125" style="112" customWidth="1"/>
    <col min="6" max="16384" width="11.42578125" style="112"/>
  </cols>
  <sheetData>
    <row r="1" spans="1:7" ht="29.25" customHeight="1" x14ac:dyDescent="0.25">
      <c r="A1" s="263" t="s">
        <v>129</v>
      </c>
      <c r="B1" s="263"/>
      <c r="C1" s="263"/>
      <c r="D1" s="263"/>
      <c r="E1" s="77"/>
      <c r="F1" s="77"/>
      <c r="G1" s="77"/>
    </row>
    <row r="3" spans="1:7" s="96" customFormat="1" x14ac:dyDescent="0.25">
      <c r="A3" s="315"/>
      <c r="B3" s="275" t="s">
        <v>61</v>
      </c>
      <c r="C3" s="275"/>
      <c r="D3" s="275"/>
    </row>
    <row r="4" spans="1:7" s="96" customFormat="1" x14ac:dyDescent="0.25">
      <c r="A4" s="316"/>
      <c r="B4" s="318" t="s">
        <v>68</v>
      </c>
      <c r="C4" s="318"/>
      <c r="D4" s="318"/>
    </row>
    <row r="5" spans="1:7" s="96" customFormat="1" ht="33.75" x14ac:dyDescent="0.25">
      <c r="A5" s="317"/>
      <c r="B5" s="109" t="s">
        <v>170</v>
      </c>
      <c r="C5" s="114" t="s">
        <v>76</v>
      </c>
      <c r="D5" s="109" t="s">
        <v>113</v>
      </c>
    </row>
    <row r="6" spans="1:7" x14ac:dyDescent="0.25">
      <c r="A6" s="113" t="s">
        <v>21</v>
      </c>
      <c r="B6" s="161">
        <v>9802</v>
      </c>
      <c r="C6" s="161">
        <v>1763</v>
      </c>
      <c r="D6" s="161">
        <v>1813</v>
      </c>
    </row>
    <row r="7" spans="1:7" x14ac:dyDescent="0.25">
      <c r="A7" s="97" t="s">
        <v>69</v>
      </c>
      <c r="B7" s="165">
        <v>59</v>
      </c>
      <c r="C7" s="165">
        <v>4263</v>
      </c>
      <c r="D7" s="165">
        <v>4451</v>
      </c>
    </row>
    <row r="8" spans="1:7" x14ac:dyDescent="0.25">
      <c r="A8" s="97" t="s">
        <v>70</v>
      </c>
      <c r="B8" s="165">
        <v>878</v>
      </c>
      <c r="C8" s="165">
        <v>2994</v>
      </c>
      <c r="D8" s="165">
        <v>3146</v>
      </c>
    </row>
    <row r="9" spans="1:7" x14ac:dyDescent="0.25">
      <c r="A9" s="97" t="s">
        <v>71</v>
      </c>
      <c r="B9" s="165">
        <v>474</v>
      </c>
      <c r="C9" s="165">
        <v>2504</v>
      </c>
      <c r="D9" s="165">
        <v>2589</v>
      </c>
    </row>
    <row r="10" spans="1:7" x14ac:dyDescent="0.25">
      <c r="A10" s="97" t="s">
        <v>72</v>
      </c>
      <c r="B10" s="165">
        <v>6780</v>
      </c>
      <c r="C10" s="165">
        <v>1727</v>
      </c>
      <c r="D10" s="165">
        <v>1770</v>
      </c>
    </row>
    <row r="11" spans="1:7" x14ac:dyDescent="0.25">
      <c r="A11" s="97" t="s">
        <v>73</v>
      </c>
      <c r="B11" s="165">
        <v>1611</v>
      </c>
      <c r="C11" s="165">
        <v>930</v>
      </c>
      <c r="D11" s="165">
        <v>944</v>
      </c>
    </row>
    <row r="12" spans="1:7" x14ac:dyDescent="0.25">
      <c r="A12" s="113" t="s">
        <v>1</v>
      </c>
      <c r="B12" s="161">
        <v>8833</v>
      </c>
      <c r="C12" s="161">
        <v>1806</v>
      </c>
      <c r="D12" s="161">
        <v>1861</v>
      </c>
    </row>
    <row r="13" spans="1:7" x14ac:dyDescent="0.25">
      <c r="A13" s="97" t="s">
        <v>74</v>
      </c>
      <c r="B13" s="165">
        <v>870</v>
      </c>
      <c r="C13" s="165">
        <v>3090</v>
      </c>
      <c r="D13" s="165">
        <v>3252</v>
      </c>
    </row>
    <row r="14" spans="1:7" x14ac:dyDescent="0.25">
      <c r="A14" s="97" t="s">
        <v>71</v>
      </c>
      <c r="B14" s="165">
        <v>460</v>
      </c>
      <c r="C14" s="165">
        <v>2517</v>
      </c>
      <c r="D14" s="165">
        <v>2604</v>
      </c>
    </row>
    <row r="15" spans="1:7" x14ac:dyDescent="0.25">
      <c r="A15" s="97" t="s">
        <v>72</v>
      </c>
      <c r="B15" s="165">
        <v>6102</v>
      </c>
      <c r="C15" s="165">
        <v>1767</v>
      </c>
      <c r="D15" s="165">
        <v>1814</v>
      </c>
    </row>
    <row r="16" spans="1:7" x14ac:dyDescent="0.25">
      <c r="A16" s="97" t="s">
        <v>73</v>
      </c>
      <c r="B16" s="165">
        <v>1401</v>
      </c>
      <c r="C16" s="165">
        <v>945</v>
      </c>
      <c r="D16" s="165">
        <v>960</v>
      </c>
    </row>
    <row r="17" spans="1:11" x14ac:dyDescent="0.25">
      <c r="A17" s="113" t="s">
        <v>2</v>
      </c>
      <c r="B17" s="161">
        <v>969</v>
      </c>
      <c r="C17" s="161">
        <v>1365</v>
      </c>
      <c r="D17" s="161">
        <v>1376</v>
      </c>
    </row>
    <row r="18" spans="1:11" x14ac:dyDescent="0.25">
      <c r="A18" s="97" t="s">
        <v>74</v>
      </c>
      <c r="B18" s="165">
        <v>67</v>
      </c>
      <c r="C18" s="165">
        <v>2866</v>
      </c>
      <c r="D18" s="165">
        <v>2918</v>
      </c>
    </row>
    <row r="19" spans="1:11" x14ac:dyDescent="0.25">
      <c r="A19" s="97" t="s">
        <v>71</v>
      </c>
      <c r="B19" s="165">
        <v>14</v>
      </c>
      <c r="C19" s="165">
        <v>2069</v>
      </c>
      <c r="D19" s="165">
        <v>2116</v>
      </c>
    </row>
    <row r="20" spans="1:11" x14ac:dyDescent="0.25">
      <c r="A20" s="97" t="s">
        <v>72</v>
      </c>
      <c r="B20" s="165">
        <v>678</v>
      </c>
      <c r="C20" s="165">
        <v>1367</v>
      </c>
      <c r="D20" s="165">
        <v>1377</v>
      </c>
    </row>
    <row r="21" spans="1:11" x14ac:dyDescent="0.25">
      <c r="A21" s="97" t="s">
        <v>73</v>
      </c>
      <c r="B21" s="165">
        <v>210</v>
      </c>
      <c r="C21" s="165">
        <v>830</v>
      </c>
      <c r="D21" s="165">
        <v>833</v>
      </c>
    </row>
    <row r="22" spans="1:11" ht="15" customHeight="1" x14ac:dyDescent="0.25">
      <c r="A22" s="270" t="s">
        <v>186</v>
      </c>
      <c r="B22" s="271"/>
      <c r="C22" s="271"/>
      <c r="D22" s="271"/>
    </row>
    <row r="23" spans="1:11" x14ac:dyDescent="0.25">
      <c r="A23" s="293" t="s">
        <v>140</v>
      </c>
      <c r="B23" s="268"/>
      <c r="C23" s="268"/>
      <c r="D23" s="268"/>
      <c r="E23" s="90"/>
      <c r="F23" s="90"/>
      <c r="G23" s="90"/>
      <c r="H23" s="90"/>
      <c r="I23" s="90"/>
      <c r="J23" s="90"/>
      <c r="K23" s="90"/>
    </row>
    <row r="24" spans="1:11" ht="15" customHeight="1" x14ac:dyDescent="0.25">
      <c r="A24" s="293" t="s">
        <v>141</v>
      </c>
      <c r="B24" s="304"/>
      <c r="C24" s="304"/>
      <c r="D24" s="304"/>
    </row>
    <row r="25" spans="1:11" ht="30" customHeight="1" x14ac:dyDescent="0.25">
      <c r="A25" s="293" t="s">
        <v>187</v>
      </c>
      <c r="B25" s="268"/>
      <c r="C25" s="268"/>
      <c r="D25" s="268"/>
      <c r="E25" s="90"/>
      <c r="F25" s="90"/>
      <c r="G25" s="90"/>
      <c r="H25" s="90"/>
      <c r="I25" s="90"/>
      <c r="J25" s="90"/>
      <c r="K25" s="90"/>
    </row>
  </sheetData>
  <mergeCells count="8">
    <mergeCell ref="A24:D24"/>
    <mergeCell ref="A25:D25"/>
    <mergeCell ref="A1:D1"/>
    <mergeCell ref="A3:A5"/>
    <mergeCell ref="B3:D3"/>
    <mergeCell ref="B4:D4"/>
    <mergeCell ref="A22:D22"/>
    <mergeCell ref="A23:D2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7"/>
  <sheetViews>
    <sheetView workbookViewId="0">
      <pane xSplit="1" ySplit="5" topLeftCell="B15" activePane="bottomRight" state="frozen"/>
      <selection pane="topRight" activeCell="B1" sqref="B1"/>
      <selection pane="bottomLeft" activeCell="A6" sqref="A6"/>
      <selection pane="bottomRight" activeCell="E24" sqref="E24"/>
    </sheetView>
  </sheetViews>
  <sheetFormatPr baseColWidth="10" defaultRowHeight="15" x14ac:dyDescent="0.25"/>
  <cols>
    <col min="1" max="1" width="40.7109375" style="125" customWidth="1"/>
    <col min="2" max="4" width="20.7109375" style="125" customWidth="1"/>
    <col min="5" max="16384" width="11.42578125" style="125"/>
  </cols>
  <sheetData>
    <row r="1" spans="1:7" ht="28.5" customHeight="1" x14ac:dyDescent="0.25">
      <c r="A1" s="263" t="str">
        <f>'5.3-6 source'!A1:D1</f>
        <v>Figure 5.3-6 : Montant de la pension mensuelle brute, suivant le regroupement de corps et le genre, pour les pensions militaires de droit direct pour invalidité entrées en paiement au SRE en 2017 (flux)</v>
      </c>
      <c r="B1" s="263"/>
      <c r="C1" s="263"/>
      <c r="D1" s="263"/>
      <c r="E1" s="77"/>
      <c r="F1" s="77"/>
      <c r="G1" s="77"/>
    </row>
    <row r="2" spans="1:7" s="61" customFormat="1" x14ac:dyDescent="0.25"/>
    <row r="3" spans="1:7" s="96" customFormat="1" x14ac:dyDescent="0.25">
      <c r="A3" s="315"/>
      <c r="B3" s="275" t="s">
        <v>61</v>
      </c>
      <c r="C3" s="275"/>
      <c r="D3" s="275"/>
    </row>
    <row r="4" spans="1:7" s="96" customFormat="1" x14ac:dyDescent="0.25">
      <c r="A4" s="316"/>
      <c r="B4" s="318" t="str">
        <f>'5.3-6 source'!B4:D4</f>
        <v>Pensions militaires</v>
      </c>
      <c r="C4" s="318"/>
      <c r="D4" s="318"/>
    </row>
    <row r="5" spans="1:7" s="96" customFormat="1" ht="33.75" x14ac:dyDescent="0.25">
      <c r="A5" s="317"/>
      <c r="B5" s="205" t="str">
        <f>'5.3-6 source'!B5</f>
        <v>Effectifs de pensions</v>
      </c>
      <c r="C5" s="205" t="str">
        <f>'5.3-6 source'!C5</f>
        <v>Avantage principal mensuel moyen (en euros)</v>
      </c>
      <c r="D5" s="126" t="str">
        <f>'5.3-6 source'!D5</f>
        <v>Pension mensuelle moyenne totale (en euros) (1)</v>
      </c>
    </row>
    <row r="6" spans="1:7" x14ac:dyDescent="0.25">
      <c r="A6" s="237" t="s">
        <v>21</v>
      </c>
      <c r="B6" s="244">
        <f>IF('5.3-6 source'!B6&lt;&gt;"",'5.3-6 source'!B6,"")</f>
        <v>1689</v>
      </c>
      <c r="C6" s="244">
        <f>IF('5.3-6 source'!C6&lt;&gt;"",'5.3-6 source'!C6,"")</f>
        <v>415</v>
      </c>
      <c r="D6" s="244">
        <f>IF('5.3-6 source'!D6&lt;&gt;"",'5.3-6 source'!D6,"")</f>
        <v>419</v>
      </c>
    </row>
    <row r="7" spans="1:7" x14ac:dyDescent="0.25">
      <c r="A7" s="249" t="s">
        <v>69</v>
      </c>
      <c r="B7" s="250">
        <f>IF('5.3-6 source'!B7&lt;&gt;"",'5.3-6 source'!B7,"")</f>
        <v>0</v>
      </c>
      <c r="C7" s="250">
        <f>IF('5.3-6 source'!C7&lt;&gt;"",'5.3-6 source'!C7,"")</f>
        <v>0</v>
      </c>
      <c r="D7" s="250">
        <f>IF('5.3-6 source'!D7&lt;&gt;"",'5.3-6 source'!D7,"")</f>
        <v>0</v>
      </c>
    </row>
    <row r="8" spans="1:7" x14ac:dyDescent="0.25">
      <c r="A8" s="249" t="s">
        <v>70</v>
      </c>
      <c r="B8" s="250">
        <f>IF('5.3-6 source'!B8&lt;&gt;"",'5.3-6 source'!B8,"")</f>
        <v>12</v>
      </c>
      <c r="C8" s="250">
        <f>IF('5.3-6 source'!C8&lt;&gt;"",'5.3-6 source'!C8,"")</f>
        <v>1596</v>
      </c>
      <c r="D8" s="250">
        <f>IF('5.3-6 source'!D8&lt;&gt;"",'5.3-6 source'!D8,"")</f>
        <v>1598</v>
      </c>
    </row>
    <row r="9" spans="1:7" x14ac:dyDescent="0.25">
      <c r="A9" s="249" t="s">
        <v>71</v>
      </c>
      <c r="B9" s="250">
        <f>IF('5.3-6 source'!B9&lt;&gt;"",'5.3-6 source'!B9,"")</f>
        <v>29</v>
      </c>
      <c r="C9" s="250">
        <f>IF('5.3-6 source'!C9&lt;&gt;"",'5.3-6 source'!C9,"")</f>
        <v>939</v>
      </c>
      <c r="D9" s="250">
        <f>IF('5.3-6 source'!D9&lt;&gt;"",'5.3-6 source'!D9,"")</f>
        <v>940</v>
      </c>
    </row>
    <row r="10" spans="1:7" x14ac:dyDescent="0.25">
      <c r="A10" s="249" t="s">
        <v>72</v>
      </c>
      <c r="B10" s="250">
        <f>IF('5.3-6 source'!B10&lt;&gt;"",'5.3-6 source'!B10,"")</f>
        <v>439</v>
      </c>
      <c r="C10" s="250">
        <f>IF('5.3-6 source'!C10&lt;&gt;"",'5.3-6 source'!C10,"")</f>
        <v>814</v>
      </c>
      <c r="D10" s="250">
        <f>IF('5.3-6 source'!D10&lt;&gt;"",'5.3-6 source'!D10,"")</f>
        <v>824</v>
      </c>
    </row>
    <row r="11" spans="1:7" x14ac:dyDescent="0.25">
      <c r="A11" s="251" t="s">
        <v>73</v>
      </c>
      <c r="B11" s="252">
        <f>IF('5.3-6 source'!B11&lt;&gt;"",'5.3-6 source'!B11,"")</f>
        <v>1209</v>
      </c>
      <c r="C11" s="252">
        <f>IF('5.3-6 source'!C11&lt;&gt;"",'5.3-6 source'!C11,"")</f>
        <v>246</v>
      </c>
      <c r="D11" s="252">
        <f>IF('5.3-6 source'!D11&lt;&gt;"",'5.3-6 source'!D11,"")</f>
        <v>248</v>
      </c>
    </row>
    <row r="12" spans="1:7" x14ac:dyDescent="0.25">
      <c r="A12" s="237" t="s">
        <v>1</v>
      </c>
      <c r="B12" s="244">
        <f>IF('5.3-6 source'!B12&lt;&gt;"",'5.3-6 source'!B12,"")</f>
        <v>1423</v>
      </c>
      <c r="C12" s="244">
        <f>IF('5.3-6 source'!C12&lt;&gt;"",'5.3-6 source'!C12,"")</f>
        <v>406</v>
      </c>
      <c r="D12" s="244">
        <f>IF('5.3-6 source'!D12&lt;&gt;"",'5.3-6 source'!D12,"")</f>
        <v>410</v>
      </c>
    </row>
    <row r="13" spans="1:7" x14ac:dyDescent="0.25">
      <c r="A13" s="249" t="s">
        <v>74</v>
      </c>
      <c r="B13" s="250">
        <f>IF('5.3-6 source'!B13&lt;&gt;"",'5.3-6 source'!B13,"")</f>
        <v>10</v>
      </c>
      <c r="C13" s="250">
        <f>IF('5.3-6 source'!C13&lt;&gt;"",'5.3-6 source'!C13,"")</f>
        <v>1621</v>
      </c>
      <c r="D13" s="250">
        <f>IF('5.3-6 source'!D13&lt;&gt;"",'5.3-6 source'!D13,"")</f>
        <v>1622</v>
      </c>
    </row>
    <row r="14" spans="1:7" x14ac:dyDescent="0.25">
      <c r="A14" s="249" t="s">
        <v>71</v>
      </c>
      <c r="B14" s="250">
        <f>IF('5.3-6 source'!B14&lt;&gt;"",'5.3-6 source'!B14,"")</f>
        <v>12</v>
      </c>
      <c r="C14" s="250">
        <f>IF('5.3-6 source'!C14&lt;&gt;"",'5.3-6 source'!C14,"")</f>
        <v>1069</v>
      </c>
      <c r="D14" s="250">
        <f>IF('5.3-6 source'!D14&lt;&gt;"",'5.3-6 source'!D14,"")</f>
        <v>1071</v>
      </c>
    </row>
    <row r="15" spans="1:7" x14ac:dyDescent="0.25">
      <c r="A15" s="249" t="s">
        <v>72</v>
      </c>
      <c r="B15" s="250">
        <f>IF('5.3-6 source'!B15&lt;&gt;"",'5.3-6 source'!B15,"")</f>
        <v>340</v>
      </c>
      <c r="C15" s="250">
        <f>IF('5.3-6 source'!C15&lt;&gt;"",'5.3-6 source'!C15,"")</f>
        <v>857</v>
      </c>
      <c r="D15" s="250">
        <f>IF('5.3-6 source'!D15&lt;&gt;"",'5.3-6 source'!D15,"")</f>
        <v>869</v>
      </c>
    </row>
    <row r="16" spans="1:7" x14ac:dyDescent="0.25">
      <c r="A16" s="251" t="s">
        <v>73</v>
      </c>
      <c r="B16" s="252">
        <f>IF('5.3-6 source'!B16&lt;&gt;"",'5.3-6 source'!B16,"")</f>
        <v>1061</v>
      </c>
      <c r="C16" s="252">
        <f>IF('5.3-6 source'!C16&lt;&gt;"",'5.3-6 source'!C16,"")</f>
        <v>243</v>
      </c>
      <c r="D16" s="252">
        <f>IF('5.3-6 source'!D16&lt;&gt;"",'5.3-6 source'!D16,"")</f>
        <v>244</v>
      </c>
    </row>
    <row r="17" spans="1:11" x14ac:dyDescent="0.25">
      <c r="A17" s="237" t="s">
        <v>2</v>
      </c>
      <c r="B17" s="244">
        <f>IF('5.3-6 source'!B17&lt;&gt;"",'5.3-6 source'!B17,"")</f>
        <v>266</v>
      </c>
      <c r="C17" s="244">
        <f>IF('5.3-6 source'!C17&lt;&gt;"",'5.3-6 source'!C17,"")</f>
        <v>464</v>
      </c>
      <c r="D17" s="244">
        <f>IF('5.3-6 source'!D17&lt;&gt;"",'5.3-6 source'!D17,"")</f>
        <v>466</v>
      </c>
    </row>
    <row r="18" spans="1:11" x14ac:dyDescent="0.25">
      <c r="A18" s="249" t="s">
        <v>74</v>
      </c>
      <c r="B18" s="250">
        <f>IF('5.3-6 source'!B18&lt;&gt;"",'5.3-6 source'!B18,"")</f>
        <v>2</v>
      </c>
      <c r="C18" s="250" t="str">
        <f>IF('5.3-6 source'!C18&lt;&gt;"",'5.3-6 source'!C18,"")</f>
        <v>n.s.</v>
      </c>
      <c r="D18" s="250" t="str">
        <f>IF('5.3-6 source'!D18&lt;&gt;"",'5.3-6 source'!D18,"")</f>
        <v>n.s.</v>
      </c>
    </row>
    <row r="19" spans="1:11" x14ac:dyDescent="0.25">
      <c r="A19" s="249" t="s">
        <v>71</v>
      </c>
      <c r="B19" s="250">
        <f>IF('5.3-6 source'!B19&lt;&gt;"",'5.3-6 source'!B19,"")</f>
        <v>17</v>
      </c>
      <c r="C19" s="250">
        <f>IF('5.3-6 source'!C19&lt;&gt;"",'5.3-6 source'!C19,"")</f>
        <v>847</v>
      </c>
      <c r="D19" s="250">
        <f>IF('5.3-6 source'!D19&lt;&gt;"",'5.3-6 source'!D19,"")</f>
        <v>848</v>
      </c>
    </row>
    <row r="20" spans="1:11" x14ac:dyDescent="0.25">
      <c r="A20" s="249" t="s">
        <v>72</v>
      </c>
      <c r="B20" s="250">
        <f>IF('5.3-6 source'!B20&lt;&gt;"",'5.3-6 source'!B20,"")</f>
        <v>99</v>
      </c>
      <c r="C20" s="250">
        <f>IF('5.3-6 source'!C20&lt;&gt;"",'5.3-6 source'!C20,"")</f>
        <v>666</v>
      </c>
      <c r="D20" s="250">
        <f>IF('5.3-6 source'!D20&lt;&gt;"",'5.3-6 source'!D20,"")</f>
        <v>668</v>
      </c>
    </row>
    <row r="21" spans="1:11" x14ac:dyDescent="0.25">
      <c r="A21" s="251" t="s">
        <v>73</v>
      </c>
      <c r="B21" s="252">
        <f>IF('5.3-6 source'!B21&lt;&gt;"",'5.3-6 source'!B21,"")</f>
        <v>148</v>
      </c>
      <c r="C21" s="252">
        <f>IF('5.3-6 source'!C21&lt;&gt;"",'5.3-6 source'!C21,"")</f>
        <v>271</v>
      </c>
      <c r="D21" s="252">
        <f>IF('5.3-6 source'!D21&lt;&gt;"",'5.3-6 source'!D21,"")</f>
        <v>273</v>
      </c>
    </row>
    <row r="22" spans="1:11" ht="15" customHeight="1" x14ac:dyDescent="0.25">
      <c r="A22" s="270" t="str">
        <f>'5.3-6 source'!A22:D22</f>
        <v>Source : DGFiP - Service des retraites de l'État.</v>
      </c>
      <c r="B22" s="312"/>
      <c r="C22" s="312"/>
      <c r="D22" s="312"/>
      <c r="E22" s="133"/>
      <c r="F22" s="133"/>
      <c r="G22" s="133"/>
      <c r="H22" s="133"/>
      <c r="I22" s="133"/>
      <c r="J22" s="133"/>
      <c r="K22" s="133"/>
    </row>
    <row r="23" spans="1:11" x14ac:dyDescent="0.25">
      <c r="A23" s="293" t="str">
        <f>'5.3-6 source'!A23:D23</f>
        <v>Champ : Pensions militaires de retraite, hors soldes de réserve.</v>
      </c>
      <c r="B23" s="314"/>
      <c r="C23" s="314"/>
      <c r="D23" s="314"/>
      <c r="E23" s="90"/>
      <c r="F23" s="90"/>
      <c r="G23" s="90"/>
      <c r="H23" s="90"/>
      <c r="I23" s="90"/>
      <c r="J23" s="90"/>
      <c r="K23" s="90"/>
    </row>
    <row r="24" spans="1:11" s="204" customFormat="1" ht="30.75" customHeight="1" x14ac:dyDescent="0.25">
      <c r="A24" s="306"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4" s="319"/>
      <c r="C24" s="319"/>
      <c r="D24" s="319"/>
      <c r="E24" s="90"/>
      <c r="F24" s="90"/>
      <c r="G24" s="90"/>
      <c r="H24" s="90"/>
      <c r="I24" s="90"/>
      <c r="J24" s="90"/>
      <c r="K24" s="90"/>
    </row>
    <row r="25" spans="1:11" ht="33" customHeight="1" x14ac:dyDescent="0.25">
      <c r="A25" s="293" t="str">
        <f>'5.3-6 source'!A24:D24</f>
        <v>(1)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5" s="314"/>
      <c r="C25" s="314"/>
      <c r="D25" s="314"/>
      <c r="E25" s="90"/>
      <c r="F25" s="90"/>
      <c r="G25" s="90"/>
      <c r="H25" s="90"/>
      <c r="I25" s="90"/>
      <c r="J25" s="90"/>
      <c r="K25" s="90"/>
    </row>
    <row r="26" spans="1:11" x14ac:dyDescent="0.25">
      <c r="A26" s="293" t="str">
        <f>'5.3-6 source'!A25:D25</f>
        <v>n.s. : non significatif</v>
      </c>
      <c r="B26" s="314"/>
      <c r="C26" s="314"/>
      <c r="D26" s="314"/>
      <c r="E26" s="262"/>
      <c r="F26" s="262"/>
      <c r="G26" s="262"/>
      <c r="H26" s="262"/>
      <c r="I26" s="262"/>
      <c r="J26" s="262"/>
      <c r="K26" s="262"/>
    </row>
    <row r="27" spans="1:11" x14ac:dyDescent="0.25">
      <c r="A27" s="293"/>
      <c r="B27" s="314"/>
      <c r="C27" s="314"/>
      <c r="D27" s="314"/>
    </row>
  </sheetData>
  <mergeCells count="10">
    <mergeCell ref="A27:D27"/>
    <mergeCell ref="B3:D3"/>
    <mergeCell ref="B4:D4"/>
    <mergeCell ref="A3:A5"/>
    <mergeCell ref="A1:D1"/>
    <mergeCell ref="A22:D22"/>
    <mergeCell ref="A23:D23"/>
    <mergeCell ref="A25:D25"/>
    <mergeCell ref="A24:D24"/>
    <mergeCell ref="A26:D2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25"/>
  <sheetViews>
    <sheetView workbookViewId="0">
      <pane xSplit="1" ySplit="5" topLeftCell="B12" activePane="bottomRight" state="frozen"/>
      <selection pane="topRight" activeCell="B1" sqref="B1"/>
      <selection pane="bottomLeft" activeCell="A6" sqref="A6"/>
      <selection pane="bottomRight" activeCell="A26" sqref="A26"/>
    </sheetView>
  </sheetViews>
  <sheetFormatPr baseColWidth="10" defaultRowHeight="15" x14ac:dyDescent="0.25"/>
  <cols>
    <col min="1" max="1" width="40.7109375" style="112" customWidth="1"/>
    <col min="2" max="4" width="20.7109375" style="112" customWidth="1"/>
    <col min="5" max="16384" width="11.42578125" style="112"/>
  </cols>
  <sheetData>
    <row r="1" spans="1:7" ht="28.5" customHeight="1" x14ac:dyDescent="0.25">
      <c r="A1" s="263" t="s">
        <v>130</v>
      </c>
      <c r="B1" s="263"/>
      <c r="C1" s="263"/>
      <c r="D1" s="263"/>
      <c r="E1" s="77"/>
      <c r="F1" s="77"/>
      <c r="G1" s="77"/>
    </row>
    <row r="2" spans="1:7" s="61" customFormat="1" x14ac:dyDescent="0.25"/>
    <row r="3" spans="1:7" s="96" customFormat="1" x14ac:dyDescent="0.25">
      <c r="A3" s="315"/>
      <c r="B3" s="275" t="s">
        <v>61</v>
      </c>
      <c r="C3" s="275"/>
      <c r="D3" s="275"/>
    </row>
    <row r="4" spans="1:7" s="96" customFormat="1" x14ac:dyDescent="0.25">
      <c r="A4" s="316"/>
      <c r="B4" s="318" t="s">
        <v>20</v>
      </c>
      <c r="C4" s="318"/>
      <c r="D4" s="318"/>
    </row>
    <row r="5" spans="1:7" s="96" customFormat="1" ht="33.75" x14ac:dyDescent="0.25">
      <c r="A5" s="317"/>
      <c r="B5" s="109" t="s">
        <v>170</v>
      </c>
      <c r="C5" s="114" t="s">
        <v>76</v>
      </c>
      <c r="D5" s="109" t="s">
        <v>75</v>
      </c>
    </row>
    <row r="6" spans="1:7" x14ac:dyDescent="0.25">
      <c r="A6" s="82" t="s">
        <v>21</v>
      </c>
      <c r="B6" s="161">
        <v>1689</v>
      </c>
      <c r="C6" s="161">
        <v>415</v>
      </c>
      <c r="D6" s="161">
        <v>419</v>
      </c>
    </row>
    <row r="7" spans="1:7" x14ac:dyDescent="0.25">
      <c r="A7" s="2" t="s">
        <v>69</v>
      </c>
      <c r="B7" s="165">
        <v>0</v>
      </c>
      <c r="C7" s="166">
        <v>0</v>
      </c>
      <c r="D7" s="166">
        <v>0</v>
      </c>
    </row>
    <row r="8" spans="1:7" x14ac:dyDescent="0.25">
      <c r="A8" s="2" t="s">
        <v>70</v>
      </c>
      <c r="B8" s="165">
        <v>12</v>
      </c>
      <c r="C8" s="166">
        <v>1596</v>
      </c>
      <c r="D8" s="166">
        <v>1598</v>
      </c>
    </row>
    <row r="9" spans="1:7" x14ac:dyDescent="0.25">
      <c r="A9" s="2" t="s">
        <v>71</v>
      </c>
      <c r="B9" s="165">
        <v>29</v>
      </c>
      <c r="C9" s="165">
        <v>939</v>
      </c>
      <c r="D9" s="165">
        <v>940</v>
      </c>
    </row>
    <row r="10" spans="1:7" x14ac:dyDescent="0.25">
      <c r="A10" s="2" t="s">
        <v>72</v>
      </c>
      <c r="B10" s="165">
        <v>439</v>
      </c>
      <c r="C10" s="165">
        <v>814</v>
      </c>
      <c r="D10" s="165">
        <v>824</v>
      </c>
    </row>
    <row r="11" spans="1:7" x14ac:dyDescent="0.25">
      <c r="A11" s="2" t="s">
        <v>73</v>
      </c>
      <c r="B11" s="165">
        <v>1209</v>
      </c>
      <c r="C11" s="165">
        <v>246</v>
      </c>
      <c r="D11" s="165">
        <v>248</v>
      </c>
    </row>
    <row r="12" spans="1:7" x14ac:dyDescent="0.25">
      <c r="A12" s="82" t="s">
        <v>1</v>
      </c>
      <c r="B12" s="161">
        <v>1423</v>
      </c>
      <c r="C12" s="161">
        <v>406</v>
      </c>
      <c r="D12" s="161">
        <v>410</v>
      </c>
    </row>
    <row r="13" spans="1:7" x14ac:dyDescent="0.25">
      <c r="A13" s="2" t="s">
        <v>74</v>
      </c>
      <c r="B13" s="165">
        <v>10</v>
      </c>
      <c r="C13" s="166">
        <v>1621</v>
      </c>
      <c r="D13" s="166">
        <v>1622</v>
      </c>
    </row>
    <row r="14" spans="1:7" x14ac:dyDescent="0.25">
      <c r="A14" s="2" t="s">
        <v>71</v>
      </c>
      <c r="B14" s="165">
        <v>12</v>
      </c>
      <c r="C14" s="166">
        <v>1069</v>
      </c>
      <c r="D14" s="166">
        <v>1071</v>
      </c>
    </row>
    <row r="15" spans="1:7" x14ac:dyDescent="0.25">
      <c r="A15" s="2" t="s">
        <v>72</v>
      </c>
      <c r="B15" s="165">
        <v>340</v>
      </c>
      <c r="C15" s="165">
        <v>857</v>
      </c>
      <c r="D15" s="165">
        <v>869</v>
      </c>
    </row>
    <row r="16" spans="1:7" x14ac:dyDescent="0.25">
      <c r="A16" s="2" t="s">
        <v>73</v>
      </c>
      <c r="B16" s="165">
        <v>1061</v>
      </c>
      <c r="C16" s="165">
        <v>243</v>
      </c>
      <c r="D16" s="165">
        <v>244</v>
      </c>
    </row>
    <row r="17" spans="1:11" x14ac:dyDescent="0.25">
      <c r="A17" s="82" t="s">
        <v>2</v>
      </c>
      <c r="B17" s="161">
        <v>266</v>
      </c>
      <c r="C17" s="161">
        <v>464</v>
      </c>
      <c r="D17" s="161">
        <v>466</v>
      </c>
    </row>
    <row r="18" spans="1:11" x14ac:dyDescent="0.25">
      <c r="A18" s="2" t="s">
        <v>74</v>
      </c>
      <c r="B18" s="165">
        <v>2</v>
      </c>
      <c r="C18" s="166" t="s">
        <v>210</v>
      </c>
      <c r="D18" s="166" t="s">
        <v>210</v>
      </c>
    </row>
    <row r="19" spans="1:11" x14ac:dyDescent="0.25">
      <c r="A19" s="2" t="s">
        <v>71</v>
      </c>
      <c r="B19" s="165">
        <v>17</v>
      </c>
      <c r="C19" s="166">
        <v>847</v>
      </c>
      <c r="D19" s="166">
        <v>848</v>
      </c>
    </row>
    <row r="20" spans="1:11" x14ac:dyDescent="0.25">
      <c r="A20" s="2" t="s">
        <v>72</v>
      </c>
      <c r="B20" s="165">
        <v>99</v>
      </c>
      <c r="C20" s="165">
        <v>666</v>
      </c>
      <c r="D20" s="165">
        <v>668</v>
      </c>
    </row>
    <row r="21" spans="1:11" x14ac:dyDescent="0.25">
      <c r="A21" s="2" t="s">
        <v>73</v>
      </c>
      <c r="B21" s="165">
        <v>148</v>
      </c>
      <c r="C21" s="165">
        <v>271</v>
      </c>
      <c r="D21" s="165">
        <v>273</v>
      </c>
    </row>
    <row r="22" spans="1:11" ht="15" customHeight="1" x14ac:dyDescent="0.25">
      <c r="A22" s="270" t="str">
        <f>'5.3-5 source'!A22:D22</f>
        <v>Source : DGFiP - Service des retraites de l'État.</v>
      </c>
      <c r="B22" s="271"/>
      <c r="C22" s="271"/>
      <c r="D22" s="271"/>
      <c r="E22" s="120"/>
      <c r="F22" s="120"/>
      <c r="G22" s="120"/>
      <c r="H22" s="120"/>
      <c r="I22" s="120"/>
      <c r="J22" s="120"/>
      <c r="K22" s="120"/>
    </row>
    <row r="23" spans="1:11" x14ac:dyDescent="0.25">
      <c r="A23" s="293" t="str">
        <f>'5.3-5 source'!A23:D23</f>
        <v>Champ : Pensions militaires de retraite, hors soldes de réserve.</v>
      </c>
      <c r="B23" s="268"/>
      <c r="C23" s="268"/>
      <c r="D23" s="268"/>
      <c r="E23" s="90"/>
      <c r="F23" s="90"/>
      <c r="G23" s="90"/>
      <c r="H23" s="90"/>
      <c r="I23" s="90"/>
      <c r="J23" s="90"/>
      <c r="K23" s="90"/>
    </row>
    <row r="24" spans="1:11" ht="30" customHeight="1" x14ac:dyDescent="0.25">
      <c r="A24" s="293" t="s">
        <v>180</v>
      </c>
      <c r="B24" s="268"/>
      <c r="C24" s="268"/>
      <c r="D24" s="268"/>
      <c r="E24" s="90"/>
      <c r="F24" s="90"/>
      <c r="G24" s="90"/>
      <c r="H24" s="90"/>
      <c r="I24" s="90"/>
      <c r="J24" s="90"/>
      <c r="K24" s="90"/>
    </row>
    <row r="25" spans="1:11" x14ac:dyDescent="0.25">
      <c r="A25" s="293" t="s">
        <v>218</v>
      </c>
      <c r="B25" s="268"/>
      <c r="C25" s="268"/>
      <c r="D25" s="268"/>
      <c r="E25" s="293"/>
      <c r="F25" s="268"/>
      <c r="G25" s="268"/>
      <c r="H25" s="268"/>
      <c r="I25" s="293"/>
      <c r="J25" s="268"/>
      <c r="K25" s="268"/>
    </row>
  </sheetData>
  <mergeCells count="10">
    <mergeCell ref="A24:D24"/>
    <mergeCell ref="A1:D1"/>
    <mergeCell ref="A3:A5"/>
    <mergeCell ref="B3:D3"/>
    <mergeCell ref="B4:D4"/>
    <mergeCell ref="A22:D22"/>
    <mergeCell ref="A23:D23"/>
    <mergeCell ref="A25:D25"/>
    <mergeCell ref="E25:H25"/>
    <mergeCell ref="I25:K25"/>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24"/>
  <sheetViews>
    <sheetView workbookViewId="0">
      <pane xSplit="1" ySplit="5" topLeftCell="B6" activePane="bottomRight" state="frozen"/>
      <selection pane="topRight" activeCell="B1" sqref="B1"/>
      <selection pane="bottomLeft" activeCell="A6" sqref="A6"/>
      <selection pane="bottomRight" activeCell="A20" sqref="A20:M20"/>
    </sheetView>
  </sheetViews>
  <sheetFormatPr baseColWidth="10" defaultRowHeight="15" x14ac:dyDescent="0.25"/>
  <cols>
    <col min="1" max="1" width="40.7109375" style="51" customWidth="1"/>
    <col min="2" max="13" width="12.7109375" style="51" customWidth="1"/>
    <col min="14" max="16384" width="11.42578125" style="51"/>
  </cols>
  <sheetData>
    <row r="1" spans="1:13" x14ac:dyDescent="0.25">
      <c r="A1" s="263" t="str">
        <f>'5.3-7 source'!A1:S1</f>
        <v>Figure 5.3-7 : Répartition par décile des montants mensuels bruts de pensions (avantage principal seulement, hors pensions d'invalidité) de droit direct entrées en paiement en 2017 (flux)</v>
      </c>
      <c r="B1" s="263"/>
      <c r="C1" s="263"/>
      <c r="D1" s="263"/>
      <c r="E1" s="263"/>
      <c r="F1" s="263"/>
      <c r="G1" s="263"/>
      <c r="H1" s="263"/>
      <c r="I1" s="263"/>
      <c r="J1" s="263"/>
      <c r="K1" s="263"/>
      <c r="L1" s="263"/>
      <c r="M1" s="263"/>
    </row>
    <row r="2" spans="1:13" x14ac:dyDescent="0.25">
      <c r="A2" s="44"/>
      <c r="B2" s="44"/>
      <c r="C2" s="44"/>
      <c r="D2" s="44"/>
    </row>
    <row r="3" spans="1:13" x14ac:dyDescent="0.25">
      <c r="A3" s="321"/>
      <c r="B3" s="275" t="str">
        <f>'5.3-7 source'!B3:J3</f>
        <v>SRE (fonction publique de l'État)</v>
      </c>
      <c r="C3" s="275"/>
      <c r="D3" s="275"/>
      <c r="E3" s="325"/>
      <c r="F3" s="325"/>
      <c r="G3" s="325"/>
      <c r="H3" s="277" t="s">
        <v>26</v>
      </c>
      <c r="I3" s="277"/>
      <c r="J3" s="277"/>
      <c r="K3" s="277"/>
      <c r="L3" s="294"/>
      <c r="M3" s="294"/>
    </row>
    <row r="4" spans="1:13" ht="30.75" customHeight="1" x14ac:dyDescent="0.25">
      <c r="A4" s="322"/>
      <c r="B4" s="275" t="s">
        <v>36</v>
      </c>
      <c r="C4" s="275"/>
      <c r="D4" s="275"/>
      <c r="E4" s="275" t="str">
        <f>'5.3-7 source'!H4</f>
        <v>Pensions militaires</v>
      </c>
      <c r="F4" s="275"/>
      <c r="G4" s="275"/>
      <c r="H4" s="275" t="s">
        <v>28</v>
      </c>
      <c r="I4" s="275"/>
      <c r="J4" s="275"/>
      <c r="K4" s="275" t="s">
        <v>29</v>
      </c>
      <c r="L4" s="275"/>
      <c r="M4" s="275"/>
    </row>
    <row r="5" spans="1:13" x14ac:dyDescent="0.25">
      <c r="A5" s="323"/>
      <c r="B5" s="40" t="s">
        <v>0</v>
      </c>
      <c r="C5" s="43" t="s">
        <v>1</v>
      </c>
      <c r="D5" s="43" t="s">
        <v>2</v>
      </c>
      <c r="E5" s="40" t="s">
        <v>0</v>
      </c>
      <c r="F5" s="43" t="s">
        <v>1</v>
      </c>
      <c r="G5" s="43" t="s">
        <v>2</v>
      </c>
      <c r="H5" s="40" t="s">
        <v>0</v>
      </c>
      <c r="I5" s="43" t="s">
        <v>1</v>
      </c>
      <c r="J5" s="43" t="s">
        <v>2</v>
      </c>
      <c r="K5" s="40" t="s">
        <v>0</v>
      </c>
      <c r="L5" s="43" t="s">
        <v>1</v>
      </c>
      <c r="M5" s="43" t="s">
        <v>2</v>
      </c>
    </row>
    <row r="6" spans="1:13" ht="33.75" x14ac:dyDescent="0.25">
      <c r="A6" s="99" t="s">
        <v>114</v>
      </c>
      <c r="B6" s="100">
        <f>IF('5.3-7 source'!E6&lt;&gt;"",'5.3-7 source'!E6,"")</f>
        <v>56093</v>
      </c>
      <c r="C6" s="101">
        <f>IF('5.3-7 source'!F6&lt;&gt;"",'5.3-7 source'!F6,"")</f>
        <v>26808</v>
      </c>
      <c r="D6" s="101">
        <f>IF('5.3-7 source'!G6&lt;&gt;"",'5.3-7 source'!G6,"")</f>
        <v>29285</v>
      </c>
      <c r="E6" s="100">
        <f>IF('5.3-7 source'!H6&lt;&gt;"",'5.3-7 source'!H6,"")</f>
        <v>9802</v>
      </c>
      <c r="F6" s="101">
        <f>IF('5.3-7 source'!I6&lt;&gt;"",'5.3-7 source'!I6,"")</f>
        <v>8833</v>
      </c>
      <c r="G6" s="101">
        <f>IF('5.3-7 source'!J6&lt;&gt;"",'5.3-7 source'!J6,"")</f>
        <v>969</v>
      </c>
      <c r="H6" s="100">
        <f>IF('5.3-7 source'!K6&lt;&gt;"",'5.3-7 source'!K6,"")</f>
        <v>36790</v>
      </c>
      <c r="I6" s="101">
        <f>IF('5.3-7 source'!L6&lt;&gt;"",'5.3-7 source'!L6,"")</f>
        <v>17315</v>
      </c>
      <c r="J6" s="101">
        <f>IF('5.3-7 source'!M6&lt;&gt;"",'5.3-7 source'!M6,"")</f>
        <v>19475</v>
      </c>
      <c r="K6" s="100">
        <f>IF('5.3-7 source'!N6&lt;&gt;"",'5.3-7 source'!N6,"")</f>
        <v>23652</v>
      </c>
      <c r="L6" s="101">
        <f>IF('5.3-7 source'!O6&lt;&gt;"",'5.3-7 source'!O6,"")</f>
        <v>5224</v>
      </c>
      <c r="M6" s="101">
        <f>IF('5.3-7 source'!P6&lt;&gt;"",'5.3-7 source'!P6,"")</f>
        <v>18428</v>
      </c>
    </row>
    <row r="7" spans="1:13" ht="22.5" x14ac:dyDescent="0.25">
      <c r="A7" s="42" t="s">
        <v>86</v>
      </c>
      <c r="B7" s="100" t="str">
        <f>IF('5.3-7 source'!E7&lt;&gt;"",'5.3-7 source'!E7,"")</f>
        <v/>
      </c>
      <c r="C7" s="101" t="str">
        <f>IF('5.3-7 source'!F7&lt;&gt;"",'5.3-7 source'!F7,"")</f>
        <v/>
      </c>
      <c r="D7" s="101" t="str">
        <f>IF('5.3-7 source'!G7&lt;&gt;"",'5.3-7 source'!G7,"")</f>
        <v/>
      </c>
      <c r="E7" s="100" t="str">
        <f>IF('5.3-7 source'!H7&lt;&gt;"",'5.3-7 source'!H7,"")</f>
        <v/>
      </c>
      <c r="F7" s="101" t="str">
        <f>IF('5.3-7 source'!I7&lt;&gt;"",'5.3-7 source'!I7,"")</f>
        <v/>
      </c>
      <c r="G7" s="101" t="str">
        <f>IF('5.3-7 source'!J7&lt;&gt;"",'5.3-7 source'!J7,"")</f>
        <v/>
      </c>
      <c r="H7" s="100" t="str">
        <f>IF('5.3-7 source'!K7&lt;&gt;"",'5.3-7 source'!K7,"")</f>
        <v/>
      </c>
      <c r="I7" s="101" t="str">
        <f>IF('5.3-7 source'!L7&lt;&gt;"",'5.3-7 source'!L7,"")</f>
        <v/>
      </c>
      <c r="J7" s="101" t="str">
        <f>IF('5.3-7 source'!M7&lt;&gt;"",'5.3-7 source'!M7,"")</f>
        <v/>
      </c>
      <c r="K7" s="100" t="str">
        <f>IF('5.3-7 source'!N7&lt;&gt;"",'5.3-7 source'!N7,"")</f>
        <v/>
      </c>
      <c r="L7" s="101" t="str">
        <f>IF('5.3-7 source'!O7&lt;&gt;"",'5.3-7 source'!O7,"")</f>
        <v/>
      </c>
      <c r="M7" s="101" t="str">
        <f>IF('5.3-7 source'!P7&lt;&gt;"",'5.3-7 source'!P7,"")</f>
        <v/>
      </c>
    </row>
    <row r="8" spans="1:13" x14ac:dyDescent="0.25">
      <c r="A8" s="13" t="s">
        <v>77</v>
      </c>
      <c r="B8" s="35">
        <f>IF('5.3-7 source'!E8&lt;&gt;"",'5.3-7 source'!E8,"")</f>
        <v>1143</v>
      </c>
      <c r="C8" s="15">
        <f>IF('5.3-7 source'!F8&lt;&gt;"",'5.3-7 source'!F8,"")</f>
        <v>1280</v>
      </c>
      <c r="D8" s="15">
        <f>IF('5.3-7 source'!G8&lt;&gt;"",'5.3-7 source'!G8,"")</f>
        <v>1036</v>
      </c>
      <c r="E8" s="35">
        <f>IF('5.3-7 source'!H8&lt;&gt;"",'5.3-7 source'!H8,"")</f>
        <v>822</v>
      </c>
      <c r="F8" s="15">
        <f>IF('5.3-7 source'!I8&lt;&gt;"",'5.3-7 source'!I8,"")</f>
        <v>846</v>
      </c>
      <c r="G8" s="15">
        <f>IF('5.3-7 source'!J8&lt;&gt;"",'5.3-7 source'!J8,"")</f>
        <v>635</v>
      </c>
      <c r="H8" s="35">
        <f>IF('5.3-7 source'!K8&lt;&gt;"",'5.3-7 source'!K8,"")</f>
        <v>375.5</v>
      </c>
      <c r="I8" s="15">
        <f>IF('5.3-7 source'!L8&lt;&gt;"",'5.3-7 source'!L8,"")</f>
        <v>409.9</v>
      </c>
      <c r="J8" s="15">
        <f>IF('5.3-7 source'!M8&lt;&gt;"",'5.3-7 source'!M8,"")</f>
        <v>355.7</v>
      </c>
      <c r="K8" s="35">
        <f>IF('5.3-7 source'!N8&lt;&gt;"",'5.3-7 source'!N8,"")</f>
        <v>775.3</v>
      </c>
      <c r="L8" s="15">
        <f>IF('5.3-7 source'!O8&lt;&gt;"",'5.3-7 source'!O8,"")</f>
        <v>903.8</v>
      </c>
      <c r="M8" s="15">
        <f>IF('5.3-7 source'!P8&lt;&gt;"",'5.3-7 source'!P8,"")</f>
        <v>750.7</v>
      </c>
    </row>
    <row r="9" spans="1:13" x14ac:dyDescent="0.25">
      <c r="A9" s="68" t="s">
        <v>78</v>
      </c>
      <c r="B9" s="35">
        <f>IF('5.3-7 source'!E9&lt;&gt;"",'5.3-7 source'!E9,"")</f>
        <v>1476</v>
      </c>
      <c r="C9" s="15">
        <f>IF('5.3-7 source'!F9&lt;&gt;"",'5.3-7 source'!F9,"")</f>
        <v>1577</v>
      </c>
      <c r="D9" s="15">
        <f>IF('5.3-7 source'!G9&lt;&gt;"",'5.3-7 source'!G9,"")</f>
        <v>1387</v>
      </c>
      <c r="E9" s="35">
        <f>IF('5.3-7 source'!H9&lt;&gt;"",'5.3-7 source'!H9,"")</f>
        <v>941</v>
      </c>
      <c r="F9" s="15">
        <f>IF('5.3-7 source'!I9&lt;&gt;"",'5.3-7 source'!I9,"")</f>
        <v>980</v>
      </c>
      <c r="G9" s="15">
        <f>IF('5.3-7 source'!J9&lt;&gt;"",'5.3-7 source'!J9,"")</f>
        <v>765</v>
      </c>
      <c r="H9" s="35">
        <f>IF('5.3-7 source'!K9&lt;&gt;"",'5.3-7 source'!K9,"")</f>
        <v>721.6</v>
      </c>
      <c r="I9" s="15">
        <f>IF('5.3-7 source'!L9&lt;&gt;"",'5.3-7 source'!L9,"")</f>
        <v>823.6</v>
      </c>
      <c r="J9" s="15">
        <f>IF('5.3-7 source'!M9&lt;&gt;"",'5.3-7 source'!M9,"")</f>
        <v>670.5</v>
      </c>
      <c r="K9" s="35">
        <f>IF('5.3-7 source'!N9&lt;&gt;"",'5.3-7 source'!N9,"")</f>
        <v>1042.3</v>
      </c>
      <c r="L9" s="15">
        <f>IF('5.3-7 source'!O9&lt;&gt;"",'5.3-7 source'!O9,"")</f>
        <v>1125.3</v>
      </c>
      <c r="M9" s="15">
        <f>IF('5.3-7 source'!P9&lt;&gt;"",'5.3-7 source'!P9,"")</f>
        <v>1013.1</v>
      </c>
    </row>
    <row r="10" spans="1:13" x14ac:dyDescent="0.25">
      <c r="A10" s="68" t="s">
        <v>79</v>
      </c>
      <c r="B10" s="35">
        <f>IF('5.3-7 source'!E10&lt;&gt;"",'5.3-7 source'!E10,"")</f>
        <v>1673</v>
      </c>
      <c r="C10" s="15">
        <f>IF('5.3-7 source'!F10&lt;&gt;"",'5.3-7 source'!F10,"")</f>
        <v>1788</v>
      </c>
      <c r="D10" s="15">
        <f>IF('5.3-7 source'!G10&lt;&gt;"",'5.3-7 source'!G10,"")</f>
        <v>1586</v>
      </c>
      <c r="E10" s="35">
        <f>IF('5.3-7 source'!H10&lt;&gt;"",'5.3-7 source'!H10,"")</f>
        <v>1172</v>
      </c>
      <c r="F10" s="15">
        <f>IF('5.3-7 source'!I10&lt;&gt;"",'5.3-7 source'!I10,"")</f>
        <v>1228</v>
      </c>
      <c r="G10" s="15">
        <f>IF('5.3-7 source'!J10&lt;&gt;"",'5.3-7 source'!J10,"")</f>
        <v>840</v>
      </c>
      <c r="H10" s="35">
        <f>IF('5.3-7 source'!K10&lt;&gt;"",'5.3-7 source'!K10,"")</f>
        <v>881.9</v>
      </c>
      <c r="I10" s="15">
        <f>IF('5.3-7 source'!L10&lt;&gt;"",'5.3-7 source'!L10,"")</f>
        <v>1015.4</v>
      </c>
      <c r="J10" s="15">
        <f>IF('5.3-7 source'!M10&lt;&gt;"",'5.3-7 source'!M10,"")</f>
        <v>787.2</v>
      </c>
      <c r="K10" s="35">
        <f>IF('5.3-7 source'!N10&lt;&gt;"",'5.3-7 source'!N10,"")</f>
        <v>1240.0999999999999</v>
      </c>
      <c r="L10" s="15">
        <f>IF('5.3-7 source'!O10&lt;&gt;"",'5.3-7 source'!O10,"")</f>
        <v>1290.7</v>
      </c>
      <c r="M10" s="15">
        <f>IF('5.3-7 source'!P10&lt;&gt;"",'5.3-7 source'!P10,"")</f>
        <v>1223.8</v>
      </c>
    </row>
    <row r="11" spans="1:13" x14ac:dyDescent="0.25">
      <c r="A11" s="68" t="s">
        <v>80</v>
      </c>
      <c r="B11" s="35">
        <f>IF('5.3-7 source'!E11&lt;&gt;"",'5.3-7 source'!E11,"")</f>
        <v>1859</v>
      </c>
      <c r="C11" s="15">
        <f>IF('5.3-7 source'!F11&lt;&gt;"",'5.3-7 source'!F11,"")</f>
        <v>1956</v>
      </c>
      <c r="D11" s="15">
        <f>IF('5.3-7 source'!G11&lt;&gt;"",'5.3-7 source'!G11,"")</f>
        <v>1759</v>
      </c>
      <c r="E11" s="35">
        <f>IF('5.3-7 source'!H11&lt;&gt;"",'5.3-7 source'!H11,"")</f>
        <v>1473</v>
      </c>
      <c r="F11" s="15">
        <f>IF('5.3-7 source'!I11&lt;&gt;"",'5.3-7 source'!I11,"")</f>
        <v>1549</v>
      </c>
      <c r="G11" s="15">
        <f>IF('5.3-7 source'!J11&lt;&gt;"",'5.3-7 source'!J11,"")</f>
        <v>948</v>
      </c>
      <c r="H11" s="35">
        <f>IF('5.3-7 source'!K11&lt;&gt;"",'5.3-7 source'!K11,"")</f>
        <v>1055.3</v>
      </c>
      <c r="I11" s="15">
        <f>IF('5.3-7 source'!L11&lt;&gt;"",'5.3-7 source'!L11,"")</f>
        <v>1181.4000000000001</v>
      </c>
      <c r="J11" s="15">
        <f>IF('5.3-7 source'!M11&lt;&gt;"",'5.3-7 source'!M11,"")</f>
        <v>940.2</v>
      </c>
      <c r="K11" s="35">
        <f>IF('5.3-7 source'!N11&lt;&gt;"",'5.3-7 source'!N11,"")</f>
        <v>1381.1</v>
      </c>
      <c r="L11" s="15">
        <f>IF('5.3-7 source'!O11&lt;&gt;"",'5.3-7 source'!O11,"")</f>
        <v>1398.6</v>
      </c>
      <c r="M11" s="15">
        <f>IF('5.3-7 source'!P11&lt;&gt;"",'5.3-7 source'!P11,"")</f>
        <v>1373.6</v>
      </c>
    </row>
    <row r="12" spans="1:13" x14ac:dyDescent="0.25">
      <c r="A12" s="68" t="s">
        <v>81</v>
      </c>
      <c r="B12" s="35">
        <f>IF('5.3-7 source'!E12&lt;&gt;"",'5.3-7 source'!E12,"")</f>
        <v>2024</v>
      </c>
      <c r="C12" s="15">
        <f>IF('5.3-7 source'!F12&lt;&gt;"",'5.3-7 source'!F12,"")</f>
        <v>2114</v>
      </c>
      <c r="D12" s="15">
        <f>IF('5.3-7 source'!G12&lt;&gt;"",'5.3-7 source'!G12,"")</f>
        <v>1936</v>
      </c>
      <c r="E12" s="35">
        <f>IF('5.3-7 source'!H12&lt;&gt;"",'5.3-7 source'!H12,"")</f>
        <v>1796</v>
      </c>
      <c r="F12" s="15">
        <f>IF('5.3-7 source'!I12&lt;&gt;"",'5.3-7 source'!I12,"")</f>
        <v>1844</v>
      </c>
      <c r="G12" s="15">
        <f>IF('5.3-7 source'!J12&lt;&gt;"",'5.3-7 source'!J12,"")</f>
        <v>1201</v>
      </c>
      <c r="H12" s="35">
        <f>IF('5.3-7 source'!K12&lt;&gt;"",'5.3-7 source'!K12,"")</f>
        <v>1239.4000000000001</v>
      </c>
      <c r="I12" s="15">
        <f>IF('5.3-7 source'!L12&lt;&gt;"",'5.3-7 source'!L12,"")</f>
        <v>1345.1</v>
      </c>
      <c r="J12" s="15">
        <f>IF('5.3-7 source'!M12&lt;&gt;"",'5.3-7 source'!M12,"")</f>
        <v>1112.2</v>
      </c>
      <c r="K12" s="35">
        <f>IF('5.3-7 source'!N12&lt;&gt;"",'5.3-7 source'!N12,"")</f>
        <v>1490.4</v>
      </c>
      <c r="L12" s="15">
        <f>IF('5.3-7 source'!O12&lt;&gt;"",'5.3-7 source'!O12,"")</f>
        <v>1489.8</v>
      </c>
      <c r="M12" s="15">
        <f>IF('5.3-7 source'!P12&lt;&gt;"",'5.3-7 source'!P12,"")</f>
        <v>1490.5</v>
      </c>
    </row>
    <row r="13" spans="1:13" x14ac:dyDescent="0.25">
      <c r="A13" s="68" t="s">
        <v>82</v>
      </c>
      <c r="B13" s="35">
        <f>IF('5.3-7 source'!E13&lt;&gt;"",'5.3-7 source'!E13,"")</f>
        <v>2239</v>
      </c>
      <c r="C13" s="15">
        <f>IF('5.3-7 source'!F13&lt;&gt;"",'5.3-7 source'!F13,"")</f>
        <v>2337</v>
      </c>
      <c r="D13" s="15">
        <f>IF('5.3-7 source'!G13&lt;&gt;"",'5.3-7 source'!G13,"")</f>
        <v>2135</v>
      </c>
      <c r="E13" s="35">
        <f>IF('5.3-7 source'!H13&lt;&gt;"",'5.3-7 source'!H13,"")</f>
        <v>1988</v>
      </c>
      <c r="F13" s="15">
        <f>IF('5.3-7 source'!I13&lt;&gt;"",'5.3-7 source'!I13,"")</f>
        <v>1988</v>
      </c>
      <c r="G13" s="15">
        <f>IF('5.3-7 source'!J13&lt;&gt;"",'5.3-7 source'!J13,"")</f>
        <v>1413</v>
      </c>
      <c r="H13" s="35">
        <f>IF('5.3-7 source'!K13&lt;&gt;"",'5.3-7 source'!K13,"")</f>
        <v>1412.2</v>
      </c>
      <c r="I13" s="15">
        <f>IF('5.3-7 source'!L13&lt;&gt;"",'5.3-7 source'!L13,"")</f>
        <v>1469.1</v>
      </c>
      <c r="J13" s="15">
        <f>IF('5.3-7 source'!M13&lt;&gt;"",'5.3-7 source'!M13,"")</f>
        <v>1320.3</v>
      </c>
      <c r="K13" s="35">
        <f>IF('5.3-7 source'!N13&lt;&gt;"",'5.3-7 source'!N13,"")</f>
        <v>1608.2</v>
      </c>
      <c r="L13" s="15">
        <f>IF('5.3-7 source'!O13&lt;&gt;"",'5.3-7 source'!O13,"")</f>
        <v>1587.7</v>
      </c>
      <c r="M13" s="15">
        <f>IF('5.3-7 source'!P13&lt;&gt;"",'5.3-7 source'!P13,"")</f>
        <v>1614.5</v>
      </c>
    </row>
    <row r="14" spans="1:13" x14ac:dyDescent="0.25">
      <c r="A14" s="68" t="s">
        <v>83</v>
      </c>
      <c r="B14" s="35">
        <f>IF('5.3-7 source'!E14&lt;&gt;"",'5.3-7 source'!E14,"")</f>
        <v>2493</v>
      </c>
      <c r="C14" s="15">
        <f>IF('5.3-7 source'!F14&lt;&gt;"",'5.3-7 source'!F14,"")</f>
        <v>2564</v>
      </c>
      <c r="D14" s="15">
        <f>IF('5.3-7 source'!G14&lt;&gt;"",'5.3-7 source'!G14,"")</f>
        <v>2408</v>
      </c>
      <c r="E14" s="35">
        <f>IF('5.3-7 source'!H14&lt;&gt;"",'5.3-7 source'!H14,"")</f>
        <v>2158</v>
      </c>
      <c r="F14" s="15">
        <f>IF('5.3-7 source'!I14&lt;&gt;"",'5.3-7 source'!I14,"")</f>
        <v>2208</v>
      </c>
      <c r="G14" s="15">
        <f>IF('5.3-7 source'!J14&lt;&gt;"",'5.3-7 source'!J14,"")</f>
        <v>1756</v>
      </c>
      <c r="H14" s="35">
        <f>IF('5.3-7 source'!K14&lt;&gt;"",'5.3-7 source'!K14,"")</f>
        <v>1566.6</v>
      </c>
      <c r="I14" s="15">
        <f>IF('5.3-7 source'!L14&lt;&gt;"",'5.3-7 source'!L14,"")</f>
        <v>1604.7</v>
      </c>
      <c r="J14" s="15">
        <f>IF('5.3-7 source'!M14&lt;&gt;"",'5.3-7 source'!M14,"")</f>
        <v>1523.2</v>
      </c>
      <c r="K14" s="35">
        <f>IF('5.3-7 source'!N14&lt;&gt;"",'5.3-7 source'!N14,"")</f>
        <v>1771.3</v>
      </c>
      <c r="L14" s="15">
        <f>IF('5.3-7 source'!O14&lt;&gt;"",'5.3-7 source'!O14,"")</f>
        <v>1745.5</v>
      </c>
      <c r="M14" s="15">
        <f>IF('5.3-7 source'!P14&lt;&gt;"",'5.3-7 source'!P14,"")</f>
        <v>1779</v>
      </c>
    </row>
    <row r="15" spans="1:13" x14ac:dyDescent="0.25">
      <c r="A15" s="68" t="s">
        <v>84</v>
      </c>
      <c r="B15" s="35">
        <f>IF('5.3-7 source'!E15&lt;&gt;"",'5.3-7 source'!E15,"")</f>
        <v>2747</v>
      </c>
      <c r="C15" s="15">
        <f>IF('5.3-7 source'!F15&lt;&gt;"",'5.3-7 source'!F15,"")</f>
        <v>2809</v>
      </c>
      <c r="D15" s="15">
        <f>IF('5.3-7 source'!G15&lt;&gt;"",'5.3-7 source'!G15,"")</f>
        <v>2680</v>
      </c>
      <c r="E15" s="35">
        <f>IF('5.3-7 source'!H15&lt;&gt;"",'5.3-7 source'!H15,"")</f>
        <v>2350</v>
      </c>
      <c r="F15" s="15">
        <f>IF('5.3-7 source'!I15&lt;&gt;"",'5.3-7 source'!I15,"")</f>
        <v>2436</v>
      </c>
      <c r="G15" s="15">
        <f>IF('5.3-7 source'!J15&lt;&gt;"",'5.3-7 source'!J15,"")</f>
        <v>1988</v>
      </c>
      <c r="H15" s="35">
        <f>IF('5.3-7 source'!K15&lt;&gt;"",'5.3-7 source'!K15,"")</f>
        <v>1771.3</v>
      </c>
      <c r="I15" s="15">
        <f>IF('5.3-7 source'!L15&lt;&gt;"",'5.3-7 source'!L15,"")</f>
        <v>1822.7</v>
      </c>
      <c r="J15" s="15">
        <f>IF('5.3-7 source'!M15&lt;&gt;"",'5.3-7 source'!M15,"")</f>
        <v>1735.1</v>
      </c>
      <c r="K15" s="35">
        <f>IF('5.3-7 source'!N15&lt;&gt;"",'5.3-7 source'!N15,"")</f>
        <v>1946.9</v>
      </c>
      <c r="L15" s="15">
        <f>IF('5.3-7 source'!O15&lt;&gt;"",'5.3-7 source'!O15,"")</f>
        <v>1934.3</v>
      </c>
      <c r="M15" s="15">
        <f>IF('5.3-7 source'!P15&lt;&gt;"",'5.3-7 source'!P15,"")</f>
        <v>1950</v>
      </c>
    </row>
    <row r="16" spans="1:13" x14ac:dyDescent="0.25">
      <c r="A16" s="68" t="s">
        <v>85</v>
      </c>
      <c r="B16" s="35">
        <f>IF('5.3-7 source'!E16&lt;&gt;"",'5.3-7 source'!E16,"")</f>
        <v>3098</v>
      </c>
      <c r="C16" s="15">
        <f>IF('5.3-7 source'!F16&lt;&gt;"",'5.3-7 source'!F16,"")</f>
        <v>3335</v>
      </c>
      <c r="D16" s="15">
        <f>IF('5.3-7 source'!G16&lt;&gt;"",'5.3-7 source'!G16,"")</f>
        <v>2951</v>
      </c>
      <c r="E16" s="35">
        <f>IF('5.3-7 source'!H16&lt;&gt;"",'5.3-7 source'!H16,"")</f>
        <v>2728</v>
      </c>
      <c r="F16" s="15">
        <f>IF('5.3-7 source'!I16&lt;&gt;"",'5.3-7 source'!I16,"")</f>
        <v>2763</v>
      </c>
      <c r="G16" s="15">
        <f>IF('5.3-7 source'!J16&lt;&gt;"",'5.3-7 source'!J16,"")</f>
        <v>2184</v>
      </c>
      <c r="H16" s="35">
        <f>IF('5.3-7 source'!K16&lt;&gt;"",'5.3-7 source'!K16,"")</f>
        <v>2123.5</v>
      </c>
      <c r="I16" s="15">
        <f>IF('5.3-7 source'!L16&lt;&gt;"",'5.3-7 source'!L16,"")</f>
        <v>2176.3000000000002</v>
      </c>
      <c r="J16" s="15">
        <f>IF('5.3-7 source'!M16&lt;&gt;"",'5.3-7 source'!M16,"")</f>
        <v>2090.8000000000002</v>
      </c>
      <c r="K16" s="35">
        <f>IF('5.3-7 source'!N16&lt;&gt;"",'5.3-7 source'!N16,"")</f>
        <v>2145.1999999999998</v>
      </c>
      <c r="L16" s="15">
        <f>IF('5.3-7 source'!O16&lt;&gt;"",'5.3-7 source'!O16,"")</f>
        <v>2239</v>
      </c>
      <c r="M16" s="15">
        <f>IF('5.3-7 source'!P16&lt;&gt;"",'5.3-7 source'!P16,"")</f>
        <v>2133.6</v>
      </c>
    </row>
    <row r="17" spans="1:13" ht="15" customHeight="1" x14ac:dyDescent="0.25">
      <c r="A17" s="270" t="str">
        <f>'5.3-7 source'!A17:S17</f>
        <v>Sources : DGFiP - Service des retraites de l'État, et CNRACL.</v>
      </c>
      <c r="B17" s="271"/>
      <c r="C17" s="271"/>
      <c r="D17" s="271"/>
      <c r="E17" s="271"/>
      <c r="F17" s="271"/>
      <c r="G17" s="271"/>
      <c r="H17" s="271"/>
      <c r="I17" s="271"/>
      <c r="J17" s="271"/>
      <c r="K17" s="271"/>
      <c r="L17" s="271"/>
      <c r="M17" s="271"/>
    </row>
    <row r="18" spans="1:13" ht="39.75" customHeight="1" x14ac:dyDescent="0.25">
      <c r="A18" s="293" t="str">
        <f>'5.3-7 source'!A18:S18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68"/>
      <c r="C18" s="268"/>
      <c r="D18" s="268"/>
      <c r="E18" s="268"/>
      <c r="F18" s="268"/>
      <c r="G18" s="268"/>
      <c r="H18" s="268"/>
      <c r="I18" s="268"/>
      <c r="J18" s="268"/>
      <c r="K18" s="268"/>
      <c r="L18" s="268"/>
      <c r="M18" s="268"/>
    </row>
    <row r="19" spans="1:13" s="204" customFormat="1" ht="27" customHeight="1" x14ac:dyDescent="0.25">
      <c r="A19" s="306"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19" s="279"/>
      <c r="C19" s="279"/>
      <c r="D19" s="279"/>
      <c r="E19" s="279"/>
      <c r="F19" s="279"/>
      <c r="G19" s="279"/>
      <c r="H19" s="279"/>
      <c r="I19" s="279"/>
      <c r="J19" s="279"/>
      <c r="K19" s="279"/>
      <c r="L19" s="279"/>
      <c r="M19" s="279"/>
    </row>
    <row r="20" spans="1:13" ht="15" customHeight="1" x14ac:dyDescent="0.25">
      <c r="A20" s="269"/>
      <c r="B20" s="269"/>
      <c r="C20" s="269"/>
      <c r="D20" s="269"/>
      <c r="E20" s="269"/>
      <c r="F20" s="269"/>
      <c r="G20" s="269"/>
      <c r="H20" s="269"/>
      <c r="I20" s="269"/>
      <c r="J20" s="269"/>
      <c r="K20" s="269"/>
      <c r="L20" s="269"/>
      <c r="M20" s="269"/>
    </row>
    <row r="21" spans="1:13" x14ac:dyDescent="0.25">
      <c r="A21" s="324"/>
      <c r="B21" s="324"/>
      <c r="C21" s="324"/>
      <c r="D21" s="324"/>
      <c r="E21" s="324"/>
      <c r="F21" s="324"/>
      <c r="G21" s="324"/>
      <c r="H21" s="324"/>
      <c r="I21" s="324"/>
      <c r="J21" s="324"/>
      <c r="K21" s="324"/>
      <c r="L21" s="324"/>
      <c r="M21" s="324"/>
    </row>
    <row r="23" spans="1:13" x14ac:dyDescent="0.25">
      <c r="A23" s="265"/>
      <c r="B23" s="265"/>
      <c r="C23" s="265"/>
      <c r="D23" s="265"/>
      <c r="E23" s="265"/>
      <c r="F23" s="265"/>
      <c r="G23" s="265"/>
      <c r="H23" s="265"/>
    </row>
    <row r="24" spans="1:13" x14ac:dyDescent="0.25">
      <c r="A24" s="324"/>
      <c r="B24" s="324"/>
      <c r="C24" s="324"/>
      <c r="D24" s="324"/>
      <c r="E24" s="324"/>
      <c r="F24" s="324"/>
      <c r="G24" s="324"/>
      <c r="H24" s="324"/>
    </row>
  </sheetData>
  <mergeCells count="15">
    <mergeCell ref="A24:H24"/>
    <mergeCell ref="B3:G3"/>
    <mergeCell ref="H3:M3"/>
    <mergeCell ref="B4:D4"/>
    <mergeCell ref="E4:G4"/>
    <mergeCell ref="H4:J4"/>
    <mergeCell ref="K4:M4"/>
    <mergeCell ref="A21:M21"/>
    <mergeCell ref="A23:H23"/>
    <mergeCell ref="A19:M19"/>
    <mergeCell ref="A1:M1"/>
    <mergeCell ref="A17:M17"/>
    <mergeCell ref="A3:A5"/>
    <mergeCell ref="A18:M18"/>
    <mergeCell ref="A20:M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3"/>
  <sheetViews>
    <sheetView workbookViewId="0">
      <pane xSplit="1" ySplit="5" topLeftCell="B6" activePane="bottomRight" state="frozen"/>
      <selection activeCell="G25" sqref="G25"/>
      <selection pane="topRight" activeCell="G25" sqref="G25"/>
      <selection pane="bottomLeft" activeCell="G25" sqref="G25"/>
      <selection pane="bottomRight" activeCell="H5" sqref="H5"/>
    </sheetView>
  </sheetViews>
  <sheetFormatPr baseColWidth="10" defaultRowHeight="15" x14ac:dyDescent="0.25"/>
  <cols>
    <col min="1" max="1" width="40.7109375" style="51" customWidth="1"/>
    <col min="2" max="3" width="11.42578125" style="51"/>
    <col min="4" max="4" width="12.42578125" style="51" customWidth="1"/>
    <col min="5" max="16384" width="11.42578125" style="51"/>
  </cols>
  <sheetData>
    <row r="1" spans="1:19" x14ac:dyDescent="0.25">
      <c r="A1" s="263" t="s">
        <v>131</v>
      </c>
      <c r="B1" s="263"/>
      <c r="C1" s="263"/>
      <c r="D1" s="263"/>
      <c r="E1" s="263"/>
      <c r="F1" s="263"/>
      <c r="G1" s="263"/>
      <c r="H1" s="263"/>
      <c r="I1" s="263"/>
      <c r="J1" s="263"/>
      <c r="K1" s="263"/>
      <c r="L1" s="263"/>
      <c r="M1" s="263"/>
      <c r="N1" s="263"/>
      <c r="O1" s="263"/>
      <c r="P1" s="263"/>
      <c r="Q1" s="263"/>
      <c r="R1" s="263"/>
      <c r="S1" s="263"/>
    </row>
    <row r="2" spans="1:19" x14ac:dyDescent="0.25">
      <c r="A2" s="44"/>
      <c r="B2" s="44"/>
      <c r="C2" s="44"/>
      <c r="D2" s="44"/>
      <c r="E2" s="44"/>
      <c r="F2" s="44"/>
      <c r="G2" s="44"/>
    </row>
    <row r="3" spans="1:19" x14ac:dyDescent="0.25">
      <c r="A3" s="98"/>
      <c r="B3" s="275" t="s">
        <v>61</v>
      </c>
      <c r="C3" s="275"/>
      <c r="D3" s="275"/>
      <c r="E3" s="275"/>
      <c r="F3" s="275"/>
      <c r="G3" s="275"/>
      <c r="H3" s="325"/>
      <c r="I3" s="325"/>
      <c r="J3" s="325"/>
      <c r="K3" s="277" t="s">
        <v>26</v>
      </c>
      <c r="L3" s="277"/>
      <c r="M3" s="277"/>
      <c r="N3" s="277"/>
      <c r="O3" s="294"/>
      <c r="P3" s="294"/>
      <c r="Q3" s="294"/>
      <c r="R3" s="294"/>
      <c r="S3" s="294"/>
    </row>
    <row r="4" spans="1:19" ht="30.75" customHeight="1" x14ac:dyDescent="0.25">
      <c r="A4" s="326"/>
      <c r="B4" s="275" t="s">
        <v>27</v>
      </c>
      <c r="C4" s="275"/>
      <c r="D4" s="275"/>
      <c r="E4" s="275" t="s">
        <v>36</v>
      </c>
      <c r="F4" s="275"/>
      <c r="G4" s="275"/>
      <c r="H4" s="280" t="s">
        <v>20</v>
      </c>
      <c r="I4" s="281"/>
      <c r="J4" s="282"/>
      <c r="K4" s="275" t="s">
        <v>28</v>
      </c>
      <c r="L4" s="275"/>
      <c r="M4" s="275"/>
      <c r="N4" s="275" t="s">
        <v>29</v>
      </c>
      <c r="O4" s="275"/>
      <c r="P4" s="275"/>
      <c r="Q4" s="275" t="s">
        <v>30</v>
      </c>
      <c r="R4" s="275"/>
      <c r="S4" s="275"/>
    </row>
    <row r="5" spans="1:19" x14ac:dyDescent="0.25">
      <c r="A5" s="326"/>
      <c r="B5" s="40" t="s">
        <v>0</v>
      </c>
      <c r="C5" s="43" t="s">
        <v>1</v>
      </c>
      <c r="D5" s="43" t="s">
        <v>2</v>
      </c>
      <c r="E5" s="40" t="s">
        <v>0</v>
      </c>
      <c r="F5" s="43" t="s">
        <v>1</v>
      </c>
      <c r="G5" s="43" t="s">
        <v>2</v>
      </c>
      <c r="H5" s="40" t="s">
        <v>0</v>
      </c>
      <c r="I5" s="43" t="s">
        <v>1</v>
      </c>
      <c r="J5" s="43" t="s">
        <v>2</v>
      </c>
      <c r="K5" s="40" t="s">
        <v>0</v>
      </c>
      <c r="L5" s="43" t="s">
        <v>1</v>
      </c>
      <c r="M5" s="43" t="s">
        <v>2</v>
      </c>
      <c r="N5" s="40" t="s">
        <v>0</v>
      </c>
      <c r="O5" s="43" t="s">
        <v>1</v>
      </c>
      <c r="P5" s="43" t="s">
        <v>2</v>
      </c>
      <c r="Q5" s="40" t="s">
        <v>0</v>
      </c>
      <c r="R5" s="43" t="s">
        <v>1</v>
      </c>
      <c r="S5" s="43" t="s">
        <v>2</v>
      </c>
    </row>
    <row r="6" spans="1:19" ht="33.75" x14ac:dyDescent="0.25">
      <c r="A6" s="99" t="s">
        <v>117</v>
      </c>
      <c r="B6" s="168">
        <v>43499</v>
      </c>
      <c r="C6" s="169">
        <v>18800</v>
      </c>
      <c r="D6" s="169">
        <v>24699</v>
      </c>
      <c r="E6" s="168">
        <v>56093</v>
      </c>
      <c r="F6" s="169">
        <v>26808</v>
      </c>
      <c r="G6" s="169">
        <v>29285</v>
      </c>
      <c r="H6" s="168">
        <v>9802</v>
      </c>
      <c r="I6" s="169">
        <v>8833</v>
      </c>
      <c r="J6" s="169">
        <v>969</v>
      </c>
      <c r="K6" s="168">
        <v>36790</v>
      </c>
      <c r="L6" s="169">
        <v>17315</v>
      </c>
      <c r="M6" s="169">
        <v>19475</v>
      </c>
      <c r="N6" s="168">
        <v>23652</v>
      </c>
      <c r="O6" s="169">
        <v>5224</v>
      </c>
      <c r="P6" s="169">
        <v>18428</v>
      </c>
      <c r="Q6" s="168">
        <v>60442</v>
      </c>
      <c r="R6" s="169">
        <v>22539</v>
      </c>
      <c r="S6" s="169">
        <v>37903</v>
      </c>
    </row>
    <row r="7" spans="1:19" s="125" customFormat="1" ht="22.5" x14ac:dyDescent="0.25">
      <c r="A7" s="127" t="s">
        <v>86</v>
      </c>
      <c r="B7" s="100"/>
      <c r="C7" s="101"/>
      <c r="D7" s="101"/>
      <c r="E7" s="100"/>
      <c r="F7" s="101"/>
      <c r="G7" s="101"/>
      <c r="H7" s="100"/>
      <c r="I7" s="101"/>
      <c r="J7" s="101"/>
      <c r="K7" s="100"/>
      <c r="L7" s="101"/>
      <c r="M7" s="101"/>
      <c r="N7" s="100"/>
      <c r="O7" s="101"/>
      <c r="P7" s="101"/>
      <c r="Q7" s="100"/>
      <c r="R7" s="101"/>
      <c r="S7" s="101"/>
    </row>
    <row r="8" spans="1:19" x14ac:dyDescent="0.25">
      <c r="A8" s="13" t="s">
        <v>77</v>
      </c>
      <c r="B8" s="167">
        <v>1112</v>
      </c>
      <c r="C8" s="167">
        <v>1258</v>
      </c>
      <c r="D8" s="167">
        <v>1021</v>
      </c>
      <c r="E8" s="167">
        <v>1143</v>
      </c>
      <c r="F8" s="156">
        <v>1280</v>
      </c>
      <c r="G8" s="156">
        <v>1036</v>
      </c>
      <c r="H8" s="167">
        <v>822</v>
      </c>
      <c r="I8" s="156">
        <v>846</v>
      </c>
      <c r="J8" s="156">
        <v>635</v>
      </c>
      <c r="K8" s="167">
        <v>375.5</v>
      </c>
      <c r="L8" s="156">
        <v>409.9</v>
      </c>
      <c r="M8" s="156">
        <v>355.7</v>
      </c>
      <c r="N8" s="167">
        <v>775.3</v>
      </c>
      <c r="O8" s="156">
        <v>903.8</v>
      </c>
      <c r="P8" s="156">
        <v>750.7</v>
      </c>
      <c r="Q8" s="167">
        <v>462</v>
      </c>
      <c r="R8" s="156">
        <v>670.5</v>
      </c>
      <c r="S8" s="156">
        <v>447</v>
      </c>
    </row>
    <row r="9" spans="1:19" x14ac:dyDescent="0.25">
      <c r="A9" s="68" t="s">
        <v>78</v>
      </c>
      <c r="B9" s="167">
        <v>1474</v>
      </c>
      <c r="C9" s="156">
        <v>1641</v>
      </c>
      <c r="D9" s="156">
        <v>1387</v>
      </c>
      <c r="E9" s="167">
        <v>1476</v>
      </c>
      <c r="F9" s="156">
        <v>1577</v>
      </c>
      <c r="G9" s="156">
        <v>1387</v>
      </c>
      <c r="H9" s="167">
        <v>941</v>
      </c>
      <c r="I9" s="156">
        <v>980</v>
      </c>
      <c r="J9" s="156">
        <v>765</v>
      </c>
      <c r="K9" s="167">
        <v>721.6</v>
      </c>
      <c r="L9" s="156">
        <v>823.6</v>
      </c>
      <c r="M9" s="156">
        <v>670.5</v>
      </c>
      <c r="N9" s="167">
        <v>1042.3</v>
      </c>
      <c r="O9" s="156">
        <v>1125.3</v>
      </c>
      <c r="P9" s="156">
        <v>1013.1</v>
      </c>
      <c r="Q9" s="167">
        <v>809</v>
      </c>
      <c r="R9" s="156">
        <v>881.9</v>
      </c>
      <c r="S9" s="156">
        <v>772.6</v>
      </c>
    </row>
    <row r="10" spans="1:19" x14ac:dyDescent="0.25">
      <c r="A10" s="68" t="s">
        <v>79</v>
      </c>
      <c r="B10" s="167">
        <v>1700</v>
      </c>
      <c r="C10" s="156">
        <v>1935</v>
      </c>
      <c r="D10" s="156">
        <v>1591</v>
      </c>
      <c r="E10" s="167">
        <v>1673</v>
      </c>
      <c r="F10" s="156">
        <v>1788</v>
      </c>
      <c r="G10" s="156">
        <v>1586</v>
      </c>
      <c r="H10" s="167">
        <v>1172</v>
      </c>
      <c r="I10" s="156">
        <v>1228</v>
      </c>
      <c r="J10" s="156">
        <v>840</v>
      </c>
      <c r="K10" s="167">
        <v>881.9</v>
      </c>
      <c r="L10" s="156">
        <v>1015.4</v>
      </c>
      <c r="M10" s="156">
        <v>787.2</v>
      </c>
      <c r="N10" s="167">
        <v>1240.0999999999999</v>
      </c>
      <c r="O10" s="156">
        <v>1290.7</v>
      </c>
      <c r="P10" s="156">
        <v>1223.8</v>
      </c>
      <c r="Q10" s="167">
        <v>1011</v>
      </c>
      <c r="R10" s="156">
        <v>1078.7</v>
      </c>
      <c r="S10" s="156">
        <v>962.1</v>
      </c>
    </row>
    <row r="11" spans="1:19" x14ac:dyDescent="0.25">
      <c r="A11" s="68" t="s">
        <v>80</v>
      </c>
      <c r="B11" s="167">
        <v>1948</v>
      </c>
      <c r="C11" s="156">
        <v>2124</v>
      </c>
      <c r="D11" s="156">
        <v>1783</v>
      </c>
      <c r="E11" s="167">
        <v>1859</v>
      </c>
      <c r="F11" s="156">
        <v>1956</v>
      </c>
      <c r="G11" s="156">
        <v>1759</v>
      </c>
      <c r="H11" s="167">
        <v>1473</v>
      </c>
      <c r="I11" s="156">
        <v>1549</v>
      </c>
      <c r="J11" s="156">
        <v>948</v>
      </c>
      <c r="K11" s="167">
        <v>1055.3</v>
      </c>
      <c r="L11" s="156">
        <v>1181.4000000000001</v>
      </c>
      <c r="M11" s="156">
        <v>940.2</v>
      </c>
      <c r="N11" s="167">
        <v>1381.1</v>
      </c>
      <c r="O11" s="156">
        <v>1398.6</v>
      </c>
      <c r="P11" s="156">
        <v>1373.6</v>
      </c>
      <c r="Q11" s="167">
        <v>1197.8</v>
      </c>
      <c r="R11" s="156">
        <v>1252.9000000000001</v>
      </c>
      <c r="S11" s="156">
        <v>1154.9000000000001</v>
      </c>
    </row>
    <row r="12" spans="1:19" x14ac:dyDescent="0.25">
      <c r="A12" s="68" t="s">
        <v>81</v>
      </c>
      <c r="B12" s="167">
        <v>2163</v>
      </c>
      <c r="C12" s="156">
        <v>2335</v>
      </c>
      <c r="D12" s="156">
        <v>2014</v>
      </c>
      <c r="E12" s="167">
        <v>2024</v>
      </c>
      <c r="F12" s="156">
        <v>2114</v>
      </c>
      <c r="G12" s="156">
        <v>1936</v>
      </c>
      <c r="H12" s="167">
        <v>1796</v>
      </c>
      <c r="I12" s="156">
        <v>1844</v>
      </c>
      <c r="J12" s="156">
        <v>1201</v>
      </c>
      <c r="K12" s="167">
        <v>1239.4000000000001</v>
      </c>
      <c r="L12" s="156">
        <v>1345.1</v>
      </c>
      <c r="M12" s="156">
        <v>1112.2</v>
      </c>
      <c r="N12" s="167">
        <v>1490.4</v>
      </c>
      <c r="O12" s="156">
        <v>1489.8</v>
      </c>
      <c r="P12" s="156">
        <v>1490.5</v>
      </c>
      <c r="Q12" s="167">
        <v>1367.5</v>
      </c>
      <c r="R12" s="156">
        <v>1390.1</v>
      </c>
      <c r="S12" s="156">
        <v>1348.3</v>
      </c>
    </row>
    <row r="13" spans="1:19" x14ac:dyDescent="0.25">
      <c r="A13" s="68" t="s">
        <v>82</v>
      </c>
      <c r="B13" s="167">
        <v>2394</v>
      </c>
      <c r="C13" s="156">
        <v>2543</v>
      </c>
      <c r="D13" s="156">
        <v>2262</v>
      </c>
      <c r="E13" s="167">
        <v>2239</v>
      </c>
      <c r="F13" s="156">
        <v>2337</v>
      </c>
      <c r="G13" s="156">
        <v>2135</v>
      </c>
      <c r="H13" s="167">
        <v>1988</v>
      </c>
      <c r="I13" s="156">
        <v>1988</v>
      </c>
      <c r="J13" s="156">
        <v>1413</v>
      </c>
      <c r="K13" s="167">
        <v>1412.2</v>
      </c>
      <c r="L13" s="156">
        <v>1469.1</v>
      </c>
      <c r="M13" s="156">
        <v>1320.3</v>
      </c>
      <c r="N13" s="167">
        <v>1608.2</v>
      </c>
      <c r="O13" s="156">
        <v>1587.7</v>
      </c>
      <c r="P13" s="156">
        <v>1614.5</v>
      </c>
      <c r="Q13" s="167">
        <v>1500</v>
      </c>
      <c r="R13" s="156">
        <v>1501.7</v>
      </c>
      <c r="S13" s="156">
        <v>1498.6</v>
      </c>
    </row>
    <row r="14" spans="1:19" x14ac:dyDescent="0.25">
      <c r="A14" s="68" t="s">
        <v>83</v>
      </c>
      <c r="B14" s="167">
        <v>2638</v>
      </c>
      <c r="C14" s="156">
        <v>2757</v>
      </c>
      <c r="D14" s="156">
        <v>2520</v>
      </c>
      <c r="E14" s="167">
        <v>2493</v>
      </c>
      <c r="F14" s="156">
        <v>2564</v>
      </c>
      <c r="G14" s="156">
        <v>2408</v>
      </c>
      <c r="H14" s="167">
        <v>2158</v>
      </c>
      <c r="I14" s="156">
        <v>2208</v>
      </c>
      <c r="J14" s="156">
        <v>1756</v>
      </c>
      <c r="K14" s="167">
        <v>1566.6</v>
      </c>
      <c r="L14" s="156">
        <v>1604.7</v>
      </c>
      <c r="M14" s="156">
        <v>1523.2</v>
      </c>
      <c r="N14" s="167">
        <v>1771.3</v>
      </c>
      <c r="O14" s="156">
        <v>1745.5</v>
      </c>
      <c r="P14" s="156">
        <v>1779</v>
      </c>
      <c r="Q14" s="167">
        <v>1644.8</v>
      </c>
      <c r="R14" s="156">
        <v>1633.1</v>
      </c>
      <c r="S14" s="156">
        <v>1656.1</v>
      </c>
    </row>
    <row r="15" spans="1:19" x14ac:dyDescent="0.25">
      <c r="A15" s="68" t="s">
        <v>84</v>
      </c>
      <c r="B15" s="167">
        <v>2838</v>
      </c>
      <c r="C15" s="156">
        <v>2997</v>
      </c>
      <c r="D15" s="156">
        <v>2757</v>
      </c>
      <c r="E15" s="167">
        <v>2747</v>
      </c>
      <c r="F15" s="156">
        <v>2809</v>
      </c>
      <c r="G15" s="156">
        <v>2680</v>
      </c>
      <c r="H15" s="167">
        <v>2350</v>
      </c>
      <c r="I15" s="156">
        <v>2436</v>
      </c>
      <c r="J15" s="156">
        <v>1988</v>
      </c>
      <c r="K15" s="167">
        <v>1771.3</v>
      </c>
      <c r="L15" s="156">
        <v>1822.7</v>
      </c>
      <c r="M15" s="156">
        <v>1735.1</v>
      </c>
      <c r="N15" s="167">
        <v>1946.9</v>
      </c>
      <c r="O15" s="156">
        <v>1934.3</v>
      </c>
      <c r="P15" s="156">
        <v>1950</v>
      </c>
      <c r="Q15" s="167">
        <v>1871.2</v>
      </c>
      <c r="R15" s="156">
        <v>1864.9</v>
      </c>
      <c r="S15" s="156">
        <v>1874.1</v>
      </c>
    </row>
    <row r="16" spans="1:19" x14ac:dyDescent="0.25">
      <c r="A16" s="68" t="s">
        <v>85</v>
      </c>
      <c r="B16" s="167">
        <v>3298</v>
      </c>
      <c r="C16" s="156">
        <v>3526</v>
      </c>
      <c r="D16" s="156">
        <v>3012</v>
      </c>
      <c r="E16" s="167">
        <v>3098</v>
      </c>
      <c r="F16" s="156">
        <v>3335</v>
      </c>
      <c r="G16" s="156">
        <v>2951</v>
      </c>
      <c r="H16" s="167">
        <v>2728</v>
      </c>
      <c r="I16" s="156">
        <v>2763</v>
      </c>
      <c r="J16" s="156">
        <v>2184</v>
      </c>
      <c r="K16" s="167">
        <v>2123.5</v>
      </c>
      <c r="L16" s="156">
        <v>2176.3000000000002</v>
      </c>
      <c r="M16" s="156">
        <v>2090.8000000000002</v>
      </c>
      <c r="N16" s="167">
        <v>2145.1999999999998</v>
      </c>
      <c r="O16" s="156">
        <v>2239</v>
      </c>
      <c r="P16" s="156">
        <v>2133.6</v>
      </c>
      <c r="Q16" s="167">
        <v>2136.3000000000002</v>
      </c>
      <c r="R16" s="156">
        <v>2189.9</v>
      </c>
      <c r="S16" s="156">
        <v>2115.3000000000002</v>
      </c>
    </row>
    <row r="17" spans="1:19" ht="15" customHeight="1" x14ac:dyDescent="0.25">
      <c r="A17" s="270" t="str">
        <f>'5.3-3 source'!A27:K27</f>
        <v>Sources : DGFiP - Service des retraites de l'État, et CNRACL.</v>
      </c>
      <c r="B17" s="271"/>
      <c r="C17" s="271"/>
      <c r="D17" s="271"/>
      <c r="E17" s="271"/>
      <c r="F17" s="271"/>
      <c r="G17" s="271"/>
      <c r="H17" s="271"/>
      <c r="I17" s="271"/>
      <c r="J17" s="271"/>
      <c r="K17" s="271"/>
      <c r="L17" s="271"/>
      <c r="M17" s="271"/>
      <c r="N17" s="271"/>
      <c r="O17" s="271"/>
      <c r="P17" s="271"/>
      <c r="Q17" s="271"/>
      <c r="R17" s="271"/>
      <c r="S17" s="271"/>
    </row>
    <row r="18" spans="1:19" ht="45" customHeight="1" x14ac:dyDescent="0.25">
      <c r="A18" s="293" t="str">
        <f>'5.3-1 source'!A19:S19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68"/>
      <c r="C18" s="268"/>
      <c r="D18" s="268"/>
      <c r="E18" s="268"/>
      <c r="F18" s="268"/>
      <c r="G18" s="268"/>
      <c r="H18" s="268"/>
      <c r="I18" s="268"/>
      <c r="J18" s="268"/>
      <c r="K18" s="268"/>
      <c r="L18" s="268"/>
      <c r="M18" s="268"/>
      <c r="N18" s="268"/>
      <c r="O18" s="268"/>
      <c r="P18" s="268"/>
      <c r="Q18" s="268"/>
      <c r="R18" s="268"/>
      <c r="S18" s="268"/>
    </row>
    <row r="19" spans="1:19" ht="15" customHeight="1" x14ac:dyDescent="0.25">
      <c r="A19" s="293"/>
      <c r="B19" s="268"/>
      <c r="C19" s="268"/>
      <c r="D19" s="268"/>
      <c r="E19" s="268"/>
      <c r="F19" s="268"/>
      <c r="G19" s="268"/>
      <c r="H19" s="268"/>
      <c r="I19" s="268"/>
      <c r="J19" s="268"/>
      <c r="K19" s="268"/>
      <c r="L19" s="268"/>
      <c r="M19" s="268"/>
      <c r="N19" s="268"/>
      <c r="O19" s="268"/>
      <c r="P19" s="268"/>
      <c r="Q19" s="268"/>
      <c r="R19" s="268"/>
      <c r="S19" s="268"/>
    </row>
    <row r="20" spans="1:19" x14ac:dyDescent="0.25">
      <c r="A20" s="324"/>
      <c r="B20" s="324"/>
      <c r="C20" s="324"/>
      <c r="D20" s="324"/>
      <c r="E20" s="324"/>
      <c r="F20" s="324"/>
      <c r="G20" s="324"/>
      <c r="H20" s="324"/>
      <c r="I20" s="324"/>
      <c r="J20" s="324"/>
      <c r="K20" s="324"/>
      <c r="L20" s="324"/>
      <c r="M20" s="324"/>
      <c r="N20" s="324"/>
      <c r="O20" s="324"/>
      <c r="P20" s="324"/>
      <c r="Q20" s="324"/>
      <c r="R20" s="324"/>
      <c r="S20" s="324"/>
    </row>
    <row r="22" spans="1:19" x14ac:dyDescent="0.25">
      <c r="A22" s="265"/>
      <c r="B22" s="265"/>
      <c r="C22" s="265"/>
      <c r="D22" s="265"/>
      <c r="E22" s="265"/>
      <c r="F22" s="265"/>
      <c r="G22" s="265"/>
      <c r="H22" s="265"/>
      <c r="I22" s="265"/>
      <c r="J22" s="265"/>
      <c r="K22" s="265"/>
    </row>
    <row r="23" spans="1:19" x14ac:dyDescent="0.25">
      <c r="A23" s="324"/>
      <c r="B23" s="324"/>
      <c r="C23" s="324"/>
      <c r="D23" s="324"/>
      <c r="E23" s="324"/>
      <c r="F23" s="324"/>
      <c r="G23" s="324"/>
      <c r="H23" s="324"/>
      <c r="I23" s="324"/>
      <c r="J23" s="324"/>
      <c r="K23" s="324"/>
    </row>
  </sheetData>
  <mergeCells count="16">
    <mergeCell ref="A23:K23"/>
    <mergeCell ref="B3:J3"/>
    <mergeCell ref="K3:S3"/>
    <mergeCell ref="A4:A5"/>
    <mergeCell ref="B4:D4"/>
    <mergeCell ref="E4:G4"/>
    <mergeCell ref="H4:J4"/>
    <mergeCell ref="K4:M4"/>
    <mergeCell ref="N4:P4"/>
    <mergeCell ref="Q4:S4"/>
    <mergeCell ref="A22:K22"/>
    <mergeCell ref="A1:S1"/>
    <mergeCell ref="A17:S17"/>
    <mergeCell ref="A18:S18"/>
    <mergeCell ref="A19:S19"/>
    <mergeCell ref="A20:S20"/>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6"/>
  <sheetViews>
    <sheetView workbookViewId="0">
      <selection activeCell="A26" sqref="A26:XFD26"/>
    </sheetView>
  </sheetViews>
  <sheetFormatPr baseColWidth="10" defaultRowHeight="15" x14ac:dyDescent="0.25"/>
  <cols>
    <col min="1" max="1" width="14.85546875" style="51" customWidth="1"/>
    <col min="2" max="256" width="11.42578125" style="51"/>
    <col min="257" max="257" width="14.85546875" style="51" customWidth="1"/>
    <col min="258" max="512" width="11.42578125" style="51"/>
    <col min="513" max="513" width="14.85546875" style="51" customWidth="1"/>
    <col min="514" max="768" width="11.42578125" style="51"/>
    <col min="769" max="769" width="14.85546875" style="51" customWidth="1"/>
    <col min="770" max="1024" width="11.42578125" style="51"/>
    <col min="1025" max="1025" width="14.85546875" style="51" customWidth="1"/>
    <col min="1026" max="1280" width="11.42578125" style="51"/>
    <col min="1281" max="1281" width="14.85546875" style="51" customWidth="1"/>
    <col min="1282" max="1536" width="11.42578125" style="51"/>
    <col min="1537" max="1537" width="14.85546875" style="51" customWidth="1"/>
    <col min="1538" max="1792" width="11.42578125" style="51"/>
    <col min="1793" max="1793" width="14.85546875" style="51" customWidth="1"/>
    <col min="1794" max="2048" width="11.42578125" style="51"/>
    <col min="2049" max="2049" width="14.85546875" style="51" customWidth="1"/>
    <col min="2050" max="2304" width="11.42578125" style="51"/>
    <col min="2305" max="2305" width="14.85546875" style="51" customWidth="1"/>
    <col min="2306" max="2560" width="11.42578125" style="51"/>
    <col min="2561" max="2561" width="14.85546875" style="51" customWidth="1"/>
    <col min="2562" max="2816" width="11.42578125" style="51"/>
    <col min="2817" max="2817" width="14.85546875" style="51" customWidth="1"/>
    <col min="2818" max="3072" width="11.42578125" style="51"/>
    <col min="3073" max="3073" width="14.85546875" style="51" customWidth="1"/>
    <col min="3074" max="3328" width="11.42578125" style="51"/>
    <col min="3329" max="3329" width="14.85546875" style="51" customWidth="1"/>
    <col min="3330" max="3584" width="11.42578125" style="51"/>
    <col min="3585" max="3585" width="14.85546875" style="51" customWidth="1"/>
    <col min="3586" max="3840" width="11.42578125" style="51"/>
    <col min="3841" max="3841" width="14.85546875" style="51" customWidth="1"/>
    <col min="3842" max="4096" width="11.42578125" style="51"/>
    <col min="4097" max="4097" width="14.85546875" style="51" customWidth="1"/>
    <col min="4098" max="4352" width="11.42578125" style="51"/>
    <col min="4353" max="4353" width="14.85546875" style="51" customWidth="1"/>
    <col min="4354" max="4608" width="11.42578125" style="51"/>
    <col min="4609" max="4609" width="14.85546875" style="51" customWidth="1"/>
    <col min="4610" max="4864" width="11.42578125" style="51"/>
    <col min="4865" max="4865" width="14.85546875" style="51" customWidth="1"/>
    <col min="4866" max="5120" width="11.42578125" style="51"/>
    <col min="5121" max="5121" width="14.85546875" style="51" customWidth="1"/>
    <col min="5122" max="5376" width="11.42578125" style="51"/>
    <col min="5377" max="5377" width="14.85546875" style="51" customWidth="1"/>
    <col min="5378" max="5632" width="11.42578125" style="51"/>
    <col min="5633" max="5633" width="14.85546875" style="51" customWidth="1"/>
    <col min="5634" max="5888" width="11.42578125" style="51"/>
    <col min="5889" max="5889" width="14.85546875" style="51" customWidth="1"/>
    <col min="5890" max="6144" width="11.42578125" style="51"/>
    <col min="6145" max="6145" width="14.85546875" style="51" customWidth="1"/>
    <col min="6146" max="6400" width="11.42578125" style="51"/>
    <col min="6401" max="6401" width="14.85546875" style="51" customWidth="1"/>
    <col min="6402" max="6656" width="11.42578125" style="51"/>
    <col min="6657" max="6657" width="14.85546875" style="51" customWidth="1"/>
    <col min="6658" max="6912" width="11.42578125" style="51"/>
    <col min="6913" max="6913" width="14.85546875" style="51" customWidth="1"/>
    <col min="6914" max="7168" width="11.42578125" style="51"/>
    <col min="7169" max="7169" width="14.85546875" style="51" customWidth="1"/>
    <col min="7170" max="7424" width="11.42578125" style="51"/>
    <col min="7425" max="7425" width="14.85546875" style="51" customWidth="1"/>
    <col min="7426" max="7680" width="11.42578125" style="51"/>
    <col min="7681" max="7681" width="14.85546875" style="51" customWidth="1"/>
    <col min="7682" max="7936" width="11.42578125" style="51"/>
    <col min="7937" max="7937" width="14.85546875" style="51" customWidth="1"/>
    <col min="7938" max="8192" width="11.42578125" style="51"/>
    <col min="8193" max="8193" width="14.85546875" style="51" customWidth="1"/>
    <col min="8194" max="8448" width="11.42578125" style="51"/>
    <col min="8449" max="8449" width="14.85546875" style="51" customWidth="1"/>
    <col min="8450" max="8704" width="11.42578125" style="51"/>
    <col min="8705" max="8705" width="14.85546875" style="51" customWidth="1"/>
    <col min="8706" max="8960" width="11.42578125" style="51"/>
    <col min="8961" max="8961" width="14.85546875" style="51" customWidth="1"/>
    <col min="8962" max="9216" width="11.42578125" style="51"/>
    <col min="9217" max="9217" width="14.85546875" style="51" customWidth="1"/>
    <col min="9218" max="9472" width="11.42578125" style="51"/>
    <col min="9473" max="9473" width="14.85546875" style="51" customWidth="1"/>
    <col min="9474" max="9728" width="11.42578125" style="51"/>
    <col min="9729" max="9729" width="14.85546875" style="51" customWidth="1"/>
    <col min="9730" max="9984" width="11.42578125" style="51"/>
    <col min="9985" max="9985" width="14.85546875" style="51" customWidth="1"/>
    <col min="9986" max="10240" width="11.42578125" style="51"/>
    <col min="10241" max="10241" width="14.85546875" style="51" customWidth="1"/>
    <col min="10242" max="10496" width="11.42578125" style="51"/>
    <col min="10497" max="10497" width="14.85546875" style="51" customWidth="1"/>
    <col min="10498" max="10752" width="11.42578125" style="51"/>
    <col min="10753" max="10753" width="14.85546875" style="51" customWidth="1"/>
    <col min="10754" max="11008" width="11.42578125" style="51"/>
    <col min="11009" max="11009" width="14.85546875" style="51" customWidth="1"/>
    <col min="11010" max="11264" width="11.42578125" style="51"/>
    <col min="11265" max="11265" width="14.85546875" style="51" customWidth="1"/>
    <col min="11266" max="11520" width="11.42578125" style="51"/>
    <col min="11521" max="11521" width="14.85546875" style="51" customWidth="1"/>
    <col min="11522" max="11776" width="11.42578125" style="51"/>
    <col min="11777" max="11777" width="14.85546875" style="51" customWidth="1"/>
    <col min="11778" max="12032" width="11.42578125" style="51"/>
    <col min="12033" max="12033" width="14.85546875" style="51" customWidth="1"/>
    <col min="12034" max="12288" width="11.42578125" style="51"/>
    <col min="12289" max="12289" width="14.85546875" style="51" customWidth="1"/>
    <col min="12290" max="12544" width="11.42578125" style="51"/>
    <col min="12545" max="12545" width="14.85546875" style="51" customWidth="1"/>
    <col min="12546" max="12800" width="11.42578125" style="51"/>
    <col min="12801" max="12801" width="14.85546875" style="51" customWidth="1"/>
    <col min="12802" max="13056" width="11.42578125" style="51"/>
    <col min="13057" max="13057" width="14.85546875" style="51" customWidth="1"/>
    <col min="13058" max="13312" width="11.42578125" style="51"/>
    <col min="13313" max="13313" width="14.85546875" style="51" customWidth="1"/>
    <col min="13314" max="13568" width="11.42578125" style="51"/>
    <col min="13569" max="13569" width="14.85546875" style="51" customWidth="1"/>
    <col min="13570" max="13824" width="11.42578125" style="51"/>
    <col min="13825" max="13825" width="14.85546875" style="51" customWidth="1"/>
    <col min="13826" max="14080" width="11.42578125" style="51"/>
    <col min="14081" max="14081" width="14.85546875" style="51" customWidth="1"/>
    <col min="14082" max="14336" width="11.42578125" style="51"/>
    <col min="14337" max="14337" width="14.85546875" style="51" customWidth="1"/>
    <col min="14338" max="14592" width="11.42578125" style="51"/>
    <col min="14593" max="14593" width="14.85546875" style="51" customWidth="1"/>
    <col min="14594" max="14848" width="11.42578125" style="51"/>
    <col min="14849" max="14849" width="14.85546875" style="51" customWidth="1"/>
    <col min="14850" max="15104" width="11.42578125" style="51"/>
    <col min="15105" max="15105" width="14.85546875" style="51" customWidth="1"/>
    <col min="15106" max="15360" width="11.42578125" style="51"/>
    <col min="15361" max="15361" width="14.85546875" style="51" customWidth="1"/>
    <col min="15362" max="15616" width="11.42578125" style="51"/>
    <col min="15617" max="15617" width="14.85546875" style="51" customWidth="1"/>
    <col min="15618" max="15872" width="11.42578125" style="51"/>
    <col min="15873" max="15873" width="14.85546875" style="51" customWidth="1"/>
    <col min="15874" max="16128" width="11.42578125" style="51"/>
    <col min="16129" max="16129" width="14.85546875" style="51" customWidth="1"/>
    <col min="16130" max="16384" width="11.42578125" style="51"/>
  </cols>
  <sheetData>
    <row r="1" spans="1:9" ht="29.25" customHeight="1" x14ac:dyDescent="0.25">
      <c r="A1" s="329" t="str">
        <f>'5.3-8 source'!A1:E1</f>
        <v>Figure 5.3-8 : Déciles des montants mensuels bruts de pensions (avantage principal seulement, hors pensions d'invalidité) de droit direct entrées en paiement en 2017 (flux)</v>
      </c>
      <c r="B1" s="329"/>
      <c r="C1" s="329"/>
      <c r="D1" s="329"/>
      <c r="E1" s="329"/>
      <c r="F1" s="329"/>
      <c r="G1" s="329"/>
      <c r="H1" s="329"/>
      <c r="I1" s="329"/>
    </row>
    <row r="2" spans="1:9" x14ac:dyDescent="0.25">
      <c r="A2" s="62" t="s">
        <v>93</v>
      </c>
    </row>
    <row r="23" spans="1:9" ht="15" customHeight="1" x14ac:dyDescent="0.25">
      <c r="A23" s="331" t="str">
        <f>'5.3-8 source'!A7:E7</f>
        <v>Sources : DGFiP - Service des retraites de l'État, et CNRACL.</v>
      </c>
      <c r="B23" s="314"/>
      <c r="C23" s="314"/>
      <c r="D23" s="314"/>
      <c r="E23" s="314"/>
      <c r="F23" s="314"/>
      <c r="G23" s="314"/>
      <c r="H23" s="314"/>
      <c r="I23" s="314"/>
    </row>
    <row r="24" spans="1:9" ht="52.5" customHeight="1" x14ac:dyDescent="0.25">
      <c r="A24" s="293" t="str">
        <f>'5.3-8 source'!A8:E8</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4" s="314"/>
      <c r="C24" s="314"/>
      <c r="D24" s="314"/>
      <c r="E24" s="314"/>
      <c r="F24" s="314"/>
      <c r="G24" s="314"/>
      <c r="H24" s="314"/>
      <c r="I24" s="314"/>
    </row>
    <row r="25" spans="1:9" s="204" customFormat="1" ht="29.25" customHeight="1" x14ac:dyDescent="0.25">
      <c r="A25" s="306"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5" s="319"/>
      <c r="C25" s="319"/>
      <c r="D25" s="319"/>
      <c r="E25" s="319"/>
      <c r="F25" s="319"/>
      <c r="G25" s="319"/>
      <c r="H25" s="319"/>
      <c r="I25" s="319"/>
    </row>
    <row r="26" spans="1:9" s="62" customFormat="1" ht="49.5" customHeight="1" x14ac:dyDescent="0.25">
      <c r="A26" s="293" t="str">
        <f>'5.3-8 source'!A9:E9</f>
        <v>Note de lecture : 
10 % des pensions de la CNRACL (FPH) entrées en paiement en 2017 sont d'un montant mensuel inférieur à 755 euros.
50 % des pensions de la CNRACL (FPH) entrées en paiement en 2017 sont d'un montant mensuel inférieur à 1 490 euros.
10 % des pensions de la CNRACL (FPH) entrées en paiement en 2017 sont d'un montant mensuel supérieur à 2 145 euros.</v>
      </c>
      <c r="B26" s="314"/>
      <c r="C26" s="314"/>
      <c r="D26" s="314"/>
      <c r="E26" s="314"/>
      <c r="F26" s="314"/>
      <c r="G26" s="314"/>
      <c r="H26" s="314"/>
      <c r="I26" s="314"/>
    </row>
    <row r="27" spans="1:9" s="62" customFormat="1" ht="11.25" x14ac:dyDescent="0.25">
      <c r="A27" s="330" t="s">
        <v>94</v>
      </c>
      <c r="B27" s="330"/>
      <c r="C27" s="330"/>
      <c r="D27" s="330"/>
      <c r="E27" s="330"/>
      <c r="F27" s="330"/>
      <c r="G27" s="330"/>
      <c r="H27" s="330"/>
      <c r="I27" s="330"/>
    </row>
    <row r="28" spans="1:9" s="62" customFormat="1" ht="11.25" x14ac:dyDescent="0.25">
      <c r="A28" s="327" t="s">
        <v>95</v>
      </c>
      <c r="B28" s="327"/>
      <c r="C28" s="327"/>
      <c r="D28" s="327"/>
      <c r="E28" s="327"/>
      <c r="F28" s="327"/>
      <c r="G28" s="327"/>
      <c r="H28" s="327"/>
      <c r="I28" s="327"/>
    </row>
    <row r="31" spans="1:9" x14ac:dyDescent="0.25">
      <c r="A31" s="69"/>
    </row>
    <row r="32" spans="1:9" x14ac:dyDescent="0.25">
      <c r="A32" s="328"/>
      <c r="B32" s="328"/>
      <c r="C32" s="328"/>
      <c r="D32" s="328"/>
      <c r="E32" s="328"/>
    </row>
    <row r="33" spans="1:5" x14ac:dyDescent="0.25">
      <c r="A33" s="324"/>
      <c r="B33" s="324"/>
      <c r="C33" s="324"/>
      <c r="D33" s="324"/>
      <c r="E33" s="324"/>
    </row>
    <row r="34" spans="1:5" s="75" customFormat="1" ht="12.75" x14ac:dyDescent="0.25">
      <c r="A34" s="264"/>
      <c r="B34" s="264"/>
      <c r="C34" s="264"/>
      <c r="D34" s="264"/>
      <c r="E34" s="264"/>
    </row>
    <row r="35" spans="1:5" s="75" customFormat="1" ht="12.75" x14ac:dyDescent="0.25"/>
    <row r="36" spans="1:5" s="76" customFormat="1" ht="12.75" customHeight="1" x14ac:dyDescent="0.25"/>
    <row r="37" spans="1:5" s="76" customFormat="1" ht="12.75" customHeight="1" x14ac:dyDescent="0.25"/>
    <row r="38" spans="1:5" s="76" customFormat="1" ht="12.75" x14ac:dyDescent="0.25"/>
    <row r="39" spans="1:5" s="76" customFormat="1" ht="12.75" x14ac:dyDescent="0.25"/>
    <row r="40" spans="1:5" s="76" customFormat="1" ht="12.75" x14ac:dyDescent="0.25"/>
    <row r="41" spans="1:5" s="76" customFormat="1" ht="12.75" x14ac:dyDescent="0.25"/>
    <row r="42" spans="1:5" s="75" customFormat="1" ht="12.75" x14ac:dyDescent="0.25">
      <c r="A42" s="50"/>
    </row>
    <row r="43" spans="1:5" s="75" customFormat="1" ht="12.75" x14ac:dyDescent="0.25">
      <c r="A43" s="36"/>
    </row>
    <row r="44" spans="1:5" s="75" customFormat="1" ht="12.75" x14ac:dyDescent="0.25">
      <c r="A44" s="49"/>
    </row>
    <row r="45" spans="1:5" s="75" customFormat="1" ht="12.75" x14ac:dyDescent="0.25">
      <c r="A45" s="49"/>
    </row>
    <row r="46" spans="1:5" s="75" customFormat="1" ht="12.75" x14ac:dyDescent="0.25">
      <c r="A46" s="62"/>
    </row>
  </sheetData>
  <mergeCells count="10">
    <mergeCell ref="A28:I28"/>
    <mergeCell ref="A32:E32"/>
    <mergeCell ref="A33:E33"/>
    <mergeCell ref="A34:E34"/>
    <mergeCell ref="A1:I1"/>
    <mergeCell ref="A26:I26"/>
    <mergeCell ref="A27:I27"/>
    <mergeCell ref="A23:I23"/>
    <mergeCell ref="A24:I24"/>
    <mergeCell ref="A25:I2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I9"/>
  <sheetViews>
    <sheetView workbookViewId="0">
      <pane xSplit="1" ySplit="3" topLeftCell="B4" activePane="bottomRight" state="frozen"/>
      <selection pane="topRight" activeCell="B1" sqref="B1"/>
      <selection pane="bottomLeft" activeCell="A4" sqref="A4"/>
      <selection pane="bottomRight" activeCell="E4" sqref="E4"/>
    </sheetView>
  </sheetViews>
  <sheetFormatPr baseColWidth="10" defaultColWidth="20.7109375" defaultRowHeight="15" x14ac:dyDescent="0.25"/>
  <cols>
    <col min="1" max="1" width="30.7109375" style="96" customWidth="1"/>
    <col min="2" max="16384" width="20.7109375" style="51"/>
  </cols>
  <sheetData>
    <row r="1" spans="1:9" ht="25.5" customHeight="1" x14ac:dyDescent="0.25">
      <c r="A1" s="263" t="s">
        <v>132</v>
      </c>
      <c r="B1" s="263"/>
      <c r="C1" s="263"/>
      <c r="D1" s="263"/>
      <c r="E1" s="263"/>
    </row>
    <row r="3" spans="1:9" s="96" customFormat="1" ht="100.5" customHeight="1" x14ac:dyDescent="0.25">
      <c r="A3" s="42" t="s">
        <v>118</v>
      </c>
      <c r="B3" s="40" t="s">
        <v>142</v>
      </c>
      <c r="C3" s="40" t="s">
        <v>188</v>
      </c>
      <c r="D3" s="40" t="s">
        <v>91</v>
      </c>
      <c r="E3" s="40" t="s">
        <v>92</v>
      </c>
    </row>
    <row r="4" spans="1:9" x14ac:dyDescent="0.25">
      <c r="A4" s="102" t="s">
        <v>109</v>
      </c>
      <c r="B4" s="170">
        <f>'5.3-7 source'!E8</f>
        <v>1143</v>
      </c>
      <c r="C4" s="170">
        <f>'5.3-7 source'!H8</f>
        <v>822</v>
      </c>
      <c r="D4" s="170">
        <f>'5.3-7 source'!K8</f>
        <v>375.5</v>
      </c>
      <c r="E4" s="170">
        <f>'5.3-7 source'!N8</f>
        <v>775.3</v>
      </c>
    </row>
    <row r="5" spans="1:9" x14ac:dyDescent="0.25">
      <c r="A5" s="102" t="s">
        <v>110</v>
      </c>
      <c r="B5" s="170">
        <f>'5.3-7 source'!E12</f>
        <v>2024</v>
      </c>
      <c r="C5" s="170">
        <f>'5.3-7 source'!H12</f>
        <v>1796</v>
      </c>
      <c r="D5" s="170">
        <f>'5.3-7 source'!K12</f>
        <v>1239.4000000000001</v>
      </c>
      <c r="E5" s="170">
        <f>'5.3-7 source'!N12</f>
        <v>1490.4</v>
      </c>
    </row>
    <row r="6" spans="1:9" x14ac:dyDescent="0.25">
      <c r="A6" s="102" t="s">
        <v>111</v>
      </c>
      <c r="B6" s="170">
        <f>'5.3-7 source'!E16</f>
        <v>3098</v>
      </c>
      <c r="C6" s="170">
        <f>'5.3-7 source'!H16</f>
        <v>2728</v>
      </c>
      <c r="D6" s="170">
        <f>'5.3-7 source'!K16</f>
        <v>2123.5</v>
      </c>
      <c r="E6" s="170">
        <f>'5.3-7 source'!N16</f>
        <v>2145.1999999999998</v>
      </c>
    </row>
    <row r="7" spans="1:9" ht="15" customHeight="1" x14ac:dyDescent="0.25">
      <c r="A7" s="270" t="str">
        <f>'5.3-3 source'!A27:K27</f>
        <v>Sources : DGFiP - Service des retraites de l'État, et CNRACL.</v>
      </c>
      <c r="B7" s="312"/>
      <c r="C7" s="312"/>
      <c r="D7" s="312"/>
      <c r="E7" s="312"/>
    </row>
    <row r="8" spans="1:9" ht="52.5" customHeight="1" x14ac:dyDescent="0.25">
      <c r="A8" s="293" t="str">
        <f>'5.3-1 source'!A19:S19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8" s="314"/>
      <c r="C8" s="314"/>
      <c r="D8" s="314"/>
      <c r="E8" s="314"/>
    </row>
    <row r="9" spans="1:9" ht="51.75" customHeight="1" x14ac:dyDescent="0.25">
      <c r="A9" s="332" t="s">
        <v>189</v>
      </c>
      <c r="B9" s="333"/>
      <c r="C9" s="333"/>
      <c r="D9" s="333"/>
      <c r="E9" s="333"/>
      <c r="F9" s="46"/>
      <c r="G9" s="46"/>
      <c r="H9" s="46"/>
      <c r="I9" s="46"/>
    </row>
  </sheetData>
  <mergeCells count="4">
    <mergeCell ref="A1:E1"/>
    <mergeCell ref="A7:E7"/>
    <mergeCell ref="A8:E8"/>
    <mergeCell ref="A9:E9"/>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4"/>
  <sheetViews>
    <sheetView workbookViewId="0">
      <pane xSplit="1" ySplit="3" topLeftCell="B4" activePane="bottomRight" state="frozen"/>
      <selection pane="topRight" activeCell="B1" sqref="B1"/>
      <selection pane="bottomLeft" activeCell="A4" sqref="A4"/>
      <selection pane="bottomRight" activeCell="A19" sqref="A19:D19"/>
    </sheetView>
  </sheetViews>
  <sheetFormatPr baseColWidth="10" defaultColWidth="11.42578125" defaultRowHeight="15" x14ac:dyDescent="0.25"/>
  <cols>
    <col min="1" max="1" width="30.7109375" style="125" customWidth="1"/>
    <col min="2" max="4" width="20.7109375" style="125" customWidth="1"/>
    <col min="5" max="5" width="11.140625" style="61" customWidth="1"/>
    <col min="6" max="6" width="13.140625" style="62" customWidth="1"/>
    <col min="7" max="7" width="11.42578125" style="125"/>
    <col min="8" max="8" width="10.5703125" style="125" customWidth="1"/>
    <col min="9" max="9" width="10.140625" style="125" customWidth="1"/>
    <col min="10" max="257" width="11.42578125" style="125"/>
    <col min="258" max="258" width="37.7109375" style="125" customWidth="1"/>
    <col min="259" max="260" width="32.42578125" style="125" customWidth="1"/>
    <col min="261" max="261" width="6.42578125" style="125" customWidth="1"/>
    <col min="262" max="262" width="21.28515625" style="125" bestFit="1" customWidth="1"/>
    <col min="263" max="513" width="11.42578125" style="125"/>
    <col min="514" max="514" width="37.7109375" style="125" customWidth="1"/>
    <col min="515" max="516" width="32.42578125" style="125" customWidth="1"/>
    <col min="517" max="517" width="6.42578125" style="125" customWidth="1"/>
    <col min="518" max="518" width="21.28515625" style="125" bestFit="1" customWidth="1"/>
    <col min="519" max="769" width="11.42578125" style="125"/>
    <col min="770" max="770" width="37.7109375" style="125" customWidth="1"/>
    <col min="771" max="772" width="32.42578125" style="125" customWidth="1"/>
    <col min="773" max="773" width="6.42578125" style="125" customWidth="1"/>
    <col min="774" max="774" width="21.28515625" style="125" bestFit="1" customWidth="1"/>
    <col min="775" max="1025" width="11.42578125" style="125"/>
    <col min="1026" max="1026" width="37.7109375" style="125" customWidth="1"/>
    <col min="1027" max="1028" width="32.42578125" style="125" customWidth="1"/>
    <col min="1029" max="1029" width="6.42578125" style="125" customWidth="1"/>
    <col min="1030" max="1030" width="21.28515625" style="125" bestFit="1" customWidth="1"/>
    <col min="1031" max="1281" width="11.42578125" style="125"/>
    <col min="1282" max="1282" width="37.7109375" style="125" customWidth="1"/>
    <col min="1283" max="1284" width="32.42578125" style="125" customWidth="1"/>
    <col min="1285" max="1285" width="6.42578125" style="125" customWidth="1"/>
    <col min="1286" max="1286" width="21.28515625" style="125" bestFit="1" customWidth="1"/>
    <col min="1287" max="1537" width="11.42578125" style="125"/>
    <col min="1538" max="1538" width="37.7109375" style="125" customWidth="1"/>
    <col min="1539" max="1540" width="32.42578125" style="125" customWidth="1"/>
    <col min="1541" max="1541" width="6.42578125" style="125" customWidth="1"/>
    <col min="1542" max="1542" width="21.28515625" style="125" bestFit="1" customWidth="1"/>
    <col min="1543" max="1793" width="11.42578125" style="125"/>
    <col min="1794" max="1794" width="37.7109375" style="125" customWidth="1"/>
    <col min="1795" max="1796" width="32.42578125" style="125" customWidth="1"/>
    <col min="1797" max="1797" width="6.42578125" style="125" customWidth="1"/>
    <col min="1798" max="1798" width="21.28515625" style="125" bestFit="1" customWidth="1"/>
    <col min="1799" max="2049" width="11.42578125" style="125"/>
    <col min="2050" max="2050" width="37.7109375" style="125" customWidth="1"/>
    <col min="2051" max="2052" width="32.42578125" style="125" customWidth="1"/>
    <col min="2053" max="2053" width="6.42578125" style="125" customWidth="1"/>
    <col min="2054" max="2054" width="21.28515625" style="125" bestFit="1" customWidth="1"/>
    <col min="2055" max="2305" width="11.42578125" style="125"/>
    <col min="2306" max="2306" width="37.7109375" style="125" customWidth="1"/>
    <col min="2307" max="2308" width="32.42578125" style="125" customWidth="1"/>
    <col min="2309" max="2309" width="6.42578125" style="125" customWidth="1"/>
    <col min="2310" max="2310" width="21.28515625" style="125" bestFit="1" customWidth="1"/>
    <col min="2311" max="2561" width="11.42578125" style="125"/>
    <col min="2562" max="2562" width="37.7109375" style="125" customWidth="1"/>
    <col min="2563" max="2564" width="32.42578125" style="125" customWidth="1"/>
    <col min="2565" max="2565" width="6.42578125" style="125" customWidth="1"/>
    <col min="2566" max="2566" width="21.28515625" style="125" bestFit="1" customWidth="1"/>
    <col min="2567" max="2817" width="11.42578125" style="125"/>
    <col min="2818" max="2818" width="37.7109375" style="125" customWidth="1"/>
    <col min="2819" max="2820" width="32.42578125" style="125" customWidth="1"/>
    <col min="2821" max="2821" width="6.42578125" style="125" customWidth="1"/>
    <col min="2822" max="2822" width="21.28515625" style="125" bestFit="1" customWidth="1"/>
    <col min="2823" max="3073" width="11.42578125" style="125"/>
    <col min="3074" max="3074" width="37.7109375" style="125" customWidth="1"/>
    <col min="3075" max="3076" width="32.42578125" style="125" customWidth="1"/>
    <col min="3077" max="3077" width="6.42578125" style="125" customWidth="1"/>
    <col min="3078" max="3078" width="21.28515625" style="125" bestFit="1" customWidth="1"/>
    <col min="3079" max="3329" width="11.42578125" style="125"/>
    <col min="3330" max="3330" width="37.7109375" style="125" customWidth="1"/>
    <col min="3331" max="3332" width="32.42578125" style="125" customWidth="1"/>
    <col min="3333" max="3333" width="6.42578125" style="125" customWidth="1"/>
    <col min="3334" max="3334" width="21.28515625" style="125" bestFit="1" customWidth="1"/>
    <col min="3335" max="3585" width="11.42578125" style="125"/>
    <col min="3586" max="3586" width="37.7109375" style="125" customWidth="1"/>
    <col min="3587" max="3588" width="32.42578125" style="125" customWidth="1"/>
    <col min="3589" max="3589" width="6.42578125" style="125" customWidth="1"/>
    <col min="3590" max="3590" width="21.28515625" style="125" bestFit="1" customWidth="1"/>
    <col min="3591" max="3841" width="11.42578125" style="125"/>
    <col min="3842" max="3842" width="37.7109375" style="125" customWidth="1"/>
    <col min="3843" max="3844" width="32.42578125" style="125" customWidth="1"/>
    <col min="3845" max="3845" width="6.42578125" style="125" customWidth="1"/>
    <col min="3846" max="3846" width="21.28515625" style="125" bestFit="1" customWidth="1"/>
    <col min="3847" max="4097" width="11.42578125" style="125"/>
    <col min="4098" max="4098" width="37.7109375" style="125" customWidth="1"/>
    <col min="4099" max="4100" width="32.42578125" style="125" customWidth="1"/>
    <col min="4101" max="4101" width="6.42578125" style="125" customWidth="1"/>
    <col min="4102" max="4102" width="21.28515625" style="125" bestFit="1" customWidth="1"/>
    <col min="4103" max="4353" width="11.42578125" style="125"/>
    <col min="4354" max="4354" width="37.7109375" style="125" customWidth="1"/>
    <col min="4355" max="4356" width="32.42578125" style="125" customWidth="1"/>
    <col min="4357" max="4357" width="6.42578125" style="125" customWidth="1"/>
    <col min="4358" max="4358" width="21.28515625" style="125" bestFit="1" customWidth="1"/>
    <col min="4359" max="4609" width="11.42578125" style="125"/>
    <col min="4610" max="4610" width="37.7109375" style="125" customWidth="1"/>
    <col min="4611" max="4612" width="32.42578125" style="125" customWidth="1"/>
    <col min="4613" max="4613" width="6.42578125" style="125" customWidth="1"/>
    <col min="4614" max="4614" width="21.28515625" style="125" bestFit="1" customWidth="1"/>
    <col min="4615" max="4865" width="11.42578125" style="125"/>
    <col min="4866" max="4866" width="37.7109375" style="125" customWidth="1"/>
    <col min="4867" max="4868" width="32.42578125" style="125" customWidth="1"/>
    <col min="4869" max="4869" width="6.42578125" style="125" customWidth="1"/>
    <col min="4870" max="4870" width="21.28515625" style="125" bestFit="1" customWidth="1"/>
    <col min="4871" max="5121" width="11.42578125" style="125"/>
    <col min="5122" max="5122" width="37.7109375" style="125" customWidth="1"/>
    <col min="5123" max="5124" width="32.42578125" style="125" customWidth="1"/>
    <col min="5125" max="5125" width="6.42578125" style="125" customWidth="1"/>
    <col min="5126" max="5126" width="21.28515625" style="125" bestFit="1" customWidth="1"/>
    <col min="5127" max="5377" width="11.42578125" style="125"/>
    <col min="5378" max="5378" width="37.7109375" style="125" customWidth="1"/>
    <col min="5379" max="5380" width="32.42578125" style="125" customWidth="1"/>
    <col min="5381" max="5381" width="6.42578125" style="125" customWidth="1"/>
    <col min="5382" max="5382" width="21.28515625" style="125" bestFit="1" customWidth="1"/>
    <col min="5383" max="5633" width="11.42578125" style="125"/>
    <col min="5634" max="5634" width="37.7109375" style="125" customWidth="1"/>
    <col min="5635" max="5636" width="32.42578125" style="125" customWidth="1"/>
    <col min="5637" max="5637" width="6.42578125" style="125" customWidth="1"/>
    <col min="5638" max="5638" width="21.28515625" style="125" bestFit="1" customWidth="1"/>
    <col min="5639" max="5889" width="11.42578125" style="125"/>
    <col min="5890" max="5890" width="37.7109375" style="125" customWidth="1"/>
    <col min="5891" max="5892" width="32.42578125" style="125" customWidth="1"/>
    <col min="5893" max="5893" width="6.42578125" style="125" customWidth="1"/>
    <col min="5894" max="5894" width="21.28515625" style="125" bestFit="1" customWidth="1"/>
    <col min="5895" max="6145" width="11.42578125" style="125"/>
    <col min="6146" max="6146" width="37.7109375" style="125" customWidth="1"/>
    <col min="6147" max="6148" width="32.42578125" style="125" customWidth="1"/>
    <col min="6149" max="6149" width="6.42578125" style="125" customWidth="1"/>
    <col min="6150" max="6150" width="21.28515625" style="125" bestFit="1" customWidth="1"/>
    <col min="6151" max="6401" width="11.42578125" style="125"/>
    <col min="6402" max="6402" width="37.7109375" style="125" customWidth="1"/>
    <col min="6403" max="6404" width="32.42578125" style="125" customWidth="1"/>
    <col min="6405" max="6405" width="6.42578125" style="125" customWidth="1"/>
    <col min="6406" max="6406" width="21.28515625" style="125" bestFit="1" customWidth="1"/>
    <col min="6407" max="6657" width="11.42578125" style="125"/>
    <col min="6658" max="6658" width="37.7109375" style="125" customWidth="1"/>
    <col min="6659" max="6660" width="32.42578125" style="125" customWidth="1"/>
    <col min="6661" max="6661" width="6.42578125" style="125" customWidth="1"/>
    <col min="6662" max="6662" width="21.28515625" style="125" bestFit="1" customWidth="1"/>
    <col min="6663" max="6913" width="11.42578125" style="125"/>
    <col min="6914" max="6914" width="37.7109375" style="125" customWidth="1"/>
    <col min="6915" max="6916" width="32.42578125" style="125" customWidth="1"/>
    <col min="6917" max="6917" width="6.42578125" style="125" customWidth="1"/>
    <col min="6918" max="6918" width="21.28515625" style="125" bestFit="1" customWidth="1"/>
    <col min="6919" max="7169" width="11.42578125" style="125"/>
    <col min="7170" max="7170" width="37.7109375" style="125" customWidth="1"/>
    <col min="7171" max="7172" width="32.42578125" style="125" customWidth="1"/>
    <col min="7173" max="7173" width="6.42578125" style="125" customWidth="1"/>
    <col min="7174" max="7174" width="21.28515625" style="125" bestFit="1" customWidth="1"/>
    <col min="7175" max="7425" width="11.42578125" style="125"/>
    <col min="7426" max="7426" width="37.7109375" style="125" customWidth="1"/>
    <col min="7427" max="7428" width="32.42578125" style="125" customWidth="1"/>
    <col min="7429" max="7429" width="6.42578125" style="125" customWidth="1"/>
    <col min="7430" max="7430" width="21.28515625" style="125" bestFit="1" customWidth="1"/>
    <col min="7431" max="7681" width="11.42578125" style="125"/>
    <col min="7682" max="7682" width="37.7109375" style="125" customWidth="1"/>
    <col min="7683" max="7684" width="32.42578125" style="125" customWidth="1"/>
    <col min="7685" max="7685" width="6.42578125" style="125" customWidth="1"/>
    <col min="7686" max="7686" width="21.28515625" style="125" bestFit="1" customWidth="1"/>
    <col min="7687" max="7937" width="11.42578125" style="125"/>
    <col min="7938" max="7938" width="37.7109375" style="125" customWidth="1"/>
    <col min="7939" max="7940" width="32.42578125" style="125" customWidth="1"/>
    <col min="7941" max="7941" width="6.42578125" style="125" customWidth="1"/>
    <col min="7942" max="7942" width="21.28515625" style="125" bestFit="1" customWidth="1"/>
    <col min="7943" max="8193" width="11.42578125" style="125"/>
    <col min="8194" max="8194" width="37.7109375" style="125" customWidth="1"/>
    <col min="8195" max="8196" width="32.42578125" style="125" customWidth="1"/>
    <col min="8197" max="8197" width="6.42578125" style="125" customWidth="1"/>
    <col min="8198" max="8198" width="21.28515625" style="125" bestFit="1" customWidth="1"/>
    <col min="8199" max="8449" width="11.42578125" style="125"/>
    <col min="8450" max="8450" width="37.7109375" style="125" customWidth="1"/>
    <col min="8451" max="8452" width="32.42578125" style="125" customWidth="1"/>
    <col min="8453" max="8453" width="6.42578125" style="125" customWidth="1"/>
    <col min="8454" max="8454" width="21.28515625" style="125" bestFit="1" customWidth="1"/>
    <col min="8455" max="8705" width="11.42578125" style="125"/>
    <col min="8706" max="8706" width="37.7109375" style="125" customWidth="1"/>
    <col min="8707" max="8708" width="32.42578125" style="125" customWidth="1"/>
    <col min="8709" max="8709" width="6.42578125" style="125" customWidth="1"/>
    <col min="8710" max="8710" width="21.28515625" style="125" bestFit="1" customWidth="1"/>
    <col min="8711" max="8961" width="11.42578125" style="125"/>
    <col min="8962" max="8962" width="37.7109375" style="125" customWidth="1"/>
    <col min="8963" max="8964" width="32.42578125" style="125" customWidth="1"/>
    <col min="8965" max="8965" width="6.42578125" style="125" customWidth="1"/>
    <col min="8966" max="8966" width="21.28515625" style="125" bestFit="1" customWidth="1"/>
    <col min="8967" max="9217" width="11.42578125" style="125"/>
    <col min="9218" max="9218" width="37.7109375" style="125" customWidth="1"/>
    <col min="9219" max="9220" width="32.42578125" style="125" customWidth="1"/>
    <col min="9221" max="9221" width="6.42578125" style="125" customWidth="1"/>
    <col min="9222" max="9222" width="21.28515625" style="125" bestFit="1" customWidth="1"/>
    <col min="9223" max="9473" width="11.42578125" style="125"/>
    <col min="9474" max="9474" width="37.7109375" style="125" customWidth="1"/>
    <col min="9475" max="9476" width="32.42578125" style="125" customWidth="1"/>
    <col min="9477" max="9477" width="6.42578125" style="125" customWidth="1"/>
    <col min="9478" max="9478" width="21.28515625" style="125" bestFit="1" customWidth="1"/>
    <col min="9479" max="9729" width="11.42578125" style="125"/>
    <col min="9730" max="9730" width="37.7109375" style="125" customWidth="1"/>
    <col min="9731" max="9732" width="32.42578125" style="125" customWidth="1"/>
    <col min="9733" max="9733" width="6.42578125" style="125" customWidth="1"/>
    <col min="9734" max="9734" width="21.28515625" style="125" bestFit="1" customWidth="1"/>
    <col min="9735" max="9985" width="11.42578125" style="125"/>
    <col min="9986" max="9986" width="37.7109375" style="125" customWidth="1"/>
    <col min="9987" max="9988" width="32.42578125" style="125" customWidth="1"/>
    <col min="9989" max="9989" width="6.42578125" style="125" customWidth="1"/>
    <col min="9990" max="9990" width="21.28515625" style="125" bestFit="1" customWidth="1"/>
    <col min="9991" max="10241" width="11.42578125" style="125"/>
    <col min="10242" max="10242" width="37.7109375" style="125" customWidth="1"/>
    <col min="10243" max="10244" width="32.42578125" style="125" customWidth="1"/>
    <col min="10245" max="10245" width="6.42578125" style="125" customWidth="1"/>
    <col min="10246" max="10246" width="21.28515625" style="125" bestFit="1" customWidth="1"/>
    <col min="10247" max="10497" width="11.42578125" style="125"/>
    <col min="10498" max="10498" width="37.7109375" style="125" customWidth="1"/>
    <col min="10499" max="10500" width="32.42578125" style="125" customWidth="1"/>
    <col min="10501" max="10501" width="6.42578125" style="125" customWidth="1"/>
    <col min="10502" max="10502" width="21.28515625" style="125" bestFit="1" customWidth="1"/>
    <col min="10503" max="10753" width="11.42578125" style="125"/>
    <col min="10754" max="10754" width="37.7109375" style="125" customWidth="1"/>
    <col min="10755" max="10756" width="32.42578125" style="125" customWidth="1"/>
    <col min="10757" max="10757" width="6.42578125" style="125" customWidth="1"/>
    <col min="10758" max="10758" width="21.28515625" style="125" bestFit="1" customWidth="1"/>
    <col min="10759" max="11009" width="11.42578125" style="125"/>
    <col min="11010" max="11010" width="37.7109375" style="125" customWidth="1"/>
    <col min="11011" max="11012" width="32.42578125" style="125" customWidth="1"/>
    <col min="11013" max="11013" width="6.42578125" style="125" customWidth="1"/>
    <col min="11014" max="11014" width="21.28515625" style="125" bestFit="1" customWidth="1"/>
    <col min="11015" max="11265" width="11.42578125" style="125"/>
    <col min="11266" max="11266" width="37.7109375" style="125" customWidth="1"/>
    <col min="11267" max="11268" width="32.42578125" style="125" customWidth="1"/>
    <col min="11269" max="11269" width="6.42578125" style="125" customWidth="1"/>
    <col min="11270" max="11270" width="21.28515625" style="125" bestFit="1" customWidth="1"/>
    <col min="11271" max="11521" width="11.42578125" style="125"/>
    <col min="11522" max="11522" width="37.7109375" style="125" customWidth="1"/>
    <col min="11523" max="11524" width="32.42578125" style="125" customWidth="1"/>
    <col min="11525" max="11525" width="6.42578125" style="125" customWidth="1"/>
    <col min="11526" max="11526" width="21.28515625" style="125" bestFit="1" customWidth="1"/>
    <col min="11527" max="11777" width="11.42578125" style="125"/>
    <col min="11778" max="11778" width="37.7109375" style="125" customWidth="1"/>
    <col min="11779" max="11780" width="32.42578125" style="125" customWidth="1"/>
    <col min="11781" max="11781" width="6.42578125" style="125" customWidth="1"/>
    <col min="11782" max="11782" width="21.28515625" style="125" bestFit="1" customWidth="1"/>
    <col min="11783" max="12033" width="11.42578125" style="125"/>
    <col min="12034" max="12034" width="37.7109375" style="125" customWidth="1"/>
    <col min="12035" max="12036" width="32.42578125" style="125" customWidth="1"/>
    <col min="12037" max="12037" width="6.42578125" style="125" customWidth="1"/>
    <col min="12038" max="12038" width="21.28515625" style="125" bestFit="1" customWidth="1"/>
    <col min="12039" max="12289" width="11.42578125" style="125"/>
    <col min="12290" max="12290" width="37.7109375" style="125" customWidth="1"/>
    <col min="12291" max="12292" width="32.42578125" style="125" customWidth="1"/>
    <col min="12293" max="12293" width="6.42578125" style="125" customWidth="1"/>
    <col min="12294" max="12294" width="21.28515625" style="125" bestFit="1" customWidth="1"/>
    <col min="12295" max="12545" width="11.42578125" style="125"/>
    <col min="12546" max="12546" width="37.7109375" style="125" customWidth="1"/>
    <col min="12547" max="12548" width="32.42578125" style="125" customWidth="1"/>
    <col min="12549" max="12549" width="6.42578125" style="125" customWidth="1"/>
    <col min="12550" max="12550" width="21.28515625" style="125" bestFit="1" customWidth="1"/>
    <col min="12551" max="12801" width="11.42578125" style="125"/>
    <col min="12802" max="12802" width="37.7109375" style="125" customWidth="1"/>
    <col min="12803" max="12804" width="32.42578125" style="125" customWidth="1"/>
    <col min="12805" max="12805" width="6.42578125" style="125" customWidth="1"/>
    <col min="12806" max="12806" width="21.28515625" style="125" bestFit="1" customWidth="1"/>
    <col min="12807" max="13057" width="11.42578125" style="125"/>
    <col min="13058" max="13058" width="37.7109375" style="125" customWidth="1"/>
    <col min="13059" max="13060" width="32.42578125" style="125" customWidth="1"/>
    <col min="13061" max="13061" width="6.42578125" style="125" customWidth="1"/>
    <col min="13062" max="13062" width="21.28515625" style="125" bestFit="1" customWidth="1"/>
    <col min="13063" max="13313" width="11.42578125" style="125"/>
    <col min="13314" max="13314" width="37.7109375" style="125" customWidth="1"/>
    <col min="13315" max="13316" width="32.42578125" style="125" customWidth="1"/>
    <col min="13317" max="13317" width="6.42578125" style="125" customWidth="1"/>
    <col min="13318" max="13318" width="21.28515625" style="125" bestFit="1" customWidth="1"/>
    <col min="13319" max="13569" width="11.42578125" style="125"/>
    <col min="13570" max="13570" width="37.7109375" style="125" customWidth="1"/>
    <col min="13571" max="13572" width="32.42578125" style="125" customWidth="1"/>
    <col min="13573" max="13573" width="6.42578125" style="125" customWidth="1"/>
    <col min="13574" max="13574" width="21.28515625" style="125" bestFit="1" customWidth="1"/>
    <col min="13575" max="13825" width="11.42578125" style="125"/>
    <col min="13826" max="13826" width="37.7109375" style="125" customWidth="1"/>
    <col min="13827" max="13828" width="32.42578125" style="125" customWidth="1"/>
    <col min="13829" max="13829" width="6.42578125" style="125" customWidth="1"/>
    <col min="13830" max="13830" width="21.28515625" style="125" bestFit="1" customWidth="1"/>
    <col min="13831" max="14081" width="11.42578125" style="125"/>
    <col min="14082" max="14082" width="37.7109375" style="125" customWidth="1"/>
    <col min="14083" max="14084" width="32.42578125" style="125" customWidth="1"/>
    <col min="14085" max="14085" width="6.42578125" style="125" customWidth="1"/>
    <col min="14086" max="14086" width="21.28515625" style="125" bestFit="1" customWidth="1"/>
    <col min="14087" max="14337" width="11.42578125" style="125"/>
    <col min="14338" max="14338" width="37.7109375" style="125" customWidth="1"/>
    <col min="14339" max="14340" width="32.42578125" style="125" customWidth="1"/>
    <col min="14341" max="14341" width="6.42578125" style="125" customWidth="1"/>
    <col min="14342" max="14342" width="21.28515625" style="125" bestFit="1" customWidth="1"/>
    <col min="14343" max="14593" width="11.42578125" style="125"/>
    <col min="14594" max="14594" width="37.7109375" style="125" customWidth="1"/>
    <col min="14595" max="14596" width="32.42578125" style="125" customWidth="1"/>
    <col min="14597" max="14597" width="6.42578125" style="125" customWidth="1"/>
    <col min="14598" max="14598" width="21.28515625" style="125" bestFit="1" customWidth="1"/>
    <col min="14599" max="14849" width="11.42578125" style="125"/>
    <col min="14850" max="14850" width="37.7109375" style="125" customWidth="1"/>
    <col min="14851" max="14852" width="32.42578125" style="125" customWidth="1"/>
    <col min="14853" max="14853" width="6.42578125" style="125" customWidth="1"/>
    <col min="14854" max="14854" width="21.28515625" style="125" bestFit="1" customWidth="1"/>
    <col min="14855" max="15105" width="11.42578125" style="125"/>
    <col min="15106" max="15106" width="37.7109375" style="125" customWidth="1"/>
    <col min="15107" max="15108" width="32.42578125" style="125" customWidth="1"/>
    <col min="15109" max="15109" width="6.42578125" style="125" customWidth="1"/>
    <col min="15110" max="15110" width="21.28515625" style="125" bestFit="1" customWidth="1"/>
    <col min="15111" max="15361" width="11.42578125" style="125"/>
    <col min="15362" max="15362" width="37.7109375" style="125" customWidth="1"/>
    <col min="15363" max="15364" width="32.42578125" style="125" customWidth="1"/>
    <col min="15365" max="15365" width="6.42578125" style="125" customWidth="1"/>
    <col min="15366" max="15366" width="21.28515625" style="125" bestFit="1" customWidth="1"/>
    <col min="15367" max="15617" width="11.42578125" style="125"/>
    <col min="15618" max="15618" width="37.7109375" style="125" customWidth="1"/>
    <col min="15619" max="15620" width="32.42578125" style="125" customWidth="1"/>
    <col min="15621" max="15621" width="6.42578125" style="125" customWidth="1"/>
    <col min="15622" max="15622" width="21.28515625" style="125" bestFit="1" customWidth="1"/>
    <col min="15623" max="15873" width="11.42578125" style="125"/>
    <col min="15874" max="15874" width="37.7109375" style="125" customWidth="1"/>
    <col min="15875" max="15876" width="32.42578125" style="125" customWidth="1"/>
    <col min="15877" max="15877" width="6.42578125" style="125" customWidth="1"/>
    <col min="15878" max="15878" width="21.28515625" style="125" bestFit="1" customWidth="1"/>
    <col min="15879" max="16129" width="11.42578125" style="125"/>
    <col min="16130" max="16130" width="37.7109375" style="125" customWidth="1"/>
    <col min="16131" max="16132" width="32.42578125" style="125" customWidth="1"/>
    <col min="16133" max="16133" width="6.42578125" style="125" customWidth="1"/>
    <col min="16134" max="16134" width="21.28515625" style="125" bestFit="1" customWidth="1"/>
    <col min="16135" max="16384" width="11.42578125" style="125"/>
  </cols>
  <sheetData>
    <row r="1" spans="1:8" s="61" customFormat="1" ht="28.5" customHeight="1" x14ac:dyDescent="0.25">
      <c r="A1" s="263" t="str">
        <f>'5.3-9 source'!A1:D1</f>
        <v>Figure 5.3-9 : Durée de cotisation et montant moyen brut des pensions des retraités de droit direct du régime salarié de l'Ircantec ayant liquidé en 2017 (flux)</v>
      </c>
      <c r="B1" s="263"/>
      <c r="C1" s="263"/>
      <c r="D1" s="263"/>
      <c r="E1" s="71"/>
      <c r="F1" s="71"/>
    </row>
    <row r="3" spans="1:8" ht="33.75" x14ac:dyDescent="0.25">
      <c r="A3" s="126" t="s">
        <v>101</v>
      </c>
      <c r="B3" s="126" t="str">
        <f>'5.3-9 source'!B3</f>
        <v>Effectifs de retraités ayant liquidé en 2017</v>
      </c>
      <c r="C3" s="136" t="str">
        <f>'5.3-9 source'!C3</f>
        <v>Part sur l'ensemble des liquidants en 2017 (en %)</v>
      </c>
      <c r="D3" s="126" t="s">
        <v>108</v>
      </c>
      <c r="E3" s="125"/>
      <c r="F3" s="132"/>
      <c r="H3" s="124"/>
    </row>
    <row r="4" spans="1:8" x14ac:dyDescent="0.25">
      <c r="A4" s="63" t="s">
        <v>3</v>
      </c>
      <c r="B4" s="139">
        <f>IF('5.3-9 source'!B4&lt;&gt;"",'5.3-9 source'!B4,"")</f>
        <v>58150</v>
      </c>
      <c r="C4" s="140">
        <f>IF('5.3-9 source'!C4&lt;&gt;"",'5.3-9 source'!C4,"")</f>
        <v>31.067681063406923</v>
      </c>
      <c r="D4" s="139">
        <f>IF('5.3-9 source'!D4&lt;&gt;"",'5.3-9 source'!D4,"")</f>
        <v>24.463718345137746</v>
      </c>
      <c r="E4" s="74"/>
      <c r="F4" s="132"/>
    </row>
    <row r="5" spans="1:8" x14ac:dyDescent="0.25">
      <c r="A5" s="64" t="s">
        <v>4</v>
      </c>
      <c r="B5" s="141">
        <f>IF('5.3-9 source'!B5&lt;&gt;"",'5.3-9 source'!B5,"")</f>
        <v>28805</v>
      </c>
      <c r="C5" s="142">
        <f>IF('5.3-9 source'!C5&lt;&gt;"",'5.3-9 source'!C5,"")</f>
        <v>15.389588186267178</v>
      </c>
      <c r="D5" s="141">
        <f>IF('5.3-9 source'!D5&lt;&gt;"",'5.3-9 source'!D5,"")</f>
        <v>99.013890950182613</v>
      </c>
      <c r="E5" s="74"/>
    </row>
    <row r="6" spans="1:8" x14ac:dyDescent="0.25">
      <c r="A6" s="64" t="s">
        <v>5</v>
      </c>
      <c r="B6" s="141">
        <f>IF('5.3-9 source'!B6&lt;&gt;"",'5.3-9 source'!B6,"")</f>
        <v>18216</v>
      </c>
      <c r="C6" s="142">
        <f>IF('5.3-9 source'!C6&lt;&gt;"",'5.3-9 source'!C6,"")</f>
        <v>9.732224905434574</v>
      </c>
      <c r="D6" s="141">
        <f>IF('5.3-9 source'!D6&lt;&gt;"",'5.3-9 source'!D6,"")</f>
        <v>180.01077142237594</v>
      </c>
      <c r="E6" s="74"/>
    </row>
    <row r="7" spans="1:8" x14ac:dyDescent="0.25">
      <c r="A7" s="64" t="s">
        <v>6</v>
      </c>
      <c r="B7" s="141">
        <f>IF('5.3-9 source'!B7&lt;&gt;"",'5.3-9 source'!B7,"")</f>
        <v>13715</v>
      </c>
      <c r="C7" s="142">
        <f>IF('5.3-9 source'!C7&lt;&gt;"",'5.3-9 source'!C7,"")</f>
        <v>7.327484880217126</v>
      </c>
      <c r="D7" s="141">
        <f>IF('5.3-9 source'!D7&lt;&gt;"",'5.3-9 source'!D7,"")</f>
        <v>283.96139054830553</v>
      </c>
      <c r="E7" s="74"/>
    </row>
    <row r="8" spans="1:8" x14ac:dyDescent="0.25">
      <c r="A8" s="64" t="s">
        <v>7</v>
      </c>
      <c r="B8" s="141">
        <f>IF('5.3-9 source'!B8&lt;&gt;"",'5.3-9 source'!B8,"")</f>
        <v>10472</v>
      </c>
      <c r="C8" s="142">
        <f>IF('5.3-9 source'!C8&lt;&gt;"",'5.3-9 source'!C8,"")</f>
        <v>5.5948539311435477</v>
      </c>
      <c r="D8" s="141">
        <f>IF('5.3-9 source'!D8&lt;&gt;"",'5.3-9 source'!D8,"")</f>
        <v>389.11562271390471</v>
      </c>
      <c r="E8" s="74"/>
    </row>
    <row r="9" spans="1:8" x14ac:dyDescent="0.25">
      <c r="A9" s="64" t="s">
        <v>8</v>
      </c>
      <c r="B9" s="141">
        <f>IF('5.3-9 source'!B9&lt;&gt;"",'5.3-9 source'!B9,"")</f>
        <v>26675</v>
      </c>
      <c r="C9" s="142">
        <f>IF('5.3-9 source'!C9&lt;&gt;"",'5.3-9 source'!C9,"")</f>
        <v>14.251597461158722</v>
      </c>
      <c r="D9" s="141">
        <f>IF('5.3-9 source'!D9&lt;&gt;"",'5.3-9 source'!D9,"")</f>
        <v>679.36713333120906</v>
      </c>
      <c r="E9" s="74"/>
    </row>
    <row r="10" spans="1:8" x14ac:dyDescent="0.25">
      <c r="A10" s="64" t="s">
        <v>9</v>
      </c>
      <c r="B10" s="141">
        <f>IF('5.3-9 source'!B10&lt;&gt;"",'5.3-9 source'!B10,"")</f>
        <v>11588</v>
      </c>
      <c r="C10" s="142">
        <f>IF('5.3-9 source'!C10&lt;&gt;"",'5.3-9 source'!C10,"")</f>
        <v>6.1910969589468507</v>
      </c>
      <c r="D10" s="141">
        <f>IF('5.3-9 source'!D10&lt;&gt;"",'5.3-9 source'!D10,"")</f>
        <v>1426.7669651743183</v>
      </c>
      <c r="E10" s="74"/>
    </row>
    <row r="11" spans="1:8" x14ac:dyDescent="0.25">
      <c r="A11" s="64" t="s">
        <v>10</v>
      </c>
      <c r="B11" s="141">
        <f>IF('5.3-9 source'!B11&lt;&gt;"",'5.3-9 source'!B11,"")</f>
        <v>6407</v>
      </c>
      <c r="C11" s="142">
        <f>IF('5.3-9 source'!C11&lt;&gt;"",'5.3-9 source'!C11,"")</f>
        <v>3.4230547304083947</v>
      </c>
      <c r="D11" s="141">
        <f>IF('5.3-9 source'!D11&lt;&gt;"",'5.3-9 source'!D11,"")</f>
        <v>2405.7813675901357</v>
      </c>
      <c r="E11" s="74"/>
    </row>
    <row r="12" spans="1:8" x14ac:dyDescent="0.25">
      <c r="A12" s="64" t="s">
        <v>11</v>
      </c>
      <c r="B12" s="141">
        <f>IF('5.3-9 source'!B12&lt;&gt;"",'5.3-9 source'!B12,"")</f>
        <v>4124</v>
      </c>
      <c r="C12" s="142">
        <f>IF('5.3-9 source'!C12&lt;&gt;"",'5.3-9 source'!C12,"")</f>
        <v>2.2033210095527109</v>
      </c>
      <c r="D12" s="141">
        <f>IF('5.3-9 source'!D12&lt;&gt;"",'5.3-9 source'!D12,"")</f>
        <v>3565.2658779000967</v>
      </c>
      <c r="E12" s="74"/>
    </row>
    <row r="13" spans="1:8" x14ac:dyDescent="0.25">
      <c r="A13" s="64" t="s">
        <v>12</v>
      </c>
      <c r="B13" s="141">
        <f>IF('5.3-9 source'!B13&lt;&gt;"",'5.3-9 source'!B13,"")</f>
        <v>3110</v>
      </c>
      <c r="C13" s="142">
        <f>IF('5.3-9 source'!C13&lt;&gt;"",'5.3-9 source'!C13,"")</f>
        <v>1.6615733122475582</v>
      </c>
      <c r="D13" s="141">
        <f>IF('5.3-9 source'!D13&lt;&gt;"",'5.3-9 source'!D13,"")</f>
        <v>4715.2220948135046</v>
      </c>
      <c r="E13" s="74"/>
    </row>
    <row r="14" spans="1:8" x14ac:dyDescent="0.25">
      <c r="A14" s="64" t="s">
        <v>13</v>
      </c>
      <c r="B14" s="141">
        <f>IF('5.3-9 source'!B14&lt;&gt;"",'5.3-9 source'!B14,"")</f>
        <v>2261</v>
      </c>
      <c r="C14" s="142">
        <f>IF('5.3-9 source'!C14&lt;&gt;"",'5.3-9 source'!C14,"")</f>
        <v>1.2079798260423567</v>
      </c>
      <c r="D14" s="141">
        <f>IF('5.3-9 source'!D14&lt;&gt;"",'5.3-9 source'!D14,"")</f>
        <v>6535.1922625077405</v>
      </c>
      <c r="E14" s="74"/>
    </row>
    <row r="15" spans="1:8" x14ac:dyDescent="0.25">
      <c r="A15" s="64" t="s">
        <v>14</v>
      </c>
      <c r="B15" s="141">
        <f>IF('5.3-9 source'!B15&lt;&gt;"",'5.3-9 source'!B15,"")</f>
        <v>2409</v>
      </c>
      <c r="C15" s="142">
        <f>IF('5.3-9 source'!C15&lt;&gt;"",'5.3-9 source'!C15,"")</f>
        <v>1.2870514820592824</v>
      </c>
      <c r="D15" s="141">
        <f>IF('5.3-9 source'!D15&lt;&gt;"",'5.3-9 source'!D15,"")</f>
        <v>13674.288100091324</v>
      </c>
      <c r="E15" s="74"/>
    </row>
    <row r="16" spans="1:8" x14ac:dyDescent="0.25">
      <c r="A16" s="64" t="s">
        <v>15</v>
      </c>
      <c r="B16" s="141">
        <f>IF('5.3-9 source'!B16&lt;&gt;"",'5.3-9 source'!B16,"")</f>
        <v>1213</v>
      </c>
      <c r="C16" s="142">
        <f>IF('5.3-9 source'!C16&lt;&gt;"",'5.3-9 source'!C16,"")</f>
        <v>0.64806701857115379</v>
      </c>
      <c r="D16" s="141">
        <f>IF('5.3-9 source'!D16&lt;&gt;"",'5.3-9 source'!D16,"")</f>
        <v>18431.558256924978</v>
      </c>
      <c r="E16" s="74"/>
    </row>
    <row r="17" spans="1:10" x14ac:dyDescent="0.25">
      <c r="A17" s="64" t="s">
        <v>102</v>
      </c>
      <c r="B17" s="141">
        <f>IF('5.3-9 source'!B17&lt;&gt;"",'5.3-9 source'!B17,"")</f>
        <v>27</v>
      </c>
      <c r="C17" s="142">
        <f>IF('5.3-9 source'!C17&lt;&gt;"",'5.3-9 source'!C17,"")</f>
        <v>1.4425234543628321E-2</v>
      </c>
      <c r="D17" s="143" t="s">
        <v>16</v>
      </c>
      <c r="E17" s="74"/>
    </row>
    <row r="18" spans="1:10" x14ac:dyDescent="0.25">
      <c r="A18" s="65" t="s">
        <v>0</v>
      </c>
      <c r="B18" s="66">
        <f>IF('5.3-9 source'!B18&lt;&gt;"",'5.3-9 source'!B18,"")</f>
        <v>187172</v>
      </c>
      <c r="C18" s="67">
        <f>IF('5.3-9 source'!C18&lt;&gt;"",'5.3-9 source'!C18,"")</f>
        <v>100</v>
      </c>
      <c r="D18" s="66">
        <f>IF('5.3-9 source'!D18&lt;&gt;"",'5.3-9 source'!D18,"")</f>
        <v>881.75676256079976</v>
      </c>
      <c r="E18" s="125"/>
    </row>
    <row r="19" spans="1:10" ht="15" customHeight="1" x14ac:dyDescent="0.25">
      <c r="A19" s="270" t="str">
        <f>'5.3-9 source'!A19:D19</f>
        <v>Source : L'Ircantec.</v>
      </c>
      <c r="B19" s="312"/>
      <c r="C19" s="312"/>
      <c r="D19" s="312"/>
    </row>
    <row r="20" spans="1:10" ht="30" customHeight="1" x14ac:dyDescent="0.25">
      <c r="A20" s="269" t="str">
        <f>'5.3-9 source'!A20:D20</f>
        <v>Champ : l'Ircantec regroupe deux régimes : le régime des salariés et le régime des élus locaux. Les données présentées ici portent sur les liquidations de droit direct à l'Ircantec, uniquement pour le régime salariés (hors régime des élus locaux donc).</v>
      </c>
      <c r="B20" s="314"/>
      <c r="C20" s="314"/>
      <c r="D20" s="314"/>
      <c r="E20" s="124"/>
      <c r="F20" s="124"/>
      <c r="G20" s="124"/>
      <c r="H20" s="124"/>
      <c r="I20" s="124"/>
      <c r="J20" s="124"/>
    </row>
    <row r="21" spans="1:10" ht="15" customHeight="1" x14ac:dyDescent="0.25">
      <c r="A21" s="269" t="str">
        <f>'5.3-9 source'!A21:D21</f>
        <v>(1) Durée de cotisation tous employeurs confondus, c'est-à-dire en tant qu'agent de la fonction publique ou du secteur semi-public.</v>
      </c>
      <c r="B21" s="314"/>
      <c r="C21" s="314"/>
      <c r="D21" s="314"/>
      <c r="E21" s="125"/>
      <c r="F21" s="125"/>
    </row>
    <row r="22" spans="1:10" ht="15" customHeight="1" x14ac:dyDescent="0.25">
      <c r="A22" s="269" t="str">
        <f>'5.3-9 source'!A22:D22</f>
        <v>(2) Y compris les capitaux uniques (calcul d'une "pension" équivalente au nombre de points acquis).</v>
      </c>
      <c r="B22" s="314"/>
      <c r="C22" s="314"/>
      <c r="D22" s="314"/>
      <c r="F22" s="131"/>
    </row>
    <row r="23" spans="1:10" ht="15" customHeight="1" x14ac:dyDescent="0.25">
      <c r="A23" s="269" t="str">
        <f>'5.3-9 source'!A23:D23</f>
        <v>(3) La durée de cotisation est inconnue pour ces agents.</v>
      </c>
      <c r="B23" s="314"/>
      <c r="C23" s="314"/>
      <c r="D23" s="314"/>
      <c r="E23" s="125"/>
      <c r="F23" s="131"/>
    </row>
    <row r="24" spans="1:10" ht="88.5" customHeight="1" x14ac:dyDescent="0.25">
      <c r="A24" s="293" t="str">
        <f>'5.3-9 source'!A24:D24</f>
        <v>NB : le régime de l'Ircantec, caractérisé par une durée moyenne de cotisation de 5 ans et 7 mois (pour les nouveaux pensionnés 2017) et assimilable à un régime de passage, couvre des agents non fonctionnaires pour la plupart et ayant un statut moins stable.
La mise en place du droit à l'information a provoqué ces dernières années une progression du nombre des liquidations à faible durée de cotisation qui se stabilise en 2017 : des affiliés qui auparavant ne demandaient pas leur retraite par oubli ou méconnaissance formulent aujourd’hui une demande, même pour un faible montant. La part des liquidations pour les durées de moins d’un an atteint 31,1% en 2017 (contre 32,2% en 2016 et 30% en 2015).</v>
      </c>
      <c r="B24" s="314"/>
      <c r="C24" s="314"/>
      <c r="D24" s="314"/>
      <c r="E24" s="125"/>
      <c r="F24" s="125"/>
    </row>
  </sheetData>
  <mergeCells count="7">
    <mergeCell ref="A23:D23"/>
    <mergeCell ref="A24:D24"/>
    <mergeCell ref="A19:D19"/>
    <mergeCell ref="A1:D1"/>
    <mergeCell ref="A20:D20"/>
    <mergeCell ref="A21:D21"/>
    <mergeCell ref="A22:D2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24"/>
  <sheetViews>
    <sheetView workbookViewId="0">
      <pane xSplit="1" ySplit="3" topLeftCell="B5" activePane="bottomRight" state="frozen"/>
      <selection pane="topRight" activeCell="B1" sqref="B1"/>
      <selection pane="bottomLeft" activeCell="A4" sqref="A4"/>
      <selection pane="bottomRight" activeCell="A20" sqref="A20:D20"/>
    </sheetView>
  </sheetViews>
  <sheetFormatPr baseColWidth="10" defaultColWidth="11.42578125" defaultRowHeight="15" x14ac:dyDescent="0.25"/>
  <cols>
    <col min="1" max="1" width="30.7109375" style="112" customWidth="1"/>
    <col min="2" max="4" width="20.7109375" style="112" customWidth="1"/>
    <col min="5" max="5" width="11.140625" style="61" customWidth="1"/>
    <col min="6" max="6" width="13.140625" style="62" customWidth="1"/>
    <col min="7" max="7" width="11.42578125" style="112"/>
    <col min="8" max="8" width="10.5703125" style="112" customWidth="1"/>
    <col min="9" max="9" width="10.140625" style="112" customWidth="1"/>
    <col min="10" max="257" width="11.42578125" style="112"/>
    <col min="258" max="258" width="37.7109375" style="112" customWidth="1"/>
    <col min="259" max="260" width="32.42578125" style="112" customWidth="1"/>
    <col min="261" max="261" width="6.42578125" style="112" customWidth="1"/>
    <col min="262" max="262" width="21.28515625" style="112" bestFit="1" customWidth="1"/>
    <col min="263" max="513" width="11.42578125" style="112"/>
    <col min="514" max="514" width="37.7109375" style="112" customWidth="1"/>
    <col min="515" max="516" width="32.42578125" style="112" customWidth="1"/>
    <col min="517" max="517" width="6.42578125" style="112" customWidth="1"/>
    <col min="518" max="518" width="21.28515625" style="112" bestFit="1" customWidth="1"/>
    <col min="519" max="769" width="11.42578125" style="112"/>
    <col min="770" max="770" width="37.7109375" style="112" customWidth="1"/>
    <col min="771" max="772" width="32.42578125" style="112" customWidth="1"/>
    <col min="773" max="773" width="6.42578125" style="112" customWidth="1"/>
    <col min="774" max="774" width="21.28515625" style="112" bestFit="1" customWidth="1"/>
    <col min="775" max="1025" width="11.42578125" style="112"/>
    <col min="1026" max="1026" width="37.7109375" style="112" customWidth="1"/>
    <col min="1027" max="1028" width="32.42578125" style="112" customWidth="1"/>
    <col min="1029" max="1029" width="6.42578125" style="112" customWidth="1"/>
    <col min="1030" max="1030" width="21.28515625" style="112" bestFit="1" customWidth="1"/>
    <col min="1031" max="1281" width="11.42578125" style="112"/>
    <col min="1282" max="1282" width="37.7109375" style="112" customWidth="1"/>
    <col min="1283" max="1284" width="32.42578125" style="112" customWidth="1"/>
    <col min="1285" max="1285" width="6.42578125" style="112" customWidth="1"/>
    <col min="1286" max="1286" width="21.28515625" style="112" bestFit="1" customWidth="1"/>
    <col min="1287" max="1537" width="11.42578125" style="112"/>
    <col min="1538" max="1538" width="37.7109375" style="112" customWidth="1"/>
    <col min="1539" max="1540" width="32.42578125" style="112" customWidth="1"/>
    <col min="1541" max="1541" width="6.42578125" style="112" customWidth="1"/>
    <col min="1542" max="1542" width="21.28515625" style="112" bestFit="1" customWidth="1"/>
    <col min="1543" max="1793" width="11.42578125" style="112"/>
    <col min="1794" max="1794" width="37.7109375" style="112" customWidth="1"/>
    <col min="1795" max="1796" width="32.42578125" style="112" customWidth="1"/>
    <col min="1797" max="1797" width="6.42578125" style="112" customWidth="1"/>
    <col min="1798" max="1798" width="21.28515625" style="112" bestFit="1" customWidth="1"/>
    <col min="1799" max="2049" width="11.42578125" style="112"/>
    <col min="2050" max="2050" width="37.7109375" style="112" customWidth="1"/>
    <col min="2051" max="2052" width="32.42578125" style="112" customWidth="1"/>
    <col min="2053" max="2053" width="6.42578125" style="112" customWidth="1"/>
    <col min="2054" max="2054" width="21.28515625" style="112" bestFit="1" customWidth="1"/>
    <col min="2055" max="2305" width="11.42578125" style="112"/>
    <col min="2306" max="2306" width="37.7109375" style="112" customWidth="1"/>
    <col min="2307" max="2308" width="32.42578125" style="112" customWidth="1"/>
    <col min="2309" max="2309" width="6.42578125" style="112" customWidth="1"/>
    <col min="2310" max="2310" width="21.28515625" style="112" bestFit="1" customWidth="1"/>
    <col min="2311" max="2561" width="11.42578125" style="112"/>
    <col min="2562" max="2562" width="37.7109375" style="112" customWidth="1"/>
    <col min="2563" max="2564" width="32.42578125" style="112" customWidth="1"/>
    <col min="2565" max="2565" width="6.42578125" style="112" customWidth="1"/>
    <col min="2566" max="2566" width="21.28515625" style="112" bestFit="1" customWidth="1"/>
    <col min="2567" max="2817" width="11.42578125" style="112"/>
    <col min="2818" max="2818" width="37.7109375" style="112" customWidth="1"/>
    <col min="2819" max="2820" width="32.42578125" style="112" customWidth="1"/>
    <col min="2821" max="2821" width="6.42578125" style="112" customWidth="1"/>
    <col min="2822" max="2822" width="21.28515625" style="112" bestFit="1" customWidth="1"/>
    <col min="2823" max="3073" width="11.42578125" style="112"/>
    <col min="3074" max="3074" width="37.7109375" style="112" customWidth="1"/>
    <col min="3075" max="3076" width="32.42578125" style="112" customWidth="1"/>
    <col min="3077" max="3077" width="6.42578125" style="112" customWidth="1"/>
    <col min="3078" max="3078" width="21.28515625" style="112" bestFit="1" customWidth="1"/>
    <col min="3079" max="3329" width="11.42578125" style="112"/>
    <col min="3330" max="3330" width="37.7109375" style="112" customWidth="1"/>
    <col min="3331" max="3332" width="32.42578125" style="112" customWidth="1"/>
    <col min="3333" max="3333" width="6.42578125" style="112" customWidth="1"/>
    <col min="3334" max="3334" width="21.28515625" style="112" bestFit="1" customWidth="1"/>
    <col min="3335" max="3585" width="11.42578125" style="112"/>
    <col min="3586" max="3586" width="37.7109375" style="112" customWidth="1"/>
    <col min="3587" max="3588" width="32.42578125" style="112" customWidth="1"/>
    <col min="3589" max="3589" width="6.42578125" style="112" customWidth="1"/>
    <col min="3590" max="3590" width="21.28515625" style="112" bestFit="1" customWidth="1"/>
    <col min="3591" max="3841" width="11.42578125" style="112"/>
    <col min="3842" max="3842" width="37.7109375" style="112" customWidth="1"/>
    <col min="3843" max="3844" width="32.42578125" style="112" customWidth="1"/>
    <col min="3845" max="3845" width="6.42578125" style="112" customWidth="1"/>
    <col min="3846" max="3846" width="21.28515625" style="112" bestFit="1" customWidth="1"/>
    <col min="3847" max="4097" width="11.42578125" style="112"/>
    <col min="4098" max="4098" width="37.7109375" style="112" customWidth="1"/>
    <col min="4099" max="4100" width="32.42578125" style="112" customWidth="1"/>
    <col min="4101" max="4101" width="6.42578125" style="112" customWidth="1"/>
    <col min="4102" max="4102" width="21.28515625" style="112" bestFit="1" customWidth="1"/>
    <col min="4103" max="4353" width="11.42578125" style="112"/>
    <col min="4354" max="4354" width="37.7109375" style="112" customWidth="1"/>
    <col min="4355" max="4356" width="32.42578125" style="112" customWidth="1"/>
    <col min="4357" max="4357" width="6.42578125" style="112" customWidth="1"/>
    <col min="4358" max="4358" width="21.28515625" style="112" bestFit="1" customWidth="1"/>
    <col min="4359" max="4609" width="11.42578125" style="112"/>
    <col min="4610" max="4610" width="37.7109375" style="112" customWidth="1"/>
    <col min="4611" max="4612" width="32.42578125" style="112" customWidth="1"/>
    <col min="4613" max="4613" width="6.42578125" style="112" customWidth="1"/>
    <col min="4614" max="4614" width="21.28515625" style="112" bestFit="1" customWidth="1"/>
    <col min="4615" max="4865" width="11.42578125" style="112"/>
    <col min="4866" max="4866" width="37.7109375" style="112" customWidth="1"/>
    <col min="4867" max="4868" width="32.42578125" style="112" customWidth="1"/>
    <col min="4869" max="4869" width="6.42578125" style="112" customWidth="1"/>
    <col min="4870" max="4870" width="21.28515625" style="112" bestFit="1" customWidth="1"/>
    <col min="4871" max="5121" width="11.42578125" style="112"/>
    <col min="5122" max="5122" width="37.7109375" style="112" customWidth="1"/>
    <col min="5123" max="5124" width="32.42578125" style="112" customWidth="1"/>
    <col min="5125" max="5125" width="6.42578125" style="112" customWidth="1"/>
    <col min="5126" max="5126" width="21.28515625" style="112" bestFit="1" customWidth="1"/>
    <col min="5127" max="5377" width="11.42578125" style="112"/>
    <col min="5378" max="5378" width="37.7109375" style="112" customWidth="1"/>
    <col min="5379" max="5380" width="32.42578125" style="112" customWidth="1"/>
    <col min="5381" max="5381" width="6.42578125" style="112" customWidth="1"/>
    <col min="5382" max="5382" width="21.28515625" style="112" bestFit="1" customWidth="1"/>
    <col min="5383" max="5633" width="11.42578125" style="112"/>
    <col min="5634" max="5634" width="37.7109375" style="112" customWidth="1"/>
    <col min="5635" max="5636" width="32.42578125" style="112" customWidth="1"/>
    <col min="5637" max="5637" width="6.42578125" style="112" customWidth="1"/>
    <col min="5638" max="5638" width="21.28515625" style="112" bestFit="1" customWidth="1"/>
    <col min="5639" max="5889" width="11.42578125" style="112"/>
    <col min="5890" max="5890" width="37.7109375" style="112" customWidth="1"/>
    <col min="5891" max="5892" width="32.42578125" style="112" customWidth="1"/>
    <col min="5893" max="5893" width="6.42578125" style="112" customWidth="1"/>
    <col min="5894" max="5894" width="21.28515625" style="112" bestFit="1" customWidth="1"/>
    <col min="5895" max="6145" width="11.42578125" style="112"/>
    <col min="6146" max="6146" width="37.7109375" style="112" customWidth="1"/>
    <col min="6147" max="6148" width="32.42578125" style="112" customWidth="1"/>
    <col min="6149" max="6149" width="6.42578125" style="112" customWidth="1"/>
    <col min="6150" max="6150" width="21.28515625" style="112" bestFit="1" customWidth="1"/>
    <col min="6151" max="6401" width="11.42578125" style="112"/>
    <col min="6402" max="6402" width="37.7109375" style="112" customWidth="1"/>
    <col min="6403" max="6404" width="32.42578125" style="112" customWidth="1"/>
    <col min="6405" max="6405" width="6.42578125" style="112" customWidth="1"/>
    <col min="6406" max="6406" width="21.28515625" style="112" bestFit="1" customWidth="1"/>
    <col min="6407" max="6657" width="11.42578125" style="112"/>
    <col min="6658" max="6658" width="37.7109375" style="112" customWidth="1"/>
    <col min="6659" max="6660" width="32.42578125" style="112" customWidth="1"/>
    <col min="6661" max="6661" width="6.42578125" style="112" customWidth="1"/>
    <col min="6662" max="6662" width="21.28515625" style="112" bestFit="1" customWidth="1"/>
    <col min="6663" max="6913" width="11.42578125" style="112"/>
    <col min="6914" max="6914" width="37.7109375" style="112" customWidth="1"/>
    <col min="6915" max="6916" width="32.42578125" style="112" customWidth="1"/>
    <col min="6917" max="6917" width="6.42578125" style="112" customWidth="1"/>
    <col min="6918" max="6918" width="21.28515625" style="112" bestFit="1" customWidth="1"/>
    <col min="6919" max="7169" width="11.42578125" style="112"/>
    <col min="7170" max="7170" width="37.7109375" style="112" customWidth="1"/>
    <col min="7171" max="7172" width="32.42578125" style="112" customWidth="1"/>
    <col min="7173" max="7173" width="6.42578125" style="112" customWidth="1"/>
    <col min="7174" max="7174" width="21.28515625" style="112" bestFit="1" customWidth="1"/>
    <col min="7175" max="7425" width="11.42578125" style="112"/>
    <col min="7426" max="7426" width="37.7109375" style="112" customWidth="1"/>
    <col min="7427" max="7428" width="32.42578125" style="112" customWidth="1"/>
    <col min="7429" max="7429" width="6.42578125" style="112" customWidth="1"/>
    <col min="7430" max="7430" width="21.28515625" style="112" bestFit="1" customWidth="1"/>
    <col min="7431" max="7681" width="11.42578125" style="112"/>
    <col min="7682" max="7682" width="37.7109375" style="112" customWidth="1"/>
    <col min="7683" max="7684" width="32.42578125" style="112" customWidth="1"/>
    <col min="7685" max="7685" width="6.42578125" style="112" customWidth="1"/>
    <col min="7686" max="7686" width="21.28515625" style="112" bestFit="1" customWidth="1"/>
    <col min="7687" max="7937" width="11.42578125" style="112"/>
    <col min="7938" max="7938" width="37.7109375" style="112" customWidth="1"/>
    <col min="7939" max="7940" width="32.42578125" style="112" customWidth="1"/>
    <col min="7941" max="7941" width="6.42578125" style="112" customWidth="1"/>
    <col min="7942" max="7942" width="21.28515625" style="112" bestFit="1" customWidth="1"/>
    <col min="7943" max="8193" width="11.42578125" style="112"/>
    <col min="8194" max="8194" width="37.7109375" style="112" customWidth="1"/>
    <col min="8195" max="8196" width="32.42578125" style="112" customWidth="1"/>
    <col min="8197" max="8197" width="6.42578125" style="112" customWidth="1"/>
    <col min="8198" max="8198" width="21.28515625" style="112" bestFit="1" customWidth="1"/>
    <col min="8199" max="8449" width="11.42578125" style="112"/>
    <col min="8450" max="8450" width="37.7109375" style="112" customWidth="1"/>
    <col min="8451" max="8452" width="32.42578125" style="112" customWidth="1"/>
    <col min="8453" max="8453" width="6.42578125" style="112" customWidth="1"/>
    <col min="8454" max="8454" width="21.28515625" style="112" bestFit="1" customWidth="1"/>
    <col min="8455" max="8705" width="11.42578125" style="112"/>
    <col min="8706" max="8706" width="37.7109375" style="112" customWidth="1"/>
    <col min="8707" max="8708" width="32.42578125" style="112" customWidth="1"/>
    <col min="8709" max="8709" width="6.42578125" style="112" customWidth="1"/>
    <col min="8710" max="8710" width="21.28515625" style="112" bestFit="1" customWidth="1"/>
    <col min="8711" max="8961" width="11.42578125" style="112"/>
    <col min="8962" max="8962" width="37.7109375" style="112" customWidth="1"/>
    <col min="8963" max="8964" width="32.42578125" style="112" customWidth="1"/>
    <col min="8965" max="8965" width="6.42578125" style="112" customWidth="1"/>
    <col min="8966" max="8966" width="21.28515625" style="112" bestFit="1" customWidth="1"/>
    <col min="8967" max="9217" width="11.42578125" style="112"/>
    <col min="9218" max="9218" width="37.7109375" style="112" customWidth="1"/>
    <col min="9219" max="9220" width="32.42578125" style="112" customWidth="1"/>
    <col min="9221" max="9221" width="6.42578125" style="112" customWidth="1"/>
    <col min="9222" max="9222" width="21.28515625" style="112" bestFit="1" customWidth="1"/>
    <col min="9223" max="9473" width="11.42578125" style="112"/>
    <col min="9474" max="9474" width="37.7109375" style="112" customWidth="1"/>
    <col min="9475" max="9476" width="32.42578125" style="112" customWidth="1"/>
    <col min="9477" max="9477" width="6.42578125" style="112" customWidth="1"/>
    <col min="9478" max="9478" width="21.28515625" style="112" bestFit="1" customWidth="1"/>
    <col min="9479" max="9729" width="11.42578125" style="112"/>
    <col min="9730" max="9730" width="37.7109375" style="112" customWidth="1"/>
    <col min="9731" max="9732" width="32.42578125" style="112" customWidth="1"/>
    <col min="9733" max="9733" width="6.42578125" style="112" customWidth="1"/>
    <col min="9734" max="9734" width="21.28515625" style="112" bestFit="1" customWidth="1"/>
    <col min="9735" max="9985" width="11.42578125" style="112"/>
    <col min="9986" max="9986" width="37.7109375" style="112" customWidth="1"/>
    <col min="9987" max="9988" width="32.42578125" style="112" customWidth="1"/>
    <col min="9989" max="9989" width="6.42578125" style="112" customWidth="1"/>
    <col min="9990" max="9990" width="21.28515625" style="112" bestFit="1" customWidth="1"/>
    <col min="9991" max="10241" width="11.42578125" style="112"/>
    <col min="10242" max="10242" width="37.7109375" style="112" customWidth="1"/>
    <col min="10243" max="10244" width="32.42578125" style="112" customWidth="1"/>
    <col min="10245" max="10245" width="6.42578125" style="112" customWidth="1"/>
    <col min="10246" max="10246" width="21.28515625" style="112" bestFit="1" customWidth="1"/>
    <col min="10247" max="10497" width="11.42578125" style="112"/>
    <col min="10498" max="10498" width="37.7109375" style="112" customWidth="1"/>
    <col min="10499" max="10500" width="32.42578125" style="112" customWidth="1"/>
    <col min="10501" max="10501" width="6.42578125" style="112" customWidth="1"/>
    <col min="10502" max="10502" width="21.28515625" style="112" bestFit="1" customWidth="1"/>
    <col min="10503" max="10753" width="11.42578125" style="112"/>
    <col min="10754" max="10754" width="37.7109375" style="112" customWidth="1"/>
    <col min="10755" max="10756" width="32.42578125" style="112" customWidth="1"/>
    <col min="10757" max="10757" width="6.42578125" style="112" customWidth="1"/>
    <col min="10758" max="10758" width="21.28515625" style="112" bestFit="1" customWidth="1"/>
    <col min="10759" max="11009" width="11.42578125" style="112"/>
    <col min="11010" max="11010" width="37.7109375" style="112" customWidth="1"/>
    <col min="11011" max="11012" width="32.42578125" style="112" customWidth="1"/>
    <col min="11013" max="11013" width="6.42578125" style="112" customWidth="1"/>
    <col min="11014" max="11014" width="21.28515625" style="112" bestFit="1" customWidth="1"/>
    <col min="11015" max="11265" width="11.42578125" style="112"/>
    <col min="11266" max="11266" width="37.7109375" style="112" customWidth="1"/>
    <col min="11267" max="11268" width="32.42578125" style="112" customWidth="1"/>
    <col min="11269" max="11269" width="6.42578125" style="112" customWidth="1"/>
    <col min="11270" max="11270" width="21.28515625" style="112" bestFit="1" customWidth="1"/>
    <col min="11271" max="11521" width="11.42578125" style="112"/>
    <col min="11522" max="11522" width="37.7109375" style="112" customWidth="1"/>
    <col min="11523" max="11524" width="32.42578125" style="112" customWidth="1"/>
    <col min="11525" max="11525" width="6.42578125" style="112" customWidth="1"/>
    <col min="11526" max="11526" width="21.28515625" style="112" bestFit="1" customWidth="1"/>
    <col min="11527" max="11777" width="11.42578125" style="112"/>
    <col min="11778" max="11778" width="37.7109375" style="112" customWidth="1"/>
    <col min="11779" max="11780" width="32.42578125" style="112" customWidth="1"/>
    <col min="11781" max="11781" width="6.42578125" style="112" customWidth="1"/>
    <col min="11782" max="11782" width="21.28515625" style="112" bestFit="1" customWidth="1"/>
    <col min="11783" max="12033" width="11.42578125" style="112"/>
    <col min="12034" max="12034" width="37.7109375" style="112" customWidth="1"/>
    <col min="12035" max="12036" width="32.42578125" style="112" customWidth="1"/>
    <col min="12037" max="12037" width="6.42578125" style="112" customWidth="1"/>
    <col min="12038" max="12038" width="21.28515625" style="112" bestFit="1" customWidth="1"/>
    <col min="12039" max="12289" width="11.42578125" style="112"/>
    <col min="12290" max="12290" width="37.7109375" style="112" customWidth="1"/>
    <col min="12291" max="12292" width="32.42578125" style="112" customWidth="1"/>
    <col min="12293" max="12293" width="6.42578125" style="112" customWidth="1"/>
    <col min="12294" max="12294" width="21.28515625" style="112" bestFit="1" customWidth="1"/>
    <col min="12295" max="12545" width="11.42578125" style="112"/>
    <col min="12546" max="12546" width="37.7109375" style="112" customWidth="1"/>
    <col min="12547" max="12548" width="32.42578125" style="112" customWidth="1"/>
    <col min="12549" max="12549" width="6.42578125" style="112" customWidth="1"/>
    <col min="12550" max="12550" width="21.28515625" style="112" bestFit="1" customWidth="1"/>
    <col min="12551" max="12801" width="11.42578125" style="112"/>
    <col min="12802" max="12802" width="37.7109375" style="112" customWidth="1"/>
    <col min="12803" max="12804" width="32.42578125" style="112" customWidth="1"/>
    <col min="12805" max="12805" width="6.42578125" style="112" customWidth="1"/>
    <col min="12806" max="12806" width="21.28515625" style="112" bestFit="1" customWidth="1"/>
    <col min="12807" max="13057" width="11.42578125" style="112"/>
    <col min="13058" max="13058" width="37.7109375" style="112" customWidth="1"/>
    <col min="13059" max="13060" width="32.42578125" style="112" customWidth="1"/>
    <col min="13061" max="13061" width="6.42578125" style="112" customWidth="1"/>
    <col min="13062" max="13062" width="21.28515625" style="112" bestFit="1" customWidth="1"/>
    <col min="13063" max="13313" width="11.42578125" style="112"/>
    <col min="13314" max="13314" width="37.7109375" style="112" customWidth="1"/>
    <col min="13315" max="13316" width="32.42578125" style="112" customWidth="1"/>
    <col min="13317" max="13317" width="6.42578125" style="112" customWidth="1"/>
    <col min="13318" max="13318" width="21.28515625" style="112" bestFit="1" customWidth="1"/>
    <col min="13319" max="13569" width="11.42578125" style="112"/>
    <col min="13570" max="13570" width="37.7109375" style="112" customWidth="1"/>
    <col min="13571" max="13572" width="32.42578125" style="112" customWidth="1"/>
    <col min="13573" max="13573" width="6.42578125" style="112" customWidth="1"/>
    <col min="13574" max="13574" width="21.28515625" style="112" bestFit="1" customWidth="1"/>
    <col min="13575" max="13825" width="11.42578125" style="112"/>
    <col min="13826" max="13826" width="37.7109375" style="112" customWidth="1"/>
    <col min="13827" max="13828" width="32.42578125" style="112" customWidth="1"/>
    <col min="13829" max="13829" width="6.42578125" style="112" customWidth="1"/>
    <col min="13830" max="13830" width="21.28515625" style="112" bestFit="1" customWidth="1"/>
    <col min="13831" max="14081" width="11.42578125" style="112"/>
    <col min="14082" max="14082" width="37.7109375" style="112" customWidth="1"/>
    <col min="14083" max="14084" width="32.42578125" style="112" customWidth="1"/>
    <col min="14085" max="14085" width="6.42578125" style="112" customWidth="1"/>
    <col min="14086" max="14086" width="21.28515625" style="112" bestFit="1" customWidth="1"/>
    <col min="14087" max="14337" width="11.42578125" style="112"/>
    <col min="14338" max="14338" width="37.7109375" style="112" customWidth="1"/>
    <col min="14339" max="14340" width="32.42578125" style="112" customWidth="1"/>
    <col min="14341" max="14341" width="6.42578125" style="112" customWidth="1"/>
    <col min="14342" max="14342" width="21.28515625" style="112" bestFit="1" customWidth="1"/>
    <col min="14343" max="14593" width="11.42578125" style="112"/>
    <col min="14594" max="14594" width="37.7109375" style="112" customWidth="1"/>
    <col min="14595" max="14596" width="32.42578125" style="112" customWidth="1"/>
    <col min="14597" max="14597" width="6.42578125" style="112" customWidth="1"/>
    <col min="14598" max="14598" width="21.28515625" style="112" bestFit="1" customWidth="1"/>
    <col min="14599" max="14849" width="11.42578125" style="112"/>
    <col min="14850" max="14850" width="37.7109375" style="112" customWidth="1"/>
    <col min="14851" max="14852" width="32.42578125" style="112" customWidth="1"/>
    <col min="14853" max="14853" width="6.42578125" style="112" customWidth="1"/>
    <col min="14854" max="14854" width="21.28515625" style="112" bestFit="1" customWidth="1"/>
    <col min="14855" max="15105" width="11.42578125" style="112"/>
    <col min="15106" max="15106" width="37.7109375" style="112" customWidth="1"/>
    <col min="15107" max="15108" width="32.42578125" style="112" customWidth="1"/>
    <col min="15109" max="15109" width="6.42578125" style="112" customWidth="1"/>
    <col min="15110" max="15110" width="21.28515625" style="112" bestFit="1" customWidth="1"/>
    <col min="15111" max="15361" width="11.42578125" style="112"/>
    <col min="15362" max="15362" width="37.7109375" style="112" customWidth="1"/>
    <col min="15363" max="15364" width="32.42578125" style="112" customWidth="1"/>
    <col min="15365" max="15365" width="6.42578125" style="112" customWidth="1"/>
    <col min="15366" max="15366" width="21.28515625" style="112" bestFit="1" customWidth="1"/>
    <col min="15367" max="15617" width="11.42578125" style="112"/>
    <col min="15618" max="15618" width="37.7109375" style="112" customWidth="1"/>
    <col min="15619" max="15620" width="32.42578125" style="112" customWidth="1"/>
    <col min="15621" max="15621" width="6.42578125" style="112" customWidth="1"/>
    <col min="15622" max="15622" width="21.28515625" style="112" bestFit="1" customWidth="1"/>
    <col min="15623" max="15873" width="11.42578125" style="112"/>
    <col min="15874" max="15874" width="37.7109375" style="112" customWidth="1"/>
    <col min="15875" max="15876" width="32.42578125" style="112" customWidth="1"/>
    <col min="15877" max="15877" width="6.42578125" style="112" customWidth="1"/>
    <col min="15878" max="15878" width="21.28515625" style="112" bestFit="1" customWidth="1"/>
    <col min="15879" max="16129" width="11.42578125" style="112"/>
    <col min="16130" max="16130" width="37.7109375" style="112" customWidth="1"/>
    <col min="16131" max="16132" width="32.42578125" style="112" customWidth="1"/>
    <col min="16133" max="16133" width="6.42578125" style="112" customWidth="1"/>
    <col min="16134" max="16134" width="21.28515625" style="112" bestFit="1" customWidth="1"/>
    <col min="16135" max="16384" width="11.42578125" style="112"/>
  </cols>
  <sheetData>
    <row r="1" spans="1:8" s="61" customFormat="1" ht="28.5" customHeight="1" x14ac:dyDescent="0.25">
      <c r="A1" s="263" t="s">
        <v>211</v>
      </c>
      <c r="B1" s="263"/>
      <c r="C1" s="263"/>
      <c r="D1" s="263"/>
      <c r="E1" s="71"/>
      <c r="F1" s="71"/>
    </row>
    <row r="3" spans="1:8" ht="33.75" x14ac:dyDescent="0.25">
      <c r="A3" s="109" t="s">
        <v>101</v>
      </c>
      <c r="B3" s="136" t="s">
        <v>212</v>
      </c>
      <c r="C3" s="136" t="s">
        <v>213</v>
      </c>
      <c r="D3" s="109" t="s">
        <v>108</v>
      </c>
      <c r="E3" s="112"/>
      <c r="F3" s="118"/>
      <c r="H3" s="111"/>
    </row>
    <row r="4" spans="1:8" x14ac:dyDescent="0.25">
      <c r="A4" s="63" t="s">
        <v>3</v>
      </c>
      <c r="B4" s="171">
        <v>58150</v>
      </c>
      <c r="C4" s="197">
        <v>31.067681063406923</v>
      </c>
      <c r="D4" s="171">
        <v>24.463718345137746</v>
      </c>
      <c r="E4" s="74"/>
      <c r="F4" s="118"/>
    </row>
    <row r="5" spans="1:8" x14ac:dyDescent="0.25">
      <c r="A5" s="64" t="s">
        <v>4</v>
      </c>
      <c r="B5" s="171">
        <v>28805</v>
      </c>
      <c r="C5" s="197">
        <v>15.389588186267178</v>
      </c>
      <c r="D5" s="171">
        <v>99.013890950182613</v>
      </c>
      <c r="E5" s="74"/>
    </row>
    <row r="6" spans="1:8" x14ac:dyDescent="0.25">
      <c r="A6" s="64" t="s">
        <v>5</v>
      </c>
      <c r="B6" s="171">
        <v>18216</v>
      </c>
      <c r="C6" s="197">
        <v>9.732224905434574</v>
      </c>
      <c r="D6" s="171">
        <v>180.01077142237594</v>
      </c>
      <c r="E6" s="74"/>
    </row>
    <row r="7" spans="1:8" x14ac:dyDescent="0.25">
      <c r="A7" s="64" t="s">
        <v>6</v>
      </c>
      <c r="B7" s="171">
        <v>13715</v>
      </c>
      <c r="C7" s="197">
        <v>7.327484880217126</v>
      </c>
      <c r="D7" s="171">
        <v>283.96139054830553</v>
      </c>
      <c r="E7" s="74"/>
    </row>
    <row r="8" spans="1:8" x14ac:dyDescent="0.25">
      <c r="A8" s="64" t="s">
        <v>7</v>
      </c>
      <c r="B8" s="171">
        <v>10472</v>
      </c>
      <c r="C8" s="197">
        <v>5.5948539311435477</v>
      </c>
      <c r="D8" s="171">
        <v>389.11562271390471</v>
      </c>
      <c r="E8" s="74"/>
    </row>
    <row r="9" spans="1:8" x14ac:dyDescent="0.25">
      <c r="A9" s="64" t="s">
        <v>8</v>
      </c>
      <c r="B9" s="171">
        <v>26675</v>
      </c>
      <c r="C9" s="197">
        <v>14.251597461158722</v>
      </c>
      <c r="D9" s="171">
        <v>679.36713333120906</v>
      </c>
      <c r="E9" s="74"/>
    </row>
    <row r="10" spans="1:8" x14ac:dyDescent="0.25">
      <c r="A10" s="64" t="s">
        <v>9</v>
      </c>
      <c r="B10" s="171">
        <v>11588</v>
      </c>
      <c r="C10" s="197">
        <v>6.1910969589468507</v>
      </c>
      <c r="D10" s="171">
        <v>1426.7669651743183</v>
      </c>
      <c r="E10" s="74"/>
    </row>
    <row r="11" spans="1:8" x14ac:dyDescent="0.25">
      <c r="A11" s="64" t="s">
        <v>10</v>
      </c>
      <c r="B11" s="171">
        <v>6407</v>
      </c>
      <c r="C11" s="197">
        <v>3.4230547304083947</v>
      </c>
      <c r="D11" s="171">
        <v>2405.7813675901357</v>
      </c>
      <c r="E11" s="74"/>
    </row>
    <row r="12" spans="1:8" x14ac:dyDescent="0.25">
      <c r="A12" s="64" t="s">
        <v>11</v>
      </c>
      <c r="B12" s="171">
        <v>4124</v>
      </c>
      <c r="C12" s="197">
        <v>2.2033210095527109</v>
      </c>
      <c r="D12" s="171">
        <v>3565.2658779000967</v>
      </c>
      <c r="E12" s="74"/>
    </row>
    <row r="13" spans="1:8" x14ac:dyDescent="0.25">
      <c r="A13" s="64" t="s">
        <v>12</v>
      </c>
      <c r="B13" s="171">
        <v>3110</v>
      </c>
      <c r="C13" s="197">
        <v>1.6615733122475582</v>
      </c>
      <c r="D13" s="171">
        <v>4715.2220948135046</v>
      </c>
      <c r="E13" s="74"/>
    </row>
    <row r="14" spans="1:8" x14ac:dyDescent="0.25">
      <c r="A14" s="64" t="s">
        <v>13</v>
      </c>
      <c r="B14" s="171">
        <v>2261</v>
      </c>
      <c r="C14" s="197">
        <v>1.2079798260423567</v>
      </c>
      <c r="D14" s="171">
        <v>6535.1922625077405</v>
      </c>
      <c r="E14" s="74"/>
    </row>
    <row r="15" spans="1:8" x14ac:dyDescent="0.25">
      <c r="A15" s="64" t="s">
        <v>14</v>
      </c>
      <c r="B15" s="171">
        <v>2409</v>
      </c>
      <c r="C15" s="197">
        <v>1.2870514820592824</v>
      </c>
      <c r="D15" s="171">
        <v>13674.288100091324</v>
      </c>
      <c r="E15" s="74"/>
    </row>
    <row r="16" spans="1:8" x14ac:dyDescent="0.25">
      <c r="A16" s="64" t="s">
        <v>15</v>
      </c>
      <c r="B16" s="171">
        <v>1213</v>
      </c>
      <c r="C16" s="197">
        <v>0.64806701857115379</v>
      </c>
      <c r="D16" s="171">
        <v>18431.558256924978</v>
      </c>
      <c r="E16" s="74"/>
    </row>
    <row r="17" spans="1:10" x14ac:dyDescent="0.25">
      <c r="A17" s="64" t="s">
        <v>102</v>
      </c>
      <c r="B17" s="171">
        <v>27</v>
      </c>
      <c r="C17" s="197">
        <v>1.4425234543628321E-2</v>
      </c>
      <c r="D17" s="171">
        <v>1474.8309203703702</v>
      </c>
      <c r="E17" s="74"/>
    </row>
    <row r="18" spans="1:10" x14ac:dyDescent="0.25">
      <c r="A18" s="65" t="s">
        <v>0</v>
      </c>
      <c r="B18" s="66">
        <f>SUM(B4:B17)</f>
        <v>187172</v>
      </c>
      <c r="C18" s="67">
        <f t="shared" ref="C18" si="0">B18/$B$18*100</f>
        <v>100</v>
      </c>
      <c r="D18" s="191">
        <v>881.75676256079976</v>
      </c>
      <c r="E18" s="112"/>
    </row>
    <row r="19" spans="1:10" ht="15" customHeight="1" x14ac:dyDescent="0.25">
      <c r="A19" s="270" t="s">
        <v>192</v>
      </c>
      <c r="B19" s="271"/>
      <c r="C19" s="271"/>
      <c r="D19" s="271"/>
    </row>
    <row r="20" spans="1:10" ht="30" customHeight="1" x14ac:dyDescent="0.25">
      <c r="A20" s="269" t="s">
        <v>125</v>
      </c>
      <c r="B20" s="268"/>
      <c r="C20" s="268"/>
      <c r="D20" s="268"/>
      <c r="E20" s="111"/>
      <c r="F20" s="111"/>
      <c r="G20" s="111"/>
      <c r="H20" s="111"/>
      <c r="I20" s="111"/>
      <c r="J20" s="111"/>
    </row>
    <row r="21" spans="1:10" ht="15" customHeight="1" x14ac:dyDescent="0.25">
      <c r="A21" s="269" t="s">
        <v>98</v>
      </c>
      <c r="B21" s="268"/>
      <c r="C21" s="268"/>
      <c r="D21" s="268"/>
      <c r="E21" s="112"/>
      <c r="F21" s="112"/>
    </row>
    <row r="22" spans="1:10" ht="15" customHeight="1" x14ac:dyDescent="0.25">
      <c r="A22" s="269" t="s">
        <v>99</v>
      </c>
      <c r="B22" s="268"/>
      <c r="C22" s="268"/>
      <c r="D22" s="268"/>
      <c r="F22" s="117"/>
    </row>
    <row r="23" spans="1:10" ht="15" customHeight="1" x14ac:dyDescent="0.25">
      <c r="A23" s="269" t="s">
        <v>100</v>
      </c>
      <c r="B23" s="268"/>
      <c r="C23" s="268"/>
      <c r="D23" s="268"/>
      <c r="E23" s="112"/>
      <c r="F23" s="117"/>
    </row>
    <row r="24" spans="1:10" ht="88.5" customHeight="1" x14ac:dyDescent="0.25">
      <c r="A24" s="334" t="s">
        <v>190</v>
      </c>
      <c r="B24" s="333"/>
      <c r="C24" s="333"/>
      <c r="D24" s="333"/>
      <c r="E24" s="112"/>
      <c r="F24" s="112"/>
    </row>
  </sheetData>
  <mergeCells count="7">
    <mergeCell ref="A24:D24"/>
    <mergeCell ref="A1:D1"/>
    <mergeCell ref="A19:D19"/>
    <mergeCell ref="A20:D20"/>
    <mergeCell ref="A21:D21"/>
    <mergeCell ref="A22:D22"/>
    <mergeCell ref="A23:D2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32"/>
  <sheetViews>
    <sheetView workbookViewId="0">
      <pane xSplit="1" ySplit="5" topLeftCell="B15" activePane="bottomRight" state="frozen"/>
      <selection pane="topRight" activeCell="B1" sqref="B1"/>
      <selection pane="bottomLeft" activeCell="A6" sqref="A6"/>
      <selection pane="bottomRight" activeCell="A27" sqref="A27:K27"/>
    </sheetView>
  </sheetViews>
  <sheetFormatPr baseColWidth="10" defaultRowHeight="15" x14ac:dyDescent="0.25"/>
  <cols>
    <col min="1" max="1" width="40.7109375" style="80" customWidth="1"/>
    <col min="2" max="11" width="15.7109375" style="61" customWidth="1"/>
    <col min="12" max="16384" width="11.42578125" style="61"/>
  </cols>
  <sheetData>
    <row r="1" spans="1:11" x14ac:dyDescent="0.25">
      <c r="A1" s="263" t="str">
        <f>'5.3-1 source'!A1:S1</f>
        <v>Figure 5.3-1 : Montant moyen des pensions mensuelles brutes de droit direct et de droit dérivé entrées en paiement au SRE, à la CNRACL et au FSPOEIE (flux)</v>
      </c>
      <c r="B1" s="263"/>
      <c r="C1" s="263"/>
      <c r="D1" s="263"/>
      <c r="E1" s="263"/>
      <c r="F1" s="263"/>
      <c r="G1" s="263"/>
      <c r="H1" s="263"/>
      <c r="I1" s="263"/>
      <c r="J1" s="263"/>
      <c r="K1" s="263"/>
    </row>
    <row r="2" spans="1:11" x14ac:dyDescent="0.25">
      <c r="A2" s="44"/>
      <c r="B2" s="60"/>
      <c r="C2" s="71"/>
      <c r="D2" s="71"/>
    </row>
    <row r="3" spans="1:11" s="80" customFormat="1" x14ac:dyDescent="0.25">
      <c r="A3" s="272"/>
      <c r="B3" s="275" t="str">
        <f>'5.3-1 source'!B3</f>
        <v>SRE (fonction publique de l'État)</v>
      </c>
      <c r="C3" s="275"/>
      <c r="D3" s="275"/>
      <c r="E3" s="275"/>
      <c r="F3" s="275" t="str">
        <f>'5.3-1 source'!K3</f>
        <v>FSPOEIE (ouvriers d'État) (2)</v>
      </c>
      <c r="G3" s="276"/>
      <c r="H3" s="277" t="s">
        <v>26</v>
      </c>
      <c r="I3" s="277"/>
      <c r="J3" s="277"/>
      <c r="K3" s="277"/>
    </row>
    <row r="4" spans="1:11" s="80" customFormat="1" ht="21.75" customHeight="1" x14ac:dyDescent="0.25">
      <c r="A4" s="273"/>
      <c r="B4" s="275" t="s">
        <v>36</v>
      </c>
      <c r="C4" s="275"/>
      <c r="D4" s="275" t="str">
        <f>'5.3-1 source'!H4</f>
        <v>Pensions militaires (1)</v>
      </c>
      <c r="E4" s="275"/>
      <c r="F4" s="276"/>
      <c r="G4" s="276"/>
      <c r="H4" s="275" t="s">
        <v>28</v>
      </c>
      <c r="I4" s="275"/>
      <c r="J4" s="275" t="s">
        <v>29</v>
      </c>
      <c r="K4" s="275"/>
    </row>
    <row r="5" spans="1:11" s="80" customFormat="1" x14ac:dyDescent="0.25">
      <c r="A5" s="274"/>
      <c r="B5" s="190">
        <v>2016</v>
      </c>
      <c r="C5" s="190">
        <v>2017</v>
      </c>
      <c r="D5" s="190">
        <v>2016</v>
      </c>
      <c r="E5" s="190">
        <v>2017</v>
      </c>
      <c r="F5" s="190">
        <v>2016</v>
      </c>
      <c r="G5" s="190">
        <v>2017</v>
      </c>
      <c r="H5" s="190">
        <v>2016</v>
      </c>
      <c r="I5" s="190">
        <v>2017</v>
      </c>
      <c r="J5" s="190">
        <v>2016</v>
      </c>
      <c r="K5" s="190">
        <v>2017</v>
      </c>
    </row>
    <row r="6" spans="1:11" s="80" customFormat="1" ht="21" x14ac:dyDescent="0.25">
      <c r="A6" s="81" t="s">
        <v>156</v>
      </c>
      <c r="B6" s="203"/>
      <c r="C6" s="203"/>
      <c r="D6" s="203"/>
      <c r="E6" s="203"/>
      <c r="F6" s="203"/>
      <c r="G6" s="203"/>
      <c r="H6" s="203"/>
      <c r="I6" s="203"/>
      <c r="J6" s="203"/>
      <c r="K6" s="203"/>
    </row>
    <row r="7" spans="1:11" x14ac:dyDescent="0.25">
      <c r="A7" s="81" t="s">
        <v>157</v>
      </c>
      <c r="B7" s="4">
        <f>IF('5.3-1 source'!F6&lt;&gt;"",'5.3-1 source'!F6,"")</f>
        <v>53140</v>
      </c>
      <c r="C7" s="4">
        <f>IF('5.3-1 source'!G6&lt;&gt;"",'5.3-1 source'!G6,"")</f>
        <v>59518</v>
      </c>
      <c r="D7" s="4">
        <f>IF('5.3-1 source'!I6&lt;&gt;"",'5.3-1 source'!I6,"")</f>
        <v>11259</v>
      </c>
      <c r="E7" s="4">
        <f>IF('5.3-1 source'!J6&lt;&gt;"",'5.3-1 source'!J6,"")</f>
        <v>11491</v>
      </c>
      <c r="F7" s="4">
        <f>IF('5.3-1 source'!L6&lt;&gt;"",'5.3-1 source'!L6,"")</f>
        <v>2287</v>
      </c>
      <c r="G7" s="4">
        <f>IF('5.3-1 source'!M6&lt;&gt;"",'5.3-1 source'!M6,"")</f>
        <v>2665</v>
      </c>
      <c r="H7" s="4">
        <f>IF('5.3-1 source'!O6&lt;&gt;"",'5.3-1 source'!O6,"")</f>
        <v>36401</v>
      </c>
      <c r="I7" s="4">
        <f>IF('5.3-1 source'!P6&lt;&gt;"",'5.3-1 source'!P6,"")</f>
        <v>40796</v>
      </c>
      <c r="J7" s="4">
        <f>IF('5.3-1 source'!R6&lt;&gt;"",'5.3-1 source'!R6,"")</f>
        <v>22848</v>
      </c>
      <c r="K7" s="4">
        <f>IF('5.3-1 source'!S6&lt;&gt;"",'5.3-1 source'!S6,"")</f>
        <v>25470</v>
      </c>
    </row>
    <row r="8" spans="1:11" ht="22.5" x14ac:dyDescent="0.25">
      <c r="A8" s="83" t="s">
        <v>158</v>
      </c>
      <c r="B8" s="210">
        <f>IF('5.3-1 source'!F7&lt;&gt;"",'5.3-1 source'!F7,"")</f>
        <v>2069.0996074999998</v>
      </c>
      <c r="C8" s="210">
        <f>IF('5.3-1 source'!G7&lt;&gt;"",'5.3-1 source'!G7,"")</f>
        <v>2091.5109280000001</v>
      </c>
      <c r="D8" s="210">
        <f>IF('5.3-1 source'!I7&lt;&gt;"",'5.3-1 source'!I7,"")</f>
        <v>1553.1045572</v>
      </c>
      <c r="E8" s="210">
        <f>IF('5.3-1 source'!J7&lt;&gt;"",'5.3-1 source'!J7,"")</f>
        <v>1564.589242</v>
      </c>
      <c r="F8" s="210">
        <f>IF('5.3-1 source'!L7&lt;&gt;"",'5.3-1 source'!L7,"")</f>
        <v>1822.68</v>
      </c>
      <c r="G8" s="210">
        <f>IF('5.3-1 source'!M7&lt;&gt;"",'5.3-1 source'!M7,"")</f>
        <v>1680.83</v>
      </c>
      <c r="H8" s="210">
        <f>IF('5.3-1 source'!O7&lt;&gt;"",'5.3-1 source'!O7,"")</f>
        <v>1206.5999999999999</v>
      </c>
      <c r="I8" s="210">
        <f>IF('5.3-1 source'!P7&lt;&gt;"",'5.3-1 source'!P7,"")</f>
        <v>1240.3</v>
      </c>
      <c r="J8" s="210">
        <f>IF('5.3-1 source'!R7&lt;&gt;"",'5.3-1 source'!R7,"")</f>
        <v>1439.3</v>
      </c>
      <c r="K8" s="210">
        <f>IF('5.3-1 source'!S7&lt;&gt;"",'5.3-1 source'!S7,"")</f>
        <v>1469.9</v>
      </c>
    </row>
    <row r="9" spans="1:11" ht="22.5" x14ac:dyDescent="0.25">
      <c r="A9" s="206" t="s">
        <v>159</v>
      </c>
      <c r="B9" s="211">
        <f>IF('5.3-1 source'!F8&lt;&gt;"",'5.3-1 source'!F8,"")</f>
        <v>2132.9663857999999</v>
      </c>
      <c r="C9" s="211">
        <f>IF('5.3-1 source'!G8&lt;&gt;"",'5.3-1 source'!G8,"")</f>
        <v>2156.4238163</v>
      </c>
      <c r="D9" s="211">
        <f>IF('5.3-1 source'!I8&lt;&gt;"",'5.3-1 source'!I8,"")</f>
        <v>1593.9695380999999</v>
      </c>
      <c r="E9" s="211">
        <f>IF('5.3-1 source'!J8&lt;&gt;"",'5.3-1 source'!J8,"")</f>
        <v>1608.3705195</v>
      </c>
      <c r="F9" s="211">
        <f>IF('5.3-1 source'!L8&lt;&gt;"",'5.3-1 source'!L8,"")</f>
        <v>1869.29</v>
      </c>
      <c r="G9" s="211">
        <f>IF('5.3-1 source'!M8&lt;&gt;"",'5.3-1 source'!M8,"")</f>
        <v>1727.89</v>
      </c>
      <c r="H9" s="211">
        <f>IF('5.3-1 source'!O8&lt;&gt;"",'5.3-1 source'!O8,"")</f>
        <v>1254.9000000000001</v>
      </c>
      <c r="I9" s="211">
        <f>IF('5.3-1 source'!P8&lt;&gt;"",'5.3-1 source'!P8,"")</f>
        <v>1288.7</v>
      </c>
      <c r="J9" s="211">
        <f>IF('5.3-1 source'!R8&lt;&gt;"",'5.3-1 source'!R8,"")</f>
        <v>1525.8</v>
      </c>
      <c r="K9" s="211">
        <f>IF('5.3-1 source'!S8&lt;&gt;"",'5.3-1 source'!S8,"")</f>
        <v>1559.5</v>
      </c>
    </row>
    <row r="10" spans="1:11" x14ac:dyDescent="0.25">
      <c r="A10" s="207" t="s">
        <v>160</v>
      </c>
      <c r="B10" s="211">
        <f>IF('5.3-1 source'!F9&lt;&gt;"",'5.3-1 source'!F9,"")</f>
        <v>2268.0118072999999</v>
      </c>
      <c r="C10" s="211">
        <f>IF('5.3-1 source'!G9&lt;&gt;"",'5.3-1 source'!G9,"")</f>
        <v>2299.2014333000002</v>
      </c>
      <c r="D10" s="211">
        <f>IF('5.3-1 source'!I9&lt;&gt;"",'5.3-1 source'!I9,"")</f>
        <v>1640.2099049000001</v>
      </c>
      <c r="E10" s="211">
        <f>IF('5.3-1 source'!J9&lt;&gt;"",'5.3-1 source'!J9,"")</f>
        <v>1659.9520768</v>
      </c>
      <c r="F10" s="211">
        <f>IF('5.3-1 source'!L9&lt;&gt;"",'5.3-1 source'!L9,"")</f>
        <v>1917.31</v>
      </c>
      <c r="G10" s="211">
        <f>IF('5.3-1 source'!M9&lt;&gt;"",'5.3-1 source'!M9,"")</f>
        <v>1760.33</v>
      </c>
      <c r="H10" s="211">
        <f>IF('5.3-1 source'!O9&lt;&gt;"",'5.3-1 source'!O9,"")</f>
        <v>1347.7</v>
      </c>
      <c r="I10" s="211">
        <f>IF('5.3-1 source'!P9&lt;&gt;"",'5.3-1 source'!P9,"")</f>
        <v>1387.8</v>
      </c>
      <c r="J10" s="211">
        <f>IF('5.3-1 source'!R9&lt;&gt;"",'5.3-1 source'!R9,"")</f>
        <v>1594.3</v>
      </c>
      <c r="K10" s="211">
        <f>IF('5.3-1 source'!S9&lt;&gt;"",'5.3-1 source'!S9,"")</f>
        <v>1645.7</v>
      </c>
    </row>
    <row r="11" spans="1:11" x14ac:dyDescent="0.25">
      <c r="A11" s="208" t="s">
        <v>161</v>
      </c>
      <c r="B11" s="212">
        <f>IF('5.3-1 source'!F10&lt;&gt;"",'5.3-1 source'!F10,"")</f>
        <v>2004.6608458999999</v>
      </c>
      <c r="C11" s="212">
        <f>IF('5.3-1 source'!G10&lt;&gt;"",'5.3-1 source'!G10,"")</f>
        <v>2027.7396965</v>
      </c>
      <c r="D11" s="212">
        <f>IF('5.3-1 source'!I10&lt;&gt;"",'5.3-1 source'!I10,"")</f>
        <v>1193.3255365</v>
      </c>
      <c r="E11" s="212">
        <f>IF('5.3-1 source'!J10&lt;&gt;"",'5.3-1 source'!J10,"")</f>
        <v>1180.0138784999999</v>
      </c>
      <c r="F11" s="212">
        <f>IF('5.3-1 source'!L10&lt;&gt;"",'5.3-1 source'!L10,"")</f>
        <v>1591.54</v>
      </c>
      <c r="G11" s="212">
        <f>IF('5.3-1 source'!M10&lt;&gt;"",'5.3-1 source'!M10,"")</f>
        <v>1572.32</v>
      </c>
      <c r="H11" s="212">
        <f>IF('5.3-1 source'!O10&lt;&gt;"",'5.3-1 source'!O10,"")</f>
        <v>1171.9000000000001</v>
      </c>
      <c r="I11" s="212">
        <f>IF('5.3-1 source'!P10&lt;&gt;"",'5.3-1 source'!P10,"")</f>
        <v>1203.2</v>
      </c>
      <c r="J11" s="212">
        <f>IF('5.3-1 source'!R10&lt;&gt;"",'5.3-1 source'!R10,"")</f>
        <v>1505.8</v>
      </c>
      <c r="K11" s="212">
        <f>IF('5.3-1 source'!S10&lt;&gt;"",'5.3-1 source'!S10,"")</f>
        <v>1535.2</v>
      </c>
    </row>
    <row r="12" spans="1:11" ht="22.5" x14ac:dyDescent="0.25">
      <c r="A12" s="83" t="s">
        <v>162</v>
      </c>
      <c r="B12" s="210">
        <f>IF('5.3-1 source'!F11&lt;&gt;"",'5.3-1 source'!F11,"")</f>
        <v>290.46451999999999</v>
      </c>
      <c r="C12" s="210">
        <f>IF('5.3-1 source'!G11&lt;&gt;"",'5.3-1 source'!G11,"")</f>
        <v>271.21591059999997</v>
      </c>
      <c r="D12" s="210" t="str">
        <f>IF('5.3-1 source'!I11&lt;&gt;"",'5.3-1 source'!I11,"")</f>
        <v>-</v>
      </c>
      <c r="E12" s="210" t="str">
        <f>IF('5.3-1 source'!J11&lt;&gt;"",'5.3-1 source'!J11,"")</f>
        <v>-</v>
      </c>
      <c r="F12" s="210">
        <f>IF('5.3-1 source'!L11&lt;&gt;"",'5.3-1 source'!L11,"")</f>
        <v>119.12</v>
      </c>
      <c r="G12" s="210">
        <f>IF('5.3-1 source'!M11&lt;&gt;"",'5.3-1 source'!M11,"")</f>
        <v>139.97</v>
      </c>
      <c r="H12" s="210">
        <f>IF('5.3-1 source'!O11&lt;&gt;"",'5.3-1 source'!O11,"")</f>
        <v>166.6</v>
      </c>
      <c r="I12" s="210">
        <f>IF('5.3-1 source'!P11&lt;&gt;"",'5.3-1 source'!P11,"")</f>
        <v>170.7</v>
      </c>
      <c r="J12" s="210">
        <f>IF('5.3-1 source'!R11&lt;&gt;"",'5.3-1 source'!R11,"")</f>
        <v>187.2</v>
      </c>
      <c r="K12" s="210">
        <f>IF('5.3-1 source'!S11&lt;&gt;"",'5.3-1 source'!S11,"")</f>
        <v>195</v>
      </c>
    </row>
    <row r="13" spans="1:11" ht="22.5" x14ac:dyDescent="0.25">
      <c r="A13" s="209" t="s">
        <v>163</v>
      </c>
      <c r="B13" s="212">
        <f>IF('5.3-1 source'!F12&lt;&gt;"",'5.3-1 source'!F12,"")</f>
        <v>-156.4509137</v>
      </c>
      <c r="C13" s="212">
        <f>IF('5.3-1 source'!G12&lt;&gt;"",'5.3-1 source'!G12,"")</f>
        <v>-163.18455299999999</v>
      </c>
      <c r="D13" s="212">
        <f>IF('5.3-1 source'!I12&lt;&gt;"",'5.3-1 source'!I12,"")</f>
        <v>-67.1395737</v>
      </c>
      <c r="E13" s="212">
        <f>IF('5.3-1 source'!J12&lt;&gt;"",'5.3-1 source'!J12,"")</f>
        <v>-75.712564</v>
      </c>
      <c r="F13" s="212">
        <f>IF('5.3-1 source'!L12&lt;&gt;"",'5.3-1 source'!L12,"")</f>
        <v>-127.57</v>
      </c>
      <c r="G13" s="212">
        <f>IF('5.3-1 source'!M12&lt;&gt;"",'5.3-1 source'!M12,"")</f>
        <v>-110.7</v>
      </c>
      <c r="H13" s="212">
        <f>IF('5.3-1 source'!O12&lt;&gt;"",'5.3-1 source'!O12,"")</f>
        <v>-96.9</v>
      </c>
      <c r="I13" s="212">
        <f>IF('5.3-1 source'!P12&lt;&gt;"",'5.3-1 source'!P12,"")</f>
        <v>-105</v>
      </c>
      <c r="J13" s="212">
        <f>IF('5.3-1 source'!R12&lt;&gt;"",'5.3-1 source'!R12,"")</f>
        <v>-114.4</v>
      </c>
      <c r="K13" s="212">
        <f>IF('5.3-1 source'!S12&lt;&gt;"",'5.3-1 source'!S12,"")</f>
        <v>-122.4</v>
      </c>
    </row>
    <row r="14" spans="1:11" ht="22.5" x14ac:dyDescent="0.25">
      <c r="A14" s="82" t="s">
        <v>164</v>
      </c>
      <c r="B14" s="6"/>
      <c r="C14" s="6"/>
      <c r="D14" s="4"/>
      <c r="E14" s="4"/>
      <c r="F14" s="4"/>
      <c r="G14" s="4"/>
      <c r="H14" s="4"/>
      <c r="I14" s="4"/>
      <c r="J14" s="4"/>
      <c r="K14" s="4"/>
    </row>
    <row r="15" spans="1:11" x14ac:dyDescent="0.25">
      <c r="A15" s="81" t="s">
        <v>165</v>
      </c>
      <c r="B15" s="58">
        <f>IF('5.3-1 source'!F13&lt;&gt;"",'5.3-1 source'!F13,"")</f>
        <v>20099</v>
      </c>
      <c r="C15" s="58">
        <f>IF('5.3-1 source'!G13&lt;&gt;"",'5.3-1 source'!G13,"")</f>
        <v>20918</v>
      </c>
      <c r="D15" s="4">
        <f>IF('5.3-1 source'!I13&lt;&gt;"",'5.3-1 source'!I13,"")</f>
        <v>8040</v>
      </c>
      <c r="E15" s="4">
        <f>IF('5.3-1 source'!J13&lt;&gt;"",'5.3-1 source'!J13,"")</f>
        <v>8713</v>
      </c>
      <c r="F15" s="4">
        <f>IF('5.3-1 source'!L13&lt;&gt;"",'5.3-1 source'!L13,"")</f>
        <v>1417</v>
      </c>
      <c r="G15" s="4">
        <f>IF('5.3-1 source'!M13&lt;&gt;"",'5.3-1 source'!M13,"")</f>
        <v>1488</v>
      </c>
      <c r="H15" s="4">
        <f>IF('5.3-1 source'!O13&lt;&gt;"",'5.3-1 source'!O13,"")</f>
        <v>6857</v>
      </c>
      <c r="I15" s="4">
        <f>IF('5.3-1 source'!P13&lt;&gt;"",'5.3-1 source'!P13,"")</f>
        <v>7044</v>
      </c>
      <c r="J15" s="4">
        <f>IF('5.3-1 source'!R13&lt;&gt;"",'5.3-1 source'!R13,"")</f>
        <v>3720</v>
      </c>
      <c r="K15" s="4">
        <f>IF('5.3-1 source'!S13&lt;&gt;"",'5.3-1 source'!S13,"")</f>
        <v>3769</v>
      </c>
    </row>
    <row r="16" spans="1:11" ht="22.5" x14ac:dyDescent="0.25">
      <c r="A16" s="83" t="s">
        <v>158</v>
      </c>
      <c r="B16" s="213">
        <f>IF('5.3-1 source'!F14&lt;&gt;"",'5.3-1 source'!F14,"")</f>
        <v>897.55417729999999</v>
      </c>
      <c r="C16" s="213">
        <f>IF('5.3-1 source'!G14&lt;&gt;"",'5.3-1 source'!G14,"")</f>
        <v>906.81701980000003</v>
      </c>
      <c r="D16" s="210">
        <f>IF('5.3-1 source'!I14&lt;&gt;"",'5.3-1 source'!I14,"")</f>
        <v>709.5039888</v>
      </c>
      <c r="E16" s="210">
        <f>IF('5.3-1 source'!J14&lt;&gt;"",'5.3-1 source'!J14,"")</f>
        <v>712.24669919999997</v>
      </c>
      <c r="F16" s="210">
        <f>IF('5.3-1 source'!L14&lt;&gt;"",'5.3-1 source'!L14,"")</f>
        <v>865.7</v>
      </c>
      <c r="G16" s="210">
        <f>IF('5.3-1 source'!M14&lt;&gt;"",'5.3-1 source'!M14,"")</f>
        <v>853.80408602150533</v>
      </c>
      <c r="H16" s="210">
        <f>IF('5.3-1 source'!O14&lt;&gt;"",'5.3-1 source'!O14,"")</f>
        <v>588.92778182878806</v>
      </c>
      <c r="I16" s="210">
        <f>IF('5.3-1 source'!P14&lt;&gt;"",'5.3-1 source'!P14,"")</f>
        <v>597.08165814877896</v>
      </c>
      <c r="J16" s="210">
        <f>IF('5.3-1 source'!R14&lt;&gt;"",'5.3-1 source'!R14,"")</f>
        <v>593.41440860215062</v>
      </c>
      <c r="K16" s="210">
        <f>IF('5.3-1 source'!S14&lt;&gt;"",'5.3-1 source'!S14,"")</f>
        <v>644.32955691164773</v>
      </c>
    </row>
    <row r="17" spans="1:11" ht="22.5" x14ac:dyDescent="0.25">
      <c r="A17" s="206" t="s">
        <v>166</v>
      </c>
      <c r="B17" s="214">
        <f>IF('5.3-1 source'!F15&lt;&gt;"",'5.3-1 source'!F15,"")</f>
        <v>947.71713569999997</v>
      </c>
      <c r="C17" s="214">
        <f>IF('5.3-1 source'!G15&lt;&gt;"",'5.3-1 source'!G15,"")</f>
        <v>957.1509671</v>
      </c>
      <c r="D17" s="211">
        <f>IF('5.3-1 source'!I15&lt;&gt;"",'5.3-1 source'!I15,"")</f>
        <v>754.98272889999998</v>
      </c>
      <c r="E17" s="211">
        <f>IF('5.3-1 source'!J15&lt;&gt;"",'5.3-1 source'!J15,"")</f>
        <v>755.1245897</v>
      </c>
      <c r="F17" s="211">
        <f>IF('5.3-1 source'!L15&lt;&gt;"",'5.3-1 source'!L15,"")</f>
        <v>901.68</v>
      </c>
      <c r="G17" s="211">
        <f>IF('5.3-1 source'!M15&lt;&gt;"",'5.3-1 source'!M15,"")</f>
        <v>891.21228494623665</v>
      </c>
      <c r="H17" s="211">
        <f>IF('5.3-1 source'!O15&lt;&gt;"",'5.3-1 source'!O15,"")</f>
        <v>620.34930727723497</v>
      </c>
      <c r="I17" s="211">
        <f>IF('5.3-1 source'!P15&lt;&gt;"",'5.3-1 source'!P15,"")</f>
        <v>628.872913117547</v>
      </c>
      <c r="J17" s="211">
        <f>IF('5.3-1 source'!R15&lt;&gt;"",'5.3-1 source'!R15,"")</f>
        <v>625.2256989247312</v>
      </c>
      <c r="K17" s="211">
        <f>IF('5.3-1 source'!S15&lt;&gt;"",'5.3-1 source'!S15,"")</f>
        <v>677.58455823825955</v>
      </c>
    </row>
    <row r="18" spans="1:11" x14ac:dyDescent="0.25">
      <c r="A18" s="207" t="s">
        <v>160</v>
      </c>
      <c r="B18" s="214">
        <f>IF('5.3-1 source'!F16&lt;&gt;"",'5.3-1 source'!F16,"")</f>
        <v>900.0397408</v>
      </c>
      <c r="C18" s="214">
        <f>IF('5.3-1 source'!G16&lt;&gt;"",'5.3-1 source'!G16,"")</f>
        <v>916.54445499999997</v>
      </c>
      <c r="D18" s="211">
        <f>IF('5.3-1 source'!I16&lt;&gt;"",'5.3-1 source'!I16,"")</f>
        <v>666.16020830000002</v>
      </c>
      <c r="E18" s="211">
        <f>IF('5.3-1 source'!J16&lt;&gt;"",'5.3-1 source'!J16,"")</f>
        <v>713.33369049999999</v>
      </c>
      <c r="F18" s="211">
        <f>IF('5.3-1 source'!L16&lt;&gt;"",'5.3-1 source'!L16,"")</f>
        <v>722.76</v>
      </c>
      <c r="G18" s="211">
        <f>IF('5.3-1 source'!M16&lt;&gt;"",'5.3-1 source'!M16,"")</f>
        <v>701.93</v>
      </c>
      <c r="H18" s="211">
        <f>IF('5.3-1 source'!O16&lt;&gt;"",'5.3-1 source'!O16,"")</f>
        <v>557.9</v>
      </c>
      <c r="I18" s="211">
        <f>IF('5.3-1 source'!P16&lt;&gt;"",'5.3-1 source'!P16,"")</f>
        <v>568.20000000000005</v>
      </c>
      <c r="J18" s="211">
        <f>IF('5.3-1 source'!R16&lt;&gt;"",'5.3-1 source'!R16,"")</f>
        <v>640.1</v>
      </c>
      <c r="K18" s="211">
        <f>IF('5.3-1 source'!S16&lt;&gt;"",'5.3-1 source'!S16,"")</f>
        <v>641.70000000000005</v>
      </c>
    </row>
    <row r="19" spans="1:11" x14ac:dyDescent="0.25">
      <c r="A19" s="208" t="s">
        <v>161</v>
      </c>
      <c r="B19" s="215">
        <f>IF('5.3-1 source'!F17&lt;&gt;"",'5.3-1 source'!F17,"")</f>
        <v>1040.8802003999999</v>
      </c>
      <c r="C19" s="215">
        <f>IF('5.3-1 source'!G17&lt;&gt;"",'5.3-1 source'!G17,"")</f>
        <v>1048.6677084999999</v>
      </c>
      <c r="D19" s="212">
        <f>IF('5.3-1 source'!I17&lt;&gt;"",'5.3-1 source'!I17,"")</f>
        <v>798.65754149999998</v>
      </c>
      <c r="E19" s="212">
        <f>IF('5.3-1 source'!J17&lt;&gt;"",'5.3-1 source'!J17,"")</f>
        <v>790.97618629999999</v>
      </c>
      <c r="F19" s="212">
        <f>IF('5.3-1 source'!L17&lt;&gt;"",'5.3-1 source'!L17,"")</f>
        <v>911.23</v>
      </c>
      <c r="G19" s="212">
        <f>IF('5.3-1 source'!M17&lt;&gt;"",'5.3-1 source'!M17,"")</f>
        <v>901.14</v>
      </c>
      <c r="H19" s="212">
        <f>IF('5.3-1 source'!O17&lt;&gt;"",'5.3-1 source'!O17,"")</f>
        <v>641.5</v>
      </c>
      <c r="I19" s="212">
        <f>IF('5.3-1 source'!P17&lt;&gt;"",'5.3-1 source'!P17,"")</f>
        <v>648.9</v>
      </c>
      <c r="J19" s="212">
        <f>IF('5.3-1 source'!R17&lt;&gt;"",'5.3-1 source'!R17,"")</f>
        <v>702.4</v>
      </c>
      <c r="K19" s="212">
        <f>IF('5.3-1 source'!S17&lt;&gt;"",'5.3-1 source'!S17,"")</f>
        <v>716.7</v>
      </c>
    </row>
    <row r="20" spans="1:11" ht="15" customHeight="1" x14ac:dyDescent="0.25">
      <c r="A20" s="270" t="str">
        <f>'5.3-1 source'!A18:S18</f>
        <v>Sources : DGFiP - Service des retraites de l'État, CNRACL et FSPOEIE.</v>
      </c>
      <c r="B20" s="271"/>
      <c r="C20" s="271"/>
      <c r="D20" s="271"/>
      <c r="E20" s="271"/>
      <c r="F20" s="271"/>
      <c r="G20" s="271"/>
      <c r="H20" s="271"/>
      <c r="I20" s="271"/>
      <c r="J20" s="271"/>
      <c r="K20" s="271"/>
    </row>
    <row r="21" spans="1:11" ht="38.25" customHeight="1" x14ac:dyDescent="0.25">
      <c r="A21" s="269" t="str">
        <f>'5.3-1 source'!A19:S19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1" s="268"/>
      <c r="C21" s="268"/>
      <c r="D21" s="268"/>
      <c r="E21" s="268"/>
      <c r="F21" s="268"/>
      <c r="G21" s="268"/>
      <c r="H21" s="268"/>
      <c r="I21" s="268"/>
      <c r="J21" s="268"/>
      <c r="K21" s="268"/>
    </row>
    <row r="22" spans="1:11" ht="22.5" customHeight="1" x14ac:dyDescent="0.25">
      <c r="A22" s="278" t="s">
        <v>167</v>
      </c>
      <c r="B22" s="279"/>
      <c r="C22" s="279"/>
      <c r="D22" s="279"/>
      <c r="E22" s="279"/>
      <c r="F22" s="279"/>
      <c r="G22" s="279"/>
      <c r="H22" s="279"/>
      <c r="I22" s="279"/>
      <c r="J22" s="279"/>
      <c r="K22" s="279"/>
    </row>
    <row r="23" spans="1:11" ht="15" customHeight="1" x14ac:dyDescent="0.25">
      <c r="A23" s="269" t="str">
        <f>'5.3-1 source'!A20:S20</f>
        <v>(1) Les effectifs et indicateurs des pensions militaires entrées en paiement sont hors soldes de réserve.</v>
      </c>
      <c r="B23" s="268"/>
      <c r="C23" s="268"/>
      <c r="D23" s="268"/>
      <c r="E23" s="268"/>
      <c r="F23" s="268"/>
      <c r="G23" s="268"/>
      <c r="H23" s="268"/>
      <c r="I23" s="268"/>
      <c r="J23" s="268"/>
      <c r="K23" s="268"/>
    </row>
    <row r="24" spans="1:11" ht="15" customHeight="1" x14ac:dyDescent="0.25">
      <c r="A24" s="269" t="str">
        <f>'5.3-1 source'!A21:S21</f>
        <v>(2) L'effectif total prend en compte les pensionnés en titre définitif et en état d'avances.</v>
      </c>
      <c r="B24" s="268"/>
      <c r="C24" s="268"/>
      <c r="D24" s="268"/>
      <c r="E24" s="268"/>
      <c r="F24" s="268"/>
      <c r="G24" s="268"/>
      <c r="H24" s="268"/>
      <c r="I24" s="268"/>
      <c r="J24" s="268"/>
      <c r="K24" s="268"/>
    </row>
    <row r="25" spans="1:11" ht="15" customHeight="1" x14ac:dyDescent="0.25">
      <c r="A25" s="267" t="str">
        <f>'5.3-1 source'!A22:S22</f>
        <v>(3)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5" s="268"/>
      <c r="C25" s="268"/>
      <c r="D25" s="268"/>
      <c r="E25" s="268"/>
      <c r="F25" s="268"/>
      <c r="G25" s="268"/>
      <c r="H25" s="268"/>
      <c r="I25" s="268"/>
      <c r="J25" s="268"/>
      <c r="K25" s="268"/>
    </row>
    <row r="26" spans="1:11" ht="15" customHeight="1" x14ac:dyDescent="0.25">
      <c r="A26" s="269" t="str">
        <f>'5.3-1 source'!A23:S23</f>
        <v>(4) Respectivement pour les bénéficiaires d'une surcote ou décote uniquement, hors pensions portées au minimum garanti, et calculé sur le montant principal de la pension et la majoration pour enfant.</v>
      </c>
      <c r="B26" s="268"/>
      <c r="C26" s="268"/>
      <c r="D26" s="268"/>
      <c r="E26" s="268"/>
      <c r="F26" s="268"/>
      <c r="G26" s="268"/>
      <c r="H26" s="268"/>
      <c r="I26" s="268"/>
      <c r="J26" s="268"/>
      <c r="K26" s="268"/>
    </row>
    <row r="27" spans="1:11" ht="15" customHeight="1" x14ac:dyDescent="0.25">
      <c r="A27" s="269" t="str">
        <f>'5.3-1 source'!A24:S24</f>
        <v>(5) Les effectifs sont y compris pensions d'orphelins, les autres indicateurs hors pensions d'orphelins. À la CNRACL, seules les pensions principales d'orphelins majeurs infirmes sont prises en compte.</v>
      </c>
      <c r="B27" s="268"/>
      <c r="C27" s="268"/>
      <c r="D27" s="268"/>
      <c r="E27" s="268"/>
      <c r="F27" s="268"/>
      <c r="G27" s="268"/>
      <c r="H27" s="268"/>
      <c r="I27" s="268"/>
      <c r="J27" s="268"/>
      <c r="K27" s="268"/>
    </row>
    <row r="28" spans="1:11" x14ac:dyDescent="0.25">
      <c r="A28" s="264"/>
      <c r="B28" s="264"/>
      <c r="C28" s="264"/>
      <c r="D28" s="264"/>
      <c r="E28" s="264"/>
      <c r="F28" s="264"/>
      <c r="G28" s="264"/>
      <c r="H28" s="264"/>
    </row>
    <row r="31" spans="1:11" ht="1.5" customHeight="1" x14ac:dyDescent="0.25">
      <c r="A31" s="265"/>
      <c r="B31" s="265"/>
      <c r="C31" s="265"/>
      <c r="D31" s="265"/>
      <c r="E31" s="265"/>
      <c r="F31" s="265"/>
      <c r="G31" s="51"/>
      <c r="H31" s="51"/>
    </row>
    <row r="32" spans="1:11" hidden="1" x14ac:dyDescent="0.25">
      <c r="A32" s="264"/>
      <c r="B32" s="266"/>
      <c r="C32" s="266"/>
      <c r="D32" s="266"/>
      <c r="E32" s="266"/>
      <c r="F32" s="266"/>
      <c r="G32" s="51"/>
      <c r="H32" s="51"/>
    </row>
  </sheetData>
  <mergeCells count="20">
    <mergeCell ref="A1:K1"/>
    <mergeCell ref="A20:K20"/>
    <mergeCell ref="A21:K21"/>
    <mergeCell ref="A23:K23"/>
    <mergeCell ref="A24:K24"/>
    <mergeCell ref="A3:A5"/>
    <mergeCell ref="B3:E3"/>
    <mergeCell ref="F3:G4"/>
    <mergeCell ref="H3:K3"/>
    <mergeCell ref="B4:C4"/>
    <mergeCell ref="D4:E4"/>
    <mergeCell ref="H4:I4"/>
    <mergeCell ref="J4:K4"/>
    <mergeCell ref="A22:K22"/>
    <mergeCell ref="A28:H28"/>
    <mergeCell ref="A31:F31"/>
    <mergeCell ref="A32:F32"/>
    <mergeCell ref="A25:K25"/>
    <mergeCell ref="A26:K26"/>
    <mergeCell ref="A27:K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8"/>
  <sheetViews>
    <sheetView workbookViewId="0">
      <pane xSplit="1" ySplit="3" topLeftCell="B7" activePane="bottomRight" state="frozen"/>
      <selection pane="topRight" activeCell="B1" sqref="B1"/>
      <selection pane="bottomLeft" activeCell="A4" sqref="A4"/>
      <selection pane="bottomRight" activeCell="D23" sqref="D23"/>
    </sheetView>
  </sheetViews>
  <sheetFormatPr baseColWidth="10" defaultColWidth="20.7109375" defaultRowHeight="15" x14ac:dyDescent="0.25"/>
  <cols>
    <col min="1" max="1" width="50.7109375" style="51" customWidth="1"/>
    <col min="2" max="3" width="20.7109375" style="51"/>
    <col min="4" max="4" width="20.7109375" style="61"/>
    <col min="5" max="16384" width="20.7109375" style="51"/>
  </cols>
  <sheetData>
    <row r="1" spans="1:8" ht="28.5" customHeight="1" x14ac:dyDescent="0.25">
      <c r="A1" s="263" t="str">
        <f>'5.3-10 source'!A1:D1</f>
        <v>Figure 5.3-10 : Pension moyenne annuelle brute des nouveaux retraités de droit direct du régime salarié de l'Ircantec ayant liquidé en 2017 (flux)</v>
      </c>
      <c r="B1" s="263"/>
      <c r="C1" s="335"/>
      <c r="D1" s="336"/>
    </row>
    <row r="2" spans="1:8" x14ac:dyDescent="0.25">
      <c r="A2" s="72"/>
      <c r="B2" s="72"/>
      <c r="C2" s="72"/>
      <c r="D2" s="72"/>
      <c r="E2" s="72"/>
      <c r="F2" s="72"/>
    </row>
    <row r="3" spans="1:8" x14ac:dyDescent="0.25">
      <c r="A3" s="19"/>
      <c r="B3" s="41" t="s">
        <v>1</v>
      </c>
      <c r="C3" s="41" t="s">
        <v>2</v>
      </c>
      <c r="D3" s="41" t="s">
        <v>0</v>
      </c>
      <c r="E3" s="72"/>
      <c r="F3" s="72"/>
    </row>
    <row r="4" spans="1:8" x14ac:dyDescent="0.25">
      <c r="A4" s="237" t="str">
        <f>'5.3-10 source'!A4</f>
        <v>Effectifs de retraités ayant liquidé en 2017</v>
      </c>
      <c r="B4" s="253">
        <f>IF('5.3-10 source'!B4&lt;&gt;"",'5.3-10 source'!B4,"")</f>
        <v>71037</v>
      </c>
      <c r="C4" s="253">
        <f>IF('5.3-10 source'!C4&lt;&gt;"",'5.3-10 source'!C4,"")</f>
        <v>116135</v>
      </c>
      <c r="D4" s="253">
        <f>IF('5.3-10 source'!D4&lt;&gt;"",'5.3-10 source'!D4,"")</f>
        <v>187172</v>
      </c>
      <c r="E4" s="72"/>
      <c r="F4" s="72"/>
    </row>
    <row r="5" spans="1:8" x14ac:dyDescent="0.25">
      <c r="A5" s="208" t="str">
        <f>'5.3-10 source'!A5</f>
        <v>Évolution 2017/2016 (en %)</v>
      </c>
      <c r="B5" s="254">
        <f>IF('5.3-10 source'!B5&lt;&gt;"",'5.3-10 source'!B5,"")</f>
        <v>5.9257712896828361</v>
      </c>
      <c r="C5" s="254">
        <f>IF('5.3-10 source'!C5&lt;&gt;"",'5.3-10 source'!C5,"")</f>
        <v>7.070418379953165</v>
      </c>
      <c r="D5" s="254">
        <f>IF('5.3-10 source'!D5&lt;&gt;"",'5.3-10 source'!D5,"")</f>
        <v>6.6330919677090403</v>
      </c>
      <c r="E5" s="72"/>
      <c r="F5" s="72"/>
    </row>
    <row r="6" spans="1:8" x14ac:dyDescent="0.25">
      <c r="A6" s="237" t="str">
        <f>'5.3-10 source'!A6</f>
        <v>Âge moyen à la liquidation</v>
      </c>
      <c r="B6" s="255">
        <f>IF('5.3-10 source'!B6&lt;&gt;"",'5.3-10 source'!B6,"")</f>
        <v>63.031195011050599</v>
      </c>
      <c r="C6" s="255">
        <f>IF('5.3-10 source'!C6&lt;&gt;"",'5.3-10 source'!C6,"")</f>
        <v>63.049416627201097</v>
      </c>
      <c r="D6" s="255">
        <f>IF('5.3-10 source'!D6&lt;&gt;"",'5.3-10 source'!D6,"")</f>
        <v>63.042501015109096</v>
      </c>
      <c r="E6" s="72"/>
      <c r="F6" s="72"/>
    </row>
    <row r="7" spans="1:8" x14ac:dyDescent="0.25">
      <c r="A7" s="208" t="str">
        <f>'5.3-10 source'!A7</f>
        <v>Évolution 2017/2016 (en %)</v>
      </c>
      <c r="B7" s="256">
        <f>IF('5.3-10 source'!B7&lt;&gt;"",'5.3-10 source'!B7,"")</f>
        <v>-2.291774121548849E-2</v>
      </c>
      <c r="C7" s="256">
        <f>IF('5.3-10 source'!C7&lt;&gt;"",'5.3-10 source'!C7,"")</f>
        <v>-2.4296546595462001E-2</v>
      </c>
      <c r="D7" s="256">
        <f>IF('5.3-10 source'!D7&lt;&gt;"",'5.3-10 source'!D7,"")</f>
        <v>-2.3696622359633934E-2</v>
      </c>
      <c r="E7" s="72"/>
      <c r="F7" s="72"/>
    </row>
    <row r="8" spans="1:8" x14ac:dyDescent="0.25">
      <c r="A8" s="237" t="str">
        <f>'5.3-10 source'!A8</f>
        <v>Durée de cotisation moyenne (3) (en années)</v>
      </c>
      <c r="B8" s="255">
        <f>IF('5.3-10 source'!B8&lt;&gt;"",'5.3-10 source'!B8,"")</f>
        <v>5.1108088903395901</v>
      </c>
      <c r="C8" s="255">
        <f>IF('5.3-10 source'!C8&lt;&gt;"",'5.3-10 source'!C8,"")</f>
        <v>5.8823492343974602</v>
      </c>
      <c r="D8" s="255">
        <f>IF('5.3-10 source'!D8&lt;&gt;"",'5.3-10 source'!D8,"")</f>
        <v>5.5895281317709324</v>
      </c>
      <c r="E8" s="72"/>
      <c r="F8" s="72"/>
    </row>
    <row r="9" spans="1:8" x14ac:dyDescent="0.25">
      <c r="A9" s="208" t="str">
        <f>'5.3-10 source'!A9</f>
        <v>Évolution 2017/2016 (en %)</v>
      </c>
      <c r="B9" s="256">
        <f>IF('5.3-10 source'!B9&lt;&gt;"",'5.3-10 source'!B9,"")</f>
        <v>-1.5771229643234519</v>
      </c>
      <c r="C9" s="256">
        <f>IF('5.3-10 source'!C9&lt;&gt;"",'5.3-10 source'!C9,"")</f>
        <v>0.82823619399296899</v>
      </c>
      <c r="D9" s="256">
        <f>IF('5.3-10 source'!D9&lt;&gt;"",'5.3-10 source'!D9,"")</f>
        <v>1.6858311239600753E-2</v>
      </c>
      <c r="E9" s="72"/>
      <c r="F9" s="72"/>
    </row>
    <row r="10" spans="1:8" x14ac:dyDescent="0.25">
      <c r="A10" s="237" t="str">
        <f>'5.3-10 source'!A10</f>
        <v>Montant moyen de la pension de droit direct (4) (en euros)</v>
      </c>
      <c r="B10" s="253">
        <f>IF('5.3-10 source'!B10&lt;&gt;"",'5.3-10 source'!B10,"")</f>
        <v>1112.9557636183988</v>
      </c>
      <c r="C10" s="253">
        <f>IF('5.3-10 source'!C10&lt;&gt;"",'5.3-10 source'!C10,"")</f>
        <v>740.63469140028076</v>
      </c>
      <c r="D10" s="253">
        <f>IF('5.3-10 source'!D10&lt;&gt;"",'5.3-10 source'!D10,"")</f>
        <v>881.94093382520782</v>
      </c>
      <c r="E10" s="72"/>
      <c r="F10" s="72"/>
    </row>
    <row r="11" spans="1:8" x14ac:dyDescent="0.25">
      <c r="A11" s="208" t="str">
        <f>'5.3-10 source'!A11</f>
        <v>Évolution 2017/2016 (en %)</v>
      </c>
      <c r="B11" s="254">
        <f>IF('5.3-10 source'!B11&lt;&gt;"",'5.3-10 source'!B11,"")</f>
        <v>-4.9592127464045701</v>
      </c>
      <c r="C11" s="254">
        <f>IF('5.3-10 source'!C11&lt;&gt;"",'5.3-10 source'!C11,"")</f>
        <v>-3.2936494494715594</v>
      </c>
      <c r="D11" s="254">
        <f>IF('5.3-10 source'!D11&lt;&gt;"",'5.3-10 source'!D11,"")</f>
        <v>-4.205539894055347</v>
      </c>
      <c r="E11" s="72"/>
      <c r="F11" s="72"/>
    </row>
    <row r="12" spans="1:8" ht="15" customHeight="1" x14ac:dyDescent="0.25">
      <c r="A12" s="270" t="str">
        <f>'5.3-10 source'!A12:D12</f>
        <v>Source : L'Ircantec.</v>
      </c>
      <c r="B12" s="271"/>
      <c r="C12" s="271"/>
      <c r="D12" s="271"/>
      <c r="E12" s="72"/>
      <c r="F12" s="72"/>
    </row>
    <row r="13" spans="1:8" ht="30" customHeight="1" x14ac:dyDescent="0.25">
      <c r="A13" s="293" t="str">
        <f>'5.3-10 source'!A13:D13</f>
        <v>Champ : l'Ircantec regroupe deux régimes : le régime des salariés et le régime des élus locaux. Les données présentées ici portent sur les liquidations de droit direct à l'Ircantec, uniquement pour le régime salariés (hors régime des élus locaux donc).</v>
      </c>
      <c r="B13" s="268"/>
      <c r="C13" s="268"/>
      <c r="D13" s="268"/>
      <c r="E13" s="48"/>
      <c r="F13" s="48"/>
      <c r="G13" s="48"/>
      <c r="H13" s="48"/>
    </row>
    <row r="14" spans="1:8" ht="15" customHeight="1" x14ac:dyDescent="0.25">
      <c r="A14" s="269" t="str">
        <f>'5.3-10 source'!A14:D14</f>
        <v>(1) Durée de cotisation tous employeurs confondus, c'est-à-dire en tant qu'agent de la fonction publique ou du secteur semi-public.</v>
      </c>
      <c r="B14" s="268"/>
      <c r="C14" s="268"/>
      <c r="D14" s="268"/>
    </row>
    <row r="15" spans="1:8" ht="15" customHeight="1" x14ac:dyDescent="0.25">
      <c r="A15" s="269" t="str">
        <f>'5.3-10 source'!A15:D15</f>
        <v>(2) Y compris les capitaux uniques (calcul d'une "pension" équivalente au nombre de points acquis).</v>
      </c>
      <c r="B15" s="268"/>
      <c r="C15" s="268"/>
      <c r="D15" s="268"/>
      <c r="E15" s="72"/>
      <c r="F15" s="72"/>
    </row>
    <row r="16" spans="1:8" x14ac:dyDescent="0.25">
      <c r="A16" s="269" t="str">
        <f>'5.3-10 source'!A16:D16</f>
        <v>Note de lecture : En 2017, 187 172 personnes ont liquidé leur retraite de droit direct à l'Ircantec (hors élus), soit une progression de + 6,6% par rapport à 2016.</v>
      </c>
      <c r="B16" s="268"/>
      <c r="C16" s="268"/>
      <c r="D16" s="268"/>
      <c r="E16" s="48"/>
      <c r="F16" s="48"/>
    </row>
    <row r="17" spans="1:4" ht="28.5" customHeight="1" x14ac:dyDescent="0.25">
      <c r="A17" s="44"/>
      <c r="B17" s="44"/>
      <c r="C17" s="60"/>
      <c r="D17" s="52"/>
    </row>
    <row r="18" spans="1:4" ht="28.5" customHeight="1" x14ac:dyDescent="0.25">
      <c r="A18" s="44"/>
      <c r="B18" s="44"/>
      <c r="C18" s="60"/>
      <c r="D18" s="52"/>
    </row>
  </sheetData>
  <mergeCells count="6">
    <mergeCell ref="A16:D16"/>
    <mergeCell ref="A1:D1"/>
    <mergeCell ref="A12:D12"/>
    <mergeCell ref="A13:D13"/>
    <mergeCell ref="A14:D14"/>
    <mergeCell ref="A15:D1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H18"/>
  <sheetViews>
    <sheetView workbookViewId="0">
      <pane xSplit="1" ySplit="3" topLeftCell="D4" activePane="bottomRight" state="frozen"/>
      <selection pane="topRight" activeCell="B1" sqref="B1"/>
      <selection pane="bottomLeft" activeCell="A4" sqref="A4"/>
      <selection pane="bottomRight" activeCell="A16" sqref="A16:D16"/>
    </sheetView>
  </sheetViews>
  <sheetFormatPr baseColWidth="10" defaultColWidth="20.7109375" defaultRowHeight="15" x14ac:dyDescent="0.25"/>
  <cols>
    <col min="1" max="1" width="50.7109375" style="112" customWidth="1"/>
    <col min="2" max="3" width="20.7109375" style="112"/>
    <col min="4" max="4" width="20.7109375" style="61"/>
    <col min="5" max="5" width="2.42578125" style="112" customWidth="1"/>
    <col min="6" max="6" width="5" style="112" bestFit="1" customWidth="1"/>
    <col min="7" max="16384" width="20.7109375" style="112"/>
  </cols>
  <sheetData>
    <row r="1" spans="1:8" ht="28.5" customHeight="1" x14ac:dyDescent="0.25">
      <c r="A1" s="263" t="s">
        <v>214</v>
      </c>
      <c r="B1" s="263"/>
      <c r="C1" s="335"/>
      <c r="D1" s="336"/>
    </row>
    <row r="2" spans="1:8" x14ac:dyDescent="0.25">
      <c r="A2" s="72"/>
      <c r="B2" s="72"/>
      <c r="C2" s="72"/>
      <c r="D2" s="72"/>
      <c r="E2" s="72"/>
      <c r="F2" s="72"/>
    </row>
    <row r="3" spans="1:8" x14ac:dyDescent="0.25">
      <c r="A3" s="19"/>
      <c r="B3" s="110" t="s">
        <v>1</v>
      </c>
      <c r="C3" s="110" t="s">
        <v>2</v>
      </c>
      <c r="D3" s="110" t="s">
        <v>0</v>
      </c>
      <c r="E3" s="72"/>
      <c r="F3" s="72" t="s">
        <v>134</v>
      </c>
    </row>
    <row r="4" spans="1:8" x14ac:dyDescent="0.25">
      <c r="A4" s="138" t="s">
        <v>212</v>
      </c>
      <c r="B4" s="194">
        <v>71037</v>
      </c>
      <c r="C4" s="194">
        <v>116135</v>
      </c>
      <c r="D4" s="194">
        <v>187172</v>
      </c>
      <c r="E4" s="72"/>
      <c r="F4" s="72"/>
    </row>
    <row r="5" spans="1:8" x14ac:dyDescent="0.25">
      <c r="A5" s="138" t="s">
        <v>126</v>
      </c>
      <c r="B5" s="194">
        <v>5.9257712896828361</v>
      </c>
      <c r="C5" s="194">
        <v>7.070418379953165</v>
      </c>
      <c r="D5" s="194">
        <v>6.6330919677090403</v>
      </c>
      <c r="E5" s="72"/>
      <c r="F5" s="72"/>
    </row>
    <row r="6" spans="1:8" x14ac:dyDescent="0.25">
      <c r="A6" s="138" t="s">
        <v>18</v>
      </c>
      <c r="B6" s="194">
        <v>63.031195011050599</v>
      </c>
      <c r="C6" s="194">
        <v>63.049416627201097</v>
      </c>
      <c r="D6" s="194">
        <v>63.042501015109096</v>
      </c>
      <c r="E6" s="72"/>
      <c r="F6" s="72"/>
    </row>
    <row r="7" spans="1:8" x14ac:dyDescent="0.25">
      <c r="A7" s="138" t="str">
        <f>A5</f>
        <v>Évolution 2017/2016 (en %)</v>
      </c>
      <c r="B7" s="194">
        <v>-2.291774121548849E-2</v>
      </c>
      <c r="C7" s="194">
        <v>-2.4296546595462001E-2</v>
      </c>
      <c r="D7" s="194">
        <v>-2.3696622359633934E-2</v>
      </c>
      <c r="E7" s="72"/>
      <c r="F7" s="72"/>
    </row>
    <row r="8" spans="1:8" x14ac:dyDescent="0.25">
      <c r="A8" s="138" t="s">
        <v>17</v>
      </c>
      <c r="B8" s="194">
        <v>5.1108088903395901</v>
      </c>
      <c r="C8" s="194">
        <v>5.8823492343974602</v>
      </c>
      <c r="D8" s="194">
        <v>5.5895281317709324</v>
      </c>
      <c r="E8" s="72"/>
      <c r="F8" s="195">
        <f>(D8-INT(D8))*12</f>
        <v>7.0743375812511893</v>
      </c>
      <c r="G8" s="196" t="s">
        <v>135</v>
      </c>
    </row>
    <row r="9" spans="1:8" x14ac:dyDescent="0.25">
      <c r="A9" s="138" t="str">
        <f>A5</f>
        <v>Évolution 2017/2016 (en %)</v>
      </c>
      <c r="B9" s="194">
        <v>-1.5771229643234519</v>
      </c>
      <c r="C9" s="194">
        <v>0.82823619399296899</v>
      </c>
      <c r="D9" s="194">
        <v>1.6858311239600753E-2</v>
      </c>
      <c r="E9" s="72"/>
      <c r="F9" s="72"/>
    </row>
    <row r="10" spans="1:8" x14ac:dyDescent="0.25">
      <c r="A10" s="138" t="s">
        <v>191</v>
      </c>
      <c r="B10" s="194">
        <v>1112.9557636183988</v>
      </c>
      <c r="C10" s="194">
        <v>740.63469140028076</v>
      </c>
      <c r="D10" s="194">
        <v>881.94093382520782</v>
      </c>
      <c r="E10" s="72"/>
      <c r="F10" s="72"/>
    </row>
    <row r="11" spans="1:8" x14ac:dyDescent="0.25">
      <c r="A11" s="138" t="str">
        <f>A5</f>
        <v>Évolution 2017/2016 (en %)</v>
      </c>
      <c r="B11" s="194">
        <v>-4.9592127464045701</v>
      </c>
      <c r="C11" s="194">
        <v>-3.2936494494715594</v>
      </c>
      <c r="D11" s="194">
        <v>-4.205539894055347</v>
      </c>
      <c r="E11" s="72"/>
      <c r="F11" s="72"/>
    </row>
    <row r="12" spans="1:8" ht="15" customHeight="1" x14ac:dyDescent="0.25">
      <c r="A12" s="270" t="str">
        <f>'5.3-9 source'!A19:D19</f>
        <v>Source : L'Ircantec.</v>
      </c>
      <c r="B12" s="271"/>
      <c r="C12" s="271"/>
      <c r="D12" s="271"/>
      <c r="E12" s="72"/>
      <c r="F12" s="72"/>
    </row>
    <row r="13" spans="1:8" ht="30" customHeight="1" x14ac:dyDescent="0.25">
      <c r="A13" s="337" t="s">
        <v>125</v>
      </c>
      <c r="B13" s="338"/>
      <c r="C13" s="338"/>
      <c r="D13" s="338"/>
      <c r="E13" s="111"/>
      <c r="F13" s="111"/>
      <c r="G13" s="111"/>
      <c r="H13" s="111"/>
    </row>
    <row r="14" spans="1:8" ht="15" customHeight="1" x14ac:dyDescent="0.25">
      <c r="A14" s="269" t="s">
        <v>98</v>
      </c>
      <c r="B14" s="268"/>
      <c r="C14" s="268"/>
      <c r="D14" s="268"/>
    </row>
    <row r="15" spans="1:8" ht="15" customHeight="1" x14ac:dyDescent="0.25">
      <c r="A15" s="269" t="s">
        <v>99</v>
      </c>
      <c r="B15" s="268"/>
      <c r="C15" s="268"/>
      <c r="D15" s="268"/>
      <c r="E15" s="72"/>
      <c r="F15" s="72"/>
    </row>
    <row r="16" spans="1:8" x14ac:dyDescent="0.25">
      <c r="A16" s="332" t="s">
        <v>193</v>
      </c>
      <c r="B16" s="333"/>
      <c r="C16" s="333"/>
      <c r="D16" s="333"/>
      <c r="E16" s="111"/>
      <c r="F16" s="111"/>
    </row>
    <row r="17" spans="1:4" ht="28.5" customHeight="1" x14ac:dyDescent="0.25">
      <c r="A17" s="108"/>
      <c r="B17" s="108"/>
      <c r="C17" s="119"/>
      <c r="D17" s="120"/>
    </row>
    <row r="18" spans="1:4" ht="28.5" customHeight="1" x14ac:dyDescent="0.25">
      <c r="A18" s="108"/>
      <c r="B18" s="108"/>
      <c r="C18" s="119"/>
      <c r="D18" s="120"/>
    </row>
  </sheetData>
  <mergeCells count="6">
    <mergeCell ref="A16:D16"/>
    <mergeCell ref="A1:D1"/>
    <mergeCell ref="A12:D12"/>
    <mergeCell ref="A13:D13"/>
    <mergeCell ref="A14:D14"/>
    <mergeCell ref="A15:D15"/>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5"/>
  <sheetViews>
    <sheetView workbookViewId="0">
      <pane xSplit="2" ySplit="3" topLeftCell="C19" activePane="bottomRight" state="frozen"/>
      <selection pane="topRight" activeCell="C1" sqref="C1"/>
      <selection pane="bottomLeft" activeCell="A4" sqref="A4"/>
      <selection pane="bottomRight" activeCell="A29" sqref="A29:E29"/>
    </sheetView>
  </sheetViews>
  <sheetFormatPr baseColWidth="10" defaultColWidth="20.7109375" defaultRowHeight="15" x14ac:dyDescent="0.25"/>
  <cols>
    <col min="1" max="1" width="20.7109375" style="87"/>
    <col min="2" max="2" width="20.7109375" style="106"/>
    <col min="3" max="3" width="20.7109375" style="125"/>
    <col min="4" max="4" width="20.7109375" style="61"/>
    <col min="5" max="5" width="20.7109375" style="62"/>
    <col min="6" max="16384" width="20.7109375" style="125"/>
  </cols>
  <sheetData>
    <row r="1" spans="1:6" ht="24" customHeight="1" x14ac:dyDescent="0.25">
      <c r="A1" s="263" t="str">
        <f>'5.3-11 source'!A1:E1</f>
        <v>Figure 5.3-11 : Effectifs de départs et pension moyenne brute par génération des retraités de droit direct du régime salarié de l'Ircantec ayant liquidé en 2017 (flux)</v>
      </c>
      <c r="B1" s="263"/>
      <c r="C1" s="263"/>
      <c r="D1" s="263"/>
      <c r="E1" s="263"/>
      <c r="F1" s="133"/>
    </row>
    <row r="3" spans="1:6" ht="24" x14ac:dyDescent="0.25">
      <c r="A3" s="340"/>
      <c r="B3" s="341"/>
      <c r="C3" s="53" t="str">
        <f>'5.3-11 source'!C3</f>
        <v>Effectifs de retraités ayant liquidé en 2017</v>
      </c>
      <c r="D3" s="134" t="s">
        <v>120</v>
      </c>
      <c r="E3" s="134" t="s">
        <v>121</v>
      </c>
    </row>
    <row r="4" spans="1:6" x14ac:dyDescent="0.25">
      <c r="A4" s="339">
        <v>1946</v>
      </c>
      <c r="B4" s="105" t="s">
        <v>1</v>
      </c>
      <c r="C4" s="54">
        <f>IF('5.3-11 source'!C4&lt;&gt;"",'5.3-11 source'!C4,"")</f>
        <v>295</v>
      </c>
      <c r="D4" s="55">
        <f>IF('5.3-11 source'!D4&lt;&gt;"",'5.3-11 source'!D4,"")</f>
        <v>7.6420561723453897</v>
      </c>
      <c r="E4" s="73">
        <f>IF('5.3-11 source'!E4&lt;&gt;"",'5.3-11 source'!E4,"")</f>
        <v>1760.5501337627118</v>
      </c>
    </row>
    <row r="5" spans="1:6" x14ac:dyDescent="0.25">
      <c r="A5" s="276"/>
      <c r="B5" s="105" t="s">
        <v>2</v>
      </c>
      <c r="C5" s="54">
        <f>IF('5.3-11 source'!C5&lt;&gt;"",'5.3-11 source'!C5,"")</f>
        <v>321</v>
      </c>
      <c r="D5" s="55">
        <f>IF('5.3-11 source'!D5&lt;&gt;"",'5.3-11 source'!D5,"")</f>
        <v>6.55739145082637</v>
      </c>
      <c r="E5" s="73">
        <f>IF('5.3-11 source'!E5&lt;&gt;"",'5.3-11 source'!E5,"")</f>
        <v>888.1531775077882</v>
      </c>
    </row>
    <row r="6" spans="1:6" x14ac:dyDescent="0.25">
      <c r="A6" s="339">
        <v>1947</v>
      </c>
      <c r="B6" s="105" t="s">
        <v>1</v>
      </c>
      <c r="C6" s="54">
        <f>IF('5.3-11 source'!C6&lt;&gt;"",'5.3-11 source'!C6,"")</f>
        <v>566</v>
      </c>
      <c r="D6" s="55">
        <f>IF('5.3-11 source'!D6&lt;&gt;"",'5.3-11 source'!D6,"")</f>
        <v>8.2378640894106603</v>
      </c>
      <c r="E6" s="73">
        <f>IF('5.3-11 source'!E6&lt;&gt;"",'5.3-11 source'!E6,"")</f>
        <v>1881.4125451943462</v>
      </c>
    </row>
    <row r="7" spans="1:6" x14ac:dyDescent="0.25">
      <c r="A7" s="276"/>
      <c r="B7" s="105" t="s">
        <v>2</v>
      </c>
      <c r="C7" s="54">
        <f>IF('5.3-11 source'!C7&lt;&gt;"",'5.3-11 source'!C7,"")</f>
        <v>486</v>
      </c>
      <c r="D7" s="55">
        <f>IF('5.3-11 source'!D7&lt;&gt;"",'5.3-11 source'!D7,"")</f>
        <v>7.7261923875354599</v>
      </c>
      <c r="E7" s="73">
        <f>IF('5.3-11 source'!E7&lt;&gt;"",'5.3-11 source'!E7,"")</f>
        <v>1357.633892510288</v>
      </c>
    </row>
    <row r="8" spans="1:6" x14ac:dyDescent="0.25">
      <c r="A8" s="339">
        <v>1948</v>
      </c>
      <c r="B8" s="105" t="s">
        <v>1</v>
      </c>
      <c r="C8" s="54">
        <f>IF('5.3-11 source'!C8&lt;&gt;"",'5.3-11 source'!C8,"")</f>
        <v>696</v>
      </c>
      <c r="D8" s="55">
        <f>IF('5.3-11 source'!D8&lt;&gt;"",'5.3-11 source'!D8,"")</f>
        <v>8.2143154979662896</v>
      </c>
      <c r="E8" s="73">
        <f>IF('5.3-11 source'!E8&lt;&gt;"",'5.3-11 source'!E8,"")</f>
        <v>2588.939787744253</v>
      </c>
    </row>
    <row r="9" spans="1:6" x14ac:dyDescent="0.25">
      <c r="A9" s="276"/>
      <c r="B9" s="105" t="s">
        <v>2</v>
      </c>
      <c r="C9" s="54">
        <f>IF('5.3-11 source'!C9&lt;&gt;"",'5.3-11 source'!C9,"")</f>
        <v>655</v>
      </c>
      <c r="D9" s="55">
        <f>IF('5.3-11 source'!D9&lt;&gt;"",'5.3-11 source'!D9,"")</f>
        <v>6.51875584536368</v>
      </c>
      <c r="E9" s="73">
        <f>IF('5.3-11 source'!E9&lt;&gt;"",'5.3-11 source'!E9,"")</f>
        <v>1186.5725988702291</v>
      </c>
    </row>
    <row r="10" spans="1:6" x14ac:dyDescent="0.25">
      <c r="A10" s="339">
        <v>1949</v>
      </c>
      <c r="B10" s="105" t="s">
        <v>1</v>
      </c>
      <c r="C10" s="54">
        <f>IF('5.3-11 source'!C10&lt;&gt;"",'5.3-11 source'!C10,"")</f>
        <v>1135</v>
      </c>
      <c r="D10" s="55">
        <f>IF('5.3-11 source'!D10&lt;&gt;"",'5.3-11 source'!D10,"")</f>
        <v>9.0603877013812895</v>
      </c>
      <c r="E10" s="73">
        <f>IF('5.3-11 source'!E10&lt;&gt;"",'5.3-11 source'!E10,"")</f>
        <v>3713.4520525903085</v>
      </c>
    </row>
    <row r="11" spans="1:6" x14ac:dyDescent="0.25">
      <c r="A11" s="276"/>
      <c r="B11" s="105" t="s">
        <v>2</v>
      </c>
      <c r="C11" s="54">
        <f>IF('5.3-11 source'!C11&lt;&gt;"",'5.3-11 source'!C11,"")</f>
        <v>1109</v>
      </c>
      <c r="D11" s="55">
        <f>IF('5.3-11 source'!D11&lt;&gt;"",'5.3-11 source'!D11,"")</f>
        <v>7.2355249100601098</v>
      </c>
      <c r="E11" s="73">
        <f>IF('5.3-11 source'!E11&lt;&gt;"",'5.3-11 source'!E11,"")</f>
        <v>1491.3842646528406</v>
      </c>
    </row>
    <row r="12" spans="1:6" x14ac:dyDescent="0.25">
      <c r="A12" s="339">
        <v>1950</v>
      </c>
      <c r="B12" s="105" t="s">
        <v>1</v>
      </c>
      <c r="C12" s="54">
        <f>IF('5.3-11 source'!C12&lt;&gt;"",'5.3-11 source'!C12,"")</f>
        <v>1886</v>
      </c>
      <c r="D12" s="55">
        <f>IF('5.3-11 source'!D12&lt;&gt;"",'5.3-11 source'!D12,"")</f>
        <v>8.0047730929947694</v>
      </c>
      <c r="E12" s="73">
        <f>IF('5.3-11 source'!E12&lt;&gt;"",'5.3-11 source'!E12,"")</f>
        <v>2474.9319381177093</v>
      </c>
    </row>
    <row r="13" spans="1:6" x14ac:dyDescent="0.25">
      <c r="A13" s="276"/>
      <c r="B13" s="105" t="s">
        <v>2</v>
      </c>
      <c r="C13" s="54">
        <f>IF('5.3-11 source'!C13&lt;&gt;"",'5.3-11 source'!C13,"")</f>
        <v>2353</v>
      </c>
      <c r="D13" s="55">
        <f>IF('5.3-11 source'!D13&lt;&gt;"",'5.3-11 source'!D13,"")</f>
        <v>7.1402194411258799</v>
      </c>
      <c r="E13" s="73">
        <f>IF('5.3-11 source'!E13&lt;&gt;"",'5.3-11 source'!E13,"")</f>
        <v>1229.4900756268594</v>
      </c>
    </row>
    <row r="14" spans="1:6" x14ac:dyDescent="0.25">
      <c r="A14" s="339">
        <v>1951</v>
      </c>
      <c r="B14" s="105" t="s">
        <v>1</v>
      </c>
      <c r="C14" s="54">
        <f>IF('5.3-11 source'!C14&lt;&gt;"",'5.3-11 source'!C14,"")</f>
        <v>6727</v>
      </c>
      <c r="D14" s="55">
        <f>IF('5.3-11 source'!D14&lt;&gt;"",'5.3-11 source'!D14,"")</f>
        <v>6.9030335016356696</v>
      </c>
      <c r="E14" s="73">
        <f>IF('5.3-11 source'!E14&lt;&gt;"",'5.3-11 source'!E14,"")</f>
        <v>1635.8145810301767</v>
      </c>
    </row>
    <row r="15" spans="1:6" x14ac:dyDescent="0.25">
      <c r="A15" s="276"/>
      <c r="B15" s="105" t="s">
        <v>2</v>
      </c>
      <c r="C15" s="54">
        <f>IF('5.3-11 source'!C15&lt;&gt;"",'5.3-11 source'!C15,"")</f>
        <v>11665</v>
      </c>
      <c r="D15" s="55">
        <f>IF('5.3-11 source'!D15&lt;&gt;"",'5.3-11 source'!D15,"")</f>
        <v>5.9433574699582898</v>
      </c>
      <c r="E15" s="73">
        <f>IF('5.3-11 source'!E15&lt;&gt;"",'5.3-11 source'!E15,"")</f>
        <v>807.26336418774463</v>
      </c>
    </row>
    <row r="16" spans="1:6" x14ac:dyDescent="0.25">
      <c r="A16" s="339">
        <v>1952</v>
      </c>
      <c r="B16" s="105" t="s">
        <v>1</v>
      </c>
      <c r="C16" s="54">
        <f>IF('5.3-11 source'!C16&lt;&gt;"",'5.3-11 source'!C16,"")</f>
        <v>5373</v>
      </c>
      <c r="D16" s="55">
        <f>IF('5.3-11 source'!D16&lt;&gt;"",'5.3-11 source'!D16,"")</f>
        <v>7.0217108306253504</v>
      </c>
      <c r="E16" s="73">
        <f>IF('5.3-11 source'!E16&lt;&gt;"",'5.3-11 source'!E16,"")</f>
        <v>1984.2911145803089</v>
      </c>
    </row>
    <row r="17" spans="1:9" x14ac:dyDescent="0.25">
      <c r="A17" s="276"/>
      <c r="B17" s="105" t="s">
        <v>2</v>
      </c>
      <c r="C17" s="54">
        <f>IF('5.3-11 source'!C17&lt;&gt;"",'5.3-11 source'!C17,"")</f>
        <v>8751</v>
      </c>
      <c r="D17" s="55">
        <f>IF('5.3-11 source'!D17&lt;&gt;"",'5.3-11 source'!D17,"")</f>
        <v>6.6979362327301901</v>
      </c>
      <c r="E17" s="73">
        <f>IF('5.3-11 source'!E17&lt;&gt;"",'5.3-11 source'!E17,"")</f>
        <v>1073.7164478288275</v>
      </c>
    </row>
    <row r="18" spans="1:9" x14ac:dyDescent="0.25">
      <c r="A18" s="339">
        <v>1953</v>
      </c>
      <c r="B18" s="105" t="s">
        <v>1</v>
      </c>
      <c r="C18" s="54">
        <f>IF('5.3-11 source'!C18&lt;&gt;"",'5.3-11 source'!C18,"")</f>
        <v>5199</v>
      </c>
      <c r="D18" s="55">
        <f>IF('5.3-11 source'!D18&lt;&gt;"",'5.3-11 source'!D18,"")</f>
        <v>5.92991728652086</v>
      </c>
      <c r="E18" s="73">
        <f>IF('5.3-11 source'!E18&lt;&gt;"",'5.3-11 source'!E18,"")</f>
        <v>1578.801415301029</v>
      </c>
    </row>
    <row r="19" spans="1:9" x14ac:dyDescent="0.25">
      <c r="A19" s="276"/>
      <c r="B19" s="105" t="s">
        <v>2</v>
      </c>
      <c r="C19" s="54">
        <f>IF('5.3-11 source'!C19&lt;&gt;"",'5.3-11 source'!C19,"")</f>
        <v>6951</v>
      </c>
      <c r="D19" s="55">
        <f>IF('5.3-11 source'!D19&lt;&gt;"",'5.3-11 source'!D19,"")</f>
        <v>6.6847642109216503</v>
      </c>
      <c r="E19" s="73">
        <f>IF('5.3-11 source'!E19&lt;&gt;"",'5.3-11 source'!E19,"")</f>
        <v>1060.2684713393785</v>
      </c>
    </row>
    <row r="20" spans="1:9" x14ac:dyDescent="0.25">
      <c r="A20" s="339">
        <v>1954</v>
      </c>
      <c r="B20" s="105" t="s">
        <v>1</v>
      </c>
      <c r="C20" s="54">
        <f>IF('5.3-11 source'!C20&lt;&gt;"",'5.3-11 source'!C20,"")</f>
        <v>9462</v>
      </c>
      <c r="D20" s="55">
        <f>IF('5.3-11 source'!D20&lt;&gt;"",'5.3-11 source'!D20,"")</f>
        <v>4.7836972009946104</v>
      </c>
      <c r="E20" s="73">
        <f>IF('5.3-11 source'!E20&lt;&gt;"",'5.3-11 source'!E20,"")</f>
        <v>1004.5512885383724</v>
      </c>
    </row>
    <row r="21" spans="1:9" x14ac:dyDescent="0.25">
      <c r="A21" s="276"/>
      <c r="B21" s="105" t="s">
        <v>2</v>
      </c>
      <c r="C21" s="54">
        <f>IF('5.3-11 source'!C21&lt;&gt;"",'5.3-11 source'!C21,"")</f>
        <v>15626</v>
      </c>
      <c r="D21" s="55">
        <f>IF('5.3-11 source'!D21&lt;&gt;"",'5.3-11 source'!D21,"")</f>
        <v>5.5892680664467997</v>
      </c>
      <c r="E21" s="73">
        <f>IF('5.3-11 source'!E21&lt;&gt;"",'5.3-11 source'!E21,"")</f>
        <v>715.61663497504162</v>
      </c>
    </row>
    <row r="22" spans="1:9" x14ac:dyDescent="0.25">
      <c r="A22" s="339">
        <v>1955</v>
      </c>
      <c r="B22" s="105" t="s">
        <v>1</v>
      </c>
      <c r="C22" s="54">
        <f>IF('5.3-11 source'!C22&lt;&gt;"",'5.3-11 source'!C22,"")</f>
        <v>21430</v>
      </c>
      <c r="D22" s="55">
        <f>IF('5.3-11 source'!D22&lt;&gt;"",'5.3-11 source'!D22,"")</f>
        <v>4.1313656068834597</v>
      </c>
      <c r="E22" s="73">
        <f>IF('5.3-11 source'!E22&lt;&gt;"",'5.3-11 source'!E22,"")</f>
        <v>715.85525481895468</v>
      </c>
    </row>
    <row r="23" spans="1:9" x14ac:dyDescent="0.25">
      <c r="A23" s="276"/>
      <c r="B23" s="105" t="s">
        <v>2</v>
      </c>
      <c r="C23" s="54">
        <f>IF('5.3-11 source'!C23&lt;&gt;"",'5.3-11 source'!C23,"")</f>
        <v>51467</v>
      </c>
      <c r="D23" s="55">
        <f>IF('5.3-11 source'!D23&lt;&gt;"",'5.3-11 source'!D23,"")</f>
        <v>5.66781930945477</v>
      </c>
      <c r="E23" s="73">
        <f>IF('5.3-11 source'!E23&lt;&gt;"",'5.3-11 source'!E23,"")</f>
        <v>613.9094232918336</v>
      </c>
    </row>
    <row r="24" spans="1:9" s="137" customFormat="1" x14ac:dyDescent="0.25">
      <c r="A24" s="342">
        <v>1956</v>
      </c>
      <c r="B24" s="185" t="s">
        <v>1</v>
      </c>
      <c r="C24" s="54">
        <f>IF('5.3-11 source'!C24&lt;&gt;"",'5.3-11 source'!C24,"")</f>
        <v>7617</v>
      </c>
      <c r="D24" s="55">
        <f>IF('5.3-11 source'!D24&lt;&gt;"",'5.3-11 source'!D24,"")</f>
        <v>4.1450072458512999</v>
      </c>
      <c r="E24" s="73">
        <f>IF('5.3-11 source'!E24&lt;&gt;"",'5.3-11 source'!E24,"")</f>
        <v>653.6588702402546</v>
      </c>
    </row>
    <row r="25" spans="1:9" s="137" customFormat="1" x14ac:dyDescent="0.25">
      <c r="A25" s="343"/>
      <c r="B25" s="185" t="s">
        <v>2</v>
      </c>
      <c r="C25" s="54">
        <f>IF('5.3-11 source'!C25&lt;&gt;"",'5.3-11 source'!C25,"")</f>
        <v>7673</v>
      </c>
      <c r="D25" s="55">
        <f>IF('5.3-11 source'!D25&lt;&gt;"",'5.3-11 source'!D25,"")</f>
        <v>5.6840023146667598</v>
      </c>
      <c r="E25" s="73">
        <f>IF('5.3-11 source'!E25&lt;&gt;"",'5.3-11 source'!E25,"")</f>
        <v>647.08274540857815</v>
      </c>
    </row>
    <row r="26" spans="1:9" s="189" customFormat="1" x14ac:dyDescent="0.25">
      <c r="A26" s="342">
        <v>1957</v>
      </c>
      <c r="B26" s="185" t="s">
        <v>1</v>
      </c>
      <c r="C26" s="54">
        <f>IF('5.3-11 source'!C26&lt;&gt;"",'5.3-11 source'!C26,"")</f>
        <v>9580</v>
      </c>
      <c r="D26" s="55">
        <f>IF('5.3-11 source'!D26&lt;&gt;"",'5.3-11 source'!D26,"")</f>
        <v>4.0614273119192301</v>
      </c>
      <c r="E26" s="73">
        <f>IF('5.3-11 source'!E26&lt;&gt;"",'5.3-11 source'!E26,"")</f>
        <v>634.90584057202921</v>
      </c>
    </row>
    <row r="27" spans="1:9" s="189" customFormat="1" x14ac:dyDescent="0.25">
      <c r="A27" s="343"/>
      <c r="B27" s="185" t="s">
        <v>2</v>
      </c>
      <c r="C27" s="54">
        <f>IF('5.3-11 source'!C27&lt;&gt;"",'5.3-11 source'!C27,"")</f>
        <v>7922</v>
      </c>
      <c r="D27" s="55">
        <f>IF('5.3-11 source'!D27&lt;&gt;"",'5.3-11 source'!D27,"")</f>
        <v>5.6797150036262201</v>
      </c>
      <c r="E27" s="73">
        <f>IF('5.3-11 source'!E27&lt;&gt;"",'5.3-11 source'!E27,"")</f>
        <v>644.98947105655395</v>
      </c>
    </row>
    <row r="28" spans="1:9" ht="15" customHeight="1" x14ac:dyDescent="0.25">
      <c r="A28" s="270" t="str">
        <f>'5.3-11 source'!A28:E28</f>
        <v>Source : L'Ircantec.</v>
      </c>
      <c r="B28" s="312"/>
      <c r="C28" s="312"/>
      <c r="D28" s="312"/>
      <c r="E28" s="312"/>
      <c r="F28" s="72"/>
      <c r="G28" s="72"/>
    </row>
    <row r="29" spans="1:9" ht="21.75" customHeight="1" x14ac:dyDescent="0.25">
      <c r="A29" s="269" t="str">
        <f>'5.3-11 source'!A29:E29</f>
        <v>Champ : l'Ircantec regroupe le régime des salariés et le régime des élus locaux. Les données présentées ici portent sur les liquidations de droit direct à l'Ircantec en 2017, uniquement pour le régime des salariés (hors régime des élus locaux donc).</v>
      </c>
      <c r="B29" s="314"/>
      <c r="C29" s="314"/>
      <c r="D29" s="314"/>
      <c r="E29" s="314"/>
      <c r="F29" s="124"/>
      <c r="G29" s="124"/>
      <c r="H29" s="124"/>
      <c r="I29" s="124"/>
    </row>
    <row r="30" spans="1:9" ht="21.75" customHeight="1" x14ac:dyDescent="0.25">
      <c r="A30" s="269" t="str">
        <f>'5.3-11 source'!A30:E30</f>
        <v>NB : les générations 1946 (70 ans) à 1956 (60 ans) représentent 98,5% du flux total de départ en 2016. Les départs des générations 1957 et suivantes représentent 712 personnes.</v>
      </c>
      <c r="B30" s="314"/>
      <c r="C30" s="314"/>
      <c r="D30" s="314"/>
      <c r="E30" s="314"/>
      <c r="F30" s="133"/>
      <c r="G30" s="133"/>
      <c r="H30" s="133"/>
      <c r="I30" s="133"/>
    </row>
    <row r="31" spans="1:9" ht="15" customHeight="1" x14ac:dyDescent="0.25">
      <c r="A31" s="269" t="str">
        <f>'5.3-11 source'!A31:E31</f>
        <v>(1) Durée de cotisation tous employeurs confondus, c'est-à-dire en tant qu'agent de la fonction publique ou du secteur semi-public.</v>
      </c>
      <c r="B31" s="314"/>
      <c r="C31" s="314"/>
      <c r="D31" s="314"/>
      <c r="E31" s="314"/>
    </row>
    <row r="32" spans="1:9" ht="15" customHeight="1" x14ac:dyDescent="0.25">
      <c r="A32" s="269" t="str">
        <f>'5.3-11 source'!A32:E32</f>
        <v>(2) Y compris les capitaux uniques (calcul d'une "pension" équivalente au nombre de points acquis).</v>
      </c>
      <c r="B32" s="314"/>
      <c r="C32" s="314"/>
      <c r="D32" s="314"/>
      <c r="E32" s="314"/>
      <c r="F32" s="72"/>
      <c r="G32" s="72"/>
    </row>
    <row r="33" spans="1:9" ht="28.5" customHeight="1" x14ac:dyDescent="0.25">
      <c r="A33" s="124"/>
      <c r="B33" s="133"/>
      <c r="C33" s="133"/>
      <c r="D33" s="133"/>
      <c r="E33" s="133"/>
      <c r="F33" s="133"/>
      <c r="G33" s="133"/>
      <c r="H33" s="133"/>
      <c r="I33" s="133"/>
    </row>
    <row r="34" spans="1:9" ht="28.5" customHeight="1" x14ac:dyDescent="0.25">
      <c r="A34" s="103"/>
      <c r="D34" s="130"/>
      <c r="E34" s="125"/>
    </row>
    <row r="35" spans="1:9" x14ac:dyDescent="0.25">
      <c r="A35" s="104"/>
      <c r="B35" s="107"/>
      <c r="C35" s="129"/>
      <c r="D35" s="129"/>
      <c r="E35" s="129"/>
      <c r="F35" s="129"/>
      <c r="G35" s="129"/>
      <c r="H35" s="129"/>
      <c r="I35" s="129"/>
    </row>
  </sheetData>
  <mergeCells count="19">
    <mergeCell ref="A1:E1"/>
    <mergeCell ref="A28:E28"/>
    <mergeCell ref="A29:E29"/>
    <mergeCell ref="A4:A5"/>
    <mergeCell ref="A6:A7"/>
    <mergeCell ref="A8:A9"/>
    <mergeCell ref="A10:A11"/>
    <mergeCell ref="A14:A15"/>
    <mergeCell ref="A16:A17"/>
    <mergeCell ref="A18:A19"/>
    <mergeCell ref="A20:A21"/>
    <mergeCell ref="A22:A23"/>
    <mergeCell ref="A24:A25"/>
    <mergeCell ref="A30:E30"/>
    <mergeCell ref="A31:E31"/>
    <mergeCell ref="A32:E32"/>
    <mergeCell ref="A12:A13"/>
    <mergeCell ref="A3:B3"/>
    <mergeCell ref="A26:A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I35"/>
  <sheetViews>
    <sheetView workbookViewId="0">
      <pane xSplit="2" ySplit="3" topLeftCell="C10" activePane="bottomRight" state="frozen"/>
      <selection pane="topRight" activeCell="C1" sqref="C1"/>
      <selection pane="bottomLeft" activeCell="A4" sqref="A4"/>
      <selection pane="bottomRight" activeCell="A30" sqref="A30:E30"/>
    </sheetView>
  </sheetViews>
  <sheetFormatPr baseColWidth="10" defaultColWidth="20.7109375" defaultRowHeight="15" x14ac:dyDescent="0.25"/>
  <cols>
    <col min="1" max="1" width="20.7109375" style="87"/>
    <col min="2" max="2" width="20.7109375" style="106"/>
    <col min="3" max="3" width="20.7109375" style="112"/>
    <col min="4" max="4" width="20.7109375" style="61"/>
    <col min="5" max="5" width="20.7109375" style="62"/>
    <col min="6" max="16384" width="20.7109375" style="112"/>
  </cols>
  <sheetData>
    <row r="1" spans="1:6" ht="24" customHeight="1" x14ac:dyDescent="0.25">
      <c r="A1" s="263" t="s">
        <v>215</v>
      </c>
      <c r="B1" s="263"/>
      <c r="C1" s="263"/>
      <c r="D1" s="263"/>
      <c r="E1" s="263"/>
      <c r="F1" s="120"/>
    </row>
    <row r="3" spans="1:6" ht="24" x14ac:dyDescent="0.25">
      <c r="A3" s="340"/>
      <c r="B3" s="341"/>
      <c r="C3" s="53" t="s">
        <v>212</v>
      </c>
      <c r="D3" s="121" t="s">
        <v>120</v>
      </c>
      <c r="E3" s="121" t="s">
        <v>121</v>
      </c>
    </row>
    <row r="4" spans="1:6" x14ac:dyDescent="0.25">
      <c r="A4" s="339">
        <v>1946</v>
      </c>
      <c r="B4" s="105" t="s">
        <v>1</v>
      </c>
      <c r="C4" s="172">
        <v>295</v>
      </c>
      <c r="D4" s="172">
        <v>7.6420561723453897</v>
      </c>
      <c r="E4" s="172">
        <v>1760.5501337627118</v>
      </c>
    </row>
    <row r="5" spans="1:6" x14ac:dyDescent="0.25">
      <c r="A5" s="276"/>
      <c r="B5" s="105" t="s">
        <v>2</v>
      </c>
      <c r="C5" s="172">
        <v>321</v>
      </c>
      <c r="D5" s="172">
        <v>6.55739145082637</v>
      </c>
      <c r="E5" s="172">
        <v>888.1531775077882</v>
      </c>
    </row>
    <row r="6" spans="1:6" x14ac:dyDescent="0.25">
      <c r="A6" s="339">
        <v>1947</v>
      </c>
      <c r="B6" s="105" t="s">
        <v>1</v>
      </c>
      <c r="C6" s="172">
        <v>566</v>
      </c>
      <c r="D6" s="172">
        <v>8.2378640894106603</v>
      </c>
      <c r="E6" s="172">
        <v>1881.4125451943462</v>
      </c>
    </row>
    <row r="7" spans="1:6" x14ac:dyDescent="0.25">
      <c r="A7" s="276"/>
      <c r="B7" s="105" t="s">
        <v>2</v>
      </c>
      <c r="C7" s="172">
        <v>486</v>
      </c>
      <c r="D7" s="172">
        <v>7.7261923875354599</v>
      </c>
      <c r="E7" s="172">
        <v>1357.633892510288</v>
      </c>
    </row>
    <row r="8" spans="1:6" x14ac:dyDescent="0.25">
      <c r="A8" s="339">
        <v>1948</v>
      </c>
      <c r="B8" s="105" t="s">
        <v>1</v>
      </c>
      <c r="C8" s="172">
        <v>696</v>
      </c>
      <c r="D8" s="172">
        <v>8.2143154979662896</v>
      </c>
      <c r="E8" s="172">
        <v>2588.939787744253</v>
      </c>
    </row>
    <row r="9" spans="1:6" x14ac:dyDescent="0.25">
      <c r="A9" s="276"/>
      <c r="B9" s="105" t="s">
        <v>2</v>
      </c>
      <c r="C9" s="172">
        <v>655</v>
      </c>
      <c r="D9" s="172">
        <v>6.51875584536368</v>
      </c>
      <c r="E9" s="172">
        <v>1186.5725988702291</v>
      </c>
    </row>
    <row r="10" spans="1:6" x14ac:dyDescent="0.25">
      <c r="A10" s="339">
        <v>1949</v>
      </c>
      <c r="B10" s="105" t="s">
        <v>1</v>
      </c>
      <c r="C10" s="172">
        <v>1135</v>
      </c>
      <c r="D10" s="172">
        <v>9.0603877013812895</v>
      </c>
      <c r="E10" s="172">
        <v>3713.4520525903085</v>
      </c>
    </row>
    <row r="11" spans="1:6" x14ac:dyDescent="0.25">
      <c r="A11" s="276"/>
      <c r="B11" s="105" t="s">
        <v>2</v>
      </c>
      <c r="C11" s="172">
        <v>1109</v>
      </c>
      <c r="D11" s="172">
        <v>7.2355249100601098</v>
      </c>
      <c r="E11" s="172">
        <v>1491.3842646528406</v>
      </c>
    </row>
    <row r="12" spans="1:6" x14ac:dyDescent="0.25">
      <c r="A12" s="339">
        <v>1950</v>
      </c>
      <c r="B12" s="105" t="s">
        <v>1</v>
      </c>
      <c r="C12" s="172">
        <v>1886</v>
      </c>
      <c r="D12" s="172">
        <v>8.0047730929947694</v>
      </c>
      <c r="E12" s="172">
        <v>2474.9319381177093</v>
      </c>
    </row>
    <row r="13" spans="1:6" x14ac:dyDescent="0.25">
      <c r="A13" s="276"/>
      <c r="B13" s="105" t="s">
        <v>2</v>
      </c>
      <c r="C13" s="172">
        <v>2353</v>
      </c>
      <c r="D13" s="172">
        <v>7.1402194411258799</v>
      </c>
      <c r="E13" s="172">
        <v>1229.4900756268594</v>
      </c>
    </row>
    <row r="14" spans="1:6" x14ac:dyDescent="0.25">
      <c r="A14" s="339">
        <v>1951</v>
      </c>
      <c r="B14" s="105" t="s">
        <v>1</v>
      </c>
      <c r="C14" s="172">
        <v>6727</v>
      </c>
      <c r="D14" s="172">
        <v>6.9030335016356696</v>
      </c>
      <c r="E14" s="172">
        <v>1635.8145810301767</v>
      </c>
    </row>
    <row r="15" spans="1:6" x14ac:dyDescent="0.25">
      <c r="A15" s="276"/>
      <c r="B15" s="105" t="s">
        <v>2</v>
      </c>
      <c r="C15" s="172">
        <v>11665</v>
      </c>
      <c r="D15" s="172">
        <v>5.9433574699582898</v>
      </c>
      <c r="E15" s="172">
        <v>807.26336418774463</v>
      </c>
    </row>
    <row r="16" spans="1:6" x14ac:dyDescent="0.25">
      <c r="A16" s="339">
        <v>1952</v>
      </c>
      <c r="B16" s="105" t="s">
        <v>1</v>
      </c>
      <c r="C16" s="172">
        <v>5373</v>
      </c>
      <c r="D16" s="172">
        <v>7.0217108306253504</v>
      </c>
      <c r="E16" s="172">
        <v>1984.2911145803089</v>
      </c>
    </row>
    <row r="17" spans="1:9" x14ac:dyDescent="0.25">
      <c r="A17" s="276"/>
      <c r="B17" s="105" t="s">
        <v>2</v>
      </c>
      <c r="C17" s="172">
        <v>8751</v>
      </c>
      <c r="D17" s="172">
        <v>6.6979362327301901</v>
      </c>
      <c r="E17" s="172">
        <v>1073.7164478288275</v>
      </c>
    </row>
    <row r="18" spans="1:9" x14ac:dyDescent="0.25">
      <c r="A18" s="339">
        <v>1953</v>
      </c>
      <c r="B18" s="105" t="s">
        <v>1</v>
      </c>
      <c r="C18" s="172">
        <v>5199</v>
      </c>
      <c r="D18" s="172">
        <v>5.92991728652086</v>
      </c>
      <c r="E18" s="172">
        <v>1578.801415301029</v>
      </c>
    </row>
    <row r="19" spans="1:9" x14ac:dyDescent="0.25">
      <c r="A19" s="276"/>
      <c r="B19" s="105" t="s">
        <v>2</v>
      </c>
      <c r="C19" s="172">
        <v>6951</v>
      </c>
      <c r="D19" s="172">
        <v>6.6847642109216503</v>
      </c>
      <c r="E19" s="172">
        <v>1060.2684713393785</v>
      </c>
    </row>
    <row r="20" spans="1:9" x14ac:dyDescent="0.25">
      <c r="A20" s="339">
        <v>1954</v>
      </c>
      <c r="B20" s="105" t="s">
        <v>1</v>
      </c>
      <c r="C20" s="172">
        <v>9462</v>
      </c>
      <c r="D20" s="172">
        <v>4.7836972009946104</v>
      </c>
      <c r="E20" s="172">
        <v>1004.5512885383724</v>
      </c>
    </row>
    <row r="21" spans="1:9" x14ac:dyDescent="0.25">
      <c r="A21" s="276"/>
      <c r="B21" s="105" t="s">
        <v>2</v>
      </c>
      <c r="C21" s="172">
        <v>15626</v>
      </c>
      <c r="D21" s="172">
        <v>5.5892680664467997</v>
      </c>
      <c r="E21" s="172">
        <v>715.61663497504162</v>
      </c>
    </row>
    <row r="22" spans="1:9" x14ac:dyDescent="0.25">
      <c r="A22" s="339">
        <v>1955</v>
      </c>
      <c r="B22" s="105" t="s">
        <v>1</v>
      </c>
      <c r="C22" s="172">
        <v>21430</v>
      </c>
      <c r="D22" s="172">
        <v>4.1313656068834597</v>
      </c>
      <c r="E22" s="172">
        <v>715.85525481895468</v>
      </c>
    </row>
    <row r="23" spans="1:9" x14ac:dyDescent="0.25">
      <c r="A23" s="276"/>
      <c r="B23" s="105" t="s">
        <v>2</v>
      </c>
      <c r="C23" s="172">
        <v>51467</v>
      </c>
      <c r="D23" s="172">
        <v>5.66781930945477</v>
      </c>
      <c r="E23" s="172">
        <v>613.9094232918336</v>
      </c>
    </row>
    <row r="24" spans="1:9" s="137" customFormat="1" x14ac:dyDescent="0.25">
      <c r="A24" s="342">
        <v>1956</v>
      </c>
      <c r="B24" s="185" t="s">
        <v>1</v>
      </c>
      <c r="C24" s="172">
        <v>7617</v>
      </c>
      <c r="D24" s="172">
        <v>4.1450072458512999</v>
      </c>
      <c r="E24" s="172">
        <v>653.6588702402546</v>
      </c>
    </row>
    <row r="25" spans="1:9" s="137" customFormat="1" x14ac:dyDescent="0.25">
      <c r="A25" s="343"/>
      <c r="B25" s="185" t="s">
        <v>2</v>
      </c>
      <c r="C25" s="172">
        <v>7673</v>
      </c>
      <c r="D25" s="172">
        <v>5.6840023146667598</v>
      </c>
      <c r="E25" s="172">
        <v>647.08274540857815</v>
      </c>
    </row>
    <row r="26" spans="1:9" s="189" customFormat="1" x14ac:dyDescent="0.25">
      <c r="A26" s="339">
        <v>1957</v>
      </c>
      <c r="B26" s="185" t="s">
        <v>1</v>
      </c>
      <c r="C26" s="172">
        <v>9580</v>
      </c>
      <c r="D26" s="172">
        <v>4.0614273119192301</v>
      </c>
      <c r="E26" s="172">
        <v>634.90584057202921</v>
      </c>
    </row>
    <row r="27" spans="1:9" s="189" customFormat="1" x14ac:dyDescent="0.25">
      <c r="A27" s="276"/>
      <c r="B27" s="185" t="s">
        <v>2</v>
      </c>
      <c r="C27" s="172">
        <v>7922</v>
      </c>
      <c r="D27" s="172">
        <v>5.6797150036262201</v>
      </c>
      <c r="E27" s="172">
        <v>644.98947105655395</v>
      </c>
    </row>
    <row r="28" spans="1:9" ht="15" customHeight="1" x14ac:dyDescent="0.25">
      <c r="A28" s="270" t="str">
        <f>'5.3-9 source'!A19:D19</f>
        <v>Source : L'Ircantec.</v>
      </c>
      <c r="B28" s="271"/>
      <c r="C28" s="271"/>
      <c r="D28" s="271"/>
      <c r="E28" s="271"/>
      <c r="F28" s="72"/>
      <c r="G28" s="72"/>
    </row>
    <row r="29" spans="1:9" ht="30" customHeight="1" x14ac:dyDescent="0.25">
      <c r="A29" s="332" t="s">
        <v>194</v>
      </c>
      <c r="B29" s="333"/>
      <c r="C29" s="333"/>
      <c r="D29" s="333"/>
      <c r="E29" s="333"/>
      <c r="F29" s="111"/>
      <c r="G29" s="111"/>
      <c r="H29" s="111"/>
      <c r="I29" s="111"/>
    </row>
    <row r="30" spans="1:9" ht="30" customHeight="1" x14ac:dyDescent="0.25">
      <c r="A30" s="332" t="s">
        <v>119</v>
      </c>
      <c r="B30" s="333"/>
      <c r="C30" s="333"/>
      <c r="D30" s="333"/>
      <c r="E30" s="333"/>
      <c r="F30" s="120"/>
      <c r="G30" s="120"/>
      <c r="H30" s="120"/>
      <c r="I30" s="120"/>
    </row>
    <row r="31" spans="1:9" ht="15" customHeight="1" x14ac:dyDescent="0.25">
      <c r="A31" s="269" t="s">
        <v>98</v>
      </c>
      <c r="B31" s="268"/>
      <c r="C31" s="268"/>
      <c r="D31" s="268"/>
      <c r="E31" s="268"/>
    </row>
    <row r="32" spans="1:9" ht="15" customHeight="1" x14ac:dyDescent="0.25">
      <c r="A32" s="269" t="s">
        <v>99</v>
      </c>
      <c r="B32" s="268"/>
      <c r="C32" s="268"/>
      <c r="D32" s="268"/>
      <c r="E32" s="268"/>
      <c r="F32" s="72"/>
      <c r="G32" s="72"/>
    </row>
    <row r="33" spans="1:9" ht="28.5" customHeight="1" x14ac:dyDescent="0.25">
      <c r="A33" s="111"/>
      <c r="B33" s="120"/>
      <c r="C33" s="120"/>
      <c r="D33" s="120"/>
      <c r="E33" s="120"/>
      <c r="F33" s="120"/>
      <c r="G33" s="120"/>
      <c r="H33" s="120"/>
      <c r="I33" s="120"/>
    </row>
    <row r="34" spans="1:9" ht="28.5" customHeight="1" x14ac:dyDescent="0.25">
      <c r="A34" s="103"/>
      <c r="D34" s="116"/>
      <c r="E34" s="112"/>
    </row>
    <row r="35" spans="1:9" x14ac:dyDescent="0.25">
      <c r="A35" s="104"/>
      <c r="B35" s="107"/>
      <c r="C35" s="115"/>
      <c r="D35" s="115"/>
      <c r="E35" s="115"/>
      <c r="F35" s="115"/>
      <c r="G35" s="115"/>
      <c r="H35" s="115"/>
      <c r="I35" s="115"/>
    </row>
  </sheetData>
  <mergeCells count="19">
    <mergeCell ref="A22:A23"/>
    <mergeCell ref="A1:E1"/>
    <mergeCell ref="A3:B3"/>
    <mergeCell ref="A4:A5"/>
    <mergeCell ref="A6:A7"/>
    <mergeCell ref="A8:A9"/>
    <mergeCell ref="A10:A11"/>
    <mergeCell ref="A12:A13"/>
    <mergeCell ref="A14:A15"/>
    <mergeCell ref="A16:A17"/>
    <mergeCell ref="A18:A19"/>
    <mergeCell ref="A20:A21"/>
    <mergeCell ref="A29:E29"/>
    <mergeCell ref="A30:E30"/>
    <mergeCell ref="A31:E31"/>
    <mergeCell ref="A32:E32"/>
    <mergeCell ref="A24:A25"/>
    <mergeCell ref="A26:A27"/>
    <mergeCell ref="A28:E28"/>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4"/>
  <sheetViews>
    <sheetView workbookViewId="0">
      <pane xSplit="1" ySplit="5" topLeftCell="B6" activePane="bottomRight" state="frozen"/>
      <selection activeCell="G25" sqref="G25"/>
      <selection pane="topRight" activeCell="G25" sqref="G25"/>
      <selection pane="bottomLeft" activeCell="G25" sqref="G25"/>
      <selection pane="bottomRight" activeCell="A15" sqref="A15"/>
    </sheetView>
  </sheetViews>
  <sheetFormatPr baseColWidth="10" defaultColWidth="15.7109375" defaultRowHeight="15" x14ac:dyDescent="0.25"/>
  <cols>
    <col min="1" max="1" width="50.7109375" style="96" customWidth="1"/>
    <col min="2" max="16384" width="15.7109375" style="51"/>
  </cols>
  <sheetData>
    <row r="1" spans="1:11" x14ac:dyDescent="0.25">
      <c r="A1" s="263" t="str">
        <f>'5.3-12 source'!A1:S1</f>
        <v>Figure 5.3-12 : Montant des pensions mensuelles brutes moyennes de droit direct et de droit dérivé versées au SRE, à la CNRACL et au FSPOEIE (stock)</v>
      </c>
      <c r="B1" s="263"/>
      <c r="C1" s="263"/>
      <c r="D1" s="263"/>
      <c r="E1" s="263"/>
      <c r="F1" s="263"/>
      <c r="G1" s="263"/>
      <c r="H1" s="263"/>
      <c r="I1" s="263"/>
      <c r="J1" s="263"/>
      <c r="K1" s="263"/>
    </row>
    <row r="3" spans="1:11" s="96" customFormat="1" x14ac:dyDescent="0.25">
      <c r="A3" s="79"/>
      <c r="B3" s="275" t="s">
        <v>61</v>
      </c>
      <c r="C3" s="275"/>
      <c r="D3" s="275"/>
      <c r="E3" s="275"/>
      <c r="F3" s="275" t="str">
        <f>'5.3-12 source'!K3</f>
        <v>FSPOEIE (ouvriers d'État)</v>
      </c>
      <c r="G3" s="276"/>
      <c r="H3" s="275" t="s">
        <v>26</v>
      </c>
      <c r="I3" s="275"/>
      <c r="J3" s="275"/>
      <c r="K3" s="275"/>
    </row>
    <row r="4" spans="1:11" s="96" customFormat="1" ht="33" customHeight="1" x14ac:dyDescent="0.25">
      <c r="A4" s="302"/>
      <c r="B4" s="275" t="s">
        <v>36</v>
      </c>
      <c r="C4" s="275"/>
      <c r="D4" s="275" t="s">
        <v>20</v>
      </c>
      <c r="E4" s="275"/>
      <c r="F4" s="276"/>
      <c r="G4" s="276"/>
      <c r="H4" s="275" t="s">
        <v>28</v>
      </c>
      <c r="I4" s="275"/>
      <c r="J4" s="275" t="s">
        <v>29</v>
      </c>
      <c r="K4" s="275"/>
    </row>
    <row r="5" spans="1:11" s="96" customFormat="1" x14ac:dyDescent="0.25">
      <c r="A5" s="302"/>
      <c r="B5" s="187">
        <v>2016</v>
      </c>
      <c r="C5" s="190">
        <v>2017</v>
      </c>
      <c r="D5" s="190">
        <v>2016</v>
      </c>
      <c r="E5" s="190">
        <v>2017</v>
      </c>
      <c r="F5" s="190">
        <v>2016</v>
      </c>
      <c r="G5" s="190">
        <v>2017</v>
      </c>
      <c r="H5" s="190">
        <v>2016</v>
      </c>
      <c r="I5" s="190">
        <v>2017</v>
      </c>
      <c r="J5" s="190">
        <v>2016</v>
      </c>
      <c r="K5" s="190">
        <v>2017</v>
      </c>
    </row>
    <row r="6" spans="1:11" ht="21" x14ac:dyDescent="0.25">
      <c r="A6" s="81" t="s">
        <v>89</v>
      </c>
      <c r="B6" s="4">
        <f>'5.3-12 source'!F6</f>
        <v>1548211</v>
      </c>
      <c r="C6" s="4">
        <f>'5.3-12 source'!G6</f>
        <v>1570076</v>
      </c>
      <c r="D6" s="4">
        <f>'5.3-12 source'!I6</f>
        <v>387076</v>
      </c>
      <c r="E6" s="4">
        <f>'5.3-12 source'!J6</f>
        <v>388720</v>
      </c>
      <c r="F6" s="4">
        <f>'5.3-12 source'!L6</f>
        <v>68455</v>
      </c>
      <c r="G6" s="4">
        <f>'5.3-12 source'!M6</f>
        <v>68468</v>
      </c>
      <c r="H6" s="4">
        <f>'5.3-12 source'!O6</f>
        <v>562437</v>
      </c>
      <c r="I6" s="4">
        <f>'5.3-12 source'!P6</f>
        <v>590799</v>
      </c>
      <c r="J6" s="4">
        <f>'5.3-12 source'!R6</f>
        <v>523486</v>
      </c>
      <c r="K6" s="4">
        <f>'5.3-12 source'!S6</f>
        <v>539745</v>
      </c>
    </row>
    <row r="7" spans="1:11" ht="22.5" x14ac:dyDescent="0.25">
      <c r="A7" s="82" t="s">
        <v>31</v>
      </c>
      <c r="B7" s="5">
        <f>'5.3-12 source'!F7</f>
        <v>2015.0367986000001</v>
      </c>
      <c r="C7" s="5">
        <f>'5.3-12 source'!G7</f>
        <v>2035.2680687</v>
      </c>
      <c r="D7" s="5">
        <f>'5.3-12 source'!I7</f>
        <v>1635.7614134999999</v>
      </c>
      <c r="E7" s="5">
        <f>'5.3-12 source'!J7</f>
        <v>1646.9141635000001</v>
      </c>
      <c r="F7" s="5">
        <f>'5.3-12 source'!L7</f>
        <v>1763.61</v>
      </c>
      <c r="G7" s="5">
        <f>'5.3-12 source'!M7</f>
        <v>1786.75</v>
      </c>
      <c r="H7" s="5">
        <f>'5.3-12 source'!O7</f>
        <v>1215.0088167138299</v>
      </c>
      <c r="I7" s="5">
        <f>'5.3-12 source'!P7</f>
        <v>1225.249604838868</v>
      </c>
      <c r="J7" s="5">
        <f>'5.3-12 source'!R7</f>
        <v>1331.9240274727199</v>
      </c>
      <c r="K7" s="5">
        <f>'5.3-12 source'!S7</f>
        <v>1348.9639989796615</v>
      </c>
    </row>
    <row r="8" spans="1:11" ht="22.5" x14ac:dyDescent="0.25">
      <c r="A8" s="83" t="s">
        <v>143</v>
      </c>
      <c r="B8" s="210">
        <f>'5.3-12 source'!F8</f>
        <v>2088.4560836000001</v>
      </c>
      <c r="C8" s="210">
        <f>'5.3-12 source'!G8</f>
        <v>2108.7969268000002</v>
      </c>
      <c r="D8" s="210">
        <f>'5.3-12 source'!I8</f>
        <v>1704.2201374000001</v>
      </c>
      <c r="E8" s="210">
        <f>'5.3-12 source'!J8</f>
        <v>1715.4893531</v>
      </c>
      <c r="F8" s="210">
        <f>'5.3-12 source'!L8</f>
        <v>1822.9</v>
      </c>
      <c r="G8" s="210">
        <f>'5.3-12 source'!M8</f>
        <v>1845.76</v>
      </c>
      <c r="H8" s="210">
        <f>'5.3-12 source'!O8</f>
        <v>1273.8718676833</v>
      </c>
      <c r="I8" s="210">
        <f>'5.3-12 source'!P8</f>
        <v>1283.6750504454258</v>
      </c>
      <c r="J8" s="210">
        <f>'5.3-12 source'!R8</f>
        <v>1410.32613633809</v>
      </c>
      <c r="K8" s="210">
        <f>'5.3-12 source'!S8</f>
        <v>1428.9694864756912</v>
      </c>
    </row>
    <row r="9" spans="1:11" x14ac:dyDescent="0.25">
      <c r="A9" s="207" t="s">
        <v>1</v>
      </c>
      <c r="B9" s="211">
        <f>'5.3-12 source'!F9</f>
        <v>2286.2871762</v>
      </c>
      <c r="C9" s="211">
        <f>'5.3-12 source'!G9</f>
        <v>2307.1090060000001</v>
      </c>
      <c r="D9" s="211">
        <f>'5.3-12 source'!I9</f>
        <v>1739.0474853000001</v>
      </c>
      <c r="E9" s="211">
        <f>'5.3-12 source'!J9</f>
        <v>1751.7591934</v>
      </c>
      <c r="F9" s="211">
        <f>'5.3-12 source'!L9</f>
        <v>1926.25</v>
      </c>
      <c r="G9" s="211">
        <f>'5.3-12 source'!M9</f>
        <v>1949.52</v>
      </c>
      <c r="H9" s="211">
        <f>'5.3-12 source'!O9</f>
        <v>1405.7160012117699</v>
      </c>
      <c r="I9" s="211">
        <f>'5.3-12 source'!P9</f>
        <v>1415.5565034402011</v>
      </c>
      <c r="J9" s="211">
        <f>'5.3-12 source'!R9</f>
        <v>1544.58030993939</v>
      </c>
      <c r="K9" s="211">
        <f>'5.3-12 source'!S9</f>
        <v>1563.2606569912987</v>
      </c>
    </row>
    <row r="10" spans="1:11" x14ac:dyDescent="0.25">
      <c r="A10" s="208" t="s">
        <v>2</v>
      </c>
      <c r="B10" s="212">
        <f>'5.3-12 source'!F10</f>
        <v>1934.7405745000001</v>
      </c>
      <c r="C10" s="212">
        <f>'5.3-12 source'!G10</f>
        <v>1955.0796511000001</v>
      </c>
      <c r="D10" s="212">
        <f>'5.3-12 source'!I10</f>
        <v>1247.8709742999999</v>
      </c>
      <c r="E10" s="212">
        <f>'5.3-12 source'!J10</f>
        <v>1253.831864</v>
      </c>
      <c r="F10" s="212">
        <f>'5.3-12 source'!L10</f>
        <v>1421.89</v>
      </c>
      <c r="G10" s="212">
        <f>'5.3-12 source'!M10</f>
        <v>1441.84</v>
      </c>
      <c r="H10" s="212">
        <f>'5.3-12 source'!O10</f>
        <v>1179.5306093317799</v>
      </c>
      <c r="I10" s="212">
        <f>'5.3-12 source'!P10</f>
        <v>1189.2977342393572</v>
      </c>
      <c r="J10" s="212">
        <f>'5.3-12 source'!R10</f>
        <v>1382.3042584413399</v>
      </c>
      <c r="K10" s="212">
        <f>'5.3-12 source'!S10</f>
        <v>1400.7977862435905</v>
      </c>
    </row>
    <row r="11" spans="1:11" x14ac:dyDescent="0.25">
      <c r="A11" s="84"/>
      <c r="B11" s="9"/>
      <c r="C11" s="9"/>
      <c r="D11" s="9"/>
      <c r="E11" s="9"/>
      <c r="F11" s="9"/>
      <c r="G11" s="9"/>
      <c r="H11" s="9"/>
      <c r="I11" s="9"/>
      <c r="J11" s="9"/>
      <c r="K11" s="10"/>
    </row>
    <row r="12" spans="1:11" ht="21" x14ac:dyDescent="0.25">
      <c r="A12" s="85" t="s">
        <v>144</v>
      </c>
      <c r="B12" s="8">
        <f>'5.3-12 source'!F11</f>
        <v>320707</v>
      </c>
      <c r="C12" s="8">
        <f>'5.3-12 source'!G11</f>
        <v>321835</v>
      </c>
      <c r="D12" s="8">
        <f>'5.3-12 source'!I11</f>
        <v>162722</v>
      </c>
      <c r="E12" s="8">
        <f>'5.3-12 source'!J11</f>
        <v>159546</v>
      </c>
      <c r="F12" s="8">
        <f>'5.3-12 source'!L11</f>
        <v>32608</v>
      </c>
      <c r="G12" s="8">
        <f>'5.3-12 source'!M11</f>
        <v>31934</v>
      </c>
      <c r="H12" s="8">
        <f>'5.3-12 source'!O11</f>
        <v>113560</v>
      </c>
      <c r="I12" s="8">
        <f>'5.3-12 source'!P11</f>
        <v>115809</v>
      </c>
      <c r="J12" s="8">
        <f>'5.3-12 source'!R11</f>
        <v>53482</v>
      </c>
      <c r="K12" s="8">
        <f>'5.3-12 source'!S11</f>
        <v>54939</v>
      </c>
    </row>
    <row r="13" spans="1:11" ht="22.5" x14ac:dyDescent="0.25">
      <c r="A13" s="82" t="s">
        <v>22</v>
      </c>
      <c r="B13" s="3">
        <f>'5.3-12 source'!F12</f>
        <v>864.44769470000006</v>
      </c>
      <c r="C13" s="3">
        <f>'5.3-12 source'!G12</f>
        <v>873.43845959999999</v>
      </c>
      <c r="D13" s="3">
        <f>'5.3-12 source'!I12</f>
        <v>718.04592749999995</v>
      </c>
      <c r="E13" s="3">
        <f>'5.3-12 source'!J12</f>
        <v>726.65468080000005</v>
      </c>
      <c r="F13" s="3">
        <f>'5.3-12 source'!L12</f>
        <v>777.07</v>
      </c>
      <c r="G13" s="3">
        <f>'5.3-12 source'!M12</f>
        <v>786.29</v>
      </c>
      <c r="H13" s="3">
        <f>'5.3-12 source'!O12</f>
        <v>565.09537221118671</v>
      </c>
      <c r="I13" s="3">
        <f>'5.3-12 source'!P12</f>
        <v>569.24929605409193</v>
      </c>
      <c r="J13" s="3">
        <f>'5.3-12 source'!R12</f>
        <v>601.40369041108738</v>
      </c>
      <c r="K13" s="3">
        <f>'5.3-12 source'!S12</f>
        <v>607.87599823751054</v>
      </c>
    </row>
    <row r="14" spans="1:11" ht="22.5" x14ac:dyDescent="0.25">
      <c r="A14" s="83" t="s">
        <v>23</v>
      </c>
      <c r="B14" s="213">
        <f>'5.3-12 source'!F13</f>
        <v>918.21323789999997</v>
      </c>
      <c r="C14" s="213">
        <f>'5.3-12 source'!G13</f>
        <v>926.75701289999995</v>
      </c>
      <c r="D14" s="213">
        <f>'5.3-12 source'!I13</f>
        <v>760.50147560000005</v>
      </c>
      <c r="E14" s="213">
        <f>'5.3-12 source'!J13</f>
        <v>769.42837010000005</v>
      </c>
      <c r="F14" s="213">
        <f>'5.3-12 source'!L13</f>
        <v>814.86</v>
      </c>
      <c r="G14" s="213">
        <f>'5.3-12 source'!M13</f>
        <v>823.9</v>
      </c>
      <c r="H14" s="213">
        <f>'5.3-12 source'!O13</f>
        <v>606.13795434784015</v>
      </c>
      <c r="I14" s="213">
        <f>'5.3-12 source'!P13</f>
        <v>609.83117208240185</v>
      </c>
      <c r="J14" s="213">
        <f>'5.3-12 source'!R13</f>
        <v>637.56028538575129</v>
      </c>
      <c r="K14" s="213">
        <f>'5.3-12 source'!S13</f>
        <v>644.05625341924667</v>
      </c>
    </row>
    <row r="15" spans="1:11" x14ac:dyDescent="0.25">
      <c r="A15" s="207" t="str">
        <f>'5.3-12 source'!A14</f>
        <v>Hommes (1)</v>
      </c>
      <c r="B15" s="214">
        <f>'5.3-12 source'!F14</f>
        <v>842.10030730000005</v>
      </c>
      <c r="C15" s="214">
        <f>'5.3-12 source'!G14</f>
        <v>853.85656570000003</v>
      </c>
      <c r="D15" s="214">
        <f>'5.3-12 source'!I14</f>
        <v>646.78880409999999</v>
      </c>
      <c r="E15" s="214">
        <f>'5.3-12 source'!J14</f>
        <v>661.74266439999997</v>
      </c>
      <c r="F15" s="214">
        <f>'5.3-12 source'!L14</f>
        <v>609.74</v>
      </c>
      <c r="G15" s="214">
        <f>'5.3-12 source'!M14</f>
        <v>625.15</v>
      </c>
      <c r="H15" s="214">
        <f>'5.3-12 source'!O14</f>
        <v>531.92714370055512</v>
      </c>
      <c r="I15" s="214">
        <f>'5.3-12 source'!P14</f>
        <v>537.92318304324658</v>
      </c>
      <c r="J15" s="214">
        <f>'5.3-12 source'!R14</f>
        <v>613.37823089700225</v>
      </c>
      <c r="K15" s="214">
        <f>'5.3-12 source'!S14</f>
        <v>620.77810933718615</v>
      </c>
    </row>
    <row r="16" spans="1:11" x14ac:dyDescent="0.25">
      <c r="A16" s="207" t="str">
        <f>'5.3-12 source'!A15</f>
        <v>Femmes (1)</v>
      </c>
      <c r="B16" s="215">
        <f>'5.3-12 source'!F15</f>
        <v>968.68870919999995</v>
      </c>
      <c r="C16" s="215">
        <f>'5.3-12 source'!G15</f>
        <v>976.46605280000006</v>
      </c>
      <c r="D16" s="215">
        <f>'5.3-12 source'!I15</f>
        <v>780.21143900000004</v>
      </c>
      <c r="E16" s="215">
        <f>'5.3-12 source'!J15</f>
        <v>789.37343060000001</v>
      </c>
      <c r="F16" s="215">
        <f>'5.3-12 source'!L15</f>
        <v>821.36</v>
      </c>
      <c r="G16" s="215">
        <f>'5.3-12 source'!M15</f>
        <v>830.37</v>
      </c>
      <c r="H16" s="215">
        <f>'5.3-12 source'!O15</f>
        <v>619.267082306308</v>
      </c>
      <c r="I16" s="215">
        <f>'5.3-12 source'!P15</f>
        <v>623.02441501579449</v>
      </c>
      <c r="J16" s="215">
        <f>'5.3-12 source'!R15</f>
        <v>651.34792849319683</v>
      </c>
      <c r="K16" s="215">
        <f>'5.3-12 source'!S15</f>
        <v>657.81034608642437</v>
      </c>
    </row>
    <row r="17" spans="1:11" ht="15" customHeight="1" x14ac:dyDescent="0.25">
      <c r="A17" s="270" t="str">
        <f>'5.3-12 source'!A16:S16</f>
        <v>Sources : DGFiP - Service des retraites de l'État, CNRACL et FSPOEIE.</v>
      </c>
      <c r="B17" s="271"/>
      <c r="C17" s="271"/>
      <c r="D17" s="271"/>
      <c r="E17" s="271"/>
      <c r="F17" s="271"/>
      <c r="G17" s="271"/>
      <c r="H17" s="271"/>
      <c r="I17" s="271"/>
      <c r="J17" s="271"/>
      <c r="K17" s="271"/>
    </row>
    <row r="18" spans="1:11" ht="36" customHeight="1" x14ac:dyDescent="0.25">
      <c r="A18" s="269" t="str">
        <f>'5.3-12 source'!A17:S17</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8" s="268"/>
      <c r="C18" s="268"/>
      <c r="D18" s="268"/>
      <c r="E18" s="268"/>
      <c r="F18" s="268"/>
      <c r="G18" s="268"/>
      <c r="H18" s="268"/>
      <c r="I18" s="268"/>
      <c r="J18" s="268"/>
      <c r="K18" s="268"/>
    </row>
    <row r="19" spans="1:11" s="204" customFormat="1" ht="24" customHeight="1" x14ac:dyDescent="0.25">
      <c r="A19" s="278"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19" s="279"/>
      <c r="C19" s="279"/>
      <c r="D19" s="279"/>
      <c r="E19" s="279"/>
      <c r="F19" s="279"/>
      <c r="G19" s="279"/>
      <c r="H19" s="279"/>
      <c r="I19" s="279"/>
      <c r="J19" s="279"/>
      <c r="K19" s="279"/>
    </row>
    <row r="20" spans="1:11" x14ac:dyDescent="0.25">
      <c r="A20" s="269" t="str">
        <f>'5.3-12 source'!A18:S18</f>
        <v>(1) Conjoint survivant</v>
      </c>
      <c r="B20" s="268"/>
      <c r="C20" s="268"/>
      <c r="D20" s="268"/>
      <c r="E20" s="268"/>
      <c r="F20" s="268"/>
      <c r="G20" s="268"/>
      <c r="H20" s="268"/>
      <c r="I20" s="268"/>
      <c r="J20" s="268"/>
      <c r="K20" s="268"/>
    </row>
    <row r="21" spans="1:11" ht="15" customHeight="1" x14ac:dyDescent="0.25">
      <c r="A21" s="269"/>
      <c r="B21" s="268"/>
      <c r="C21" s="268"/>
      <c r="D21" s="268"/>
      <c r="E21" s="268"/>
      <c r="F21" s="268"/>
      <c r="G21" s="268"/>
      <c r="H21" s="268"/>
      <c r="I21" s="268"/>
      <c r="J21" s="268"/>
      <c r="K21" s="268"/>
    </row>
    <row r="22" spans="1:11" ht="15" customHeight="1" x14ac:dyDescent="0.25">
      <c r="A22" s="269"/>
      <c r="B22" s="268"/>
      <c r="C22" s="268"/>
      <c r="D22" s="268"/>
      <c r="E22" s="268"/>
      <c r="F22" s="268"/>
      <c r="G22" s="268"/>
      <c r="H22" s="268"/>
      <c r="I22" s="268"/>
      <c r="J22" s="268"/>
      <c r="K22" s="268"/>
    </row>
    <row r="23" spans="1:11" ht="15" customHeight="1" x14ac:dyDescent="0.25">
      <c r="A23" s="269"/>
      <c r="B23" s="268"/>
      <c r="C23" s="268"/>
      <c r="D23" s="268"/>
      <c r="E23" s="268"/>
      <c r="F23" s="268"/>
      <c r="G23" s="268"/>
      <c r="H23" s="268"/>
      <c r="I23" s="268"/>
      <c r="J23" s="268"/>
      <c r="K23" s="268"/>
    </row>
    <row r="24" spans="1:11" x14ac:dyDescent="0.25">
      <c r="A24" s="269"/>
      <c r="B24" s="269"/>
      <c r="C24" s="269"/>
      <c r="D24" s="269"/>
      <c r="E24" s="269"/>
      <c r="F24" s="269"/>
      <c r="G24" s="269"/>
      <c r="H24" s="269"/>
      <c r="I24" s="61"/>
      <c r="J24" s="61"/>
      <c r="K24" s="61"/>
    </row>
  </sheetData>
  <mergeCells count="17">
    <mergeCell ref="A1:K1"/>
    <mergeCell ref="B3:E3"/>
    <mergeCell ref="F3:G4"/>
    <mergeCell ref="H3:K3"/>
    <mergeCell ref="A4:A5"/>
    <mergeCell ref="B4:C4"/>
    <mergeCell ref="D4:E4"/>
    <mergeCell ref="H4:I4"/>
    <mergeCell ref="J4:K4"/>
    <mergeCell ref="A17:K17"/>
    <mergeCell ref="A18:K18"/>
    <mergeCell ref="A20:K20"/>
    <mergeCell ref="A21:K21"/>
    <mergeCell ref="A24:H24"/>
    <mergeCell ref="A22:K22"/>
    <mergeCell ref="A23:K23"/>
    <mergeCell ref="A19:K1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V19"/>
  <sheetViews>
    <sheetView workbookViewId="0">
      <pane xSplit="1" ySplit="5" topLeftCell="D6" activePane="bottomRight" state="frozen"/>
      <selection pane="topRight" activeCell="D1" sqref="D1"/>
      <selection pane="bottomLeft" activeCell="A6" sqref="A6"/>
      <selection pane="bottomRight" activeCell="A15" sqref="A15"/>
    </sheetView>
  </sheetViews>
  <sheetFormatPr baseColWidth="10" defaultRowHeight="15" x14ac:dyDescent="0.25"/>
  <cols>
    <col min="1" max="1" width="50.7109375" style="51" customWidth="1"/>
    <col min="2" max="19" width="12.7109375" style="51" customWidth="1"/>
    <col min="20" max="16384" width="11.42578125" style="51"/>
  </cols>
  <sheetData>
    <row r="1" spans="1:22" x14ac:dyDescent="0.25">
      <c r="A1" s="263" t="s">
        <v>195</v>
      </c>
      <c r="B1" s="263"/>
      <c r="C1" s="263"/>
      <c r="D1" s="263"/>
      <c r="E1" s="263"/>
      <c r="F1" s="263"/>
      <c r="G1" s="263"/>
      <c r="H1" s="263"/>
      <c r="I1" s="263"/>
      <c r="J1" s="263"/>
      <c r="K1" s="263"/>
      <c r="L1" s="263"/>
      <c r="M1" s="263"/>
      <c r="N1" s="263"/>
      <c r="O1" s="263"/>
      <c r="P1" s="263"/>
      <c r="Q1" s="263"/>
      <c r="R1" s="263"/>
      <c r="S1" s="263"/>
    </row>
    <row r="3" spans="1:22" s="125" customFormat="1" ht="15" customHeight="1" x14ac:dyDescent="0.25">
      <c r="A3" s="345"/>
      <c r="B3" s="275" t="s">
        <v>61</v>
      </c>
      <c r="C3" s="275"/>
      <c r="D3" s="275"/>
      <c r="E3" s="275"/>
      <c r="F3" s="275"/>
      <c r="G3" s="275"/>
      <c r="H3" s="275"/>
      <c r="I3" s="275"/>
      <c r="J3" s="275"/>
      <c r="K3" s="283" t="s">
        <v>196</v>
      </c>
      <c r="L3" s="284"/>
      <c r="M3" s="285"/>
      <c r="N3" s="275" t="s">
        <v>26</v>
      </c>
      <c r="O3" s="275"/>
      <c r="P3" s="275"/>
      <c r="Q3" s="275"/>
      <c r="R3" s="275"/>
      <c r="S3" s="275"/>
      <c r="T3" s="325"/>
      <c r="U3" s="325"/>
      <c r="V3" s="325"/>
    </row>
    <row r="4" spans="1:22" s="125" customFormat="1" ht="33" customHeight="1" x14ac:dyDescent="0.25">
      <c r="A4" s="346"/>
      <c r="B4" s="326" t="s">
        <v>27</v>
      </c>
      <c r="C4" s="326"/>
      <c r="D4" s="326"/>
      <c r="E4" s="326" t="s">
        <v>36</v>
      </c>
      <c r="F4" s="326"/>
      <c r="G4" s="326"/>
      <c r="H4" s="326" t="s">
        <v>20</v>
      </c>
      <c r="I4" s="326"/>
      <c r="J4" s="326"/>
      <c r="K4" s="286"/>
      <c r="L4" s="287"/>
      <c r="M4" s="288"/>
      <c r="N4" s="326" t="s">
        <v>28</v>
      </c>
      <c r="O4" s="326"/>
      <c r="P4" s="326"/>
      <c r="Q4" s="326" t="s">
        <v>29</v>
      </c>
      <c r="R4" s="326"/>
      <c r="S4" s="326"/>
      <c r="T4" s="326" t="s">
        <v>37</v>
      </c>
      <c r="U4" s="326"/>
      <c r="V4" s="326"/>
    </row>
    <row r="5" spans="1:22" s="125" customFormat="1" x14ac:dyDescent="0.25">
      <c r="A5" s="347"/>
      <c r="B5" s="1">
        <v>2015</v>
      </c>
      <c r="C5" s="1">
        <v>2016</v>
      </c>
      <c r="D5" s="1">
        <v>2017</v>
      </c>
      <c r="E5" s="1">
        <v>2015</v>
      </c>
      <c r="F5" s="1">
        <v>2016</v>
      </c>
      <c r="G5" s="1">
        <v>2017</v>
      </c>
      <c r="H5" s="1">
        <v>2015</v>
      </c>
      <c r="I5" s="1">
        <v>2016</v>
      </c>
      <c r="J5" s="1">
        <v>2017</v>
      </c>
      <c r="K5" s="1">
        <v>2015</v>
      </c>
      <c r="L5" s="1">
        <v>2016</v>
      </c>
      <c r="M5" s="1">
        <v>2017</v>
      </c>
      <c r="N5" s="1">
        <v>2015</v>
      </c>
      <c r="O5" s="1">
        <v>2016</v>
      </c>
      <c r="P5" s="1">
        <v>2017</v>
      </c>
      <c r="Q5" s="1">
        <v>2015</v>
      </c>
      <c r="R5" s="1">
        <v>2016</v>
      </c>
      <c r="S5" s="1">
        <v>2017</v>
      </c>
      <c r="T5" s="1">
        <v>2015</v>
      </c>
      <c r="U5" s="1">
        <v>2016</v>
      </c>
      <c r="V5" s="1">
        <v>2017</v>
      </c>
    </row>
    <row r="6" spans="1:22" s="125" customFormat="1" ht="52.5" customHeight="1" x14ac:dyDescent="0.25">
      <c r="A6" s="192" t="s">
        <v>89</v>
      </c>
      <c r="B6" s="4">
        <v>1282854</v>
      </c>
      <c r="C6" s="144">
        <v>1292762</v>
      </c>
      <c r="D6" s="144">
        <v>1305209</v>
      </c>
      <c r="E6" s="4">
        <v>1530505</v>
      </c>
      <c r="F6" s="144">
        <v>1548211</v>
      </c>
      <c r="G6" s="144">
        <v>1570076</v>
      </c>
      <c r="H6" s="4">
        <v>386849</v>
      </c>
      <c r="I6" s="144">
        <v>387076</v>
      </c>
      <c r="J6" s="144">
        <v>388720</v>
      </c>
      <c r="K6" s="4">
        <v>68734</v>
      </c>
      <c r="L6" s="144">
        <v>68455</v>
      </c>
      <c r="M6" s="144">
        <v>68468</v>
      </c>
      <c r="N6" s="4">
        <v>537577</v>
      </c>
      <c r="O6" s="144">
        <v>562437</v>
      </c>
      <c r="P6" s="144">
        <v>590799</v>
      </c>
      <c r="Q6" s="4">
        <v>509281</v>
      </c>
      <c r="R6" s="144">
        <v>523486</v>
      </c>
      <c r="S6" s="144">
        <v>539745</v>
      </c>
      <c r="T6" s="4">
        <v>1046858</v>
      </c>
      <c r="U6" s="144">
        <v>1085923</v>
      </c>
      <c r="V6" s="144">
        <v>1130544</v>
      </c>
    </row>
    <row r="7" spans="1:22" s="125" customFormat="1" ht="56.25" customHeight="1" x14ac:dyDescent="0.25">
      <c r="A7" s="84" t="s">
        <v>31</v>
      </c>
      <c r="B7" s="5">
        <v>2074.9472156000002</v>
      </c>
      <c r="C7" s="145">
        <v>2079.9416624</v>
      </c>
      <c r="D7" s="145">
        <v>2102.2407234000002</v>
      </c>
      <c r="E7" s="5">
        <v>2011.5317053000001</v>
      </c>
      <c r="F7" s="145">
        <v>2015.0367986000001</v>
      </c>
      <c r="G7" s="145">
        <v>2035.2680687</v>
      </c>
      <c r="H7" s="5">
        <v>1660.5972526</v>
      </c>
      <c r="I7" s="145">
        <v>1635.7614134999999</v>
      </c>
      <c r="J7" s="145">
        <v>1646.9141635000001</v>
      </c>
      <c r="K7" s="5">
        <v>1756.61</v>
      </c>
      <c r="L7" s="145">
        <v>1763.61</v>
      </c>
      <c r="M7" s="145">
        <v>1786.75</v>
      </c>
      <c r="N7" s="5">
        <v>1215.6655992582898</v>
      </c>
      <c r="O7" s="145">
        <v>1215.0088167138299</v>
      </c>
      <c r="P7" s="145">
        <v>1225.249604838868</v>
      </c>
      <c r="Q7" s="5">
        <v>1326.2777276295139</v>
      </c>
      <c r="R7" s="145">
        <v>1331.9240274727199</v>
      </c>
      <c r="S7" s="145">
        <v>1348.9639989796615</v>
      </c>
      <c r="T7" s="5">
        <v>1269.4776596369336</v>
      </c>
      <c r="U7" s="145">
        <v>1271.36862813424</v>
      </c>
      <c r="V7" s="145">
        <v>1284.3122483031798</v>
      </c>
    </row>
    <row r="8" spans="1:22" s="125" customFormat="1" ht="56.25" customHeight="1" x14ac:dyDescent="0.25">
      <c r="A8" s="84" t="s">
        <v>143</v>
      </c>
      <c r="B8" s="5">
        <v>2152.3234828999998</v>
      </c>
      <c r="C8" s="145">
        <v>2157.0425383000002</v>
      </c>
      <c r="D8" s="145">
        <v>2179.5952330999999</v>
      </c>
      <c r="E8" s="5">
        <v>2085.3114221999999</v>
      </c>
      <c r="F8" s="145">
        <v>2088.4560836000001</v>
      </c>
      <c r="G8" s="145">
        <v>2108.7969268000002</v>
      </c>
      <c r="H8" s="5">
        <v>1731.6561391</v>
      </c>
      <c r="I8" s="145">
        <v>1704.2201374000001</v>
      </c>
      <c r="J8" s="145">
        <v>1715.4893531</v>
      </c>
      <c r="K8" s="5">
        <v>1816.41</v>
      </c>
      <c r="L8" s="145">
        <v>1822.9</v>
      </c>
      <c r="M8" s="145">
        <v>1845.76</v>
      </c>
      <c r="N8" s="5">
        <v>1275.302214076326</v>
      </c>
      <c r="O8" s="145">
        <v>1273.8718676833</v>
      </c>
      <c r="P8" s="145">
        <v>1283.6750504454258</v>
      </c>
      <c r="Q8" s="5">
        <v>1403.7260010335119</v>
      </c>
      <c r="R8" s="145">
        <v>1410.32613633809</v>
      </c>
      <c r="S8" s="145">
        <v>1428.9694864756912</v>
      </c>
      <c r="T8" s="5">
        <v>1337.7795271843527</v>
      </c>
      <c r="U8" s="145">
        <v>1339.65062135423</v>
      </c>
      <c r="V8" s="145">
        <v>1353.0402486683397</v>
      </c>
    </row>
    <row r="9" spans="1:22" s="125" customFormat="1" x14ac:dyDescent="0.25">
      <c r="A9" s="84" t="s">
        <v>1</v>
      </c>
      <c r="B9" s="5">
        <v>2413.8227052000002</v>
      </c>
      <c r="C9" s="145">
        <v>2418.2876185</v>
      </c>
      <c r="D9" s="145">
        <v>2443.8189091999998</v>
      </c>
      <c r="E9" s="5">
        <v>2285.0626895999999</v>
      </c>
      <c r="F9" s="145">
        <v>2286.2871762</v>
      </c>
      <c r="G9" s="145">
        <v>2307.1090060000001</v>
      </c>
      <c r="H9" s="5">
        <v>1767.5996576</v>
      </c>
      <c r="I9" s="145">
        <v>1739.0474853000001</v>
      </c>
      <c r="J9" s="145">
        <v>1751.7591934</v>
      </c>
      <c r="K9" s="5">
        <v>1920.07</v>
      </c>
      <c r="L9" s="145">
        <v>1926.25</v>
      </c>
      <c r="M9" s="145">
        <v>1949.52</v>
      </c>
      <c r="N9" s="5">
        <v>1408.5527041097153</v>
      </c>
      <c r="O9" s="145">
        <v>1405.7160012117699</v>
      </c>
      <c r="P9" s="145">
        <v>1415.5565034402011</v>
      </c>
      <c r="Q9" s="5">
        <v>1540.1149625599478</v>
      </c>
      <c r="R9" s="145">
        <v>1544.58030993939</v>
      </c>
      <c r="S9" s="145">
        <v>1563.2606569912987</v>
      </c>
      <c r="T9" s="5">
        <v>1445.5252398944151</v>
      </c>
      <c r="U9" s="145">
        <v>1444.34048259977</v>
      </c>
      <c r="V9" s="145">
        <v>1456.2114081965028</v>
      </c>
    </row>
    <row r="10" spans="1:22" s="125" customFormat="1" x14ac:dyDescent="0.25">
      <c r="A10" s="84" t="s">
        <v>2</v>
      </c>
      <c r="B10" s="5">
        <v>1971.1766032999999</v>
      </c>
      <c r="C10" s="145">
        <v>1976.9853906000001</v>
      </c>
      <c r="D10" s="145">
        <v>1998.7124877000001</v>
      </c>
      <c r="E10" s="5">
        <v>1929.921738</v>
      </c>
      <c r="F10" s="145">
        <v>1934.7405745000001</v>
      </c>
      <c r="G10" s="145">
        <v>1955.0796511000001</v>
      </c>
      <c r="H10" s="5">
        <v>1251.6740408999999</v>
      </c>
      <c r="I10" s="145">
        <v>1247.8709742999999</v>
      </c>
      <c r="J10" s="145">
        <v>1253.831864</v>
      </c>
      <c r="K10" s="5">
        <v>1414.07</v>
      </c>
      <c r="L10" s="145">
        <v>1421.89</v>
      </c>
      <c r="M10" s="145">
        <v>1441.84</v>
      </c>
      <c r="N10" s="5">
        <v>1180.0991047648656</v>
      </c>
      <c r="O10" s="145">
        <v>1179.5306093317799</v>
      </c>
      <c r="P10" s="145">
        <v>1189.2977342393572</v>
      </c>
      <c r="Q10" s="5">
        <v>1375.4074477494353</v>
      </c>
      <c r="R10" s="145">
        <v>1382.3042584413399</v>
      </c>
      <c r="S10" s="145">
        <v>1400.7977862435905</v>
      </c>
      <c r="T10" s="5">
        <v>1292.1206905769002</v>
      </c>
      <c r="U10" s="145">
        <v>1294.93844423012</v>
      </c>
      <c r="V10" s="145">
        <v>1308.6621963476682</v>
      </c>
    </row>
    <row r="11" spans="1:22" s="125" customFormat="1" ht="63" customHeight="1" x14ac:dyDescent="0.25">
      <c r="A11" s="192" t="s">
        <v>144</v>
      </c>
      <c r="B11" s="8">
        <v>278483</v>
      </c>
      <c r="C11" s="148">
        <v>286908</v>
      </c>
      <c r="D11" s="148">
        <v>286014</v>
      </c>
      <c r="E11" s="8">
        <v>308973</v>
      </c>
      <c r="F11" s="148">
        <v>320707</v>
      </c>
      <c r="G11" s="148">
        <v>321835</v>
      </c>
      <c r="H11" s="8">
        <v>160464</v>
      </c>
      <c r="I11" s="148">
        <v>162722</v>
      </c>
      <c r="J11" s="148">
        <v>159546</v>
      </c>
      <c r="K11" s="8">
        <v>33515</v>
      </c>
      <c r="L11" s="148">
        <v>32608</v>
      </c>
      <c r="M11" s="148">
        <v>31934</v>
      </c>
      <c r="N11" s="8">
        <v>111525</v>
      </c>
      <c r="O11" s="148">
        <v>113560</v>
      </c>
      <c r="P11" s="148">
        <v>115809</v>
      </c>
      <c r="Q11" s="8">
        <v>52106</v>
      </c>
      <c r="R11" s="148">
        <v>53482</v>
      </c>
      <c r="S11" s="148">
        <v>54939</v>
      </c>
      <c r="T11" s="8">
        <v>163631</v>
      </c>
      <c r="U11" s="148">
        <v>167042</v>
      </c>
      <c r="V11" s="148">
        <v>170748</v>
      </c>
    </row>
    <row r="12" spans="1:22" s="125" customFormat="1" ht="56.25" customHeight="1" x14ac:dyDescent="0.25">
      <c r="A12" s="84" t="s">
        <v>22</v>
      </c>
      <c r="B12" s="3">
        <v>911.45762149999996</v>
      </c>
      <c r="C12" s="149">
        <v>879.32540859999995</v>
      </c>
      <c r="D12" s="149">
        <v>888.72891319999997</v>
      </c>
      <c r="E12" s="3">
        <v>897.51051789999997</v>
      </c>
      <c r="F12" s="149">
        <v>864.44769470000006</v>
      </c>
      <c r="G12" s="149">
        <v>873.43845959999999</v>
      </c>
      <c r="H12" s="3">
        <v>801.81042749999995</v>
      </c>
      <c r="I12" s="149">
        <v>718.04592749999995</v>
      </c>
      <c r="J12" s="149">
        <v>726.65468080000005</v>
      </c>
      <c r="K12" s="3">
        <v>773.9</v>
      </c>
      <c r="L12" s="149">
        <v>777.07</v>
      </c>
      <c r="M12" s="149">
        <v>786.29</v>
      </c>
      <c r="N12" s="3">
        <v>565.93165432172907</v>
      </c>
      <c r="O12" s="149">
        <v>565.09537221118671</v>
      </c>
      <c r="P12" s="149">
        <v>569.24929605409193</v>
      </c>
      <c r="Q12" s="3">
        <v>600.56418785062351</v>
      </c>
      <c r="R12" s="149">
        <v>601.40369041108738</v>
      </c>
      <c r="S12" s="149">
        <v>607.87599823751054</v>
      </c>
      <c r="T12" s="3">
        <v>576.96422319600299</v>
      </c>
      <c r="U12" s="149">
        <v>576.71791617647307</v>
      </c>
      <c r="V12" s="149">
        <v>581.67333057764642</v>
      </c>
    </row>
    <row r="13" spans="1:22" s="125" customFormat="1" ht="56.25" customHeight="1" x14ac:dyDescent="0.25">
      <c r="A13" s="84" t="s">
        <v>145</v>
      </c>
      <c r="B13" s="3">
        <v>962.29323099999999</v>
      </c>
      <c r="C13" s="149">
        <v>935.15252369999996</v>
      </c>
      <c r="D13" s="149">
        <v>944.27406180000003</v>
      </c>
      <c r="E13" s="3">
        <v>946.34635809999997</v>
      </c>
      <c r="F13" s="149">
        <v>918.21323789999997</v>
      </c>
      <c r="G13" s="149">
        <v>926.75701289999995</v>
      </c>
      <c r="H13" s="3">
        <v>845.44440280000003</v>
      </c>
      <c r="I13" s="149">
        <v>760.50147560000005</v>
      </c>
      <c r="J13" s="149">
        <v>769.42837010000005</v>
      </c>
      <c r="K13" s="3">
        <v>812.07</v>
      </c>
      <c r="L13" s="149">
        <v>814.86</v>
      </c>
      <c r="M13" s="149">
        <v>823.9</v>
      </c>
      <c r="N13" s="3">
        <v>608.04288846086206</v>
      </c>
      <c r="O13" s="149">
        <v>606.13795434784015</v>
      </c>
      <c r="P13" s="149">
        <v>609.83117208240185</v>
      </c>
      <c r="Q13" s="3">
        <v>636.70754285160695</v>
      </c>
      <c r="R13" s="149">
        <v>637.56028538575129</v>
      </c>
      <c r="S13" s="149">
        <v>644.05625341924667</v>
      </c>
      <c r="T13" s="3">
        <v>617.1743247607593</v>
      </c>
      <c r="U13" s="149">
        <v>616.19646000401508</v>
      </c>
      <c r="V13" s="149">
        <v>620.83945309177443</v>
      </c>
    </row>
    <row r="14" spans="1:22" s="125" customFormat="1" x14ac:dyDescent="0.25">
      <c r="A14" s="84" t="s">
        <v>146</v>
      </c>
      <c r="B14" s="3">
        <v>845.37006799999995</v>
      </c>
      <c r="C14" s="149">
        <v>852.07867190000002</v>
      </c>
      <c r="D14" s="149">
        <v>864.9424487</v>
      </c>
      <c r="E14" s="3">
        <v>835.96173299999998</v>
      </c>
      <c r="F14" s="149">
        <v>842.10030730000005</v>
      </c>
      <c r="G14" s="149">
        <v>853.85656570000003</v>
      </c>
      <c r="H14" s="3">
        <v>644.93205260000002</v>
      </c>
      <c r="I14" s="149">
        <v>646.78880409999999</v>
      </c>
      <c r="J14" s="149">
        <v>661.74266439999997</v>
      </c>
      <c r="K14" s="3">
        <v>601.33000000000004</v>
      </c>
      <c r="L14" s="149">
        <v>609.74</v>
      </c>
      <c r="M14" s="149">
        <v>625.15</v>
      </c>
      <c r="N14" s="3">
        <v>531.46394245142699</v>
      </c>
      <c r="O14" s="149">
        <v>531.92714370055512</v>
      </c>
      <c r="P14" s="149">
        <v>537.92318304324658</v>
      </c>
      <c r="Q14" s="3">
        <v>610.7187389151801</v>
      </c>
      <c r="R14" s="149">
        <v>613.37823089700225</v>
      </c>
      <c r="S14" s="149">
        <v>620.77810933718615</v>
      </c>
      <c r="T14" s="3">
        <v>573.76676830153735</v>
      </c>
      <c r="U14" s="149">
        <v>575.26932766145114</v>
      </c>
      <c r="V14" s="149">
        <v>581.98716700404395</v>
      </c>
    </row>
    <row r="15" spans="1:22" s="125" customFormat="1" x14ac:dyDescent="0.25">
      <c r="A15" s="84" t="s">
        <v>147</v>
      </c>
      <c r="B15" s="3">
        <v>985.12751379999997</v>
      </c>
      <c r="C15" s="149">
        <v>986.81515549999995</v>
      </c>
      <c r="D15" s="149">
        <v>995.93378559999996</v>
      </c>
      <c r="E15" s="3">
        <v>967.87720209999998</v>
      </c>
      <c r="F15" s="149">
        <v>968.68870919999995</v>
      </c>
      <c r="G15" s="149">
        <v>976.46605280000006</v>
      </c>
      <c r="H15" s="3">
        <v>846.63372030000005</v>
      </c>
      <c r="I15" s="149">
        <v>780.21143900000004</v>
      </c>
      <c r="J15" s="149">
        <v>789.37343060000001</v>
      </c>
      <c r="K15" s="3">
        <v>818.69</v>
      </c>
      <c r="L15" s="149">
        <v>821.36</v>
      </c>
      <c r="M15" s="149">
        <v>830.37</v>
      </c>
      <c r="N15" s="3">
        <v>621.05195111893215</v>
      </c>
      <c r="O15" s="149">
        <v>619.267082306308</v>
      </c>
      <c r="P15" s="149">
        <v>623.02441501579449</v>
      </c>
      <c r="Q15" s="3">
        <v>651.04901828333584</v>
      </c>
      <c r="R15" s="149">
        <v>651.34792849319683</v>
      </c>
      <c r="S15" s="149">
        <v>657.81034608642437</v>
      </c>
      <c r="T15" s="3">
        <v>628.86873286711034</v>
      </c>
      <c r="U15" s="149">
        <v>627.63534182066724</v>
      </c>
      <c r="V15" s="149">
        <v>632.09502052377456</v>
      </c>
    </row>
    <row r="16" spans="1:22" ht="15" customHeight="1" x14ac:dyDescent="0.25">
      <c r="A16" s="344" t="str">
        <f>'5.3-1 source'!A18:S18</f>
        <v>Sources : DGFiP - Service des retraites de l'État, CNRACL et FSPOEIE.</v>
      </c>
      <c r="B16" s="344"/>
      <c r="C16" s="344"/>
      <c r="D16" s="344"/>
      <c r="E16" s="344"/>
      <c r="F16" s="344"/>
      <c r="G16" s="344"/>
      <c r="H16" s="344"/>
      <c r="I16" s="344"/>
      <c r="J16" s="344"/>
      <c r="K16" s="344"/>
      <c r="L16" s="344"/>
      <c r="M16" s="344"/>
      <c r="N16" s="344"/>
      <c r="O16" s="344"/>
      <c r="P16" s="344"/>
      <c r="Q16" s="344"/>
      <c r="R16" s="344"/>
      <c r="S16" s="344"/>
      <c r="T16" s="344"/>
      <c r="U16" s="344"/>
      <c r="V16" s="344"/>
    </row>
    <row r="17" spans="1:22" ht="39" customHeight="1" x14ac:dyDescent="0.25">
      <c r="A17" s="320" t="str">
        <f>'5.3-1 source'!A19:S19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17" s="320"/>
      <c r="C17" s="320"/>
      <c r="D17" s="320"/>
      <c r="E17" s="320"/>
      <c r="F17" s="320"/>
      <c r="G17" s="320"/>
      <c r="H17" s="320"/>
      <c r="I17" s="320"/>
      <c r="J17" s="320"/>
      <c r="K17" s="320"/>
      <c r="L17" s="320"/>
      <c r="M17" s="320"/>
      <c r="N17" s="320"/>
      <c r="O17" s="320"/>
      <c r="P17" s="320"/>
      <c r="Q17" s="320"/>
      <c r="R17" s="320"/>
      <c r="S17" s="320"/>
      <c r="T17" s="320"/>
      <c r="U17" s="320"/>
      <c r="V17" s="320"/>
    </row>
    <row r="18" spans="1:22" ht="15" customHeight="1" x14ac:dyDescent="0.25">
      <c r="A18" s="320" t="s">
        <v>197</v>
      </c>
      <c r="B18" s="320"/>
      <c r="C18" s="320"/>
      <c r="D18" s="320"/>
      <c r="E18" s="320"/>
      <c r="F18" s="320"/>
      <c r="G18" s="320"/>
      <c r="H18" s="320"/>
      <c r="I18" s="320"/>
      <c r="J18" s="320"/>
      <c r="K18" s="320"/>
      <c r="L18" s="320"/>
      <c r="M18" s="320"/>
      <c r="N18" s="320"/>
      <c r="O18" s="320"/>
      <c r="P18" s="320"/>
      <c r="Q18" s="320"/>
      <c r="R18" s="320"/>
      <c r="S18" s="320"/>
      <c r="T18" s="320"/>
      <c r="U18" s="320"/>
      <c r="V18" s="320"/>
    </row>
    <row r="19" spans="1:22" ht="15" customHeight="1" x14ac:dyDescent="0.25">
      <c r="A19" s="90"/>
      <c r="B19" s="90"/>
      <c r="C19" s="90"/>
      <c r="D19" s="90"/>
      <c r="E19" s="90"/>
      <c r="F19" s="90"/>
      <c r="G19" s="90"/>
      <c r="H19" s="90"/>
      <c r="I19" s="90"/>
      <c r="J19" s="90"/>
      <c r="K19" s="90"/>
      <c r="L19" s="90"/>
      <c r="M19" s="90"/>
      <c r="N19" s="90"/>
      <c r="O19" s="90"/>
      <c r="P19" s="90"/>
      <c r="Q19" s="90"/>
      <c r="R19" s="90"/>
      <c r="S19" s="90"/>
    </row>
  </sheetData>
  <mergeCells count="14">
    <mergeCell ref="A16:V16"/>
    <mergeCell ref="A17:V17"/>
    <mergeCell ref="A18:V18"/>
    <mergeCell ref="A1:S1"/>
    <mergeCell ref="Q4:S4"/>
    <mergeCell ref="T4:V4"/>
    <mergeCell ref="A3:A5"/>
    <mergeCell ref="B3:J3"/>
    <mergeCell ref="K3:M4"/>
    <mergeCell ref="N3:V3"/>
    <mergeCell ref="B4:D4"/>
    <mergeCell ref="E4:G4"/>
    <mergeCell ref="H4:J4"/>
    <mergeCell ref="N4:P4"/>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4"/>
  <sheetViews>
    <sheetView workbookViewId="0">
      <selection sqref="A1:J1"/>
    </sheetView>
  </sheetViews>
  <sheetFormatPr baseColWidth="10" defaultRowHeight="15" x14ac:dyDescent="0.25"/>
  <cols>
    <col min="1" max="16384" width="11.42578125" style="51"/>
  </cols>
  <sheetData>
    <row r="1" spans="1:15" ht="27" customHeight="1" x14ac:dyDescent="0.25">
      <c r="A1" s="263" t="str">
        <f>'5.3-13 source'!A1:O1</f>
        <v>Figure 5.3-13 : Montant brut mensuel moyen (en euros) de la retraite totale des pensions de droit direct versées au SRE, à la CNRACL et au FSPOEIE en 2017 (stock)</v>
      </c>
      <c r="B1" s="263"/>
      <c r="C1" s="263"/>
      <c r="D1" s="263"/>
      <c r="E1" s="263"/>
      <c r="F1" s="263"/>
      <c r="G1" s="263"/>
      <c r="H1" s="263"/>
      <c r="I1" s="263"/>
      <c r="J1" s="263"/>
      <c r="K1" s="77"/>
      <c r="L1" s="77"/>
      <c r="M1" s="77"/>
      <c r="N1" s="77"/>
      <c r="O1" s="77"/>
    </row>
    <row r="19" spans="1:10" ht="25.5" customHeight="1" x14ac:dyDescent="0.25">
      <c r="A19" s="348" t="str">
        <f>'5.3-13 source'!A6:F6</f>
        <v>Sources : DGFiP - Service des retraites de l'État, CNRACL et FSPOEIE. Traitement DGAFP, département des études, des statistiques et des systèmes d'information.</v>
      </c>
      <c r="B19" s="268"/>
      <c r="C19" s="268"/>
      <c r="D19" s="268"/>
      <c r="E19" s="268"/>
      <c r="F19" s="268"/>
      <c r="G19" s="268"/>
      <c r="H19" s="268"/>
      <c r="I19" s="268"/>
      <c r="J19" s="268"/>
    </row>
    <row r="20" spans="1:10" ht="45" customHeight="1" x14ac:dyDescent="0.25">
      <c r="A20" s="269" t="str">
        <f>'5.3-13 source'!A7:F7</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0" s="268"/>
      <c r="C20" s="268"/>
      <c r="D20" s="268"/>
      <c r="E20" s="268"/>
      <c r="F20" s="268"/>
      <c r="G20" s="268"/>
      <c r="H20" s="268"/>
      <c r="I20" s="268"/>
      <c r="J20" s="268"/>
    </row>
    <row r="21" spans="1:10" s="204" customFormat="1" ht="24" customHeight="1" x14ac:dyDescent="0.25">
      <c r="A21" s="278"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1" s="279"/>
      <c r="C21" s="279"/>
      <c r="D21" s="279"/>
      <c r="E21" s="279"/>
      <c r="F21" s="279"/>
      <c r="G21" s="279"/>
      <c r="H21" s="279"/>
      <c r="I21" s="279"/>
      <c r="J21" s="279"/>
    </row>
    <row r="22" spans="1:10" ht="15" customHeight="1" x14ac:dyDescent="0.25">
      <c r="A22" s="269" t="str">
        <f>'5.3-13 source'!A8:F8</f>
        <v>(1) Les effectifs et indicateurs des pensions militaires entrées en paiement sont hors soldes de réserve.</v>
      </c>
      <c r="B22" s="268"/>
      <c r="C22" s="268"/>
      <c r="D22" s="268"/>
      <c r="E22" s="268"/>
      <c r="F22" s="268"/>
      <c r="G22" s="268"/>
      <c r="H22" s="268"/>
      <c r="I22" s="268"/>
      <c r="J22" s="268"/>
    </row>
    <row r="23" spans="1:10" ht="15" customHeight="1" x14ac:dyDescent="0.25">
      <c r="A23" s="269" t="str">
        <f>'5.3-13 source'!A9:F9</f>
        <v>(2) Les montants de pensions sont issus des titres définitifs uniquement, les pensions en état d'avances ne sont pas prises en compte.</v>
      </c>
      <c r="B23" s="268"/>
      <c r="C23" s="268"/>
      <c r="D23" s="268"/>
      <c r="E23" s="268"/>
      <c r="F23" s="268"/>
      <c r="G23" s="268"/>
      <c r="H23" s="268"/>
      <c r="I23" s="268"/>
      <c r="J23" s="268"/>
    </row>
    <row r="24" spans="1:10" ht="30" customHeight="1" x14ac:dyDescent="0.25">
      <c r="A24" s="269" t="str">
        <f>'5.3-13 source'!A10:F10</f>
        <v>(3)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4" s="268"/>
      <c r="C24" s="268"/>
      <c r="D24" s="268"/>
      <c r="E24" s="268"/>
      <c r="F24" s="268"/>
      <c r="G24" s="268"/>
      <c r="H24" s="268"/>
      <c r="I24" s="268"/>
      <c r="J24" s="268"/>
    </row>
  </sheetData>
  <mergeCells count="7">
    <mergeCell ref="A24:J24"/>
    <mergeCell ref="A1:J1"/>
    <mergeCell ref="A19:J19"/>
    <mergeCell ref="A20:J20"/>
    <mergeCell ref="A22:J22"/>
    <mergeCell ref="A23:J23"/>
    <mergeCell ref="A21:J2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11"/>
  <sheetViews>
    <sheetView workbookViewId="0">
      <pane xSplit="1" ySplit="3" topLeftCell="B4" activePane="bottomRight" state="frozen"/>
      <selection pane="topRight" activeCell="B1" sqref="B1"/>
      <selection pane="bottomLeft" activeCell="A4" sqref="A4"/>
      <selection pane="bottomRight" activeCell="A2" sqref="A2"/>
    </sheetView>
  </sheetViews>
  <sheetFormatPr baseColWidth="10" defaultColWidth="15.7109375" defaultRowHeight="15" x14ac:dyDescent="0.25"/>
  <cols>
    <col min="1" max="1" width="45.7109375" style="96" customWidth="1"/>
    <col min="2" max="6" width="20.7109375" style="51" customWidth="1"/>
    <col min="7" max="16384" width="15.7109375" style="51"/>
  </cols>
  <sheetData>
    <row r="1" spans="1:15" ht="18" customHeight="1" x14ac:dyDescent="0.25">
      <c r="A1" s="263" t="s">
        <v>208</v>
      </c>
      <c r="B1" s="263"/>
      <c r="C1" s="263"/>
      <c r="D1" s="263"/>
      <c r="E1" s="263"/>
      <c r="F1" s="263"/>
      <c r="G1" s="263"/>
      <c r="H1" s="263"/>
      <c r="I1" s="263"/>
      <c r="J1" s="263"/>
      <c r="K1" s="263"/>
      <c r="L1" s="263"/>
      <c r="M1" s="263"/>
      <c r="N1" s="263"/>
      <c r="O1" s="263"/>
    </row>
    <row r="2" spans="1:15" ht="18" customHeight="1" x14ac:dyDescent="0.25">
      <c r="A2" s="44"/>
      <c r="B2" s="44"/>
      <c r="C2" s="44"/>
      <c r="D2" s="44"/>
      <c r="E2" s="44"/>
      <c r="F2" s="44"/>
      <c r="G2" s="44"/>
      <c r="H2" s="44"/>
      <c r="I2" s="44"/>
      <c r="J2" s="44"/>
      <c r="K2" s="44"/>
      <c r="L2" s="44"/>
      <c r="M2" s="44"/>
      <c r="N2" s="44"/>
      <c r="O2" s="44"/>
    </row>
    <row r="3" spans="1:15" s="106" customFormat="1" ht="33.75" x14ac:dyDescent="0.25">
      <c r="A3" s="41"/>
      <c r="B3" s="40" t="s">
        <v>148</v>
      </c>
      <c r="C3" s="40" t="s">
        <v>103</v>
      </c>
      <c r="D3" s="40" t="s">
        <v>104</v>
      </c>
      <c r="E3" s="40" t="s">
        <v>38</v>
      </c>
      <c r="F3" s="40" t="s">
        <v>39</v>
      </c>
      <c r="G3" s="78"/>
      <c r="H3" s="78"/>
      <c r="I3" s="78"/>
      <c r="J3" s="78"/>
      <c r="K3" s="78"/>
      <c r="L3" s="78"/>
      <c r="M3" s="78"/>
      <c r="N3" s="78"/>
      <c r="O3" s="78"/>
    </row>
    <row r="4" spans="1:15" ht="22.5" x14ac:dyDescent="0.25">
      <c r="A4" s="42" t="s">
        <v>105</v>
      </c>
      <c r="B4" s="170">
        <f>'5.3-12 source'!G9</f>
        <v>2307.1090060000001</v>
      </c>
      <c r="C4" s="170">
        <f>'5.3-12 source'!J9</f>
        <v>1751.7591934</v>
      </c>
      <c r="D4" s="170">
        <f>'5.3-12 source'!M9</f>
        <v>1949.52</v>
      </c>
      <c r="E4" s="170">
        <f>'5.3-12 source'!P9</f>
        <v>1415.5565034402011</v>
      </c>
      <c r="F4" s="170">
        <f>'5.3-12 source'!S9</f>
        <v>1563.2606569912987</v>
      </c>
      <c r="G4" s="44"/>
      <c r="H4" s="44"/>
      <c r="I4" s="44"/>
      <c r="J4" s="44"/>
      <c r="K4" s="44"/>
      <c r="L4" s="44"/>
      <c r="M4" s="44"/>
      <c r="N4" s="44"/>
      <c r="O4" s="44"/>
    </row>
    <row r="5" spans="1:15" ht="22.5" x14ac:dyDescent="0.25">
      <c r="A5" s="42" t="s">
        <v>106</v>
      </c>
      <c r="B5" s="170">
        <f>'5.3-12 source'!G10</f>
        <v>1955.0796511000001</v>
      </c>
      <c r="C5" s="170">
        <f>'5.3-12 source'!J10</f>
        <v>1253.831864</v>
      </c>
      <c r="D5" s="170">
        <f>'5.3-12 source'!M10</f>
        <v>1441.84</v>
      </c>
      <c r="E5" s="170">
        <f>'5.3-12 source'!P10</f>
        <v>1189.2977342393572</v>
      </c>
      <c r="F5" s="170">
        <f>'5.3-12 source'!S10</f>
        <v>1400.7977862435905</v>
      </c>
      <c r="G5" s="44"/>
      <c r="H5" s="44"/>
      <c r="I5" s="44"/>
      <c r="J5" s="44"/>
      <c r="K5" s="44"/>
      <c r="L5" s="44"/>
      <c r="M5" s="44"/>
      <c r="N5" s="44"/>
      <c r="O5" s="44"/>
    </row>
    <row r="6" spans="1:15" x14ac:dyDescent="0.25">
      <c r="A6" s="270" t="s">
        <v>198</v>
      </c>
      <c r="B6" s="271"/>
      <c r="C6" s="271"/>
      <c r="D6" s="271"/>
      <c r="E6" s="271"/>
      <c r="F6" s="271"/>
      <c r="G6" s="86"/>
      <c r="H6" s="86"/>
      <c r="I6" s="290"/>
      <c r="J6" s="291"/>
      <c r="K6" s="291"/>
      <c r="L6" s="291"/>
      <c r="M6" s="291"/>
    </row>
    <row r="7" spans="1:15" ht="45" customHeight="1" x14ac:dyDescent="0.25">
      <c r="A7" s="269" t="str">
        <f>'5.3-1 source'!A19:S19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7" s="268"/>
      <c r="C7" s="268"/>
      <c r="D7" s="268"/>
      <c r="E7" s="268"/>
      <c r="F7" s="268"/>
      <c r="I7" s="60"/>
      <c r="J7" s="60"/>
      <c r="K7" s="60"/>
      <c r="L7" s="60"/>
      <c r="M7" s="60"/>
    </row>
    <row r="8" spans="1:15" ht="15" customHeight="1" x14ac:dyDescent="0.25">
      <c r="A8" s="269" t="str">
        <f>'5.3-1 source'!A20:S20</f>
        <v>(1) Les effectifs et indicateurs des pensions militaires entrées en paiement sont hors soldes de réserve.</v>
      </c>
      <c r="B8" s="268"/>
      <c r="C8" s="268"/>
      <c r="D8" s="268"/>
      <c r="E8" s="268"/>
      <c r="F8" s="268"/>
      <c r="I8" s="264"/>
      <c r="J8" s="266"/>
      <c r="K8" s="266"/>
      <c r="L8" s="266"/>
      <c r="M8" s="266"/>
    </row>
    <row r="9" spans="1:15" ht="15" customHeight="1" x14ac:dyDescent="0.25">
      <c r="A9" s="269" t="s">
        <v>112</v>
      </c>
      <c r="B9" s="268"/>
      <c r="C9" s="268"/>
      <c r="D9" s="268"/>
      <c r="E9" s="268"/>
      <c r="F9" s="268"/>
      <c r="I9" s="264"/>
      <c r="J9" s="266"/>
      <c r="K9" s="266"/>
      <c r="L9" s="266"/>
      <c r="M9" s="266"/>
    </row>
    <row r="10" spans="1:15" ht="30" customHeight="1" x14ac:dyDescent="0.25">
      <c r="A10" s="269" t="s">
        <v>175</v>
      </c>
      <c r="B10" s="268"/>
      <c r="C10" s="268"/>
      <c r="D10" s="268"/>
      <c r="E10" s="268"/>
      <c r="F10" s="268"/>
      <c r="G10" s="48"/>
      <c r="H10" s="48"/>
      <c r="I10" s="264"/>
      <c r="J10" s="266"/>
      <c r="K10" s="266"/>
      <c r="L10" s="266"/>
      <c r="M10" s="266"/>
    </row>
    <row r="11" spans="1:15" ht="27" customHeight="1" x14ac:dyDescent="0.25">
      <c r="A11" s="264"/>
      <c r="B11" s="266"/>
      <c r="C11" s="266"/>
      <c r="D11" s="266"/>
      <c r="E11" s="266"/>
      <c r="F11" s="266"/>
      <c r="G11" s="266"/>
      <c r="H11" s="266"/>
      <c r="I11" s="264"/>
      <c r="J11" s="266"/>
      <c r="K11" s="266"/>
      <c r="L11" s="266"/>
      <c r="M11" s="266"/>
    </row>
  </sheetData>
  <mergeCells count="12">
    <mergeCell ref="A1:O1"/>
    <mergeCell ref="I6:M6"/>
    <mergeCell ref="I8:M8"/>
    <mergeCell ref="A6:F6"/>
    <mergeCell ref="A7:F7"/>
    <mergeCell ref="A8:F8"/>
    <mergeCell ref="I9:M9"/>
    <mergeCell ref="I10:M10"/>
    <mergeCell ref="A11:H11"/>
    <mergeCell ref="I11:M11"/>
    <mergeCell ref="A9:F9"/>
    <mergeCell ref="A10:F10"/>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45"/>
  <sheetViews>
    <sheetView workbookViewId="0">
      <pane xSplit="3" ySplit="3" topLeftCell="D16" activePane="bottomRight" state="frozen"/>
      <selection activeCell="G25" sqref="G25"/>
      <selection pane="topRight" activeCell="G25" sqref="G25"/>
      <selection pane="bottomLeft" activeCell="G25" sqref="G25"/>
      <selection pane="bottomRight" activeCell="A33" sqref="A33:G33"/>
    </sheetView>
  </sheetViews>
  <sheetFormatPr baseColWidth="10" defaultColWidth="12.7109375" defaultRowHeight="15" x14ac:dyDescent="0.25"/>
  <cols>
    <col min="1" max="2" width="15.7109375" style="51" customWidth="1"/>
    <col min="3" max="3" width="30.7109375" style="51" customWidth="1"/>
    <col min="4" max="4" width="12.7109375" style="137"/>
    <col min="5" max="5" width="12.7109375" style="189"/>
    <col min="6" max="16384" width="12.7109375" style="51"/>
  </cols>
  <sheetData>
    <row r="1" spans="1:7" s="61" customFormat="1" ht="28.5" customHeight="1" x14ac:dyDescent="0.25">
      <c r="A1" s="263" t="str">
        <f>'5.3-14 source'!A1:X1</f>
        <v>Figure 5.3-14 : Montant des pensions mensuelles brutes moyennes de droit direct et de droit dérivé versées au SRE, à la CNRACL et au FSPOEIE (stock)</v>
      </c>
      <c r="B1" s="263"/>
      <c r="C1" s="263"/>
      <c r="D1" s="263"/>
      <c r="E1" s="263"/>
      <c r="F1" s="263"/>
      <c r="G1" s="263"/>
    </row>
    <row r="2" spans="1:7" x14ac:dyDescent="0.25">
      <c r="A2" s="44"/>
      <c r="B2" s="44"/>
      <c r="C2" s="44"/>
      <c r="D2" s="135"/>
      <c r="E2" s="188"/>
      <c r="F2" s="44"/>
      <c r="G2" s="44"/>
    </row>
    <row r="3" spans="1:7" ht="56.25" x14ac:dyDescent="0.25">
      <c r="A3" s="275" t="s">
        <v>199</v>
      </c>
      <c r="B3" s="294"/>
      <c r="C3" s="294"/>
      <c r="D3" s="186">
        <f>'5.3-14 source'!U3</f>
        <v>2016</v>
      </c>
      <c r="E3" s="186">
        <f>'5.3-14 source'!V3</f>
        <v>2017</v>
      </c>
      <c r="F3" s="89" t="str">
        <f>'5.3-14 source'!W3</f>
        <v>Évolution 2017/2016 (en %)</v>
      </c>
      <c r="G3" s="89" t="str">
        <f>'5.3-14 source'!X3</f>
        <v>Évolution annuelle moyenne 2017/2009 (en %)</v>
      </c>
    </row>
    <row r="4" spans="1:7" x14ac:dyDescent="0.25">
      <c r="A4" s="275" t="s">
        <v>61</v>
      </c>
      <c r="B4" s="275" t="s">
        <v>51</v>
      </c>
      <c r="C4" s="257" t="s">
        <v>200</v>
      </c>
      <c r="D4" s="258">
        <f>'5.3-14 source'!U4</f>
        <v>1935.1164269000001</v>
      </c>
      <c r="E4" s="258">
        <f>'5.3-14 source'!V4</f>
        <v>1957.5527228000001</v>
      </c>
      <c r="F4" s="259">
        <f>'5.3-14 source'!W4</f>
        <v>1.159428734525414</v>
      </c>
      <c r="G4" s="259">
        <f>'5.3-14 source'!X4</f>
        <v>1.3378057997503578</v>
      </c>
    </row>
    <row r="5" spans="1:7" x14ac:dyDescent="0.25">
      <c r="A5" s="275"/>
      <c r="B5" s="275"/>
      <c r="C5" s="218" t="s">
        <v>171</v>
      </c>
      <c r="D5" s="219">
        <f>'5.3-14 source'!U5</f>
        <v>2157.0425383000002</v>
      </c>
      <c r="E5" s="219">
        <f>'5.3-14 source'!V5</f>
        <v>2179.5952330999999</v>
      </c>
      <c r="F5" s="260">
        <f>'5.3-14 source'!W5</f>
        <v>1.0455377860917769</v>
      </c>
      <c r="G5" s="260">
        <f>'5.3-14 source'!X5</f>
        <v>1.2119700672943434</v>
      </c>
    </row>
    <row r="6" spans="1:7" x14ac:dyDescent="0.25">
      <c r="A6" s="275"/>
      <c r="B6" s="275"/>
      <c r="C6" s="224" t="s">
        <v>172</v>
      </c>
      <c r="D6" s="231">
        <f>'5.3-14 source'!U6</f>
        <v>935.15252369999996</v>
      </c>
      <c r="E6" s="231">
        <f>'5.3-14 source'!V6</f>
        <v>944.27406180000003</v>
      </c>
      <c r="F6" s="261">
        <f>'5.3-14 source'!W6</f>
        <v>0.97540645711033935</v>
      </c>
      <c r="G6" s="261">
        <f>'5.3-14 source'!X6</f>
        <v>1.110876970694874</v>
      </c>
    </row>
    <row r="7" spans="1:7" x14ac:dyDescent="0.25">
      <c r="A7" s="275"/>
      <c r="B7" s="275" t="s">
        <v>52</v>
      </c>
      <c r="C7" s="257" t="s">
        <v>200</v>
      </c>
      <c r="D7" s="258">
        <f>'5.3-14 source'!U7</f>
        <v>1887.641991</v>
      </c>
      <c r="E7" s="258">
        <f>'5.3-14 source'!V7</f>
        <v>1907.7188550999999</v>
      </c>
      <c r="F7" s="259">
        <f>'5.3-14 source'!W7</f>
        <v>1.0635949081300167</v>
      </c>
      <c r="G7" s="259">
        <f>'5.3-14 source'!X7</f>
        <v>1.2103343886909812</v>
      </c>
    </row>
    <row r="8" spans="1:7" x14ac:dyDescent="0.25">
      <c r="A8" s="275"/>
      <c r="B8" s="275"/>
      <c r="C8" s="218" t="s">
        <v>171</v>
      </c>
      <c r="D8" s="219">
        <f>'5.3-14 source'!U8</f>
        <v>2088.4560836000001</v>
      </c>
      <c r="E8" s="219">
        <f>'5.3-14 source'!V8</f>
        <v>2108.7969268000002</v>
      </c>
      <c r="F8" s="260">
        <f>'5.3-14 source'!W8</f>
        <v>0.97396557005582363</v>
      </c>
      <c r="G8" s="260">
        <f>'5.3-14 source'!X8</f>
        <v>1.1105256665268071</v>
      </c>
    </row>
    <row r="9" spans="1:7" x14ac:dyDescent="0.25">
      <c r="A9" s="275"/>
      <c r="B9" s="275"/>
      <c r="C9" s="224" t="s">
        <v>172</v>
      </c>
      <c r="D9" s="231">
        <f>'5.3-14 source'!U9</f>
        <v>918.21323789999997</v>
      </c>
      <c r="E9" s="231">
        <f>'5.3-14 source'!V9</f>
        <v>926.75701289999995</v>
      </c>
      <c r="F9" s="261">
        <f>'5.3-14 source'!W9</f>
        <v>0.93047830801700204</v>
      </c>
      <c r="G9" s="261">
        <f>'5.3-14 source'!X9</f>
        <v>1.042866582404578</v>
      </c>
    </row>
    <row r="10" spans="1:7" x14ac:dyDescent="0.25">
      <c r="A10" s="275"/>
      <c r="B10" s="275" t="s">
        <v>20</v>
      </c>
      <c r="C10" s="257" t="s">
        <v>200</v>
      </c>
      <c r="D10" s="258">
        <f>'5.3-14 source'!U10</f>
        <v>1424.9106672</v>
      </c>
      <c r="E10" s="258">
        <f>'5.3-14 source'!V10</f>
        <v>1440.1845820000001</v>
      </c>
      <c r="F10" s="259">
        <f>'5.3-14 source'!W10</f>
        <v>1.0719208685561865</v>
      </c>
      <c r="G10" s="259">
        <f>'5.3-14 source'!X10</f>
        <v>1.1910027729146622</v>
      </c>
    </row>
    <row r="11" spans="1:7" x14ac:dyDescent="0.25">
      <c r="A11" s="275"/>
      <c r="B11" s="275"/>
      <c r="C11" s="218" t="s">
        <v>171</v>
      </c>
      <c r="D11" s="219">
        <f>'5.3-14 source'!U11</f>
        <v>1704.2201374000001</v>
      </c>
      <c r="E11" s="219">
        <f>'5.3-14 source'!V11</f>
        <v>1715.4893531</v>
      </c>
      <c r="F11" s="260">
        <f>'5.3-14 source'!W11</f>
        <v>0.66125352310368868</v>
      </c>
      <c r="G11" s="260">
        <f>'5.3-14 source'!X11</f>
        <v>0.47049674106194317</v>
      </c>
    </row>
    <row r="12" spans="1:7" x14ac:dyDescent="0.25">
      <c r="A12" s="275"/>
      <c r="B12" s="275"/>
      <c r="C12" s="224" t="s">
        <v>172</v>
      </c>
      <c r="D12" s="231">
        <f>'5.3-14 source'!U12</f>
        <v>760.50147560000005</v>
      </c>
      <c r="E12" s="231">
        <f>'5.3-14 source'!V12</f>
        <v>769.42837010000005</v>
      </c>
      <c r="F12" s="261">
        <f>'5.3-14 source'!W12</f>
        <v>1.1738168545901928</v>
      </c>
      <c r="G12" s="261">
        <f>'5.3-14 source'!X12</f>
        <v>9.2645714006622804E-2</v>
      </c>
    </row>
    <row r="13" spans="1:7" x14ac:dyDescent="0.25">
      <c r="A13" s="275" t="s">
        <v>206</v>
      </c>
      <c r="B13" s="295"/>
      <c r="C13" s="257" t="s">
        <v>200</v>
      </c>
      <c r="D13" s="258">
        <f>'5.3-14 source'!U13</f>
        <v>1495.83</v>
      </c>
      <c r="E13" s="258">
        <f>'5.3-14 source'!V13</f>
        <v>1516.11</v>
      </c>
      <c r="F13" s="259">
        <f>'5.3-14 source'!W13</f>
        <v>1.355769037925425</v>
      </c>
      <c r="G13" s="259">
        <f>'5.3-14 source'!X13</f>
        <v>1.6505853663087544</v>
      </c>
    </row>
    <row r="14" spans="1:7" x14ac:dyDescent="0.25">
      <c r="A14" s="275"/>
      <c r="B14" s="295"/>
      <c r="C14" s="218" t="s">
        <v>171</v>
      </c>
      <c r="D14" s="219">
        <f>'5.3-14 source'!U14</f>
        <v>1822.9</v>
      </c>
      <c r="E14" s="219">
        <f>'5.3-14 source'!V14</f>
        <v>1845.76</v>
      </c>
      <c r="F14" s="260">
        <f>'5.3-14 source'!W14</f>
        <v>1.2540457512754344</v>
      </c>
      <c r="G14" s="260">
        <f>'5.3-14 source'!X14</f>
        <v>1.4343858063053272</v>
      </c>
    </row>
    <row r="15" spans="1:7" x14ac:dyDescent="0.25">
      <c r="A15" s="275"/>
      <c r="B15" s="295"/>
      <c r="C15" s="224" t="s">
        <v>172</v>
      </c>
      <c r="D15" s="231">
        <f>'5.3-14 source'!U15</f>
        <v>814.86</v>
      </c>
      <c r="E15" s="231">
        <f>'5.3-14 source'!V15</f>
        <v>823.9</v>
      </c>
      <c r="F15" s="261">
        <f>'5.3-14 source'!W15</f>
        <v>1.1093930245686279</v>
      </c>
      <c r="G15" s="261">
        <f>'5.3-14 source'!X15</f>
        <v>1.283265689852997</v>
      </c>
    </row>
    <row r="16" spans="1:7" x14ac:dyDescent="0.25">
      <c r="A16" s="275" t="s">
        <v>26</v>
      </c>
      <c r="B16" s="275" t="s">
        <v>28</v>
      </c>
      <c r="C16" s="257" t="s">
        <v>200</v>
      </c>
      <c r="D16" s="258">
        <f>'5.3-14 source'!U16</f>
        <v>1162.3387216937299</v>
      </c>
      <c r="E16" s="258">
        <f>'5.3-14 source'!V16</f>
        <v>1173.8899939726132</v>
      </c>
      <c r="F16" s="259">
        <f>'5.3-14 source'!W16</f>
        <v>0.99379570372146731</v>
      </c>
      <c r="G16" s="259">
        <f>'5.3-14 source'!X16</f>
        <v>1.02410637320276</v>
      </c>
    </row>
    <row r="17" spans="1:9" x14ac:dyDescent="0.25">
      <c r="A17" s="275"/>
      <c r="B17" s="275"/>
      <c r="C17" s="218" t="s">
        <v>171</v>
      </c>
      <c r="D17" s="219">
        <f>'5.3-14 source'!U17</f>
        <v>1273.8718676833</v>
      </c>
      <c r="E17" s="219">
        <f>'5.3-14 source'!V17</f>
        <v>1283.6750504454258</v>
      </c>
      <c r="F17" s="260">
        <f>'5.3-14 source'!W17</f>
        <v>0.76955799172753192</v>
      </c>
      <c r="G17" s="260">
        <f>'5.3-14 source'!X17</f>
        <v>0.80418824109538267</v>
      </c>
    </row>
    <row r="18" spans="1:9" x14ac:dyDescent="0.25">
      <c r="A18" s="275"/>
      <c r="B18" s="275"/>
      <c r="C18" s="224" t="s">
        <v>172</v>
      </c>
      <c r="D18" s="231">
        <f>'5.3-14 source'!U18</f>
        <v>606.13795434784004</v>
      </c>
      <c r="E18" s="231">
        <f>'5.3-14 source'!V18</f>
        <v>609.83117208240185</v>
      </c>
      <c r="F18" s="261">
        <f>'5.3-14 source'!W18</f>
        <v>0.60930316408505103</v>
      </c>
      <c r="G18" s="261">
        <f>'5.3-14 source'!X18</f>
        <v>0.62889489476141147</v>
      </c>
    </row>
    <row r="19" spans="1:9" x14ac:dyDescent="0.25">
      <c r="A19" s="275"/>
      <c r="B19" s="275" t="s">
        <v>29</v>
      </c>
      <c r="C19" s="257" t="s">
        <v>200</v>
      </c>
      <c r="D19" s="258">
        <f>'5.3-14 source'!U19</f>
        <v>1339.1561064283601</v>
      </c>
      <c r="E19" s="258">
        <f>'5.3-14 source'!V19</f>
        <v>1356.9532881523055</v>
      </c>
      <c r="F19" s="259">
        <f>'5.3-14 source'!W19</f>
        <v>1.3289848463904574</v>
      </c>
      <c r="G19" s="259">
        <f>'5.3-14 source'!X19</f>
        <v>1.3595563975946856</v>
      </c>
    </row>
    <row r="20" spans="1:9" x14ac:dyDescent="0.25">
      <c r="A20" s="275"/>
      <c r="B20" s="275"/>
      <c r="C20" s="218" t="s">
        <v>171</v>
      </c>
      <c r="D20" s="219">
        <f>'5.3-14 source'!U20</f>
        <v>1410.32613633809</v>
      </c>
      <c r="E20" s="219">
        <f>'5.3-14 source'!V20</f>
        <v>1428.9694864756912</v>
      </c>
      <c r="F20" s="260">
        <f>'5.3-14 source'!W20</f>
        <v>1.3219176513319608</v>
      </c>
      <c r="G20" s="260">
        <f>'5.3-14 source'!X20</f>
        <v>1.3461468110052</v>
      </c>
    </row>
    <row r="21" spans="1:9" x14ac:dyDescent="0.25">
      <c r="A21" s="275"/>
      <c r="B21" s="275"/>
      <c r="C21" s="224" t="s">
        <v>207</v>
      </c>
      <c r="D21" s="231">
        <f>'5.3-14 source'!U21</f>
        <v>637.56028538575094</v>
      </c>
      <c r="E21" s="231">
        <f>'5.3-14 source'!V21</f>
        <v>644.05625341924667</v>
      </c>
      <c r="F21" s="261">
        <f>'5.3-14 source'!W21</f>
        <v>1.0188790271911996</v>
      </c>
      <c r="G21" s="261">
        <f>'5.3-14 source'!X21</f>
        <v>1.0377435100996868</v>
      </c>
    </row>
    <row r="22" spans="1:9" x14ac:dyDescent="0.25">
      <c r="A22" s="275"/>
      <c r="B22" s="275" t="s">
        <v>30</v>
      </c>
      <c r="C22" s="257" t="s">
        <v>200</v>
      </c>
      <c r="D22" s="258">
        <f>'5.3-14 source'!U22</f>
        <v>1243.7800752906401</v>
      </c>
      <c r="E22" s="258">
        <f>'5.3-14 source'!V22</f>
        <v>1257.5683474077359</v>
      </c>
      <c r="F22" s="259">
        <f>'5.3-14 source'!W22</f>
        <v>1.1085779866568446</v>
      </c>
      <c r="G22" s="259">
        <f>'5.3-14 source'!X22</f>
        <v>1.1570189683996146</v>
      </c>
    </row>
    <row r="23" spans="1:9" x14ac:dyDescent="0.25">
      <c r="A23" s="275"/>
      <c r="B23" s="275"/>
      <c r="C23" s="218" t="s">
        <v>171</v>
      </c>
      <c r="D23" s="219">
        <f>'5.3-14 source'!U23</f>
        <v>1339.65062135423</v>
      </c>
      <c r="E23" s="219">
        <f>'5.3-14 source'!V23</f>
        <v>1353.0402486683397</v>
      </c>
      <c r="F23" s="260">
        <f>'5.3-14 source'!W23</f>
        <v>0.99948651541506006</v>
      </c>
      <c r="G23" s="260">
        <f>'5.3-14 source'!X23</f>
        <v>1.0558110379733865</v>
      </c>
    </row>
    <row r="24" spans="1:9" x14ac:dyDescent="0.25">
      <c r="A24" s="275"/>
      <c r="B24" s="275"/>
      <c r="C24" s="224" t="s">
        <v>207</v>
      </c>
      <c r="D24" s="231">
        <f>'5.3-14 source'!U24</f>
        <v>616.19646000401497</v>
      </c>
      <c r="E24" s="231">
        <f>'5.3-14 source'!V24</f>
        <v>620.83945309177443</v>
      </c>
      <c r="F24" s="261">
        <f>'5.3-14 source'!W24</f>
        <v>0.75349233387826953</v>
      </c>
      <c r="G24" s="261">
        <f>'5.3-14 source'!X24</f>
        <v>0.76757506971749656</v>
      </c>
    </row>
    <row r="25" spans="1:9" x14ac:dyDescent="0.25">
      <c r="A25" s="302" t="s">
        <v>46</v>
      </c>
      <c r="B25" s="294"/>
      <c r="C25" s="294"/>
      <c r="D25" s="183">
        <f>'5.3-14 source'!U25</f>
        <v>55.730199999999996</v>
      </c>
      <c r="E25" s="183">
        <f>'5.3-14 source'!V25</f>
        <v>56.204349999999998</v>
      </c>
      <c r="F25" s="27">
        <f>'5.3-14 source'!W25</f>
        <v>0.85079543945651981</v>
      </c>
      <c r="G25" s="27">
        <f>'5.3-14 source'!X25</f>
        <v>0.2642944557322835</v>
      </c>
      <c r="H25" s="70"/>
      <c r="I25" s="70"/>
    </row>
    <row r="26" spans="1:9" ht="15" customHeight="1" x14ac:dyDescent="0.25">
      <c r="A26" s="270" t="str">
        <f>'5.3-14 source'!A26:X26</f>
        <v>Sources : DGFiP - Service des retraites de l'État, CNRACL et FSPOEIE.</v>
      </c>
      <c r="B26" s="271"/>
      <c r="C26" s="271"/>
      <c r="D26" s="271"/>
      <c r="E26" s="271"/>
      <c r="F26" s="271"/>
      <c r="G26" s="271"/>
      <c r="H26" s="70"/>
      <c r="I26" s="70"/>
    </row>
    <row r="27" spans="1:9" ht="45" customHeight="1" x14ac:dyDescent="0.25">
      <c r="A27" s="269" t="str">
        <f>'5.3-1 source'!A19:S19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27" s="268"/>
      <c r="C27" s="268"/>
      <c r="D27" s="268"/>
      <c r="E27" s="268"/>
      <c r="F27" s="268"/>
      <c r="G27" s="268"/>
      <c r="H27" s="70"/>
      <c r="I27" s="70"/>
    </row>
    <row r="28" spans="1:9" s="204" customFormat="1" ht="30" customHeight="1" x14ac:dyDescent="0.25">
      <c r="A28" s="278"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8" s="279"/>
      <c r="C28" s="279"/>
      <c r="D28" s="279"/>
      <c r="E28" s="279"/>
      <c r="F28" s="279"/>
      <c r="G28" s="279"/>
      <c r="H28" s="70"/>
      <c r="I28" s="70"/>
    </row>
    <row r="29" spans="1:9" s="198" customFormat="1" ht="21.75" customHeight="1" x14ac:dyDescent="0.25">
      <c r="A29" s="269" t="str">
        <f>'5.3-14 source'!A28:X28</f>
        <v>(1)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9" s="269"/>
      <c r="C29" s="269"/>
      <c r="D29" s="269"/>
      <c r="E29" s="269"/>
      <c r="F29" s="269"/>
      <c r="G29" s="269"/>
      <c r="H29" s="70"/>
      <c r="I29" s="70"/>
    </row>
    <row r="30" spans="1:9" s="198" customFormat="1" x14ac:dyDescent="0.25">
      <c r="A30" s="269" t="s">
        <v>154</v>
      </c>
      <c r="B30" s="269"/>
      <c r="C30" s="269"/>
      <c r="D30" s="269"/>
      <c r="E30" s="269"/>
      <c r="F30" s="269"/>
      <c r="G30" s="269"/>
      <c r="H30" s="70"/>
      <c r="I30" s="70"/>
    </row>
    <row r="31" spans="1:9" s="198" customFormat="1" x14ac:dyDescent="0.25">
      <c r="A31" s="269" t="str">
        <f>'5.3-14 source'!A30:X30</f>
        <v>(3)  Les données sont issues des titres définitifs uniquement. Les pensions en état d'avances ne sont pas prises en compte.</v>
      </c>
      <c r="B31" s="269"/>
      <c r="C31" s="269"/>
      <c r="D31" s="269"/>
      <c r="E31" s="269"/>
      <c r="F31" s="269"/>
      <c r="G31" s="269"/>
      <c r="H31" s="70"/>
      <c r="I31" s="70"/>
    </row>
    <row r="32" spans="1:9" s="198" customFormat="1" x14ac:dyDescent="0.25">
      <c r="A32" s="269" t="str">
        <f>'5.3-14 source'!A31:X31</f>
        <v>(4) Pour les pensions d'orphelins, seules les pensions principales d'orphelins majeurs infirmes sont prises en compte.</v>
      </c>
      <c r="B32" s="269"/>
      <c r="C32" s="269"/>
      <c r="D32" s="269"/>
      <c r="E32" s="269"/>
      <c r="F32" s="269"/>
      <c r="G32" s="269"/>
      <c r="H32" s="70"/>
      <c r="I32" s="70"/>
    </row>
    <row r="33" spans="1:9" ht="15" customHeight="1" x14ac:dyDescent="0.25">
      <c r="A33" s="269"/>
      <c r="B33" s="269"/>
      <c r="C33" s="269"/>
      <c r="D33" s="269"/>
      <c r="E33" s="269"/>
      <c r="F33" s="269"/>
      <c r="G33" s="269"/>
      <c r="H33" s="70"/>
      <c r="I33" s="70"/>
    </row>
    <row r="34" spans="1:9" ht="15" customHeight="1" x14ac:dyDescent="0.25">
      <c r="A34" s="293"/>
      <c r="B34" s="293"/>
      <c r="C34" s="293"/>
      <c r="D34" s="293"/>
      <c r="E34" s="293"/>
      <c r="F34" s="293"/>
      <c r="G34" s="293"/>
      <c r="H34" s="70"/>
      <c r="I34" s="70"/>
    </row>
    <row r="35" spans="1:9" ht="15" customHeight="1" x14ac:dyDescent="0.25">
      <c r="A35" s="293"/>
      <c r="B35" s="293"/>
      <c r="C35" s="293"/>
      <c r="D35" s="293"/>
      <c r="E35" s="293"/>
      <c r="F35" s="293"/>
      <c r="G35" s="293"/>
      <c r="H35" s="70"/>
      <c r="I35" s="70"/>
    </row>
    <row r="36" spans="1:9" ht="15" customHeight="1" x14ac:dyDescent="0.25">
      <c r="A36" s="269"/>
      <c r="B36" s="269"/>
      <c r="C36" s="269"/>
      <c r="D36" s="269"/>
      <c r="E36" s="269"/>
      <c r="F36" s="269"/>
      <c r="G36" s="269"/>
      <c r="H36" s="70"/>
      <c r="I36" s="70"/>
    </row>
    <row r="37" spans="1:9" ht="15" customHeight="1" x14ac:dyDescent="0.25">
      <c r="A37" s="293"/>
      <c r="B37" s="293"/>
      <c r="C37" s="293"/>
      <c r="D37" s="293"/>
      <c r="E37" s="293"/>
      <c r="F37" s="293"/>
      <c r="G37" s="293"/>
    </row>
    <row r="45" spans="1:9" x14ac:dyDescent="0.25">
      <c r="A45" s="264"/>
      <c r="B45" s="264"/>
      <c r="C45" s="264"/>
    </row>
  </sheetData>
  <mergeCells count="25">
    <mergeCell ref="A1:G1"/>
    <mergeCell ref="A26:G26"/>
    <mergeCell ref="A27:G27"/>
    <mergeCell ref="A33:G33"/>
    <mergeCell ref="A34:G34"/>
    <mergeCell ref="A31:G31"/>
    <mergeCell ref="A32:G32"/>
    <mergeCell ref="A29:G29"/>
    <mergeCell ref="A28:G28"/>
    <mergeCell ref="A45:C45"/>
    <mergeCell ref="A3:C3"/>
    <mergeCell ref="A4:A12"/>
    <mergeCell ref="B4:B6"/>
    <mergeCell ref="B7:B9"/>
    <mergeCell ref="B10:B12"/>
    <mergeCell ref="A13:B15"/>
    <mergeCell ref="A16:A24"/>
    <mergeCell ref="B16:B18"/>
    <mergeCell ref="B19:B21"/>
    <mergeCell ref="B22:B24"/>
    <mergeCell ref="A25:C25"/>
    <mergeCell ref="A35:G35"/>
    <mergeCell ref="A36:G36"/>
    <mergeCell ref="A37:G37"/>
    <mergeCell ref="A30:G3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Z40"/>
  <sheetViews>
    <sheetView workbookViewId="0">
      <pane xSplit="3" ySplit="3" topLeftCell="N16" activePane="bottomRight" state="frozen"/>
      <selection activeCell="G25" sqref="G25"/>
      <selection pane="topRight" activeCell="G25" sqref="G25"/>
      <selection pane="bottomLeft" activeCell="G25" sqref="G25"/>
      <selection pane="bottomRight" activeCell="A27" sqref="A27:X27"/>
    </sheetView>
  </sheetViews>
  <sheetFormatPr baseColWidth="10" defaultColWidth="12.7109375" defaultRowHeight="15" x14ac:dyDescent="0.25"/>
  <cols>
    <col min="1" max="2" width="15.7109375" style="57" customWidth="1"/>
    <col min="3" max="3" width="30.7109375" style="57" customWidth="1"/>
    <col min="4" max="16" width="12.7109375" style="57"/>
    <col min="17" max="17" width="12.7109375" style="204"/>
    <col min="18" max="20" width="12.7109375" style="57"/>
    <col min="21" max="21" width="12.7109375" style="137"/>
    <col min="22" max="22" width="12.7109375" style="189"/>
    <col min="23" max="16384" width="12.7109375" style="57"/>
  </cols>
  <sheetData>
    <row r="1" spans="1:24" s="61" customFormat="1" x14ac:dyDescent="0.25">
      <c r="A1" s="263" t="s">
        <v>122</v>
      </c>
      <c r="B1" s="263"/>
      <c r="C1" s="263"/>
      <c r="D1" s="263"/>
      <c r="E1" s="263"/>
      <c r="F1" s="263"/>
      <c r="G1" s="263"/>
      <c r="H1" s="263"/>
      <c r="I1" s="263"/>
      <c r="J1" s="263"/>
      <c r="K1" s="263"/>
      <c r="L1" s="263"/>
      <c r="M1" s="263"/>
      <c r="N1" s="263"/>
      <c r="O1" s="263"/>
      <c r="P1" s="263"/>
      <c r="Q1" s="263"/>
      <c r="R1" s="263"/>
      <c r="S1" s="263"/>
      <c r="T1" s="263"/>
      <c r="U1" s="263"/>
      <c r="V1" s="263"/>
      <c r="W1" s="263"/>
      <c r="X1" s="263"/>
    </row>
    <row r="2" spans="1:24" x14ac:dyDescent="0.25">
      <c r="A2" s="56"/>
      <c r="B2" s="56"/>
      <c r="C2" s="56"/>
      <c r="D2" s="56"/>
      <c r="E2" s="56"/>
      <c r="F2" s="56"/>
      <c r="G2" s="56"/>
      <c r="H2" s="56"/>
      <c r="I2" s="56"/>
      <c r="J2" s="56"/>
      <c r="K2" s="56"/>
      <c r="L2" s="56"/>
      <c r="M2" s="56"/>
      <c r="N2" s="56"/>
      <c r="O2" s="56"/>
      <c r="P2" s="56"/>
      <c r="Q2" s="201"/>
      <c r="R2" s="56"/>
      <c r="S2" s="56"/>
      <c r="T2" s="56"/>
      <c r="U2" s="135"/>
      <c r="V2" s="188"/>
      <c r="W2" s="56"/>
      <c r="X2" s="56"/>
    </row>
    <row r="3" spans="1:24" ht="56.25" x14ac:dyDescent="0.25">
      <c r="A3" s="275" t="s">
        <v>199</v>
      </c>
      <c r="B3" s="294"/>
      <c r="C3" s="294"/>
      <c r="D3" s="89">
        <v>2000</v>
      </c>
      <c r="E3" s="89">
        <v>2001</v>
      </c>
      <c r="F3" s="89">
        <v>2002</v>
      </c>
      <c r="G3" s="89">
        <v>2003</v>
      </c>
      <c r="H3" s="89">
        <v>2004</v>
      </c>
      <c r="I3" s="89">
        <v>2005</v>
      </c>
      <c r="J3" s="89">
        <v>2006</v>
      </c>
      <c r="K3" s="89">
        <v>2007</v>
      </c>
      <c r="L3" s="89">
        <v>2008</v>
      </c>
      <c r="M3" s="89">
        <v>2009</v>
      </c>
      <c r="N3" s="89">
        <v>2010</v>
      </c>
      <c r="O3" s="89">
        <v>2011</v>
      </c>
      <c r="P3" s="89">
        <v>2012</v>
      </c>
      <c r="Q3" s="89">
        <v>2013</v>
      </c>
      <c r="R3" s="89">
        <v>2013</v>
      </c>
      <c r="S3" s="89">
        <v>2014</v>
      </c>
      <c r="T3" s="89">
        <v>2015</v>
      </c>
      <c r="U3" s="186">
        <v>2016</v>
      </c>
      <c r="V3" s="186">
        <v>2017</v>
      </c>
      <c r="W3" s="89" t="s">
        <v>126</v>
      </c>
      <c r="X3" s="89" t="s">
        <v>133</v>
      </c>
    </row>
    <row r="4" spans="1:24" x14ac:dyDescent="0.25">
      <c r="A4" s="275" t="s">
        <v>61</v>
      </c>
      <c r="B4" s="275" t="s">
        <v>51</v>
      </c>
      <c r="C4" s="13" t="s">
        <v>201</v>
      </c>
      <c r="D4" s="21">
        <v>1441.73</v>
      </c>
      <c r="E4" s="21">
        <v>1476.33</v>
      </c>
      <c r="F4" s="21">
        <v>1514.6</v>
      </c>
      <c r="G4" s="21">
        <v>1532.79</v>
      </c>
      <c r="H4" s="21">
        <v>1566.67</v>
      </c>
      <c r="I4" s="21">
        <v>1612.4</v>
      </c>
      <c r="J4" s="21">
        <v>1653.8</v>
      </c>
      <c r="K4" s="21">
        <v>1696.4</v>
      </c>
      <c r="L4" s="21">
        <v>1742.28</v>
      </c>
      <c r="M4" s="21">
        <v>1770.65</v>
      </c>
      <c r="N4" s="21">
        <v>1797.24</v>
      </c>
      <c r="O4" s="21">
        <v>1843.47</v>
      </c>
      <c r="P4" s="21">
        <v>1891.1566941999999</v>
      </c>
      <c r="Q4" s="21">
        <v>1923.2556333</v>
      </c>
      <c r="R4" s="123">
        <v>1911.8146474</v>
      </c>
      <c r="S4" s="123">
        <v>1919.4501207999999</v>
      </c>
      <c r="T4" s="123">
        <v>1928.1703482</v>
      </c>
      <c r="U4" s="123">
        <v>1935.1164269000001</v>
      </c>
      <c r="V4" s="123">
        <v>1957.5527228000001</v>
      </c>
      <c r="W4" s="193">
        <f t="shared" ref="W4:W18" si="0">100*(V4/U4-1)</f>
        <v>1.159428734525414</v>
      </c>
      <c r="X4" s="193">
        <f>100*(POWER(V4/R4*Q4/M4,1/8)-1)</f>
        <v>1.3378057997503578</v>
      </c>
    </row>
    <row r="5" spans="1:24" ht="22.5" x14ac:dyDescent="0.25">
      <c r="A5" s="275"/>
      <c r="B5" s="275"/>
      <c r="C5" s="13" t="s">
        <v>202</v>
      </c>
      <c r="D5" s="21" t="s">
        <v>54</v>
      </c>
      <c r="E5" s="21" t="s">
        <v>54</v>
      </c>
      <c r="F5" s="21" t="s">
        <v>54</v>
      </c>
      <c r="G5" s="21" t="s">
        <v>54</v>
      </c>
      <c r="H5" s="21" t="s">
        <v>54</v>
      </c>
      <c r="I5" s="21" t="s">
        <v>54</v>
      </c>
      <c r="J5" s="21" t="s">
        <v>54</v>
      </c>
      <c r="K5" s="21" t="s">
        <v>54</v>
      </c>
      <c r="L5" s="21" t="s">
        <v>54</v>
      </c>
      <c r="M5" s="21">
        <v>1980</v>
      </c>
      <c r="N5" s="21">
        <v>2007</v>
      </c>
      <c r="O5" s="21">
        <v>2054</v>
      </c>
      <c r="P5" s="21">
        <v>2105</v>
      </c>
      <c r="Q5" s="21">
        <v>2138.5812394</v>
      </c>
      <c r="R5" s="123">
        <v>2137.8704517000001</v>
      </c>
      <c r="S5" s="123">
        <v>2143.820232</v>
      </c>
      <c r="T5" s="123">
        <v>2151.5009484000002</v>
      </c>
      <c r="U5" s="123">
        <v>2157.0425383000002</v>
      </c>
      <c r="V5" s="123">
        <v>2179.5952330999999</v>
      </c>
      <c r="W5" s="193">
        <f t="shared" si="0"/>
        <v>1.0455377860917769</v>
      </c>
      <c r="X5" s="193">
        <f t="shared" ref="X5:X12" si="1">100*(POWER(V5/R5*Q5/M5,1/8)-1)</f>
        <v>1.2119700672943434</v>
      </c>
    </row>
    <row r="6" spans="1:24" ht="22.5" x14ac:dyDescent="0.25">
      <c r="A6" s="275"/>
      <c r="B6" s="275"/>
      <c r="C6" s="13" t="s">
        <v>203</v>
      </c>
      <c r="D6" s="21" t="s">
        <v>54</v>
      </c>
      <c r="E6" s="21" t="s">
        <v>54</v>
      </c>
      <c r="F6" s="21" t="s">
        <v>54</v>
      </c>
      <c r="G6" s="21" t="s">
        <v>54</v>
      </c>
      <c r="H6" s="21" t="s">
        <v>54</v>
      </c>
      <c r="I6" s="21" t="s">
        <v>54</v>
      </c>
      <c r="J6" s="21" t="s">
        <v>54</v>
      </c>
      <c r="K6" s="21" t="s">
        <v>54</v>
      </c>
      <c r="L6" s="21" t="s">
        <v>54</v>
      </c>
      <c r="M6" s="21">
        <v>889</v>
      </c>
      <c r="N6" s="21">
        <v>899</v>
      </c>
      <c r="O6" s="21">
        <v>920</v>
      </c>
      <c r="P6" s="21">
        <v>940</v>
      </c>
      <c r="Q6" s="21">
        <v>949.81445610000003</v>
      </c>
      <c r="R6" s="123">
        <v>923.53223130000003</v>
      </c>
      <c r="S6" s="123">
        <v>928.19716410000001</v>
      </c>
      <c r="T6" s="123">
        <v>931.86875659999998</v>
      </c>
      <c r="U6" s="123">
        <v>935.15252369999996</v>
      </c>
      <c r="V6" s="123">
        <v>944.27406180000003</v>
      </c>
      <c r="W6" s="193">
        <f t="shared" si="0"/>
        <v>0.97540645711033935</v>
      </c>
      <c r="X6" s="193">
        <f t="shared" si="1"/>
        <v>1.110876970694874</v>
      </c>
    </row>
    <row r="7" spans="1:24" x14ac:dyDescent="0.25">
      <c r="A7" s="275"/>
      <c r="B7" s="275" t="s">
        <v>52</v>
      </c>
      <c r="C7" s="13" t="s">
        <v>201</v>
      </c>
      <c r="D7" s="21">
        <v>1438</v>
      </c>
      <c r="E7" s="21">
        <v>1470</v>
      </c>
      <c r="F7" s="21">
        <v>1505</v>
      </c>
      <c r="G7" s="21">
        <v>1518</v>
      </c>
      <c r="H7" s="21">
        <v>1551</v>
      </c>
      <c r="I7" s="21">
        <v>1593</v>
      </c>
      <c r="J7" s="21">
        <v>1635</v>
      </c>
      <c r="K7" s="21">
        <v>1675</v>
      </c>
      <c r="L7" s="21" t="s">
        <v>96</v>
      </c>
      <c r="M7" s="21">
        <v>1743</v>
      </c>
      <c r="N7" s="21">
        <v>1767</v>
      </c>
      <c r="O7" s="21">
        <v>1809.016852029144</v>
      </c>
      <c r="P7" s="21">
        <v>1853.4415626</v>
      </c>
      <c r="Q7" s="21">
        <v>1882.2466884</v>
      </c>
      <c r="R7" s="123">
        <v>1871.089876</v>
      </c>
      <c r="S7" s="123">
        <v>1876.2539787000001</v>
      </c>
      <c r="T7" s="123">
        <v>1882.6910774999999</v>
      </c>
      <c r="U7" s="123">
        <v>1887.641991</v>
      </c>
      <c r="V7" s="123">
        <v>1907.7188550999999</v>
      </c>
      <c r="W7" s="193">
        <f t="shared" si="0"/>
        <v>1.0635949081300167</v>
      </c>
      <c r="X7" s="193">
        <f t="shared" si="1"/>
        <v>1.2103343886909812</v>
      </c>
    </row>
    <row r="8" spans="1:24" ht="22.5" x14ac:dyDescent="0.25">
      <c r="A8" s="275"/>
      <c r="B8" s="275"/>
      <c r="C8" s="13" t="s">
        <v>202</v>
      </c>
      <c r="D8" s="21" t="s">
        <v>54</v>
      </c>
      <c r="E8" s="21" t="s">
        <v>54</v>
      </c>
      <c r="F8" s="21" t="s">
        <v>54</v>
      </c>
      <c r="G8" s="21" t="s">
        <v>54</v>
      </c>
      <c r="H8" s="21" t="s">
        <v>54</v>
      </c>
      <c r="I8" s="21" t="s">
        <v>54</v>
      </c>
      <c r="J8" s="21" t="s">
        <v>54</v>
      </c>
      <c r="K8" s="21" t="s">
        <v>54</v>
      </c>
      <c r="L8" s="21" t="s">
        <v>54</v>
      </c>
      <c r="M8" s="21">
        <v>1931</v>
      </c>
      <c r="N8" s="21">
        <v>1955</v>
      </c>
      <c r="O8" s="21">
        <v>1997</v>
      </c>
      <c r="P8" s="21">
        <v>2046</v>
      </c>
      <c r="Q8" s="21">
        <v>2075.8116799999998</v>
      </c>
      <c r="R8" s="123">
        <v>2075.2455507</v>
      </c>
      <c r="S8" s="123">
        <v>2078.9410902999998</v>
      </c>
      <c r="T8" s="123">
        <v>2084.6569948000001</v>
      </c>
      <c r="U8" s="123">
        <v>2088.4560836000001</v>
      </c>
      <c r="V8" s="123">
        <v>2108.7969268000002</v>
      </c>
      <c r="W8" s="193">
        <f t="shared" si="0"/>
        <v>0.97396557005582363</v>
      </c>
      <c r="X8" s="193">
        <f t="shared" si="1"/>
        <v>1.1105256665268071</v>
      </c>
    </row>
    <row r="9" spans="1:24" ht="22.5" x14ac:dyDescent="0.25">
      <c r="A9" s="275"/>
      <c r="B9" s="275"/>
      <c r="C9" s="13" t="s">
        <v>203</v>
      </c>
      <c r="D9" s="21" t="s">
        <v>54</v>
      </c>
      <c r="E9" s="21" t="s">
        <v>54</v>
      </c>
      <c r="F9" s="21" t="s">
        <v>54</v>
      </c>
      <c r="G9" s="21" t="s">
        <v>54</v>
      </c>
      <c r="H9" s="21" t="s">
        <v>54</v>
      </c>
      <c r="I9" s="21" t="s">
        <v>54</v>
      </c>
      <c r="J9" s="21" t="s">
        <v>54</v>
      </c>
      <c r="K9" s="21" t="s">
        <v>54</v>
      </c>
      <c r="L9" s="21" t="s">
        <v>54</v>
      </c>
      <c r="M9" s="21">
        <v>879</v>
      </c>
      <c r="N9" s="21">
        <v>888</v>
      </c>
      <c r="O9" s="21">
        <v>908</v>
      </c>
      <c r="P9" s="21">
        <v>927</v>
      </c>
      <c r="Q9" s="21">
        <v>935.35840189999999</v>
      </c>
      <c r="R9" s="123">
        <v>907.63197769999999</v>
      </c>
      <c r="S9" s="123">
        <v>911.92401380000001</v>
      </c>
      <c r="T9" s="123">
        <v>915.28115609999998</v>
      </c>
      <c r="U9" s="123">
        <v>918.21323789999997</v>
      </c>
      <c r="V9" s="123">
        <v>926.75701289999995</v>
      </c>
      <c r="W9" s="193">
        <f t="shared" si="0"/>
        <v>0.93047830801700204</v>
      </c>
      <c r="X9" s="193">
        <f t="shared" si="1"/>
        <v>1.042866582404578</v>
      </c>
    </row>
    <row r="10" spans="1:24" x14ac:dyDescent="0.25">
      <c r="A10" s="275"/>
      <c r="B10" s="275" t="s">
        <v>20</v>
      </c>
      <c r="C10" s="13" t="s">
        <v>201</v>
      </c>
      <c r="D10" s="21">
        <v>1092</v>
      </c>
      <c r="E10" s="21">
        <v>1116</v>
      </c>
      <c r="F10" s="21">
        <v>1130</v>
      </c>
      <c r="G10" s="21">
        <v>1135</v>
      </c>
      <c r="H10" s="21">
        <v>1169</v>
      </c>
      <c r="I10" s="21">
        <v>1212</v>
      </c>
      <c r="J10" s="21">
        <v>1227</v>
      </c>
      <c r="K10" s="21">
        <v>1257</v>
      </c>
      <c r="L10" s="21" t="s">
        <v>97</v>
      </c>
      <c r="M10" s="21">
        <v>1329</v>
      </c>
      <c r="N10" s="21">
        <v>1345</v>
      </c>
      <c r="O10" s="21">
        <v>1386.16</v>
      </c>
      <c r="P10" s="21">
        <v>1418.8914996999999</v>
      </c>
      <c r="Q10" s="21">
        <v>1433.8091844</v>
      </c>
      <c r="R10" s="123">
        <v>1413.348743</v>
      </c>
      <c r="S10" s="123">
        <v>1416.3099556</v>
      </c>
      <c r="T10" s="123">
        <v>1422.7419689000001</v>
      </c>
      <c r="U10" s="123">
        <v>1424.9106672</v>
      </c>
      <c r="V10" s="123">
        <v>1440.1845820000001</v>
      </c>
      <c r="W10" s="193">
        <f t="shared" si="0"/>
        <v>1.0719208685561865</v>
      </c>
      <c r="X10" s="193">
        <f t="shared" si="1"/>
        <v>1.1910027729146622</v>
      </c>
    </row>
    <row r="11" spans="1:24" ht="22.5" x14ac:dyDescent="0.25">
      <c r="A11" s="275"/>
      <c r="B11" s="275"/>
      <c r="C11" s="13" t="s">
        <v>202</v>
      </c>
      <c r="D11" s="21" t="s">
        <v>54</v>
      </c>
      <c r="E11" s="21" t="s">
        <v>54</v>
      </c>
      <c r="F11" s="21" t="s">
        <v>54</v>
      </c>
      <c r="G11" s="21" t="s">
        <v>54</v>
      </c>
      <c r="H11" s="21" t="s">
        <v>54</v>
      </c>
      <c r="I11" s="21" t="s">
        <v>54</v>
      </c>
      <c r="J11" s="21" t="s">
        <v>54</v>
      </c>
      <c r="K11" s="21" t="s">
        <v>54</v>
      </c>
      <c r="L11" s="21" t="s">
        <v>54</v>
      </c>
      <c r="M11" s="21">
        <v>1664</v>
      </c>
      <c r="N11" s="21">
        <v>1674</v>
      </c>
      <c r="O11" s="21">
        <v>1703</v>
      </c>
      <c r="P11" s="21">
        <v>1732</v>
      </c>
      <c r="Q11" s="21">
        <v>1718.7297258999999</v>
      </c>
      <c r="R11" s="123">
        <v>1706.608473</v>
      </c>
      <c r="S11" s="123">
        <v>1704.2193938999999</v>
      </c>
      <c r="T11" s="123">
        <v>1706.0951573</v>
      </c>
      <c r="U11" s="123">
        <v>1704.2201374000001</v>
      </c>
      <c r="V11" s="123">
        <v>1715.4893531</v>
      </c>
      <c r="W11" s="193">
        <f t="shared" si="0"/>
        <v>0.66125352310368868</v>
      </c>
      <c r="X11" s="193">
        <f t="shared" si="1"/>
        <v>0.47049674106194317</v>
      </c>
    </row>
    <row r="12" spans="1:24" ht="22.5" x14ac:dyDescent="0.25">
      <c r="A12" s="275"/>
      <c r="B12" s="275"/>
      <c r="C12" s="13" t="s">
        <v>203</v>
      </c>
      <c r="D12" s="21" t="s">
        <v>54</v>
      </c>
      <c r="E12" s="21" t="s">
        <v>54</v>
      </c>
      <c r="F12" s="21" t="s">
        <v>54</v>
      </c>
      <c r="G12" s="21" t="s">
        <v>54</v>
      </c>
      <c r="H12" s="21" t="s">
        <v>54</v>
      </c>
      <c r="I12" s="21" t="s">
        <v>54</v>
      </c>
      <c r="J12" s="21" t="s">
        <v>54</v>
      </c>
      <c r="K12" s="21" t="s">
        <v>54</v>
      </c>
      <c r="L12" s="21" t="s">
        <v>54</v>
      </c>
      <c r="M12" s="21">
        <v>782</v>
      </c>
      <c r="N12" s="21">
        <v>791</v>
      </c>
      <c r="O12" s="21">
        <v>810</v>
      </c>
      <c r="P12" s="21">
        <v>828</v>
      </c>
      <c r="Q12" s="21">
        <v>771.13417749999996</v>
      </c>
      <c r="R12" s="123">
        <v>753.13710160000005</v>
      </c>
      <c r="S12" s="123">
        <v>756.41723930000001</v>
      </c>
      <c r="T12" s="123">
        <v>760.32053900000005</v>
      </c>
      <c r="U12" s="123">
        <v>760.50147560000005</v>
      </c>
      <c r="V12" s="123">
        <v>769.42837010000005</v>
      </c>
      <c r="W12" s="193">
        <f t="shared" si="0"/>
        <v>1.1738168545901928</v>
      </c>
      <c r="X12" s="193">
        <f t="shared" si="1"/>
        <v>9.2645714006622804E-2</v>
      </c>
    </row>
    <row r="13" spans="1:24" x14ac:dyDescent="0.25">
      <c r="A13" s="275" t="s">
        <v>206</v>
      </c>
      <c r="B13" s="295"/>
      <c r="C13" s="13" t="s">
        <v>201</v>
      </c>
      <c r="D13" s="21">
        <v>1068.5151618170094</v>
      </c>
      <c r="E13" s="21">
        <v>1171</v>
      </c>
      <c r="F13" s="21">
        <v>1156</v>
      </c>
      <c r="G13" s="21">
        <v>1185</v>
      </c>
      <c r="H13" s="21">
        <v>1207</v>
      </c>
      <c r="I13" s="21">
        <v>1228</v>
      </c>
      <c r="J13" s="21">
        <v>1248</v>
      </c>
      <c r="K13" s="21">
        <v>1279</v>
      </c>
      <c r="L13" s="21">
        <v>1308</v>
      </c>
      <c r="M13" s="21">
        <v>1330</v>
      </c>
      <c r="N13" s="21">
        <v>1350</v>
      </c>
      <c r="O13" s="21">
        <v>1390</v>
      </c>
      <c r="P13" s="21">
        <v>1428</v>
      </c>
      <c r="Q13" s="21"/>
      <c r="R13" s="21">
        <v>1455.1</v>
      </c>
      <c r="S13" s="21">
        <v>1470.32</v>
      </c>
      <c r="T13" s="173">
        <v>1487.26</v>
      </c>
      <c r="U13" s="123">
        <v>1495.83</v>
      </c>
      <c r="V13" s="123">
        <v>1516.11</v>
      </c>
      <c r="W13" s="193">
        <f t="shared" si="0"/>
        <v>1.355769037925425</v>
      </c>
      <c r="X13" s="193">
        <f t="shared" ref="X13:X25" si="2">100*(POWER(V13/M13,1/8)-1)</f>
        <v>1.6505853663087544</v>
      </c>
    </row>
    <row r="14" spans="1:24" ht="22.5" x14ac:dyDescent="0.25">
      <c r="A14" s="275"/>
      <c r="B14" s="295"/>
      <c r="C14" s="13" t="s">
        <v>202</v>
      </c>
      <c r="D14" s="21" t="s">
        <v>54</v>
      </c>
      <c r="E14" s="21" t="s">
        <v>54</v>
      </c>
      <c r="F14" s="21" t="s">
        <v>54</v>
      </c>
      <c r="G14" s="21" t="s">
        <v>54</v>
      </c>
      <c r="H14" s="21" t="s">
        <v>54</v>
      </c>
      <c r="I14" s="21" t="s">
        <v>54</v>
      </c>
      <c r="J14" s="21" t="s">
        <v>54</v>
      </c>
      <c r="K14" s="21" t="s">
        <v>54</v>
      </c>
      <c r="L14" s="21" t="s">
        <v>54</v>
      </c>
      <c r="M14" s="21">
        <v>1647</v>
      </c>
      <c r="N14" s="21">
        <v>1669</v>
      </c>
      <c r="O14" s="21">
        <v>1713</v>
      </c>
      <c r="P14" s="21">
        <v>1760</v>
      </c>
      <c r="Q14" s="21"/>
      <c r="R14" s="21">
        <v>1788.92</v>
      </c>
      <c r="S14" s="21">
        <v>1801.49</v>
      </c>
      <c r="T14" s="173">
        <v>1816.41</v>
      </c>
      <c r="U14" s="123">
        <v>1822.9</v>
      </c>
      <c r="V14" s="123">
        <v>1845.76</v>
      </c>
      <c r="W14" s="193">
        <f t="shared" si="0"/>
        <v>1.2540457512754344</v>
      </c>
      <c r="X14" s="193">
        <f t="shared" si="2"/>
        <v>1.4343858063053272</v>
      </c>
    </row>
    <row r="15" spans="1:24" ht="22.5" x14ac:dyDescent="0.25">
      <c r="A15" s="275"/>
      <c r="B15" s="295"/>
      <c r="C15" s="13" t="s">
        <v>204</v>
      </c>
      <c r="D15" s="21" t="s">
        <v>54</v>
      </c>
      <c r="E15" s="21" t="s">
        <v>54</v>
      </c>
      <c r="F15" s="21" t="s">
        <v>54</v>
      </c>
      <c r="G15" s="21" t="s">
        <v>54</v>
      </c>
      <c r="H15" s="21" t="s">
        <v>54</v>
      </c>
      <c r="I15" s="21" t="s">
        <v>54</v>
      </c>
      <c r="J15" s="21" t="s">
        <v>54</v>
      </c>
      <c r="K15" s="21" t="s">
        <v>54</v>
      </c>
      <c r="L15" s="21" t="s">
        <v>54</v>
      </c>
      <c r="M15" s="21">
        <v>744</v>
      </c>
      <c r="N15" s="21">
        <v>754</v>
      </c>
      <c r="O15" s="21">
        <v>776</v>
      </c>
      <c r="P15" s="21">
        <v>791</v>
      </c>
      <c r="Q15" s="21"/>
      <c r="R15" s="21">
        <v>805.72</v>
      </c>
      <c r="S15" s="21">
        <v>808.21</v>
      </c>
      <c r="T15" s="173">
        <v>812.07</v>
      </c>
      <c r="U15" s="123">
        <v>814.86</v>
      </c>
      <c r="V15" s="123">
        <v>823.9</v>
      </c>
      <c r="W15" s="193">
        <f t="shared" si="0"/>
        <v>1.1093930245686279</v>
      </c>
      <c r="X15" s="193">
        <f t="shared" si="2"/>
        <v>1.283265689852997</v>
      </c>
    </row>
    <row r="16" spans="1:24" x14ac:dyDescent="0.25">
      <c r="A16" s="275" t="s">
        <v>26</v>
      </c>
      <c r="B16" s="275" t="s">
        <v>28</v>
      </c>
      <c r="C16" s="13" t="s">
        <v>201</v>
      </c>
      <c r="D16" s="21">
        <v>913</v>
      </c>
      <c r="E16" s="21">
        <v>943</v>
      </c>
      <c r="F16" s="21">
        <v>959</v>
      </c>
      <c r="G16" s="21">
        <v>965</v>
      </c>
      <c r="H16" s="21">
        <v>980</v>
      </c>
      <c r="I16" s="21">
        <v>1000</v>
      </c>
      <c r="J16" s="21">
        <v>1021</v>
      </c>
      <c r="K16" s="21">
        <v>1043</v>
      </c>
      <c r="L16" s="21">
        <v>1069</v>
      </c>
      <c r="M16" s="21">
        <v>1082</v>
      </c>
      <c r="N16" s="21">
        <v>1096</v>
      </c>
      <c r="O16" s="21">
        <v>1119</v>
      </c>
      <c r="P16" s="21">
        <v>1141.47</v>
      </c>
      <c r="Q16" s="21"/>
      <c r="R16" s="21">
        <v>1157</v>
      </c>
      <c r="S16" s="21">
        <v>1159.2</v>
      </c>
      <c r="T16" s="173">
        <v>1161.3719487171415</v>
      </c>
      <c r="U16" s="123">
        <v>1162.3387216937299</v>
      </c>
      <c r="V16" s="123">
        <v>1173.8899939726132</v>
      </c>
      <c r="W16" s="193">
        <f t="shared" si="0"/>
        <v>0.99379570372146731</v>
      </c>
      <c r="X16" s="193">
        <f t="shared" si="2"/>
        <v>1.02410637320276</v>
      </c>
    </row>
    <row r="17" spans="1:26" ht="22.5" x14ac:dyDescent="0.25">
      <c r="A17" s="275"/>
      <c r="B17" s="275"/>
      <c r="C17" s="13" t="s">
        <v>202</v>
      </c>
      <c r="D17" s="21" t="s">
        <v>54</v>
      </c>
      <c r="E17" s="21" t="s">
        <v>54</v>
      </c>
      <c r="F17" s="21" t="s">
        <v>54</v>
      </c>
      <c r="G17" s="21" t="s">
        <v>54</v>
      </c>
      <c r="H17" s="21" t="s">
        <v>54</v>
      </c>
      <c r="I17" s="21" t="s">
        <v>54</v>
      </c>
      <c r="J17" s="21" t="s">
        <v>54</v>
      </c>
      <c r="K17" s="21" t="s">
        <v>54</v>
      </c>
      <c r="L17" s="21" t="s">
        <v>54</v>
      </c>
      <c r="M17" s="21">
        <v>1204</v>
      </c>
      <c r="N17" s="21">
        <v>1217</v>
      </c>
      <c r="O17" s="21">
        <v>1239</v>
      </c>
      <c r="P17" s="21">
        <v>1262</v>
      </c>
      <c r="Q17" s="21"/>
      <c r="R17" s="21">
        <v>1275</v>
      </c>
      <c r="S17" s="21">
        <v>1275.04</v>
      </c>
      <c r="T17" s="173">
        <v>1275.302214076326</v>
      </c>
      <c r="U17" s="123">
        <v>1273.8718676833</v>
      </c>
      <c r="V17" s="123">
        <v>1283.6750504454258</v>
      </c>
      <c r="W17" s="193">
        <f t="shared" si="0"/>
        <v>0.76955799172753192</v>
      </c>
      <c r="X17" s="193">
        <f t="shared" si="2"/>
        <v>0.80418824109538267</v>
      </c>
    </row>
    <row r="18" spans="1:26" ht="22.5" x14ac:dyDescent="0.25">
      <c r="A18" s="275"/>
      <c r="B18" s="275"/>
      <c r="C18" s="13" t="s">
        <v>205</v>
      </c>
      <c r="D18" s="21" t="s">
        <v>54</v>
      </c>
      <c r="E18" s="21" t="s">
        <v>54</v>
      </c>
      <c r="F18" s="21" t="s">
        <v>54</v>
      </c>
      <c r="G18" s="21" t="s">
        <v>54</v>
      </c>
      <c r="H18" s="21" t="s">
        <v>54</v>
      </c>
      <c r="I18" s="21" t="s">
        <v>54</v>
      </c>
      <c r="J18" s="21" t="s">
        <v>54</v>
      </c>
      <c r="K18" s="21" t="s">
        <v>54</v>
      </c>
      <c r="L18" s="21" t="s">
        <v>54</v>
      </c>
      <c r="M18" s="21">
        <v>580</v>
      </c>
      <c r="N18" s="21">
        <v>583</v>
      </c>
      <c r="O18" s="21">
        <v>593</v>
      </c>
      <c r="P18" s="21">
        <v>603</v>
      </c>
      <c r="Q18" s="21"/>
      <c r="R18" s="21">
        <v>610</v>
      </c>
      <c r="S18" s="21">
        <v>608.73</v>
      </c>
      <c r="T18" s="173">
        <v>608.04288846086206</v>
      </c>
      <c r="U18" s="123">
        <v>606.13795434784004</v>
      </c>
      <c r="V18" s="123">
        <v>609.83117208240185</v>
      </c>
      <c r="W18" s="193">
        <f t="shared" si="0"/>
        <v>0.60930316408505103</v>
      </c>
      <c r="X18" s="193">
        <f t="shared" si="2"/>
        <v>0.62889489476141147</v>
      </c>
    </row>
    <row r="19" spans="1:26" x14ac:dyDescent="0.25">
      <c r="A19" s="275"/>
      <c r="B19" s="275" t="s">
        <v>29</v>
      </c>
      <c r="C19" s="13" t="s">
        <v>201</v>
      </c>
      <c r="D19" s="21">
        <v>977</v>
      </c>
      <c r="E19" s="21">
        <v>1012</v>
      </c>
      <c r="F19" s="21">
        <v>1041</v>
      </c>
      <c r="G19" s="21">
        <v>1054</v>
      </c>
      <c r="H19" s="21">
        <v>1082</v>
      </c>
      <c r="I19" s="21">
        <v>1111</v>
      </c>
      <c r="J19" s="21">
        <v>1139</v>
      </c>
      <c r="K19" s="21">
        <v>1167</v>
      </c>
      <c r="L19" s="21">
        <v>1199</v>
      </c>
      <c r="M19" s="21">
        <v>1218</v>
      </c>
      <c r="N19" s="21">
        <v>1236</v>
      </c>
      <c r="O19" s="21">
        <v>1267</v>
      </c>
      <c r="P19" s="21">
        <v>1298.58</v>
      </c>
      <c r="Q19" s="21"/>
      <c r="R19" s="21">
        <v>1321</v>
      </c>
      <c r="S19" s="21">
        <v>1326.88</v>
      </c>
      <c r="T19" s="173">
        <v>1332.9848088867475</v>
      </c>
      <c r="U19" s="123">
        <v>1339.1561064283601</v>
      </c>
      <c r="V19" s="123">
        <v>1356.9532881523055</v>
      </c>
      <c r="W19" s="193">
        <f t="shared" ref="W19" si="3">100*(V19/U19-1)</f>
        <v>1.3289848463904574</v>
      </c>
      <c r="X19" s="193">
        <f t="shared" si="2"/>
        <v>1.3595563975946856</v>
      </c>
    </row>
    <row r="20" spans="1:26" ht="22.5" x14ac:dyDescent="0.25">
      <c r="A20" s="275"/>
      <c r="B20" s="275"/>
      <c r="C20" s="13" t="s">
        <v>202</v>
      </c>
      <c r="D20" s="21" t="s">
        <v>54</v>
      </c>
      <c r="E20" s="21" t="s">
        <v>54</v>
      </c>
      <c r="F20" s="21" t="s">
        <v>54</v>
      </c>
      <c r="G20" s="21" t="s">
        <v>54</v>
      </c>
      <c r="H20" s="21" t="s">
        <v>54</v>
      </c>
      <c r="I20" s="21" t="s">
        <v>54</v>
      </c>
      <c r="J20" s="21" t="s">
        <v>54</v>
      </c>
      <c r="K20" s="21" t="s">
        <v>54</v>
      </c>
      <c r="L20" s="21" t="s">
        <v>54</v>
      </c>
      <c r="M20" s="21">
        <v>1284</v>
      </c>
      <c r="N20" s="21">
        <v>1303</v>
      </c>
      <c r="O20" s="21">
        <v>1335</v>
      </c>
      <c r="P20" s="21">
        <v>1368</v>
      </c>
      <c r="Q20" s="21"/>
      <c r="R20" s="21">
        <v>1391</v>
      </c>
      <c r="S20" s="21">
        <v>1397.09</v>
      </c>
      <c r="T20" s="173">
        <v>1403.7260010335119</v>
      </c>
      <c r="U20" s="123">
        <v>1410.32613633809</v>
      </c>
      <c r="V20" s="123">
        <v>1428.9694864756912</v>
      </c>
      <c r="W20" s="193">
        <f t="shared" ref="W20:W25" si="4">100*(V20/U20-1)</f>
        <v>1.3219176513319608</v>
      </c>
      <c r="X20" s="193">
        <f t="shared" si="2"/>
        <v>1.3461468110052</v>
      </c>
    </row>
    <row r="21" spans="1:26" ht="22.5" x14ac:dyDescent="0.25">
      <c r="A21" s="275"/>
      <c r="B21" s="275"/>
      <c r="C21" s="13" t="s">
        <v>205</v>
      </c>
      <c r="D21" s="21" t="s">
        <v>54</v>
      </c>
      <c r="E21" s="21" t="s">
        <v>54</v>
      </c>
      <c r="F21" s="21" t="s">
        <v>54</v>
      </c>
      <c r="G21" s="21" t="s">
        <v>54</v>
      </c>
      <c r="H21" s="21" t="s">
        <v>54</v>
      </c>
      <c r="I21" s="21" t="s">
        <v>54</v>
      </c>
      <c r="J21" s="21" t="s">
        <v>54</v>
      </c>
      <c r="K21" s="21" t="s">
        <v>54</v>
      </c>
      <c r="L21" s="21" t="s">
        <v>54</v>
      </c>
      <c r="M21" s="21">
        <v>593</v>
      </c>
      <c r="N21" s="21">
        <v>599</v>
      </c>
      <c r="O21" s="21">
        <v>612</v>
      </c>
      <c r="P21" s="21">
        <v>625</v>
      </c>
      <c r="Q21" s="21"/>
      <c r="R21" s="21">
        <v>635</v>
      </c>
      <c r="S21" s="21">
        <v>635.83000000000004</v>
      </c>
      <c r="T21" s="173">
        <v>636.70754285160695</v>
      </c>
      <c r="U21" s="123">
        <v>637.56028538575094</v>
      </c>
      <c r="V21" s="123">
        <v>644.05625341924667</v>
      </c>
      <c r="W21" s="193">
        <f t="shared" si="4"/>
        <v>1.0188790271911996</v>
      </c>
      <c r="X21" s="193">
        <f t="shared" si="2"/>
        <v>1.0377435100996868</v>
      </c>
    </row>
    <row r="22" spans="1:26" x14ac:dyDescent="0.25">
      <c r="A22" s="275"/>
      <c r="B22" s="275" t="s">
        <v>30</v>
      </c>
      <c r="C22" s="13" t="s">
        <v>201</v>
      </c>
      <c r="D22" s="21">
        <v>942</v>
      </c>
      <c r="E22" s="21">
        <v>975</v>
      </c>
      <c r="F22" s="21">
        <v>997</v>
      </c>
      <c r="G22" s="21">
        <v>1007</v>
      </c>
      <c r="H22" s="21">
        <v>1028</v>
      </c>
      <c r="I22" s="21">
        <v>1052</v>
      </c>
      <c r="J22" s="21">
        <v>1077</v>
      </c>
      <c r="K22" s="21">
        <v>1102</v>
      </c>
      <c r="L22" s="21">
        <v>1131</v>
      </c>
      <c r="M22" s="21">
        <v>1147</v>
      </c>
      <c r="N22" s="21">
        <v>1162</v>
      </c>
      <c r="O22" s="21">
        <v>1189</v>
      </c>
      <c r="P22" s="21">
        <v>1215.6600000000001</v>
      </c>
      <c r="Q22" s="21"/>
      <c r="R22" s="21">
        <v>1234</v>
      </c>
      <c r="S22" s="21">
        <v>1237.48</v>
      </c>
      <c r="T22" s="173">
        <v>1240.9895057111594</v>
      </c>
      <c r="U22" s="123">
        <v>1243.7800752906401</v>
      </c>
      <c r="V22" s="123">
        <v>1257.5683474077359</v>
      </c>
      <c r="W22" s="193">
        <f t="shared" si="4"/>
        <v>1.1085779866568446</v>
      </c>
      <c r="X22" s="193">
        <f t="shared" si="2"/>
        <v>1.1570189683996146</v>
      </c>
    </row>
    <row r="23" spans="1:26" ht="22.5" x14ac:dyDescent="0.25">
      <c r="A23" s="275"/>
      <c r="B23" s="275"/>
      <c r="C23" s="13" t="s">
        <v>202</v>
      </c>
      <c r="D23" s="21" t="s">
        <v>54</v>
      </c>
      <c r="E23" s="21" t="s">
        <v>54</v>
      </c>
      <c r="F23" s="21" t="s">
        <v>54</v>
      </c>
      <c r="G23" s="21" t="s">
        <v>54</v>
      </c>
      <c r="H23" s="21" t="s">
        <v>54</v>
      </c>
      <c r="I23" s="21" t="s">
        <v>54</v>
      </c>
      <c r="J23" s="21" t="s">
        <v>54</v>
      </c>
      <c r="K23" s="21" t="s">
        <v>54</v>
      </c>
      <c r="L23" s="21" t="s">
        <v>54</v>
      </c>
      <c r="M23" s="21">
        <v>1244</v>
      </c>
      <c r="N23" s="21">
        <v>1260</v>
      </c>
      <c r="O23" s="21">
        <v>1287</v>
      </c>
      <c r="P23" s="21">
        <v>1315</v>
      </c>
      <c r="Q23" s="21"/>
      <c r="R23" s="21">
        <v>1333</v>
      </c>
      <c r="S23" s="21">
        <v>1334.89</v>
      </c>
      <c r="T23" s="173">
        <v>1337.7795271843527</v>
      </c>
      <c r="U23" s="123">
        <v>1339.65062135423</v>
      </c>
      <c r="V23" s="123">
        <v>1353.0402486683397</v>
      </c>
      <c r="W23" s="193">
        <f t="shared" si="4"/>
        <v>0.99948651541506006</v>
      </c>
      <c r="X23" s="193">
        <f t="shared" si="2"/>
        <v>1.0558110379733865</v>
      </c>
    </row>
    <row r="24" spans="1:26" ht="22.5" x14ac:dyDescent="0.25">
      <c r="A24" s="275"/>
      <c r="B24" s="275"/>
      <c r="C24" s="13" t="s">
        <v>205</v>
      </c>
      <c r="D24" s="21" t="s">
        <v>54</v>
      </c>
      <c r="E24" s="21" t="s">
        <v>54</v>
      </c>
      <c r="F24" s="21" t="s">
        <v>54</v>
      </c>
      <c r="G24" s="21" t="s">
        <v>54</v>
      </c>
      <c r="H24" s="21" t="s">
        <v>54</v>
      </c>
      <c r="I24" s="21" t="s">
        <v>54</v>
      </c>
      <c r="J24" s="21" t="s">
        <v>54</v>
      </c>
      <c r="K24" s="21" t="s">
        <v>54</v>
      </c>
      <c r="L24" s="21" t="s">
        <v>54</v>
      </c>
      <c r="M24" s="21">
        <v>584</v>
      </c>
      <c r="N24" s="21">
        <v>588</v>
      </c>
      <c r="O24" s="21">
        <v>599</v>
      </c>
      <c r="P24" s="21">
        <v>610</v>
      </c>
      <c r="Q24" s="21"/>
      <c r="R24" s="21">
        <v>618</v>
      </c>
      <c r="S24" s="21">
        <v>617.33000000000004</v>
      </c>
      <c r="T24" s="173">
        <v>617.1743247607593</v>
      </c>
      <c r="U24" s="123">
        <v>616.19646000401497</v>
      </c>
      <c r="V24" s="123">
        <v>620.83945309177443</v>
      </c>
      <c r="W24" s="193">
        <f t="shared" si="4"/>
        <v>0.75349233387826953</v>
      </c>
      <c r="X24" s="193">
        <f t="shared" si="2"/>
        <v>0.76757506971749656</v>
      </c>
    </row>
    <row r="25" spans="1:26" x14ac:dyDescent="0.25">
      <c r="A25" s="302" t="s">
        <v>46</v>
      </c>
      <c r="B25" s="294"/>
      <c r="C25" s="294"/>
      <c r="D25" s="94">
        <v>50.96</v>
      </c>
      <c r="E25" s="94">
        <v>51.43</v>
      </c>
      <c r="F25" s="94">
        <v>52.11</v>
      </c>
      <c r="G25" s="94">
        <v>52.49</v>
      </c>
      <c r="H25" s="94">
        <v>52.76</v>
      </c>
      <c r="I25" s="94">
        <v>53.2</v>
      </c>
      <c r="J25" s="94">
        <v>53.85</v>
      </c>
      <c r="K25" s="94">
        <v>54.38</v>
      </c>
      <c r="L25" s="94">
        <v>54.68</v>
      </c>
      <c r="M25" s="94">
        <v>55.03</v>
      </c>
      <c r="N25" s="94">
        <v>55.4</v>
      </c>
      <c r="O25" s="94">
        <v>55.563499999999998</v>
      </c>
      <c r="P25" s="94">
        <v>55.563499999999998</v>
      </c>
      <c r="Q25" s="94"/>
      <c r="R25" s="94">
        <v>55.563499999999998</v>
      </c>
      <c r="S25" s="94">
        <v>55.563499999999998</v>
      </c>
      <c r="T25" s="183">
        <v>55.563499999999998</v>
      </c>
      <c r="U25" s="122">
        <f>(55.5635+55.8969)/2</f>
        <v>55.730199999999996</v>
      </c>
      <c r="V25" s="122">
        <f>(55.8969+56.2323*11)/12</f>
        <v>56.204349999999998</v>
      </c>
      <c r="W25" s="193">
        <f t="shared" si="4"/>
        <v>0.85079543945651981</v>
      </c>
      <c r="X25" s="193">
        <f t="shared" si="2"/>
        <v>0.2642944557322835</v>
      </c>
      <c r="Y25" s="70"/>
      <c r="Z25" s="70"/>
    </row>
    <row r="26" spans="1:26" ht="15" customHeight="1" x14ac:dyDescent="0.25">
      <c r="A26" s="270" t="str">
        <f>'5.3-1 source'!A18:S18</f>
        <v>Sources : DGFiP - Service des retraites de l'État, CNRACL et FSPOEIE.</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70"/>
      <c r="Z26" s="70"/>
    </row>
    <row r="27" spans="1:26" ht="34.5" customHeight="1" x14ac:dyDescent="0.25">
      <c r="A27" s="269" t="str">
        <f>'5.3-2 source'!A52:X52</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70"/>
      <c r="Z27" s="70"/>
    </row>
    <row r="28" spans="1:26" s="198" customFormat="1" x14ac:dyDescent="0.25">
      <c r="A28" s="269" t="s">
        <v>180</v>
      </c>
      <c r="B28" s="268"/>
      <c r="C28" s="268"/>
      <c r="D28" s="268"/>
      <c r="E28" s="268"/>
      <c r="F28" s="268"/>
      <c r="G28" s="268"/>
      <c r="H28" s="268"/>
      <c r="I28" s="268"/>
      <c r="J28" s="268"/>
      <c r="K28" s="268"/>
      <c r="L28" s="268"/>
      <c r="M28" s="268"/>
      <c r="N28" s="268"/>
      <c r="O28" s="268"/>
      <c r="P28" s="268"/>
      <c r="Q28" s="268"/>
      <c r="R28" s="268"/>
      <c r="S28" s="268"/>
      <c r="T28" s="268"/>
      <c r="U28" s="268"/>
      <c r="V28" s="268"/>
      <c r="W28" s="268"/>
      <c r="X28" s="199"/>
      <c r="Y28" s="70"/>
      <c r="Z28" s="70"/>
    </row>
    <row r="29" spans="1:26" s="198" customFormat="1" x14ac:dyDescent="0.25">
      <c r="A29" s="293" t="s">
        <v>155</v>
      </c>
      <c r="B29" s="268"/>
      <c r="C29" s="268"/>
      <c r="D29" s="268"/>
      <c r="E29" s="268"/>
      <c r="F29" s="268"/>
      <c r="G29" s="268"/>
      <c r="H29" s="268"/>
      <c r="I29" s="268"/>
      <c r="J29" s="268"/>
      <c r="K29" s="268"/>
      <c r="L29" s="268"/>
      <c r="M29" s="268"/>
      <c r="N29" s="268"/>
      <c r="O29" s="268"/>
      <c r="P29" s="268"/>
      <c r="Q29" s="268"/>
      <c r="R29" s="268"/>
      <c r="S29" s="268"/>
      <c r="T29" s="268"/>
      <c r="U29" s="268"/>
      <c r="V29" s="268"/>
      <c r="W29" s="268"/>
      <c r="X29" s="199"/>
      <c r="Y29" s="70"/>
      <c r="Z29" s="70"/>
    </row>
    <row r="30" spans="1:26" s="198" customFormat="1" x14ac:dyDescent="0.25">
      <c r="A30" s="293" t="s">
        <v>152</v>
      </c>
      <c r="B30" s="268"/>
      <c r="C30" s="268"/>
      <c r="D30" s="268"/>
      <c r="E30" s="268"/>
      <c r="F30" s="268"/>
      <c r="G30" s="268"/>
      <c r="H30" s="268"/>
      <c r="I30" s="268"/>
      <c r="J30" s="268"/>
      <c r="K30" s="268"/>
      <c r="L30" s="268"/>
      <c r="M30" s="268"/>
      <c r="N30" s="268"/>
      <c r="O30" s="268"/>
      <c r="P30" s="268"/>
      <c r="Q30" s="268"/>
      <c r="R30" s="268"/>
      <c r="S30" s="268"/>
      <c r="T30" s="268"/>
      <c r="U30" s="268"/>
      <c r="V30" s="268"/>
      <c r="W30" s="268"/>
      <c r="X30" s="199"/>
      <c r="Y30" s="70"/>
      <c r="Z30" s="70"/>
    </row>
    <row r="31" spans="1:26" s="198" customFormat="1" x14ac:dyDescent="0.25">
      <c r="A31" s="269" t="s">
        <v>153</v>
      </c>
      <c r="B31" s="268"/>
      <c r="C31" s="268"/>
      <c r="D31" s="268"/>
      <c r="E31" s="268"/>
      <c r="F31" s="268"/>
      <c r="G31" s="268"/>
      <c r="H31" s="268"/>
      <c r="I31" s="268"/>
      <c r="J31" s="268"/>
      <c r="K31" s="268"/>
      <c r="L31" s="268"/>
      <c r="M31" s="268"/>
      <c r="N31" s="268"/>
      <c r="O31" s="268"/>
      <c r="P31" s="268"/>
      <c r="Q31" s="268"/>
      <c r="R31" s="268"/>
      <c r="S31" s="268"/>
      <c r="T31" s="268"/>
      <c r="U31" s="268"/>
      <c r="V31" s="268"/>
      <c r="W31" s="268"/>
      <c r="X31" s="199"/>
      <c r="Y31" s="70"/>
      <c r="Z31" s="70"/>
    </row>
    <row r="32" spans="1:26" ht="15" customHeight="1" x14ac:dyDescent="0.25">
      <c r="A32" s="293"/>
      <c r="B32" s="268"/>
      <c r="C32" s="268"/>
      <c r="D32" s="268"/>
      <c r="E32" s="268"/>
      <c r="F32" s="268"/>
      <c r="G32" s="268"/>
      <c r="H32" s="268"/>
      <c r="I32" s="268"/>
      <c r="J32" s="268"/>
      <c r="K32" s="268"/>
      <c r="L32" s="268"/>
      <c r="M32" s="268"/>
      <c r="N32" s="268"/>
      <c r="O32" s="268"/>
      <c r="P32" s="268"/>
      <c r="Q32" s="268"/>
      <c r="R32" s="268"/>
      <c r="S32" s="268"/>
      <c r="T32" s="268"/>
      <c r="U32" s="268"/>
      <c r="V32" s="268"/>
      <c r="W32" s="268"/>
      <c r="X32" s="268"/>
    </row>
    <row r="40" spans="1:18" x14ac:dyDescent="0.25">
      <c r="A40" s="264"/>
      <c r="B40" s="264"/>
      <c r="C40" s="264"/>
      <c r="D40" s="264"/>
      <c r="E40" s="264"/>
      <c r="F40" s="264"/>
      <c r="G40" s="264"/>
      <c r="H40" s="264"/>
      <c r="I40" s="264"/>
      <c r="J40" s="264"/>
      <c r="K40" s="264"/>
      <c r="L40" s="264"/>
      <c r="M40" s="264"/>
      <c r="N40" s="264"/>
      <c r="O40" s="264"/>
      <c r="P40" s="264"/>
      <c r="Q40" s="264"/>
      <c r="R40" s="264"/>
    </row>
  </sheetData>
  <mergeCells count="20">
    <mergeCell ref="A13:B15"/>
    <mergeCell ref="A16:A24"/>
    <mergeCell ref="B16:B18"/>
    <mergeCell ref="B19:B21"/>
    <mergeCell ref="B22:B24"/>
    <mergeCell ref="A1:X1"/>
    <mergeCell ref="A3:C3"/>
    <mergeCell ref="A4:A12"/>
    <mergeCell ref="B4:B6"/>
    <mergeCell ref="B7:B9"/>
    <mergeCell ref="B10:B12"/>
    <mergeCell ref="A32:X32"/>
    <mergeCell ref="A40:R40"/>
    <mergeCell ref="A26:X26"/>
    <mergeCell ref="A27:X27"/>
    <mergeCell ref="A25:C25"/>
    <mergeCell ref="A28:W28"/>
    <mergeCell ref="A29:W29"/>
    <mergeCell ref="A30:W30"/>
    <mergeCell ref="A31:W3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9"/>
  <sheetViews>
    <sheetView workbookViewId="0">
      <pane xSplit="1" ySplit="5" topLeftCell="B6" activePane="bottomRight" state="frozen"/>
      <selection pane="topRight" activeCell="B1" sqref="B1"/>
      <selection pane="bottomLeft" activeCell="A6" sqref="A6"/>
      <selection pane="bottomRight" activeCell="A25" sqref="A25:N25"/>
    </sheetView>
  </sheetViews>
  <sheetFormatPr baseColWidth="10" defaultRowHeight="15" x14ac:dyDescent="0.25"/>
  <cols>
    <col min="1" max="1" width="40.7109375" style="80" customWidth="1"/>
    <col min="2" max="19" width="15.7109375" style="61" customWidth="1"/>
    <col min="20" max="16384" width="11.42578125" style="61"/>
  </cols>
  <sheetData>
    <row r="1" spans="1:19" ht="15" customHeight="1" x14ac:dyDescent="0.25">
      <c r="A1" s="263" t="s">
        <v>124</v>
      </c>
      <c r="B1" s="263"/>
      <c r="C1" s="263"/>
      <c r="D1" s="263"/>
      <c r="E1" s="263"/>
      <c r="F1" s="263"/>
      <c r="G1" s="263"/>
      <c r="H1" s="263"/>
      <c r="I1" s="263"/>
      <c r="J1" s="263"/>
      <c r="K1" s="263"/>
      <c r="L1" s="263"/>
      <c r="M1" s="263"/>
      <c r="N1" s="263"/>
      <c r="O1" s="263"/>
      <c r="P1" s="263"/>
      <c r="Q1" s="263"/>
      <c r="R1" s="263"/>
      <c r="S1" s="263"/>
    </row>
    <row r="2" spans="1:19" x14ac:dyDescent="0.25">
      <c r="A2" s="44"/>
      <c r="B2" s="44"/>
      <c r="C2" s="44"/>
      <c r="D2" s="44"/>
      <c r="E2" s="60"/>
      <c r="F2" s="60"/>
      <c r="G2" s="71"/>
      <c r="H2" s="71"/>
      <c r="I2" s="71"/>
    </row>
    <row r="3" spans="1:19" s="80" customFormat="1" ht="15" customHeight="1" x14ac:dyDescent="0.25">
      <c r="A3" s="272"/>
      <c r="B3" s="280" t="s">
        <v>61</v>
      </c>
      <c r="C3" s="281"/>
      <c r="D3" s="281"/>
      <c r="E3" s="281"/>
      <c r="F3" s="281"/>
      <c r="G3" s="281"/>
      <c r="H3" s="281"/>
      <c r="I3" s="281"/>
      <c r="J3" s="282"/>
      <c r="K3" s="283" t="s">
        <v>174</v>
      </c>
      <c r="L3" s="284"/>
      <c r="M3" s="285"/>
      <c r="N3" s="277" t="s">
        <v>26</v>
      </c>
      <c r="O3" s="277"/>
      <c r="P3" s="277"/>
      <c r="Q3" s="277"/>
      <c r="R3" s="277"/>
      <c r="S3" s="277"/>
    </row>
    <row r="4" spans="1:19" s="80" customFormat="1" ht="21.75" customHeight="1" x14ac:dyDescent="0.25">
      <c r="A4" s="273"/>
      <c r="B4" s="275" t="s">
        <v>27</v>
      </c>
      <c r="C4" s="275"/>
      <c r="D4" s="275"/>
      <c r="E4" s="275" t="s">
        <v>36</v>
      </c>
      <c r="F4" s="275"/>
      <c r="G4" s="275"/>
      <c r="H4" s="280" t="s">
        <v>68</v>
      </c>
      <c r="I4" s="281"/>
      <c r="J4" s="282"/>
      <c r="K4" s="286"/>
      <c r="L4" s="287"/>
      <c r="M4" s="288"/>
      <c r="N4" s="275" t="s">
        <v>28</v>
      </c>
      <c r="O4" s="275"/>
      <c r="P4" s="275"/>
      <c r="Q4" s="275" t="s">
        <v>29</v>
      </c>
      <c r="R4" s="275"/>
      <c r="S4" s="275"/>
    </row>
    <row r="5" spans="1:19" s="80" customFormat="1" x14ac:dyDescent="0.25">
      <c r="A5" s="274"/>
      <c r="B5" s="190">
        <v>2015</v>
      </c>
      <c r="C5" s="190">
        <v>2016</v>
      </c>
      <c r="D5" s="190">
        <v>2017</v>
      </c>
      <c r="E5" s="190">
        <v>2015</v>
      </c>
      <c r="F5" s="190">
        <v>2016</v>
      </c>
      <c r="G5" s="190">
        <v>2017</v>
      </c>
      <c r="H5" s="190">
        <v>2015</v>
      </c>
      <c r="I5" s="190">
        <v>2016</v>
      </c>
      <c r="J5" s="190">
        <v>2017</v>
      </c>
      <c r="K5" s="190">
        <v>2015</v>
      </c>
      <c r="L5" s="190">
        <v>2016</v>
      </c>
      <c r="M5" s="190">
        <v>2017</v>
      </c>
      <c r="N5" s="190">
        <v>2015</v>
      </c>
      <c r="O5" s="190">
        <v>2016</v>
      </c>
      <c r="P5" s="190">
        <v>2017</v>
      </c>
      <c r="Q5" s="190">
        <v>2015</v>
      </c>
      <c r="R5" s="190">
        <v>2016</v>
      </c>
      <c r="S5" s="190">
        <v>2017</v>
      </c>
    </row>
    <row r="6" spans="1:19" ht="31.5" x14ac:dyDescent="0.25">
      <c r="A6" s="81" t="s">
        <v>87</v>
      </c>
      <c r="B6" s="4">
        <v>41344</v>
      </c>
      <c r="C6" s="144">
        <v>41762</v>
      </c>
      <c r="D6" s="144">
        <v>46104</v>
      </c>
      <c r="E6" s="4">
        <v>51067</v>
      </c>
      <c r="F6" s="144">
        <v>53140</v>
      </c>
      <c r="G6" s="144">
        <v>59518</v>
      </c>
      <c r="H6" s="4">
        <v>11193</v>
      </c>
      <c r="I6" s="144">
        <v>11259</v>
      </c>
      <c r="J6" s="144">
        <v>11491</v>
      </c>
      <c r="K6" s="4">
        <v>2136</v>
      </c>
      <c r="L6" s="144">
        <v>2287</v>
      </c>
      <c r="M6" s="144">
        <v>2665</v>
      </c>
      <c r="N6" s="4">
        <v>33167</v>
      </c>
      <c r="O6" s="144">
        <v>36401</v>
      </c>
      <c r="P6" s="144">
        <v>40796</v>
      </c>
      <c r="Q6" s="4">
        <v>21026</v>
      </c>
      <c r="R6" s="144">
        <v>22848</v>
      </c>
      <c r="S6" s="144">
        <v>25470</v>
      </c>
    </row>
    <row r="7" spans="1:19" ht="22.5" x14ac:dyDescent="0.25">
      <c r="A7" s="82" t="s">
        <v>31</v>
      </c>
      <c r="B7" s="5">
        <v>2150.5805822000002</v>
      </c>
      <c r="C7" s="145">
        <v>2154.7941166999999</v>
      </c>
      <c r="D7" s="145">
        <v>2173.4368009</v>
      </c>
      <c r="E7" s="5">
        <v>2061.8160446000002</v>
      </c>
      <c r="F7" s="145">
        <v>2069.0996074999998</v>
      </c>
      <c r="G7" s="145">
        <v>2091.5109280000001</v>
      </c>
      <c r="H7" s="5">
        <v>1610.6524514</v>
      </c>
      <c r="I7" s="145">
        <v>1553.1045572</v>
      </c>
      <c r="J7" s="145">
        <v>1564.589242</v>
      </c>
      <c r="K7" s="5">
        <v>1955.25</v>
      </c>
      <c r="L7" s="145">
        <v>1822.68</v>
      </c>
      <c r="M7" s="145">
        <v>1680.83</v>
      </c>
      <c r="N7" s="5">
        <v>1217.4507065283285</v>
      </c>
      <c r="O7" s="145">
        <v>1206.5999999999999</v>
      </c>
      <c r="P7" s="145">
        <v>1240.3</v>
      </c>
      <c r="Q7" s="5">
        <v>1413.1995810817316</v>
      </c>
      <c r="R7" s="145">
        <v>1439.3</v>
      </c>
      <c r="S7" s="145">
        <v>1469.9</v>
      </c>
    </row>
    <row r="8" spans="1:19" ht="22.5" x14ac:dyDescent="0.25">
      <c r="A8" s="82" t="s">
        <v>33</v>
      </c>
      <c r="B8" s="5">
        <v>2219.3929284000001</v>
      </c>
      <c r="C8" s="145">
        <v>2223.9732585000002</v>
      </c>
      <c r="D8" s="145">
        <v>2244.6605995</v>
      </c>
      <c r="E8" s="5">
        <v>2125.6591377</v>
      </c>
      <c r="F8" s="145">
        <v>2132.9663857999999</v>
      </c>
      <c r="G8" s="145">
        <v>2156.4238163</v>
      </c>
      <c r="H8" s="5">
        <v>1656.7778421999999</v>
      </c>
      <c r="I8" s="145">
        <v>1593.9695380999999</v>
      </c>
      <c r="J8" s="145">
        <v>1608.3705195</v>
      </c>
      <c r="K8" s="5">
        <v>2008.08</v>
      </c>
      <c r="L8" s="145">
        <v>1869.29</v>
      </c>
      <c r="M8" s="145">
        <v>1727.89</v>
      </c>
      <c r="N8" s="5">
        <v>1264.6623279941714</v>
      </c>
      <c r="O8" s="145">
        <v>1254.9000000000001</v>
      </c>
      <c r="P8" s="145">
        <v>1288.7</v>
      </c>
      <c r="Q8" s="5">
        <v>1498.1806800248587</v>
      </c>
      <c r="R8" s="145">
        <v>1525.8</v>
      </c>
      <c r="S8" s="145">
        <v>1559.5</v>
      </c>
    </row>
    <row r="9" spans="1:19" x14ac:dyDescent="0.25">
      <c r="A9" s="42" t="s">
        <v>1</v>
      </c>
      <c r="B9" s="5">
        <v>2442.6809125</v>
      </c>
      <c r="C9" s="145">
        <v>2435.6214934999998</v>
      </c>
      <c r="D9" s="145">
        <v>2462.1933555999999</v>
      </c>
      <c r="E9" s="5">
        <v>2265.8817423999999</v>
      </c>
      <c r="F9" s="145">
        <v>2268.0118072999999</v>
      </c>
      <c r="G9" s="145">
        <v>2299.2014333000002</v>
      </c>
      <c r="H9" s="5">
        <v>1706.4862036</v>
      </c>
      <c r="I9" s="145">
        <v>1640.2099049000001</v>
      </c>
      <c r="J9" s="145">
        <v>1659.9520768</v>
      </c>
      <c r="K9" s="5">
        <v>2058.25</v>
      </c>
      <c r="L9" s="145">
        <v>1917.31</v>
      </c>
      <c r="M9" s="145">
        <v>1760.33</v>
      </c>
      <c r="N9" s="5">
        <v>1362.8035245013643</v>
      </c>
      <c r="O9" s="145">
        <v>1347.7</v>
      </c>
      <c r="P9" s="145">
        <v>1387.8</v>
      </c>
      <c r="Q9" s="5">
        <v>1574.3039415130297</v>
      </c>
      <c r="R9" s="145">
        <v>1594.3</v>
      </c>
      <c r="S9" s="145">
        <v>1645.7</v>
      </c>
    </row>
    <row r="10" spans="1:19" x14ac:dyDescent="0.25">
      <c r="A10" s="42" t="s">
        <v>2</v>
      </c>
      <c r="B10" s="5">
        <v>2043.1129410000001</v>
      </c>
      <c r="C10" s="145">
        <v>2056.1901309</v>
      </c>
      <c r="D10" s="145">
        <v>2081.9131376999999</v>
      </c>
      <c r="E10" s="5">
        <v>1994.9389237</v>
      </c>
      <c r="F10" s="145">
        <v>2004.6608458999999</v>
      </c>
      <c r="G10" s="145">
        <v>2027.7396965</v>
      </c>
      <c r="H10" s="5">
        <v>1195.3307374999999</v>
      </c>
      <c r="I10" s="145">
        <v>1193.3255365</v>
      </c>
      <c r="J10" s="145">
        <v>1180.0138784999999</v>
      </c>
      <c r="K10" s="5">
        <v>1657.88</v>
      </c>
      <c r="L10" s="145">
        <v>1591.54</v>
      </c>
      <c r="M10" s="145">
        <v>1572.32</v>
      </c>
      <c r="N10" s="5">
        <v>1175.4880012738088</v>
      </c>
      <c r="O10" s="145">
        <v>1171.9000000000001</v>
      </c>
      <c r="P10" s="145">
        <v>1203.2</v>
      </c>
      <c r="Q10" s="5">
        <v>1475.9953001482111</v>
      </c>
      <c r="R10" s="145">
        <v>1505.8</v>
      </c>
      <c r="S10" s="145">
        <v>1535.2</v>
      </c>
    </row>
    <row r="11" spans="1:19" ht="22.5" x14ac:dyDescent="0.25">
      <c r="A11" s="82" t="s">
        <v>34</v>
      </c>
      <c r="B11" s="6">
        <v>331.03626100000002</v>
      </c>
      <c r="C11" s="146">
        <v>307.6114594</v>
      </c>
      <c r="D11" s="146">
        <v>285.80353530000002</v>
      </c>
      <c r="E11" s="6">
        <v>317.32047890000001</v>
      </c>
      <c r="F11" s="146">
        <v>290.46451999999999</v>
      </c>
      <c r="G11" s="146">
        <v>271.21591059999997</v>
      </c>
      <c r="H11" s="11" t="s">
        <v>16</v>
      </c>
      <c r="I11" s="150" t="s">
        <v>16</v>
      </c>
      <c r="J11" s="150" t="s">
        <v>16</v>
      </c>
      <c r="K11" s="6">
        <v>177.7</v>
      </c>
      <c r="L11" s="146">
        <v>119.12</v>
      </c>
      <c r="M11" s="146">
        <v>139.97</v>
      </c>
      <c r="N11" s="6">
        <v>185.80419562667245</v>
      </c>
      <c r="O11" s="146">
        <v>166.6</v>
      </c>
      <c r="P11" s="146">
        <v>170.7</v>
      </c>
      <c r="Q11" s="6">
        <v>198.99298339959432</v>
      </c>
      <c r="R11" s="146">
        <v>187.2</v>
      </c>
      <c r="S11" s="146">
        <v>195</v>
      </c>
    </row>
    <row r="12" spans="1:19" ht="22.5" x14ac:dyDescent="0.25">
      <c r="A12" s="83" t="s">
        <v>35</v>
      </c>
      <c r="B12" s="7">
        <v>-144.31480809999999</v>
      </c>
      <c r="C12" s="147">
        <v>-163.42967640000001</v>
      </c>
      <c r="D12" s="147">
        <v>-171.74645559999999</v>
      </c>
      <c r="E12" s="7">
        <v>-140.8093288</v>
      </c>
      <c r="F12" s="147">
        <v>-156.4509137</v>
      </c>
      <c r="G12" s="147">
        <v>-163.18455299999999</v>
      </c>
      <c r="H12" s="7">
        <v>-58.882385800000002</v>
      </c>
      <c r="I12" s="147">
        <v>-67.1395737</v>
      </c>
      <c r="J12" s="147">
        <v>-75.712564</v>
      </c>
      <c r="K12" s="7">
        <v>-147.44</v>
      </c>
      <c r="L12" s="147">
        <v>-127.57</v>
      </c>
      <c r="M12" s="147">
        <v>-110.7</v>
      </c>
      <c r="N12" s="7">
        <v>-91.427972563941211</v>
      </c>
      <c r="O12" s="147">
        <v>-96.9</v>
      </c>
      <c r="P12" s="147">
        <v>-105</v>
      </c>
      <c r="Q12" s="7">
        <v>-105.69673915590323</v>
      </c>
      <c r="R12" s="147">
        <v>-114.4</v>
      </c>
      <c r="S12" s="147">
        <v>-122.4</v>
      </c>
    </row>
    <row r="13" spans="1:19" ht="31.5" x14ac:dyDescent="0.25">
      <c r="A13" s="85" t="s">
        <v>88</v>
      </c>
      <c r="B13" s="8">
        <v>16527</v>
      </c>
      <c r="C13" s="148">
        <v>17319</v>
      </c>
      <c r="D13" s="148">
        <v>17940</v>
      </c>
      <c r="E13" s="8">
        <v>19069</v>
      </c>
      <c r="F13" s="148">
        <v>20099</v>
      </c>
      <c r="G13" s="148">
        <v>20918</v>
      </c>
      <c r="H13" s="8">
        <v>7477</v>
      </c>
      <c r="I13" s="148">
        <v>8040</v>
      </c>
      <c r="J13" s="148">
        <v>8713</v>
      </c>
      <c r="K13" s="8">
        <v>1955.25</v>
      </c>
      <c r="L13" s="148">
        <v>1417</v>
      </c>
      <c r="M13" s="148">
        <v>1488</v>
      </c>
      <c r="N13" s="8">
        <v>6889</v>
      </c>
      <c r="O13" s="148">
        <v>6857</v>
      </c>
      <c r="P13" s="148">
        <v>7044</v>
      </c>
      <c r="Q13" s="8">
        <v>3527</v>
      </c>
      <c r="R13" s="148">
        <v>3720</v>
      </c>
      <c r="S13" s="148">
        <v>3769</v>
      </c>
    </row>
    <row r="14" spans="1:19" ht="22.5" x14ac:dyDescent="0.25">
      <c r="A14" s="82" t="s">
        <v>22</v>
      </c>
      <c r="B14" s="3">
        <v>985.1672188</v>
      </c>
      <c r="C14" s="149">
        <v>919.07772450000004</v>
      </c>
      <c r="D14" s="149">
        <v>927.83240579999995</v>
      </c>
      <c r="E14" s="3">
        <v>963.24144320000005</v>
      </c>
      <c r="F14" s="149">
        <v>897.55417729999999</v>
      </c>
      <c r="G14" s="149">
        <v>906.81701980000003</v>
      </c>
      <c r="H14" s="3">
        <v>865.55226540000001</v>
      </c>
      <c r="I14" s="149">
        <v>709.5039888</v>
      </c>
      <c r="J14" s="149">
        <v>712.24669919999997</v>
      </c>
      <c r="K14" s="3">
        <v>861.39</v>
      </c>
      <c r="L14" s="149">
        <v>865.7</v>
      </c>
      <c r="M14" s="149">
        <v>853.80408602150533</v>
      </c>
      <c r="N14" s="3">
        <v>587.43925707547419</v>
      </c>
      <c r="O14" s="149">
        <v>588.92778182878806</v>
      </c>
      <c r="P14" s="149">
        <v>597.08165814877896</v>
      </c>
      <c r="Q14" s="3">
        <v>626.34677086320596</v>
      </c>
      <c r="R14" s="149">
        <v>593.41440860215062</v>
      </c>
      <c r="S14" s="149">
        <v>644.32955691164773</v>
      </c>
    </row>
    <row r="15" spans="1:19" ht="22.5" x14ac:dyDescent="0.25">
      <c r="A15" s="82" t="s">
        <v>23</v>
      </c>
      <c r="B15" s="3">
        <v>1028.2696423</v>
      </c>
      <c r="C15" s="149">
        <v>971.33718109999995</v>
      </c>
      <c r="D15" s="149">
        <v>980.73073239999997</v>
      </c>
      <c r="E15" s="3">
        <v>1004.5970062</v>
      </c>
      <c r="F15" s="149">
        <v>947.71713569999997</v>
      </c>
      <c r="G15" s="149">
        <v>957.1509671</v>
      </c>
      <c r="H15" s="3">
        <v>911.41029779999997</v>
      </c>
      <c r="I15" s="149">
        <v>754.98272889999998</v>
      </c>
      <c r="J15" s="149">
        <v>755.1245897</v>
      </c>
      <c r="K15" s="3">
        <v>897.07</v>
      </c>
      <c r="L15" s="149">
        <v>901.68</v>
      </c>
      <c r="M15" s="149">
        <v>891.21228494623665</v>
      </c>
      <c r="N15" s="3">
        <v>621.52081957547182</v>
      </c>
      <c r="O15" s="149">
        <v>620.34930727723497</v>
      </c>
      <c r="P15" s="149">
        <v>628.872913117547</v>
      </c>
      <c r="Q15" s="3">
        <v>661.07386005161948</v>
      </c>
      <c r="R15" s="149">
        <v>625.2256989247312</v>
      </c>
      <c r="S15" s="149">
        <v>677.58455823825955</v>
      </c>
    </row>
    <row r="16" spans="1:19" x14ac:dyDescent="0.25">
      <c r="A16" s="42" t="s">
        <v>1</v>
      </c>
      <c r="B16" s="3">
        <v>908.30726170000003</v>
      </c>
      <c r="C16" s="149">
        <v>912.7500331</v>
      </c>
      <c r="D16" s="149">
        <v>934.0759822</v>
      </c>
      <c r="E16" s="3">
        <v>895.08319370000004</v>
      </c>
      <c r="F16" s="149">
        <v>900.0397408</v>
      </c>
      <c r="G16" s="149">
        <v>916.54445499999997</v>
      </c>
      <c r="H16" s="3">
        <v>693.18816000000004</v>
      </c>
      <c r="I16" s="149">
        <v>666.16020830000002</v>
      </c>
      <c r="J16" s="149">
        <v>713.33369049999999</v>
      </c>
      <c r="K16" s="3">
        <v>710.8</v>
      </c>
      <c r="L16" s="149">
        <v>722.76</v>
      </c>
      <c r="M16" s="149">
        <v>701.93</v>
      </c>
      <c r="N16" s="3">
        <v>555.47630808402278</v>
      </c>
      <c r="O16" s="149">
        <v>557.9</v>
      </c>
      <c r="P16" s="149">
        <v>568.20000000000005</v>
      </c>
      <c r="Q16" s="3">
        <v>640.22135119394216</v>
      </c>
      <c r="R16" s="149">
        <v>640.1</v>
      </c>
      <c r="S16" s="149">
        <v>641.70000000000005</v>
      </c>
    </row>
    <row r="17" spans="1:19" x14ac:dyDescent="0.25">
      <c r="A17" s="42" t="s">
        <v>2</v>
      </c>
      <c r="B17" s="3">
        <v>1070.2940421000001</v>
      </c>
      <c r="C17" s="149">
        <v>1072.4112448999999</v>
      </c>
      <c r="D17" s="149">
        <v>1082.3158329</v>
      </c>
      <c r="E17" s="3">
        <v>1041.2007864</v>
      </c>
      <c r="F17" s="149">
        <v>1040.8802003999999</v>
      </c>
      <c r="G17" s="149">
        <v>1048.6677084999999</v>
      </c>
      <c r="H17" s="3">
        <v>914.04910170000005</v>
      </c>
      <c r="I17" s="149">
        <v>798.65754149999998</v>
      </c>
      <c r="J17" s="149">
        <v>790.97618629999999</v>
      </c>
      <c r="K17" s="3">
        <v>907.23</v>
      </c>
      <c r="L17" s="149">
        <v>911.23</v>
      </c>
      <c r="M17" s="149">
        <v>901.14</v>
      </c>
      <c r="N17" s="3">
        <v>641.42412430462332</v>
      </c>
      <c r="O17" s="149">
        <v>641.5</v>
      </c>
      <c r="P17" s="149">
        <v>648.9</v>
      </c>
      <c r="Q17" s="3">
        <v>681.30197175141132</v>
      </c>
      <c r="R17" s="149">
        <v>702.4</v>
      </c>
      <c r="S17" s="149">
        <v>716.7</v>
      </c>
    </row>
    <row r="18" spans="1:19" ht="15" customHeight="1" x14ac:dyDescent="0.25">
      <c r="A18" s="270" t="s">
        <v>173</v>
      </c>
      <c r="B18" s="271"/>
      <c r="C18" s="271"/>
      <c r="D18" s="271"/>
      <c r="E18" s="271"/>
      <c r="F18" s="271"/>
      <c r="G18" s="271"/>
      <c r="H18" s="271"/>
      <c r="I18" s="271"/>
      <c r="J18" s="271"/>
      <c r="K18" s="271"/>
      <c r="L18" s="271"/>
      <c r="M18" s="271"/>
      <c r="N18" s="271"/>
      <c r="O18" s="271"/>
      <c r="P18" s="271"/>
      <c r="Q18" s="271"/>
      <c r="R18" s="271"/>
      <c r="S18" s="271"/>
    </row>
    <row r="19" spans="1:19" ht="33.75" customHeight="1" x14ac:dyDescent="0.25">
      <c r="A19" s="269" t="s">
        <v>136</v>
      </c>
      <c r="B19" s="268"/>
      <c r="C19" s="268"/>
      <c r="D19" s="268"/>
      <c r="E19" s="268"/>
      <c r="F19" s="268"/>
      <c r="G19" s="268"/>
      <c r="H19" s="268"/>
      <c r="I19" s="268"/>
      <c r="J19" s="268"/>
      <c r="K19" s="268"/>
      <c r="L19" s="268"/>
      <c r="M19" s="268"/>
      <c r="N19" s="268"/>
      <c r="O19" s="268"/>
      <c r="P19" s="268"/>
      <c r="Q19" s="268"/>
      <c r="R19" s="268"/>
      <c r="S19" s="268"/>
    </row>
    <row r="20" spans="1:19" ht="15" customHeight="1" x14ac:dyDescent="0.25">
      <c r="A20" s="269" t="s">
        <v>137</v>
      </c>
      <c r="B20" s="268"/>
      <c r="C20" s="268"/>
      <c r="D20" s="268"/>
      <c r="E20" s="268"/>
      <c r="F20" s="268"/>
      <c r="G20" s="268"/>
      <c r="H20" s="268"/>
      <c r="I20" s="268"/>
      <c r="J20" s="268"/>
      <c r="K20" s="268"/>
      <c r="L20" s="268"/>
      <c r="M20" s="268"/>
      <c r="N20" s="268"/>
      <c r="O20" s="268"/>
      <c r="P20" s="268"/>
      <c r="Q20" s="268"/>
      <c r="R20" s="268"/>
      <c r="S20" s="268"/>
    </row>
    <row r="21" spans="1:19" ht="15" customHeight="1" x14ac:dyDescent="0.25">
      <c r="A21" s="269" t="s">
        <v>24</v>
      </c>
      <c r="B21" s="268"/>
      <c r="C21" s="268"/>
      <c r="D21" s="268"/>
      <c r="E21" s="268"/>
      <c r="F21" s="268"/>
      <c r="G21" s="268"/>
      <c r="H21" s="268"/>
      <c r="I21" s="268"/>
      <c r="J21" s="268"/>
      <c r="K21" s="268"/>
      <c r="L21" s="268"/>
      <c r="M21" s="268"/>
      <c r="N21" s="268"/>
      <c r="O21" s="268"/>
      <c r="P21" s="268"/>
      <c r="Q21" s="268"/>
      <c r="R21" s="268"/>
      <c r="S21" s="268"/>
    </row>
    <row r="22" spans="1:19" ht="15" customHeight="1" x14ac:dyDescent="0.25">
      <c r="A22" s="269" t="s">
        <v>175</v>
      </c>
      <c r="B22" s="268"/>
      <c r="C22" s="268"/>
      <c r="D22" s="268"/>
      <c r="E22" s="268"/>
      <c r="F22" s="268"/>
      <c r="G22" s="268"/>
      <c r="H22" s="268"/>
      <c r="I22" s="268"/>
      <c r="J22" s="268"/>
      <c r="K22" s="268"/>
      <c r="L22" s="268"/>
      <c r="M22" s="268"/>
      <c r="N22" s="268"/>
      <c r="O22" s="268"/>
      <c r="P22" s="268"/>
      <c r="Q22" s="268"/>
      <c r="R22" s="268"/>
      <c r="S22" s="268"/>
    </row>
    <row r="23" spans="1:19" ht="15" customHeight="1" x14ac:dyDescent="0.25">
      <c r="A23" s="269" t="s">
        <v>176</v>
      </c>
      <c r="B23" s="268"/>
      <c r="C23" s="268"/>
      <c r="D23" s="268"/>
      <c r="E23" s="268"/>
      <c r="F23" s="268"/>
      <c r="G23" s="268"/>
      <c r="H23" s="268"/>
      <c r="I23" s="268"/>
      <c r="J23" s="268"/>
      <c r="K23" s="268"/>
      <c r="L23" s="268"/>
      <c r="M23" s="268"/>
      <c r="N23" s="268"/>
      <c r="O23" s="268"/>
      <c r="P23" s="268"/>
      <c r="Q23" s="268"/>
      <c r="R23" s="268"/>
      <c r="S23" s="268"/>
    </row>
    <row r="24" spans="1:19" ht="15" customHeight="1" x14ac:dyDescent="0.25">
      <c r="A24" s="269" t="s">
        <v>177</v>
      </c>
      <c r="B24" s="268"/>
      <c r="C24" s="268"/>
      <c r="D24" s="268"/>
      <c r="E24" s="268"/>
      <c r="F24" s="268"/>
      <c r="G24" s="268"/>
      <c r="H24" s="268"/>
      <c r="I24" s="268"/>
      <c r="J24" s="268"/>
      <c r="K24" s="268"/>
      <c r="L24" s="268"/>
      <c r="M24" s="268"/>
      <c r="N24" s="268"/>
      <c r="O24" s="268"/>
      <c r="P24" s="268"/>
      <c r="Q24" s="268"/>
      <c r="R24" s="268"/>
      <c r="S24" s="268"/>
    </row>
    <row r="25" spans="1:19" x14ac:dyDescent="0.25">
      <c r="A25" s="264"/>
      <c r="B25" s="264"/>
      <c r="C25" s="264"/>
      <c r="D25" s="264"/>
      <c r="E25" s="264"/>
      <c r="F25" s="264"/>
      <c r="G25" s="264"/>
      <c r="H25" s="264"/>
      <c r="I25" s="264"/>
      <c r="J25" s="264"/>
      <c r="K25" s="264"/>
      <c r="L25" s="264"/>
      <c r="M25" s="264"/>
      <c r="N25" s="264"/>
      <c r="O25" s="48"/>
    </row>
    <row r="28" spans="1:19" ht="1.5" customHeight="1" x14ac:dyDescent="0.25">
      <c r="A28" s="265"/>
      <c r="B28" s="265"/>
      <c r="C28" s="265"/>
      <c r="D28" s="265"/>
      <c r="E28" s="265"/>
      <c r="F28" s="265"/>
      <c r="G28" s="265"/>
      <c r="H28" s="265"/>
      <c r="I28" s="265"/>
      <c r="J28" s="265"/>
      <c r="K28" s="265"/>
      <c r="L28" s="39"/>
      <c r="M28" s="51"/>
      <c r="N28" s="51"/>
      <c r="O28" s="51"/>
    </row>
    <row r="29" spans="1:19" hidden="1" x14ac:dyDescent="0.25">
      <c r="A29" s="264"/>
      <c r="B29" s="266"/>
      <c r="C29" s="266"/>
      <c r="D29" s="266"/>
      <c r="E29" s="266"/>
      <c r="F29" s="266"/>
      <c r="G29" s="266"/>
      <c r="H29" s="266"/>
      <c r="I29" s="266"/>
      <c r="J29" s="266"/>
      <c r="K29" s="266"/>
      <c r="L29" s="51"/>
      <c r="M29" s="51"/>
      <c r="N29" s="51"/>
      <c r="O29" s="51"/>
    </row>
  </sheetData>
  <mergeCells count="20">
    <mergeCell ref="A25:N25"/>
    <mergeCell ref="A28:K28"/>
    <mergeCell ref="A29:K29"/>
    <mergeCell ref="A21:S21"/>
    <mergeCell ref="A22:S22"/>
    <mergeCell ref="A23:S23"/>
    <mergeCell ref="A24:S24"/>
    <mergeCell ref="A1:S1"/>
    <mergeCell ref="A3:A5"/>
    <mergeCell ref="A18:S18"/>
    <mergeCell ref="A19:S19"/>
    <mergeCell ref="A20:S20"/>
    <mergeCell ref="B3:J3"/>
    <mergeCell ref="K3:M4"/>
    <mergeCell ref="N3:S3"/>
    <mergeCell ref="B4:D4"/>
    <mergeCell ref="E4:G4"/>
    <mergeCell ref="H4:J4"/>
    <mergeCell ref="N4:P4"/>
    <mergeCell ref="Q4:S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Q51"/>
  <sheetViews>
    <sheetView workbookViewId="0">
      <pane xSplit="2" ySplit="3" topLeftCell="C37" activePane="bottomRight" state="frozen"/>
      <selection pane="topRight" activeCell="C1" sqref="C1"/>
      <selection pane="bottomLeft" activeCell="A4" sqref="A4"/>
      <selection pane="bottomRight" activeCell="J33" sqref="J33"/>
    </sheetView>
  </sheetViews>
  <sheetFormatPr baseColWidth="10" defaultRowHeight="15" x14ac:dyDescent="0.25"/>
  <cols>
    <col min="1" max="1" width="13.7109375" style="51" customWidth="1"/>
    <col min="2" max="2" width="13" style="51" customWidth="1"/>
    <col min="3" max="3" width="29.85546875" style="51" customWidth="1"/>
    <col min="4" max="4" width="9.7109375" style="51" customWidth="1"/>
    <col min="5" max="5" width="9.28515625" style="51" customWidth="1"/>
    <col min="6" max="6" width="15.85546875" style="51" customWidth="1"/>
    <col min="7" max="7" width="15.7109375" style="51" customWidth="1"/>
    <col min="8" max="9" width="11.42578125" style="70"/>
    <col min="10" max="16384" width="11.42578125" style="51"/>
  </cols>
  <sheetData>
    <row r="1" spans="1:9" ht="26.25" customHeight="1" x14ac:dyDescent="0.25">
      <c r="A1" s="263" t="s">
        <v>123</v>
      </c>
      <c r="B1" s="263"/>
      <c r="C1" s="263"/>
      <c r="D1" s="263"/>
      <c r="E1" s="263"/>
      <c r="F1" s="263"/>
      <c r="G1" s="263"/>
      <c r="H1" s="51"/>
      <c r="I1" s="51"/>
    </row>
    <row r="2" spans="1:9" s="61" customFormat="1" x14ac:dyDescent="0.25">
      <c r="H2" s="88"/>
      <c r="I2" s="88"/>
    </row>
    <row r="3" spans="1:9" ht="33.75" x14ac:dyDescent="0.25">
      <c r="A3" s="275" t="s">
        <v>90</v>
      </c>
      <c r="B3" s="294"/>
      <c r="C3" s="294"/>
      <c r="D3" s="89">
        <f>'5.3-2 source'!U3</f>
        <v>2016</v>
      </c>
      <c r="E3" s="89">
        <f>'5.3-2 source'!V3</f>
        <v>2017</v>
      </c>
      <c r="F3" s="89" t="str">
        <f>'5.3-2 source'!W3</f>
        <v>Évolution 2017/2016 (en %)</v>
      </c>
      <c r="G3" s="89" t="str">
        <f>'5.3-2 source'!X3</f>
        <v>Évolution annuelle moyenne 2017/2007 (en %)</v>
      </c>
      <c r="H3" s="51"/>
      <c r="I3" s="51"/>
    </row>
    <row r="4" spans="1:9" ht="18" customHeight="1" x14ac:dyDescent="0.25">
      <c r="A4" s="275" t="str">
        <f>'5.3-2 source'!A4:A21</f>
        <v>SRE (fonction publique de l'État)</v>
      </c>
      <c r="B4" s="275" t="s">
        <v>52</v>
      </c>
      <c r="C4" s="83" t="s">
        <v>40</v>
      </c>
      <c r="D4" s="216" t="str">
        <f>IF('5.3-2 source'!U4&lt;&gt;"",'5.3-2 source'!U4,"")</f>
        <v/>
      </c>
      <c r="E4" s="216" t="str">
        <f>IF('5.3-2 source'!T4&lt;&gt;"",'5.3-2 source'!T4,"")</f>
        <v/>
      </c>
      <c r="F4" s="217" t="str">
        <f>IF('5.3-2 source'!W4&lt;&gt;"",'5.3-2 source'!W4,"")</f>
        <v/>
      </c>
      <c r="G4" s="217" t="str">
        <f>IF('5.3-2 source'!X4&lt;&gt;"",'5.3-2 source'!X4,"")</f>
        <v/>
      </c>
      <c r="H4" s="51"/>
      <c r="I4" s="51"/>
    </row>
    <row r="5" spans="1:9" ht="18" customHeight="1" x14ac:dyDescent="0.25">
      <c r="A5" s="275"/>
      <c r="B5" s="275"/>
      <c r="C5" s="218" t="s">
        <v>216</v>
      </c>
      <c r="D5" s="219">
        <f>IF('5.3-2 source'!U5&lt;&gt;"",'5.3-2 source'!U5,"")</f>
        <v>2223.9732585000002</v>
      </c>
      <c r="E5" s="219">
        <f>IF('5.3-2 source'!V5&lt;&gt;"",'5.3-2 source'!V5,"")</f>
        <v>2244.6605995</v>
      </c>
      <c r="F5" s="220">
        <f>IF('5.3-2 source'!W5&lt;&gt;"",'5.3-2 source'!W5,"")</f>
        <v>0.93019738078832237</v>
      </c>
      <c r="G5" s="220">
        <f>IF('5.3-2 source'!X5&lt;&gt;"",'5.3-2 source'!X5,"")</f>
        <v>1.0825389621571979</v>
      </c>
      <c r="H5" s="51"/>
      <c r="I5" s="51"/>
    </row>
    <row r="6" spans="1:9" ht="18" customHeight="1" x14ac:dyDescent="0.25">
      <c r="A6" s="275"/>
      <c r="B6" s="275"/>
      <c r="C6" s="218" t="s">
        <v>41</v>
      </c>
      <c r="D6" s="221">
        <f>IF('5.3-2 source'!U6&lt;&gt;"",'5.3-2 source'!U6,"")</f>
        <v>676.7670286</v>
      </c>
      <c r="E6" s="221">
        <f>IF('5.3-2 source'!V6&lt;&gt;"",'5.3-2 source'!V6,"")</f>
        <v>678.66369120000002</v>
      </c>
      <c r="F6" s="220">
        <f>IF('5.3-2 source'!W6&lt;&gt;"",'5.3-2 source'!W6,"")</f>
        <v>0.28025339885773271</v>
      </c>
      <c r="G6" s="220">
        <f>IF('5.3-2 source'!X6&lt;&gt;"",'5.3-2 source'!X6,"")</f>
        <v>0.63204664485252415</v>
      </c>
      <c r="H6" s="51"/>
      <c r="I6" s="51"/>
    </row>
    <row r="7" spans="1:9" ht="18" customHeight="1" x14ac:dyDescent="0.25">
      <c r="A7" s="275"/>
      <c r="B7" s="275"/>
      <c r="C7" s="218" t="s">
        <v>42</v>
      </c>
      <c r="D7" s="220">
        <f>IF('5.3-2 source'!U7&lt;&gt;"",'5.3-2 source'!U7,"")</f>
        <v>69.909319999999994</v>
      </c>
      <c r="E7" s="220">
        <f>IF('5.3-2 source'!V7&lt;&gt;"",'5.3-2 source'!V7,"")</f>
        <v>69.059879999999993</v>
      </c>
      <c r="F7" s="220">
        <f>IF('5.3-2 source'!W7&lt;&gt;"",'5.3-2 source'!W7,"")</f>
        <v>-1.2150597373855154</v>
      </c>
      <c r="G7" s="220">
        <f>IF('5.3-2 source'!X7&lt;&gt;"",'5.3-2 source'!X7,"")</f>
        <v>-4.1254446262473099E-2</v>
      </c>
      <c r="H7" s="51"/>
      <c r="I7" s="51"/>
    </row>
    <row r="8" spans="1:9" ht="18" customHeight="1" x14ac:dyDescent="0.25">
      <c r="A8" s="275"/>
      <c r="B8" s="275"/>
      <c r="C8" s="206" t="s">
        <v>217</v>
      </c>
      <c r="D8" s="222" t="str">
        <f>IF('5.3-2 source'!U8&lt;&gt;"",'5.3-2 source'!U8,"")</f>
        <v/>
      </c>
      <c r="E8" s="222" t="str">
        <f>IF('5.3-2 source'!V8&lt;&gt;"",'5.3-2 source'!V8,"")</f>
        <v/>
      </c>
      <c r="F8" s="223" t="str">
        <f>IF('5.3-2 source'!W8&lt;&gt;"",'5.3-2 source'!W8,"")</f>
        <v/>
      </c>
      <c r="G8" s="223" t="str">
        <f>IF('5.3-2 source'!X8&lt;&gt;"",'5.3-2 source'!X8,"")</f>
        <v/>
      </c>
      <c r="H8" s="51"/>
      <c r="I8" s="51"/>
    </row>
    <row r="9" spans="1:9" ht="18" customHeight="1" x14ac:dyDescent="0.25">
      <c r="A9" s="275"/>
      <c r="B9" s="275"/>
      <c r="C9" s="224" t="s">
        <v>216</v>
      </c>
      <c r="D9" s="225">
        <f>IF('5.3-2 source'!U9&lt;&gt;"",'5.3-2 source'!U9,"")</f>
        <v>971.33718109999995</v>
      </c>
      <c r="E9" s="225">
        <f>IF('5.3-2 source'!V9&lt;&gt;"",'5.3-2 source'!V9,"")</f>
        <v>980.73073239999997</v>
      </c>
      <c r="F9" s="226">
        <f>IF('5.3-2 source'!W9&lt;&gt;"",'5.3-2 source'!W9,"")</f>
        <v>0.96707420273587363</v>
      </c>
      <c r="G9" s="226">
        <f>IF('5.3-2 source'!X9&lt;&gt;"",'5.3-2 source'!X9,"")</f>
        <v>1.565254232108293</v>
      </c>
      <c r="H9" s="51"/>
      <c r="I9" s="51"/>
    </row>
    <row r="10" spans="1:9" ht="18" customHeight="1" x14ac:dyDescent="0.25">
      <c r="A10" s="275"/>
      <c r="B10" s="275" t="str">
        <f>'5.3-2 source'!B16</f>
        <v>Pensions militaires (3)</v>
      </c>
      <c r="C10" s="83" t="s">
        <v>40</v>
      </c>
      <c r="D10" s="216" t="str">
        <f>IF('5.3-2 source'!U10&lt;&gt;"",'5.3-2 source'!U10,"")</f>
        <v/>
      </c>
      <c r="E10" s="216" t="str">
        <f>IF('5.3-2 source'!V10&lt;&gt;"",'5.3-2 source'!V10,"")</f>
        <v/>
      </c>
      <c r="F10" s="217" t="str">
        <f>IF('5.3-2 source'!W10&lt;&gt;"",'5.3-2 source'!W10,"")</f>
        <v/>
      </c>
      <c r="G10" s="217" t="str">
        <f>IF('5.3-2 source'!X10&lt;&gt;"",'5.3-2 source'!X10,"")</f>
        <v/>
      </c>
      <c r="H10" s="51"/>
      <c r="I10" s="51"/>
    </row>
    <row r="11" spans="1:9" ht="18" customHeight="1" x14ac:dyDescent="0.25">
      <c r="A11" s="275"/>
      <c r="B11" s="275"/>
      <c r="C11" s="218" t="s">
        <v>216</v>
      </c>
      <c r="D11" s="219">
        <f>IF('5.3-2 source'!U17&lt;&gt;"",'5.3-2 source'!U17,"")</f>
        <v>1593.9695380999999</v>
      </c>
      <c r="E11" s="219">
        <f>IF('5.3-2 source'!V17&lt;&gt;"",'5.3-2 source'!V17,"")</f>
        <v>1608.3705195</v>
      </c>
      <c r="F11" s="220">
        <f>IF('5.3-2 source'!W17&lt;&gt;"",'5.3-2 source'!W17,"")</f>
        <v>0.90346653783397457</v>
      </c>
      <c r="G11" s="220">
        <f>IF('5.3-2 source'!X17&lt;&gt;"",'5.3-2 source'!X17,"")</f>
        <v>1.1559625740225288</v>
      </c>
      <c r="H11" s="51"/>
      <c r="I11" s="51"/>
    </row>
    <row r="12" spans="1:9" ht="18" customHeight="1" x14ac:dyDescent="0.25">
      <c r="A12" s="275"/>
      <c r="B12" s="275"/>
      <c r="C12" s="218" t="s">
        <v>41</v>
      </c>
      <c r="D12" s="219">
        <f>IF('5.3-2 source'!U18&lt;&gt;"",'5.3-2 source'!U18,"")</f>
        <v>552.33729800000003</v>
      </c>
      <c r="E12" s="219">
        <f>IF('5.3-2 source'!V18&lt;&gt;"",'5.3-2 source'!V18,"")</f>
        <v>550.60546959999999</v>
      </c>
      <c r="F12" s="220">
        <f>IF('5.3-2 source'!W18&lt;&gt;"",'5.3-2 source'!W18,"")</f>
        <v>-0.31354543795447665</v>
      </c>
      <c r="G12" s="220">
        <f>IF('5.3-2 source'!X18&lt;&gt;"",'5.3-2 source'!X18,"")</f>
        <v>0.7897189648384817</v>
      </c>
      <c r="H12" s="51"/>
      <c r="I12" s="51"/>
    </row>
    <row r="13" spans="1:9" ht="18" customHeight="1" x14ac:dyDescent="0.25">
      <c r="A13" s="275"/>
      <c r="B13" s="275"/>
      <c r="C13" s="218" t="s">
        <v>42</v>
      </c>
      <c r="D13" s="227">
        <f>IF('5.3-2 source'!U19&lt;&gt;"",'5.3-2 source'!U19,"")</f>
        <v>68.915320000000008</v>
      </c>
      <c r="E13" s="227">
        <f>IF('5.3-2 source'!V19&lt;&gt;"",'5.3-2 source'!V19,"")</f>
        <v>67.262820000000005</v>
      </c>
      <c r="F13" s="220">
        <f>IF('5.3-2 source'!W19&lt;&gt;"",'5.3-2 source'!W19,"")</f>
        <v>-2.3978703138866742</v>
      </c>
      <c r="G13" s="220">
        <f>IF('5.3-2 source'!X19&lt;&gt;"",'5.3-2 source'!X19,"")</f>
        <v>-0.3409771773678183</v>
      </c>
      <c r="H13" s="51"/>
      <c r="I13" s="51"/>
    </row>
    <row r="14" spans="1:9" ht="18" customHeight="1" x14ac:dyDescent="0.25">
      <c r="A14" s="275"/>
      <c r="B14" s="275"/>
      <c r="C14" s="206" t="s">
        <v>217</v>
      </c>
      <c r="D14" s="222" t="str">
        <f>IF('5.3-2 source'!U14&lt;&gt;"",'5.3-2 source'!U14,"")</f>
        <v/>
      </c>
      <c r="E14" s="222" t="str">
        <f>IF('5.3-2 source'!V14&lt;&gt;"",'5.3-2 source'!V14,"")</f>
        <v/>
      </c>
      <c r="F14" s="223" t="str">
        <f>IF('5.3-2 source'!W14&lt;&gt;"",'5.3-2 source'!W14,"")</f>
        <v/>
      </c>
      <c r="G14" s="223" t="str">
        <f>IF('5.3-2 source'!X14&lt;&gt;"",'5.3-2 source'!X14,"")</f>
        <v/>
      </c>
      <c r="H14" s="51"/>
      <c r="I14" s="51"/>
    </row>
    <row r="15" spans="1:9" ht="18" customHeight="1" x14ac:dyDescent="0.25">
      <c r="A15" s="275"/>
      <c r="B15" s="275"/>
      <c r="C15" s="224" t="s">
        <v>216</v>
      </c>
      <c r="D15" s="225">
        <f>IF('5.3-2 source'!U21&lt;&gt;"",'5.3-2 source'!U21,"")</f>
        <v>754.98272889999998</v>
      </c>
      <c r="E15" s="225">
        <f>IF('5.3-2 source'!V21&lt;&gt;"",'5.3-2 source'!V21,"")</f>
        <v>755.1245897</v>
      </c>
      <c r="F15" s="226">
        <f>IF('5.3-2 source'!W21&lt;&gt;"",'5.3-2 source'!W21,"")</f>
        <v>1.8789939765473385E-2</v>
      </c>
      <c r="G15" s="226">
        <f>IF('5.3-2 source'!X21&lt;&gt;"",'5.3-2 source'!X21,"")</f>
        <v>0.56845164783569935</v>
      </c>
      <c r="H15" s="51"/>
      <c r="I15" s="51"/>
    </row>
    <row r="16" spans="1:9" ht="18" customHeight="1" x14ac:dyDescent="0.25">
      <c r="A16" s="275" t="str">
        <f>'5.3-2 source'!A22</f>
        <v>FSPOEIE (ouvriers d'État) (4)</v>
      </c>
      <c r="B16" s="295"/>
      <c r="C16" s="83" t="s">
        <v>40</v>
      </c>
      <c r="D16" s="228" t="str">
        <f>IF('5.3-2 source'!U16&lt;&gt;"",'5.3-2 source'!U16,"")</f>
        <v/>
      </c>
      <c r="E16" s="228" t="str">
        <f>IF('5.3-2 source'!V16&lt;&gt;"",'5.3-2 source'!V16,"")</f>
        <v/>
      </c>
      <c r="F16" s="229" t="str">
        <f>IF('5.3-2 source'!W16&lt;&gt;"",'5.3-2 source'!W16,"")</f>
        <v/>
      </c>
      <c r="G16" s="229" t="str">
        <f>IF('5.3-2 source'!X16&lt;&gt;"",'5.3-2 source'!X16,"")</f>
        <v/>
      </c>
      <c r="H16" s="51"/>
      <c r="I16" s="51"/>
    </row>
    <row r="17" spans="1:9" ht="18" customHeight="1" x14ac:dyDescent="0.25">
      <c r="A17" s="275"/>
      <c r="B17" s="295"/>
      <c r="C17" s="218" t="s">
        <v>216</v>
      </c>
      <c r="D17" s="219">
        <f>'5.3-2 source'!U23</f>
        <v>1869.29</v>
      </c>
      <c r="E17" s="219">
        <f>'5.3-2 source'!V23</f>
        <v>1727.89</v>
      </c>
      <c r="F17" s="220">
        <f>'5.3-2 source'!W23</f>
        <v>-7.5643693594894206</v>
      </c>
      <c r="G17" s="220">
        <f>'5.3-2 source'!X23</f>
        <v>1.1749320638124949</v>
      </c>
      <c r="H17" s="51"/>
      <c r="I17" s="51"/>
    </row>
    <row r="18" spans="1:9" ht="18" customHeight="1" x14ac:dyDescent="0.25">
      <c r="A18" s="275"/>
      <c r="B18" s="295"/>
      <c r="C18" s="218" t="s">
        <v>41</v>
      </c>
      <c r="D18" s="230" t="str">
        <f>IF('5.3-2 source'!U24&lt;&gt;"",'5.3-2 source'!U24,"")</f>
        <v>- (6)</v>
      </c>
      <c r="E18" s="230" t="str">
        <f>IF('5.3-2 source'!V24&lt;&gt;"",'5.3-2 source'!V24,"")</f>
        <v>- (6)</v>
      </c>
      <c r="F18" s="230" t="str">
        <f>IF('5.3-2 source'!W24&lt;&gt;"",'5.3-2 source'!W24,"")</f>
        <v>- (6)</v>
      </c>
      <c r="G18" s="230" t="str">
        <f>IF('5.3-2 source'!X24&lt;&gt;"",'5.3-2 source'!X24,"")</f>
        <v>- (6)</v>
      </c>
      <c r="H18" s="51"/>
      <c r="I18" s="51"/>
    </row>
    <row r="19" spans="1:9" ht="18" customHeight="1" x14ac:dyDescent="0.25">
      <c r="A19" s="275"/>
      <c r="B19" s="295"/>
      <c r="C19" s="218" t="s">
        <v>42</v>
      </c>
      <c r="D19" s="227">
        <f>'5.3-2 source'!U25</f>
        <v>63.94</v>
      </c>
      <c r="E19" s="227">
        <f>'5.3-2 source'!V25</f>
        <v>59.64</v>
      </c>
      <c r="F19" s="220">
        <f>'5.3-2 source'!W25</f>
        <v>-6.7250547388176374</v>
      </c>
      <c r="G19" s="220">
        <f>'5.3-2 source'!X25</f>
        <v>-0.27415703177673389</v>
      </c>
      <c r="H19" s="51"/>
      <c r="I19" s="51"/>
    </row>
    <row r="20" spans="1:9" ht="18" customHeight="1" x14ac:dyDescent="0.25">
      <c r="A20" s="275"/>
      <c r="B20" s="295"/>
      <c r="C20" s="218" t="s">
        <v>44</v>
      </c>
      <c r="D20" s="227">
        <f>'5.3-2 source'!U26</f>
        <v>63.78</v>
      </c>
      <c r="E20" s="227">
        <f>'5.3-2 source'!V26</f>
        <v>59.75</v>
      </c>
      <c r="F20" s="220">
        <f>'5.3-2 source'!W26</f>
        <v>-6.3185951708999655</v>
      </c>
      <c r="G20" s="220">
        <f>'5.3-2 source'!X26</f>
        <v>-0.22317734187350391</v>
      </c>
      <c r="H20" s="51"/>
      <c r="I20" s="51"/>
    </row>
    <row r="21" spans="1:9" ht="18" customHeight="1" x14ac:dyDescent="0.25">
      <c r="A21" s="275"/>
      <c r="B21" s="295"/>
      <c r="C21" s="206" t="s">
        <v>45</v>
      </c>
      <c r="D21" s="219"/>
      <c r="E21" s="219"/>
      <c r="F21" s="220"/>
      <c r="G21" s="220"/>
      <c r="H21" s="51"/>
      <c r="I21" s="51"/>
    </row>
    <row r="22" spans="1:9" ht="18" customHeight="1" x14ac:dyDescent="0.25">
      <c r="A22" s="275"/>
      <c r="B22" s="295"/>
      <c r="C22" s="224" t="s">
        <v>216</v>
      </c>
      <c r="D22" s="231">
        <f>'5.3-2 source'!U28</f>
        <v>901.68</v>
      </c>
      <c r="E22" s="231">
        <f>'5.3-2 source'!V28</f>
        <v>891.13</v>
      </c>
      <c r="F22" s="232">
        <f>'5.3-2 source'!W28</f>
        <v>-1.1700381510070024</v>
      </c>
      <c r="G22" s="232">
        <f>'5.3-2 source'!X28</f>
        <v>1.0455387662177795</v>
      </c>
      <c r="H22" s="51"/>
      <c r="I22" s="51"/>
    </row>
    <row r="23" spans="1:9" ht="18" customHeight="1" x14ac:dyDescent="0.25">
      <c r="A23" s="275" t="s">
        <v>26</v>
      </c>
      <c r="B23" s="275" t="s">
        <v>28</v>
      </c>
      <c r="C23" s="83" t="s">
        <v>40</v>
      </c>
      <c r="D23" s="228" t="str">
        <f>IF('5.3-2 source'!U29&lt;&gt;"",'5.3-2 source'!U29,"")</f>
        <v/>
      </c>
      <c r="E23" s="228" t="str">
        <f>IF('5.3-2 source'!V29&lt;&gt;"",'5.3-2 source'!V29,"")</f>
        <v/>
      </c>
      <c r="F23" s="229" t="str">
        <f>IF('5.3-2 source'!W29&lt;&gt;"",'5.3-2 source'!W29,"")</f>
        <v/>
      </c>
      <c r="G23" s="229" t="str">
        <f>IF('5.3-2 source'!X29&lt;&gt;"",'5.3-2 source'!X29,"")</f>
        <v/>
      </c>
      <c r="H23" s="51"/>
      <c r="I23" s="51"/>
    </row>
    <row r="24" spans="1:9" ht="18" customHeight="1" x14ac:dyDescent="0.25">
      <c r="A24" s="275"/>
      <c r="B24" s="275"/>
      <c r="C24" s="218" t="s">
        <v>216</v>
      </c>
      <c r="D24" s="233">
        <f>IF('5.3-2 source'!U30&lt;&gt;"",'5.3-2 source'!U30,"")</f>
        <v>1254.9000000000001</v>
      </c>
      <c r="E24" s="233">
        <f>IF('5.3-2 source'!V30&lt;&gt;"",'5.3-2 source'!V30,"")</f>
        <v>1288.7</v>
      </c>
      <c r="F24" s="234">
        <f>IF('5.3-2 source'!W30&lt;&gt;"",'5.3-2 source'!W30,"")</f>
        <v>2.6934417085026752</v>
      </c>
      <c r="G24" s="234">
        <f>IF('5.3-2 source'!X30&lt;&gt;"",'5.3-2 source'!X30,"")</f>
        <v>0.80931184962116376</v>
      </c>
      <c r="H24" s="51"/>
      <c r="I24" s="51"/>
    </row>
    <row r="25" spans="1:9" ht="18" customHeight="1" x14ac:dyDescent="0.25">
      <c r="A25" s="275"/>
      <c r="B25" s="275"/>
      <c r="C25" s="218" t="s">
        <v>41</v>
      </c>
      <c r="D25" s="233">
        <f>IF('5.3-2 source'!U31&lt;&gt;"",'5.3-2 source'!U31,"")</f>
        <v>443.5</v>
      </c>
      <c r="E25" s="233">
        <f>IF('5.3-2 source'!V31&lt;&gt;"",'5.3-2 source'!V31,"")</f>
        <v>451.1</v>
      </c>
      <c r="F25" s="234">
        <f>IF('5.3-2 source'!W31&lt;&gt;"",'5.3-2 source'!W31,"")</f>
        <v>1.7136414881623541</v>
      </c>
      <c r="G25" s="234">
        <f>IF('5.3-2 source'!X31&lt;&gt;"",'5.3-2 source'!X31,"")</f>
        <v>0.88631926833120378</v>
      </c>
      <c r="H25" s="51"/>
      <c r="I25" s="51"/>
    </row>
    <row r="26" spans="1:9" ht="18" customHeight="1" x14ac:dyDescent="0.25">
      <c r="A26" s="275"/>
      <c r="B26" s="275"/>
      <c r="C26" s="218" t="s">
        <v>42</v>
      </c>
      <c r="D26" s="234">
        <f>IF('5.3-2 source'!U32&lt;&gt;"",'5.3-2 source'!U32,"")</f>
        <v>53.29999999999999</v>
      </c>
      <c r="E26" s="234">
        <f>IF('5.3-2 source'!V32&lt;&gt;"",'5.3-2 source'!V32,"")</f>
        <v>53.29999999999999</v>
      </c>
      <c r="F26" s="234">
        <f>IF('5.3-2 source'!W32&lt;&gt;"",'5.3-2 source'!W32,"")</f>
        <v>0</v>
      </c>
      <c r="G26" s="234">
        <f>IF('5.3-2 source'!X32&lt;&gt;"",'5.3-2 source'!X32,"")</f>
        <v>-0.31347617481030099</v>
      </c>
      <c r="H26" s="51"/>
      <c r="I26" s="51"/>
    </row>
    <row r="27" spans="1:9" ht="18" customHeight="1" x14ac:dyDescent="0.25">
      <c r="A27" s="275"/>
      <c r="B27" s="275"/>
      <c r="C27" s="218" t="s">
        <v>44</v>
      </c>
      <c r="D27" s="234">
        <f>IF('5.3-2 source'!U33&lt;&gt;"",'5.3-2 source'!U33,"")</f>
        <v>51.9</v>
      </c>
      <c r="E27" s="234">
        <f>IF('5.3-2 source'!V33&lt;&gt;"",'5.3-2 source'!V33,"")</f>
        <v>52.1</v>
      </c>
      <c r="F27" s="234">
        <f>IF('5.3-2 source'!W33&lt;&gt;"",'5.3-2 source'!W33,"")</f>
        <v>0.38535645472062008</v>
      </c>
      <c r="G27" s="234">
        <f>IF('5.3-2 source'!X33&lt;&gt;"",'5.3-2 source'!X33,"")</f>
        <v>-0.43106030753381486</v>
      </c>
      <c r="H27" s="51"/>
      <c r="I27" s="51"/>
    </row>
    <row r="28" spans="1:9" ht="18" customHeight="1" x14ac:dyDescent="0.25">
      <c r="A28" s="275"/>
      <c r="B28" s="275"/>
      <c r="C28" s="206" t="s">
        <v>45</v>
      </c>
      <c r="D28" s="235" t="str">
        <f>IF('5.3-2 source'!U34&lt;&gt;"",'5.3-2 source'!U34,"")</f>
        <v/>
      </c>
      <c r="E28" s="235" t="str">
        <f>IF('5.3-2 source'!V34&lt;&gt;"",'5.3-2 source'!V34,"")</f>
        <v/>
      </c>
      <c r="F28" s="234" t="str">
        <f>IF('5.3-2 source'!W34&lt;&gt;"",'5.3-2 source'!W34,"")</f>
        <v/>
      </c>
      <c r="G28" s="234" t="str">
        <f>IF('5.3-2 source'!X34&lt;&gt;"",'5.3-2 source'!X34,"")</f>
        <v/>
      </c>
      <c r="H28" s="51"/>
      <c r="I28" s="51"/>
    </row>
    <row r="29" spans="1:9" ht="18" customHeight="1" x14ac:dyDescent="0.25">
      <c r="A29" s="275"/>
      <c r="B29" s="275"/>
      <c r="C29" s="224" t="s">
        <v>216</v>
      </c>
      <c r="D29" s="236">
        <f>IF('5.3-2 source'!U35&lt;&gt;"",'5.3-2 source'!U35,"")</f>
        <v>621</v>
      </c>
      <c r="E29" s="236">
        <f>IF('5.3-2 source'!V35&lt;&gt;"",'5.3-2 source'!V35,"")</f>
        <v>629</v>
      </c>
      <c r="F29" s="226">
        <f>IF('5.3-2 source'!W35&lt;&gt;"",'5.3-2 source'!W35,"")</f>
        <v>1.2882447665056418</v>
      </c>
      <c r="G29" s="226">
        <f>IF('5.3-2 source'!X35&lt;&gt;"",'5.3-2 source'!X35,"")</f>
        <v>0.96327767333845848</v>
      </c>
      <c r="H29" s="51"/>
      <c r="I29" s="51"/>
    </row>
    <row r="30" spans="1:9" ht="18" customHeight="1" x14ac:dyDescent="0.25">
      <c r="A30" s="275"/>
      <c r="B30" s="275" t="s">
        <v>29</v>
      </c>
      <c r="C30" s="83" t="s">
        <v>40</v>
      </c>
      <c r="D30" s="228" t="str">
        <f>IF('5.3-2 source'!U36&lt;&gt;"",'5.3-2 source'!U36,"")</f>
        <v/>
      </c>
      <c r="E30" s="228" t="str">
        <f>IF('5.3-2 source'!V36&lt;&gt;"",'5.3-2 source'!V36,"")</f>
        <v/>
      </c>
      <c r="F30" s="229" t="str">
        <f>IF('5.3-2 source'!W36&lt;&gt;"",'5.3-2 source'!W36,"")</f>
        <v/>
      </c>
      <c r="G30" s="229" t="str">
        <f>IF('5.3-2 source'!X36&lt;&gt;"",'5.3-2 source'!X36,"")</f>
        <v/>
      </c>
      <c r="H30" s="51"/>
      <c r="I30" s="51"/>
    </row>
    <row r="31" spans="1:9" ht="18" customHeight="1" x14ac:dyDescent="0.25">
      <c r="A31" s="275"/>
      <c r="B31" s="275"/>
      <c r="C31" s="218" t="s">
        <v>216</v>
      </c>
      <c r="D31" s="233">
        <f>IF('5.3-2 source'!U37&lt;&gt;"",'5.3-2 source'!U37,"")</f>
        <v>1525.8</v>
      </c>
      <c r="E31" s="233">
        <f>IF('5.3-2 source'!V37&lt;&gt;"",'5.3-2 source'!V37,"")</f>
        <v>1559.5</v>
      </c>
      <c r="F31" s="234">
        <f>IF('5.3-2 source'!W37&lt;&gt;"",'5.3-2 source'!W37,"")</f>
        <v>2.2086774151264921</v>
      </c>
      <c r="G31" s="234">
        <f>IF('5.3-2 source'!X37&lt;&gt;"",'5.3-2 source'!X37,"")</f>
        <v>1.6260160352925546</v>
      </c>
      <c r="H31" s="51"/>
      <c r="I31" s="51"/>
    </row>
    <row r="32" spans="1:9" ht="18" customHeight="1" x14ac:dyDescent="0.25">
      <c r="A32" s="275"/>
      <c r="B32" s="275"/>
      <c r="C32" s="218" t="s">
        <v>41</v>
      </c>
      <c r="D32" s="233">
        <f>IF('5.3-2 source'!U38&lt;&gt;"",'5.3-2 source'!U38,"")</f>
        <v>479.4</v>
      </c>
      <c r="E32" s="233">
        <f>IF('5.3-2 source'!V38&lt;&gt;"",'5.3-2 source'!V38,"")</f>
        <v>485.4</v>
      </c>
      <c r="F32" s="234">
        <f>IF('5.3-2 source'!W38&lt;&gt;"",'5.3-2 source'!W38,"")</f>
        <v>1.2515644555694649</v>
      </c>
      <c r="G32" s="234">
        <f>IF('5.3-2 source'!X38&lt;&gt;"",'5.3-2 source'!X38,"")</f>
        <v>0.96390005712307936</v>
      </c>
      <c r="H32" s="51"/>
      <c r="I32" s="51"/>
    </row>
    <row r="33" spans="1:16371" ht="18" customHeight="1" x14ac:dyDescent="0.25">
      <c r="A33" s="275"/>
      <c r="B33" s="275"/>
      <c r="C33" s="218" t="s">
        <v>42</v>
      </c>
      <c r="D33" s="234">
        <f>IF('5.3-2 source'!U39&lt;&gt;"",'5.3-2 source'!U39,"")</f>
        <v>61.5</v>
      </c>
      <c r="E33" s="234">
        <f>IF('5.3-2 source'!V39&lt;&gt;"",'5.3-2 source'!V39,"")</f>
        <v>61.3</v>
      </c>
      <c r="F33" s="234">
        <f>IF('5.3-2 source'!W39&lt;&gt;"",'5.3-2 source'!W39,"")</f>
        <v>-0.32520325203252431</v>
      </c>
      <c r="G33" s="234">
        <f>IF('5.3-2 source'!X39&lt;&gt;"",'5.3-2 source'!X39,"")</f>
        <v>0.29847987066327075</v>
      </c>
      <c r="H33" s="51"/>
      <c r="I33" s="51"/>
    </row>
    <row r="34" spans="1:16371" ht="18" customHeight="1" x14ac:dyDescent="0.25">
      <c r="A34" s="275"/>
      <c r="B34" s="275"/>
      <c r="C34" s="218" t="s">
        <v>44</v>
      </c>
      <c r="D34" s="234">
        <f>IF('5.3-2 source'!U40&lt;&gt;"",'5.3-2 source'!U40,"")</f>
        <v>60.9</v>
      </c>
      <c r="E34" s="234">
        <f>IF('5.3-2 source'!V40&lt;&gt;"",'5.3-2 source'!V40,"")</f>
        <v>60.9</v>
      </c>
      <c r="F34" s="234">
        <f>IF('5.3-2 source'!W40&lt;&gt;"",'5.3-2 source'!W40,"")</f>
        <v>0</v>
      </c>
      <c r="G34" s="234">
        <f>IF('5.3-2 source'!X40&lt;&gt;"",'5.3-2 source'!X40,"")</f>
        <v>0.24970071771956981</v>
      </c>
      <c r="H34" s="51"/>
      <c r="I34" s="51"/>
    </row>
    <row r="35" spans="1:16371" ht="18" customHeight="1" x14ac:dyDescent="0.25">
      <c r="A35" s="275"/>
      <c r="B35" s="275"/>
      <c r="C35" s="206" t="s">
        <v>45</v>
      </c>
      <c r="D35" s="235" t="str">
        <f>IF('5.3-2 source'!U41&lt;&gt;"",'5.3-2 source'!U41,"")</f>
        <v/>
      </c>
      <c r="E35" s="235" t="str">
        <f>IF('5.3-2 source'!V41&lt;&gt;"",'5.3-2 source'!V41,"")</f>
        <v/>
      </c>
      <c r="F35" s="234" t="str">
        <f>IF('5.3-2 source'!W41&lt;&gt;"",'5.3-2 source'!W41,"")</f>
        <v/>
      </c>
      <c r="G35" s="234" t="str">
        <f>IF('5.3-2 source'!X41&lt;&gt;"",'5.3-2 source'!X41,"")</f>
        <v/>
      </c>
      <c r="H35" s="51"/>
      <c r="I35" s="51"/>
    </row>
    <row r="36" spans="1:16371" ht="18" customHeight="1" x14ac:dyDescent="0.25">
      <c r="A36" s="275"/>
      <c r="B36" s="275"/>
      <c r="C36" s="224" t="s">
        <v>216</v>
      </c>
      <c r="D36" s="236">
        <f>IF('5.3-2 source'!U42&lt;&gt;"",'5.3-2 source'!U42,"")</f>
        <v>671</v>
      </c>
      <c r="E36" s="236">
        <f>IF('5.3-2 source'!V42&lt;&gt;"",'5.3-2 source'!V42,"")</f>
        <v>678</v>
      </c>
      <c r="F36" s="226">
        <f>IF('5.3-2 source'!W42&lt;&gt;"",'5.3-2 source'!W42,"")</f>
        <v>1.0432190760059523</v>
      </c>
      <c r="G36" s="226">
        <f>IF('5.3-2 source'!X42&lt;&gt;"",'5.3-2 source'!X42,"")</f>
        <v>1.3246446464923123</v>
      </c>
      <c r="H36" s="51"/>
      <c r="I36" s="51"/>
    </row>
    <row r="37" spans="1:16371" ht="15" customHeight="1" x14ac:dyDescent="0.25">
      <c r="A37" s="270" t="str">
        <f>'5.3-2 source'!A51:X51</f>
        <v>Sources : DGFiP - Service des retraites de l'État, CNRACL et FSPOEIE.</v>
      </c>
      <c r="B37" s="271"/>
      <c r="C37" s="271"/>
      <c r="D37" s="271"/>
      <c r="E37" s="271"/>
      <c r="F37" s="271"/>
      <c r="G37" s="271"/>
    </row>
    <row r="38" spans="1:16371" ht="48.75" customHeight="1" x14ac:dyDescent="0.25">
      <c r="A38" s="269" t="str">
        <f>'5.3-1 source'!A19:S19</f>
        <v>Champ : 
Pour la FPE : pensions civiles et militaires de retraite, hors soldes de réserve. 
Pour la FPT et la FPH : fonctionnaires de la FPT et FPH affiliés à la CNRACL, dont la durée hebdomadaire de travail est d'au minimum 28 heures. Les médecins hospitaliers, qui relèvent du régime général et de l'Ircantec, ne sont pas pris en compte.</v>
      </c>
      <c r="B38" s="268"/>
      <c r="C38" s="268"/>
      <c r="D38" s="268"/>
      <c r="E38" s="268"/>
      <c r="F38" s="268"/>
      <c r="G38" s="268"/>
    </row>
    <row r="39" spans="1:16371" s="204" customFormat="1" ht="24.75" customHeight="1" x14ac:dyDescent="0.25">
      <c r="A39" s="278"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39" s="279"/>
      <c r="C39" s="279"/>
      <c r="D39" s="279"/>
      <c r="E39" s="279"/>
      <c r="F39" s="279"/>
      <c r="G39" s="279"/>
      <c r="H39" s="70"/>
      <c r="I39" s="70"/>
    </row>
    <row r="40" spans="1:16371" ht="23.25" customHeight="1" x14ac:dyDescent="0.25">
      <c r="A40" s="293" t="str">
        <f>'5.3-2 source'!A53:X53</f>
        <v>NB : La détermination du montant de la pension pour le premier mois (avantage principal) se calcule en multipliant la valeur du point par l’indice de liquidation et par le taux de liquidation lorsque la pension n'est pas soumise au minimum garanti.</v>
      </c>
      <c r="B40" s="268"/>
      <c r="C40" s="268"/>
      <c r="D40" s="268"/>
      <c r="E40" s="268"/>
      <c r="F40" s="268"/>
      <c r="G40" s="268"/>
      <c r="H40" s="48"/>
      <c r="I40" s="48"/>
      <c r="J40" s="48"/>
      <c r="K40" s="48"/>
      <c r="L40" s="48"/>
      <c r="M40" s="48"/>
      <c r="N40" s="48"/>
      <c r="O40" s="48"/>
      <c r="P40" s="48"/>
      <c r="Q40" s="48"/>
      <c r="R40" s="48"/>
      <c r="S40" s="48"/>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2"/>
      <c r="DP40" s="292"/>
      <c r="DQ40" s="292"/>
      <c r="DR40" s="292"/>
      <c r="DS40" s="292"/>
      <c r="DT40" s="292"/>
      <c r="DU40" s="292"/>
      <c r="DV40" s="292"/>
      <c r="DW40" s="292"/>
      <c r="DX40" s="292"/>
      <c r="DY40" s="292"/>
      <c r="DZ40" s="292"/>
      <c r="EA40" s="292"/>
      <c r="EB40" s="292"/>
      <c r="EC40" s="292"/>
      <c r="ED40" s="292"/>
      <c r="EE40" s="292"/>
      <c r="EF40" s="292"/>
      <c r="EG40" s="292"/>
      <c r="EH40" s="292"/>
      <c r="EI40" s="292"/>
      <c r="EJ40" s="292"/>
      <c r="EK40" s="292"/>
      <c r="EL40" s="292"/>
      <c r="EM40" s="292"/>
      <c r="EN40" s="292"/>
      <c r="EO40" s="292"/>
      <c r="EP40" s="292"/>
      <c r="EQ40" s="292"/>
      <c r="ER40" s="292"/>
      <c r="ES40" s="292"/>
      <c r="ET40" s="292"/>
      <c r="EU40" s="292"/>
      <c r="EV40" s="292"/>
      <c r="EW40" s="292"/>
      <c r="EX40" s="292"/>
      <c r="EY40" s="292"/>
      <c r="EZ40" s="292"/>
      <c r="FA40" s="292"/>
      <c r="FB40" s="292"/>
      <c r="FC40" s="292"/>
      <c r="FD40" s="292"/>
      <c r="FE40" s="292"/>
      <c r="FF40" s="292"/>
      <c r="FG40" s="292"/>
      <c r="FH40" s="292"/>
      <c r="FI40" s="292"/>
      <c r="FJ40" s="292"/>
      <c r="FK40" s="292"/>
      <c r="FL40" s="292"/>
      <c r="FM40" s="292"/>
      <c r="FN40" s="292"/>
      <c r="FO40" s="292"/>
      <c r="FP40" s="292"/>
      <c r="FQ40" s="292"/>
      <c r="FR40" s="292"/>
      <c r="FS40" s="292"/>
      <c r="FT40" s="292"/>
      <c r="FU40" s="292"/>
      <c r="FV40" s="292"/>
      <c r="FW40" s="292"/>
      <c r="FX40" s="292"/>
      <c r="FY40" s="292"/>
      <c r="FZ40" s="292"/>
      <c r="GA40" s="292"/>
      <c r="GB40" s="292"/>
      <c r="GC40" s="292"/>
      <c r="GD40" s="292"/>
      <c r="GE40" s="292"/>
      <c r="GF40" s="292"/>
      <c r="GG40" s="292"/>
      <c r="GH40" s="292"/>
      <c r="GI40" s="292"/>
      <c r="GJ40" s="292"/>
      <c r="GK40" s="292"/>
      <c r="GL40" s="292"/>
      <c r="GM40" s="292"/>
      <c r="GN40" s="292"/>
      <c r="GO40" s="292"/>
      <c r="GP40" s="292"/>
      <c r="GQ40" s="292"/>
      <c r="GR40" s="292"/>
      <c r="GS40" s="292"/>
      <c r="GT40" s="292"/>
      <c r="GU40" s="292"/>
      <c r="GV40" s="292"/>
      <c r="GW40" s="292"/>
      <c r="GX40" s="292"/>
      <c r="GY40" s="292"/>
      <c r="GZ40" s="292"/>
      <c r="HA40" s="292"/>
      <c r="HB40" s="292"/>
      <c r="HC40" s="292"/>
      <c r="HD40" s="292"/>
      <c r="HE40" s="292"/>
      <c r="HF40" s="292"/>
      <c r="HG40" s="292"/>
      <c r="HH40" s="292"/>
      <c r="HI40" s="292"/>
      <c r="HJ40" s="292"/>
      <c r="HK40" s="292"/>
      <c r="HL40" s="292"/>
      <c r="HM40" s="292"/>
      <c r="HN40" s="292"/>
      <c r="HO40" s="292"/>
      <c r="HP40" s="292"/>
      <c r="HQ40" s="292"/>
      <c r="HR40" s="292"/>
      <c r="HS40" s="292"/>
      <c r="HT40" s="292"/>
      <c r="HU40" s="292"/>
      <c r="HV40" s="292"/>
      <c r="HW40" s="292"/>
      <c r="HX40" s="292"/>
      <c r="HY40" s="292"/>
      <c r="HZ40" s="292"/>
      <c r="IA40" s="292"/>
      <c r="IB40" s="292"/>
      <c r="IC40" s="292"/>
      <c r="ID40" s="292"/>
      <c r="IE40" s="292"/>
      <c r="IF40" s="292"/>
      <c r="IG40" s="292"/>
      <c r="IH40" s="292"/>
      <c r="II40" s="292"/>
      <c r="IJ40" s="292"/>
      <c r="IK40" s="292"/>
      <c r="IL40" s="292"/>
      <c r="IM40" s="292"/>
      <c r="IN40" s="292"/>
      <c r="IO40" s="292"/>
      <c r="IP40" s="292"/>
      <c r="IQ40" s="292"/>
      <c r="IR40" s="292"/>
      <c r="IS40" s="292"/>
      <c r="IT40" s="292"/>
      <c r="IU40" s="292"/>
      <c r="IV40" s="292"/>
      <c r="IW40" s="292"/>
      <c r="IX40" s="292"/>
      <c r="IY40" s="292"/>
      <c r="IZ40" s="292"/>
      <c r="JA40" s="292"/>
      <c r="JB40" s="292"/>
      <c r="JC40" s="292"/>
      <c r="JD40" s="292"/>
      <c r="JE40" s="292"/>
      <c r="JF40" s="292"/>
      <c r="JG40" s="292"/>
      <c r="JH40" s="292"/>
      <c r="JI40" s="292"/>
      <c r="JJ40" s="292"/>
      <c r="JK40" s="292"/>
      <c r="JL40" s="292"/>
      <c r="JM40" s="292"/>
      <c r="JN40" s="292"/>
      <c r="JO40" s="292"/>
      <c r="JP40" s="292"/>
      <c r="JQ40" s="292"/>
      <c r="JR40" s="292"/>
      <c r="JS40" s="292"/>
      <c r="JT40" s="292"/>
      <c r="JU40" s="292"/>
      <c r="JV40" s="292"/>
      <c r="JW40" s="292"/>
      <c r="JX40" s="292"/>
      <c r="JY40" s="292"/>
      <c r="JZ40" s="292"/>
      <c r="KA40" s="292"/>
      <c r="KB40" s="292"/>
      <c r="KC40" s="292"/>
      <c r="KD40" s="292"/>
      <c r="KE40" s="292"/>
      <c r="KF40" s="292"/>
      <c r="KG40" s="292"/>
      <c r="KH40" s="292"/>
      <c r="KI40" s="292"/>
      <c r="KJ40" s="292"/>
      <c r="KK40" s="292"/>
      <c r="KL40" s="292"/>
      <c r="KM40" s="292"/>
      <c r="KN40" s="292"/>
      <c r="KO40" s="292"/>
      <c r="KP40" s="292"/>
      <c r="KQ40" s="292"/>
      <c r="KR40" s="292"/>
      <c r="KS40" s="292"/>
      <c r="KT40" s="292"/>
      <c r="KU40" s="292"/>
      <c r="KV40" s="292"/>
      <c r="KW40" s="292"/>
      <c r="KX40" s="292"/>
      <c r="KY40" s="292"/>
      <c r="KZ40" s="292"/>
      <c r="LA40" s="292"/>
      <c r="LB40" s="292"/>
      <c r="LC40" s="292"/>
      <c r="LD40" s="292"/>
      <c r="LE40" s="292"/>
      <c r="LF40" s="292"/>
      <c r="LG40" s="292"/>
      <c r="LH40" s="292"/>
      <c r="LI40" s="292"/>
      <c r="LJ40" s="292"/>
      <c r="LK40" s="292"/>
      <c r="LL40" s="292"/>
      <c r="LM40" s="292"/>
      <c r="LN40" s="292"/>
      <c r="LO40" s="292"/>
      <c r="LP40" s="292"/>
      <c r="LQ40" s="292"/>
      <c r="LR40" s="292"/>
      <c r="LS40" s="292"/>
      <c r="LT40" s="292"/>
      <c r="LU40" s="292"/>
      <c r="LV40" s="292"/>
      <c r="LW40" s="292"/>
      <c r="LX40" s="292"/>
      <c r="LY40" s="292"/>
      <c r="LZ40" s="292"/>
      <c r="MA40" s="292"/>
      <c r="MB40" s="292"/>
      <c r="MC40" s="292"/>
      <c r="MD40" s="292"/>
      <c r="ME40" s="292"/>
      <c r="MF40" s="292"/>
      <c r="MG40" s="292"/>
      <c r="MH40" s="292"/>
      <c r="MI40" s="292"/>
      <c r="MJ40" s="292"/>
      <c r="MK40" s="292"/>
      <c r="ML40" s="292"/>
      <c r="MM40" s="292"/>
      <c r="MN40" s="292"/>
      <c r="MO40" s="292"/>
      <c r="MP40" s="292"/>
      <c r="MQ40" s="292"/>
      <c r="MR40" s="292"/>
      <c r="MS40" s="292"/>
      <c r="MT40" s="292"/>
      <c r="MU40" s="292"/>
      <c r="MV40" s="292"/>
      <c r="MW40" s="292"/>
      <c r="MX40" s="292"/>
      <c r="MY40" s="292"/>
      <c r="MZ40" s="292"/>
      <c r="NA40" s="292"/>
      <c r="NB40" s="292"/>
      <c r="NC40" s="292"/>
      <c r="ND40" s="292"/>
      <c r="NE40" s="292"/>
      <c r="NF40" s="292"/>
      <c r="NG40" s="292"/>
      <c r="NH40" s="292"/>
      <c r="NI40" s="292"/>
      <c r="NJ40" s="292"/>
      <c r="NK40" s="292"/>
      <c r="NL40" s="292"/>
      <c r="NM40" s="292"/>
      <c r="NN40" s="292"/>
      <c r="NO40" s="292"/>
      <c r="NP40" s="292"/>
      <c r="NQ40" s="292"/>
      <c r="NR40" s="292"/>
      <c r="NS40" s="292"/>
      <c r="NT40" s="292"/>
      <c r="NU40" s="292"/>
      <c r="NV40" s="292"/>
      <c r="NW40" s="292"/>
      <c r="NX40" s="292"/>
      <c r="NY40" s="292"/>
      <c r="NZ40" s="292"/>
      <c r="OA40" s="292"/>
      <c r="OB40" s="292"/>
      <c r="OC40" s="292"/>
      <c r="OD40" s="292"/>
      <c r="OE40" s="292"/>
      <c r="OF40" s="292"/>
      <c r="OG40" s="292"/>
      <c r="OH40" s="292"/>
      <c r="OI40" s="292"/>
      <c r="OJ40" s="292"/>
      <c r="OK40" s="292"/>
      <c r="OL40" s="292"/>
      <c r="OM40" s="292"/>
      <c r="ON40" s="292"/>
      <c r="OO40" s="292"/>
      <c r="OP40" s="292"/>
      <c r="OQ40" s="292"/>
      <c r="OR40" s="292"/>
      <c r="OS40" s="292"/>
      <c r="OT40" s="292"/>
      <c r="OU40" s="292"/>
      <c r="OV40" s="292"/>
      <c r="OW40" s="292"/>
      <c r="OX40" s="292"/>
      <c r="OY40" s="292"/>
      <c r="OZ40" s="292"/>
      <c r="PA40" s="292"/>
      <c r="PB40" s="292"/>
      <c r="PC40" s="292"/>
      <c r="PD40" s="292"/>
      <c r="PE40" s="292"/>
      <c r="PF40" s="292"/>
      <c r="PG40" s="292"/>
      <c r="PH40" s="292"/>
      <c r="PI40" s="292"/>
      <c r="PJ40" s="292"/>
      <c r="PK40" s="292"/>
      <c r="PL40" s="292"/>
      <c r="PM40" s="292"/>
      <c r="PN40" s="292"/>
      <c r="PO40" s="292"/>
      <c r="PP40" s="292"/>
      <c r="PQ40" s="292"/>
      <c r="PR40" s="292"/>
      <c r="PS40" s="292"/>
      <c r="PT40" s="292"/>
      <c r="PU40" s="292"/>
      <c r="PV40" s="292"/>
      <c r="PW40" s="292"/>
      <c r="PX40" s="292"/>
      <c r="PY40" s="292"/>
      <c r="PZ40" s="292"/>
      <c r="QA40" s="292"/>
      <c r="QB40" s="292"/>
      <c r="QC40" s="292"/>
      <c r="QD40" s="292"/>
      <c r="QE40" s="292"/>
      <c r="QF40" s="292"/>
      <c r="QG40" s="292"/>
      <c r="QH40" s="292"/>
      <c r="QI40" s="292"/>
      <c r="QJ40" s="292"/>
      <c r="QK40" s="292"/>
      <c r="QL40" s="292"/>
      <c r="QM40" s="292"/>
      <c r="QN40" s="292"/>
      <c r="QO40" s="292"/>
      <c r="QP40" s="292"/>
      <c r="QQ40" s="292"/>
      <c r="QR40" s="292"/>
      <c r="QS40" s="292"/>
      <c r="QT40" s="292"/>
      <c r="QU40" s="292"/>
      <c r="QV40" s="292"/>
      <c r="QW40" s="292"/>
      <c r="QX40" s="292"/>
      <c r="QY40" s="292"/>
      <c r="QZ40" s="292"/>
      <c r="RA40" s="292"/>
      <c r="RB40" s="292"/>
      <c r="RC40" s="292"/>
      <c r="RD40" s="292"/>
      <c r="RE40" s="292"/>
      <c r="RF40" s="292"/>
      <c r="RG40" s="292"/>
      <c r="RH40" s="292"/>
      <c r="RI40" s="292"/>
      <c r="RJ40" s="292"/>
      <c r="RK40" s="292"/>
      <c r="RL40" s="292"/>
      <c r="RM40" s="292"/>
      <c r="RN40" s="292"/>
      <c r="RO40" s="292"/>
      <c r="RP40" s="292"/>
      <c r="RQ40" s="292"/>
      <c r="RR40" s="292"/>
      <c r="RS40" s="292"/>
      <c r="RT40" s="292"/>
      <c r="RU40" s="292"/>
      <c r="RV40" s="292"/>
      <c r="RW40" s="292"/>
      <c r="RX40" s="292"/>
      <c r="RY40" s="292"/>
      <c r="RZ40" s="292"/>
      <c r="SA40" s="292"/>
      <c r="SB40" s="292"/>
      <c r="SC40" s="292"/>
      <c r="SD40" s="292"/>
      <c r="SE40" s="292"/>
      <c r="SF40" s="292"/>
      <c r="SG40" s="292"/>
      <c r="SH40" s="292"/>
      <c r="SI40" s="292"/>
      <c r="SJ40" s="292"/>
      <c r="SK40" s="292"/>
      <c r="SL40" s="292"/>
      <c r="SM40" s="292"/>
      <c r="SN40" s="292"/>
      <c r="SO40" s="292"/>
      <c r="SP40" s="292"/>
      <c r="SQ40" s="292"/>
      <c r="SR40" s="292"/>
      <c r="SS40" s="292"/>
      <c r="ST40" s="292"/>
      <c r="SU40" s="292"/>
      <c r="SV40" s="292"/>
      <c r="SW40" s="292"/>
      <c r="SX40" s="292"/>
      <c r="SY40" s="292"/>
      <c r="SZ40" s="292"/>
      <c r="TA40" s="292"/>
      <c r="TB40" s="292"/>
      <c r="TC40" s="292"/>
      <c r="TD40" s="292"/>
      <c r="TE40" s="292"/>
      <c r="TF40" s="292"/>
      <c r="TG40" s="292"/>
      <c r="TH40" s="292"/>
      <c r="TI40" s="292"/>
      <c r="TJ40" s="292"/>
      <c r="TK40" s="292"/>
      <c r="TL40" s="292"/>
      <c r="TM40" s="292"/>
      <c r="TN40" s="292"/>
      <c r="TO40" s="292"/>
      <c r="TP40" s="292"/>
      <c r="TQ40" s="292"/>
      <c r="TR40" s="292"/>
      <c r="TS40" s="292"/>
      <c r="TT40" s="292"/>
      <c r="TU40" s="292"/>
      <c r="TV40" s="292"/>
      <c r="TW40" s="292"/>
      <c r="TX40" s="292"/>
      <c r="TY40" s="292"/>
      <c r="TZ40" s="292"/>
      <c r="UA40" s="292"/>
      <c r="UB40" s="292"/>
      <c r="UC40" s="292"/>
      <c r="UD40" s="292"/>
      <c r="UE40" s="292"/>
      <c r="UF40" s="292"/>
      <c r="UG40" s="292"/>
      <c r="UH40" s="292"/>
      <c r="UI40" s="292"/>
      <c r="UJ40" s="292"/>
      <c r="UK40" s="292"/>
      <c r="UL40" s="292"/>
      <c r="UM40" s="292"/>
      <c r="UN40" s="292"/>
      <c r="UO40" s="292"/>
      <c r="UP40" s="292"/>
      <c r="UQ40" s="292"/>
      <c r="UR40" s="292"/>
      <c r="US40" s="292"/>
      <c r="UT40" s="292"/>
      <c r="UU40" s="292"/>
      <c r="UV40" s="292"/>
      <c r="UW40" s="292"/>
      <c r="UX40" s="292"/>
      <c r="UY40" s="292"/>
      <c r="UZ40" s="292"/>
      <c r="VA40" s="292"/>
      <c r="VB40" s="292"/>
      <c r="VC40" s="292"/>
      <c r="VD40" s="292"/>
      <c r="VE40" s="292"/>
      <c r="VF40" s="292"/>
      <c r="VG40" s="292"/>
      <c r="VH40" s="292"/>
      <c r="VI40" s="292"/>
      <c r="VJ40" s="292"/>
      <c r="VK40" s="292"/>
      <c r="VL40" s="292"/>
      <c r="VM40" s="292"/>
      <c r="VN40" s="292"/>
      <c r="VO40" s="292"/>
      <c r="VP40" s="292"/>
      <c r="VQ40" s="292"/>
      <c r="VR40" s="292"/>
      <c r="VS40" s="292"/>
      <c r="VT40" s="292"/>
      <c r="VU40" s="292"/>
      <c r="VV40" s="292"/>
      <c r="VW40" s="292"/>
      <c r="VX40" s="292"/>
      <c r="VY40" s="292"/>
      <c r="VZ40" s="292"/>
      <c r="WA40" s="292"/>
      <c r="WB40" s="292"/>
      <c r="WC40" s="292"/>
      <c r="WD40" s="292"/>
      <c r="WE40" s="292"/>
      <c r="WF40" s="292"/>
      <c r="WG40" s="292"/>
      <c r="WH40" s="292"/>
      <c r="WI40" s="292"/>
      <c r="WJ40" s="292"/>
      <c r="WK40" s="292"/>
      <c r="WL40" s="292"/>
      <c r="WM40" s="292"/>
      <c r="WN40" s="292"/>
      <c r="WO40" s="292"/>
      <c r="WP40" s="292"/>
      <c r="WQ40" s="292"/>
      <c r="WR40" s="292"/>
      <c r="WS40" s="292"/>
      <c r="WT40" s="292"/>
      <c r="WU40" s="292"/>
      <c r="WV40" s="292"/>
      <c r="WW40" s="292"/>
      <c r="WX40" s="292"/>
      <c r="WY40" s="292"/>
      <c r="WZ40" s="292"/>
      <c r="XA40" s="292"/>
      <c r="XB40" s="292"/>
      <c r="XC40" s="292"/>
      <c r="XD40" s="292"/>
      <c r="XE40" s="292"/>
      <c r="XF40" s="292"/>
      <c r="XG40" s="292"/>
      <c r="XH40" s="292"/>
      <c r="XI40" s="292"/>
      <c r="XJ40" s="292"/>
      <c r="XK40" s="292"/>
      <c r="XL40" s="292"/>
      <c r="XM40" s="292"/>
      <c r="XN40" s="292"/>
      <c r="XO40" s="292"/>
      <c r="XP40" s="292"/>
      <c r="XQ40" s="292"/>
      <c r="XR40" s="292"/>
      <c r="XS40" s="292"/>
      <c r="XT40" s="292"/>
      <c r="XU40" s="292"/>
      <c r="XV40" s="292"/>
      <c r="XW40" s="292"/>
      <c r="XX40" s="292"/>
      <c r="XY40" s="292"/>
      <c r="XZ40" s="292"/>
      <c r="YA40" s="292"/>
      <c r="YB40" s="292"/>
      <c r="YC40" s="292"/>
      <c r="YD40" s="292"/>
      <c r="YE40" s="292"/>
      <c r="YF40" s="292"/>
      <c r="YG40" s="292"/>
      <c r="YH40" s="292"/>
      <c r="YI40" s="292"/>
      <c r="YJ40" s="292"/>
      <c r="YK40" s="292"/>
      <c r="YL40" s="292"/>
      <c r="YM40" s="292"/>
      <c r="YN40" s="292"/>
      <c r="YO40" s="292"/>
      <c r="YP40" s="292"/>
      <c r="YQ40" s="292"/>
      <c r="YR40" s="292"/>
      <c r="YS40" s="292"/>
      <c r="YT40" s="292"/>
      <c r="YU40" s="292"/>
      <c r="YV40" s="292"/>
      <c r="YW40" s="292"/>
      <c r="YX40" s="292"/>
      <c r="YY40" s="292"/>
      <c r="YZ40" s="292"/>
      <c r="ZA40" s="292"/>
      <c r="ZB40" s="292"/>
      <c r="ZC40" s="292"/>
      <c r="ZD40" s="292"/>
      <c r="ZE40" s="292"/>
      <c r="ZF40" s="292"/>
      <c r="ZG40" s="292"/>
      <c r="ZH40" s="292"/>
      <c r="ZI40" s="292"/>
      <c r="ZJ40" s="292"/>
      <c r="ZK40" s="292"/>
      <c r="ZL40" s="292"/>
      <c r="ZM40" s="292"/>
      <c r="ZN40" s="292"/>
      <c r="ZO40" s="292"/>
      <c r="ZP40" s="292"/>
      <c r="ZQ40" s="292"/>
      <c r="ZR40" s="292"/>
      <c r="ZS40" s="292"/>
      <c r="ZT40" s="292"/>
      <c r="ZU40" s="292"/>
      <c r="ZV40" s="292"/>
      <c r="ZW40" s="292"/>
      <c r="ZX40" s="292"/>
      <c r="ZY40" s="292"/>
      <c r="ZZ40" s="292"/>
      <c r="AAA40" s="292"/>
      <c r="AAB40" s="292"/>
      <c r="AAC40" s="292"/>
      <c r="AAD40" s="292"/>
      <c r="AAE40" s="292"/>
      <c r="AAF40" s="292"/>
      <c r="AAG40" s="292"/>
      <c r="AAH40" s="292"/>
      <c r="AAI40" s="292"/>
      <c r="AAJ40" s="292"/>
      <c r="AAK40" s="292"/>
      <c r="AAL40" s="292"/>
      <c r="AAM40" s="292"/>
      <c r="AAN40" s="292"/>
      <c r="AAO40" s="292"/>
      <c r="AAP40" s="292"/>
      <c r="AAQ40" s="292"/>
      <c r="AAR40" s="292"/>
      <c r="AAS40" s="292"/>
      <c r="AAT40" s="292"/>
      <c r="AAU40" s="292"/>
      <c r="AAV40" s="292"/>
      <c r="AAW40" s="292"/>
      <c r="AAX40" s="292"/>
      <c r="AAY40" s="292"/>
      <c r="AAZ40" s="292"/>
      <c r="ABA40" s="292"/>
      <c r="ABB40" s="292"/>
      <c r="ABC40" s="292"/>
      <c r="ABD40" s="292"/>
      <c r="ABE40" s="292"/>
      <c r="ABF40" s="292"/>
      <c r="ABG40" s="292"/>
      <c r="ABH40" s="292"/>
      <c r="ABI40" s="292"/>
      <c r="ABJ40" s="292"/>
      <c r="ABK40" s="292"/>
      <c r="ABL40" s="292"/>
      <c r="ABM40" s="292"/>
      <c r="ABN40" s="292"/>
      <c r="ABO40" s="292"/>
      <c r="ABP40" s="292"/>
      <c r="ABQ40" s="292"/>
      <c r="ABR40" s="292"/>
      <c r="ABS40" s="292"/>
      <c r="ABT40" s="292"/>
      <c r="ABU40" s="292"/>
      <c r="ABV40" s="292"/>
      <c r="ABW40" s="292"/>
      <c r="ABX40" s="292"/>
      <c r="ABY40" s="292"/>
      <c r="ABZ40" s="292"/>
      <c r="ACA40" s="292"/>
      <c r="ACB40" s="292"/>
      <c r="ACC40" s="292"/>
      <c r="ACD40" s="292"/>
      <c r="ACE40" s="292"/>
      <c r="ACF40" s="292"/>
      <c r="ACG40" s="292"/>
      <c r="ACH40" s="292"/>
      <c r="ACI40" s="292"/>
      <c r="ACJ40" s="292"/>
      <c r="ACK40" s="292"/>
      <c r="ACL40" s="292"/>
      <c r="ACM40" s="292"/>
      <c r="ACN40" s="292"/>
      <c r="ACO40" s="292"/>
      <c r="ACP40" s="292"/>
      <c r="ACQ40" s="292"/>
      <c r="ACR40" s="292"/>
      <c r="ACS40" s="292"/>
      <c r="ACT40" s="292"/>
      <c r="ACU40" s="292"/>
      <c r="ACV40" s="292"/>
      <c r="ACW40" s="292"/>
      <c r="ACX40" s="292"/>
      <c r="ACY40" s="292"/>
      <c r="ACZ40" s="292"/>
      <c r="ADA40" s="292"/>
      <c r="ADB40" s="292"/>
      <c r="ADC40" s="292"/>
      <c r="ADD40" s="292"/>
      <c r="ADE40" s="292"/>
      <c r="ADF40" s="292"/>
      <c r="ADG40" s="292"/>
      <c r="ADH40" s="292"/>
      <c r="ADI40" s="292"/>
      <c r="ADJ40" s="292"/>
      <c r="ADK40" s="292"/>
      <c r="ADL40" s="292"/>
      <c r="ADM40" s="292"/>
      <c r="ADN40" s="292"/>
      <c r="ADO40" s="292"/>
      <c r="ADP40" s="292"/>
      <c r="ADQ40" s="292"/>
      <c r="ADR40" s="292"/>
      <c r="ADS40" s="292"/>
      <c r="ADT40" s="292"/>
      <c r="ADU40" s="292"/>
      <c r="ADV40" s="292"/>
      <c r="ADW40" s="292"/>
      <c r="ADX40" s="292"/>
      <c r="ADY40" s="292"/>
      <c r="ADZ40" s="292"/>
      <c r="AEA40" s="292"/>
      <c r="AEB40" s="292"/>
      <c r="AEC40" s="292"/>
      <c r="AED40" s="292"/>
      <c r="AEE40" s="292"/>
      <c r="AEF40" s="292"/>
      <c r="AEG40" s="292"/>
      <c r="AEH40" s="292"/>
      <c r="AEI40" s="292"/>
      <c r="AEJ40" s="292"/>
      <c r="AEK40" s="292"/>
      <c r="AEL40" s="292"/>
      <c r="AEM40" s="292"/>
      <c r="AEN40" s="292"/>
      <c r="AEO40" s="292"/>
      <c r="AEP40" s="292"/>
      <c r="AEQ40" s="292"/>
      <c r="AER40" s="292"/>
      <c r="AES40" s="292"/>
      <c r="AET40" s="292"/>
      <c r="AEU40" s="292"/>
      <c r="AEV40" s="292"/>
      <c r="AEW40" s="292"/>
      <c r="AEX40" s="292"/>
      <c r="AEY40" s="292"/>
      <c r="AEZ40" s="292"/>
      <c r="AFA40" s="292"/>
      <c r="AFB40" s="292"/>
      <c r="AFC40" s="292"/>
      <c r="AFD40" s="292"/>
      <c r="AFE40" s="292"/>
      <c r="AFF40" s="292"/>
      <c r="AFG40" s="292"/>
      <c r="AFH40" s="292"/>
      <c r="AFI40" s="292"/>
      <c r="AFJ40" s="292"/>
      <c r="AFK40" s="292"/>
      <c r="AFL40" s="292"/>
      <c r="AFM40" s="292"/>
      <c r="AFN40" s="292"/>
      <c r="AFO40" s="292"/>
      <c r="AFP40" s="292"/>
      <c r="AFQ40" s="292"/>
      <c r="AFR40" s="292"/>
      <c r="AFS40" s="292"/>
      <c r="AFT40" s="292"/>
      <c r="AFU40" s="292"/>
      <c r="AFV40" s="292"/>
      <c r="AFW40" s="292"/>
      <c r="AFX40" s="292"/>
      <c r="AFY40" s="292"/>
      <c r="AFZ40" s="292"/>
      <c r="AGA40" s="292"/>
      <c r="AGB40" s="292"/>
      <c r="AGC40" s="292"/>
      <c r="AGD40" s="292"/>
      <c r="AGE40" s="292"/>
      <c r="AGF40" s="292"/>
      <c r="AGG40" s="292"/>
      <c r="AGH40" s="292"/>
      <c r="AGI40" s="292"/>
      <c r="AGJ40" s="292"/>
      <c r="AGK40" s="292"/>
      <c r="AGL40" s="292"/>
      <c r="AGM40" s="292"/>
      <c r="AGN40" s="292"/>
      <c r="AGO40" s="292"/>
      <c r="AGP40" s="292"/>
      <c r="AGQ40" s="292"/>
      <c r="AGR40" s="292"/>
      <c r="AGS40" s="292"/>
      <c r="AGT40" s="292"/>
      <c r="AGU40" s="292"/>
      <c r="AGV40" s="292"/>
      <c r="AGW40" s="292"/>
      <c r="AGX40" s="292"/>
      <c r="AGY40" s="292"/>
      <c r="AGZ40" s="292"/>
      <c r="AHA40" s="292"/>
      <c r="AHB40" s="292"/>
      <c r="AHC40" s="292"/>
      <c r="AHD40" s="292"/>
      <c r="AHE40" s="292"/>
      <c r="AHF40" s="292"/>
      <c r="AHG40" s="292"/>
      <c r="AHH40" s="292"/>
      <c r="AHI40" s="292"/>
      <c r="AHJ40" s="292"/>
      <c r="AHK40" s="292"/>
      <c r="AHL40" s="292"/>
      <c r="AHM40" s="292"/>
      <c r="AHN40" s="292"/>
      <c r="AHO40" s="292"/>
      <c r="AHP40" s="292"/>
      <c r="AHQ40" s="292"/>
      <c r="AHR40" s="292"/>
      <c r="AHS40" s="292"/>
      <c r="AHT40" s="292"/>
      <c r="AHU40" s="292"/>
      <c r="AHV40" s="292"/>
      <c r="AHW40" s="292"/>
      <c r="AHX40" s="292"/>
      <c r="AHY40" s="292"/>
      <c r="AHZ40" s="292"/>
      <c r="AIA40" s="292"/>
      <c r="AIB40" s="292"/>
      <c r="AIC40" s="292"/>
      <c r="AID40" s="292"/>
      <c r="AIE40" s="292"/>
      <c r="AIF40" s="292"/>
      <c r="AIG40" s="292"/>
      <c r="AIH40" s="292"/>
      <c r="AII40" s="292"/>
      <c r="AIJ40" s="292"/>
      <c r="AIK40" s="292"/>
      <c r="AIL40" s="292"/>
      <c r="AIM40" s="292"/>
      <c r="AIN40" s="292"/>
      <c r="AIO40" s="292"/>
      <c r="AIP40" s="292"/>
      <c r="AIQ40" s="292"/>
      <c r="AIR40" s="292"/>
      <c r="AIS40" s="292"/>
      <c r="AIT40" s="292"/>
      <c r="AIU40" s="292"/>
      <c r="AIV40" s="292"/>
      <c r="AIW40" s="292"/>
      <c r="AIX40" s="292"/>
      <c r="AIY40" s="292"/>
      <c r="AIZ40" s="292"/>
      <c r="AJA40" s="292"/>
      <c r="AJB40" s="292"/>
      <c r="AJC40" s="292"/>
      <c r="AJD40" s="292"/>
      <c r="AJE40" s="292"/>
      <c r="AJF40" s="292"/>
      <c r="AJG40" s="292"/>
      <c r="AJH40" s="292"/>
      <c r="AJI40" s="292"/>
      <c r="AJJ40" s="292"/>
      <c r="AJK40" s="292"/>
      <c r="AJL40" s="292"/>
      <c r="AJM40" s="292"/>
      <c r="AJN40" s="292"/>
      <c r="AJO40" s="292"/>
      <c r="AJP40" s="292"/>
      <c r="AJQ40" s="292"/>
      <c r="AJR40" s="292"/>
      <c r="AJS40" s="292"/>
      <c r="AJT40" s="292"/>
      <c r="AJU40" s="292"/>
      <c r="AJV40" s="292"/>
      <c r="AJW40" s="292"/>
      <c r="AJX40" s="292"/>
      <c r="AJY40" s="292"/>
      <c r="AJZ40" s="292"/>
      <c r="AKA40" s="292"/>
      <c r="AKB40" s="292"/>
      <c r="AKC40" s="292"/>
      <c r="AKD40" s="292"/>
      <c r="AKE40" s="292"/>
      <c r="AKF40" s="292"/>
      <c r="AKG40" s="292"/>
      <c r="AKH40" s="292"/>
      <c r="AKI40" s="292"/>
      <c r="AKJ40" s="292"/>
      <c r="AKK40" s="292"/>
      <c r="AKL40" s="292"/>
      <c r="AKM40" s="292"/>
      <c r="AKN40" s="292"/>
      <c r="AKO40" s="292"/>
      <c r="AKP40" s="292"/>
      <c r="AKQ40" s="292"/>
      <c r="AKR40" s="292"/>
      <c r="AKS40" s="292"/>
      <c r="AKT40" s="292"/>
      <c r="AKU40" s="292"/>
      <c r="AKV40" s="292"/>
      <c r="AKW40" s="292"/>
      <c r="AKX40" s="292"/>
      <c r="AKY40" s="292"/>
      <c r="AKZ40" s="292"/>
      <c r="ALA40" s="292"/>
      <c r="ALB40" s="292"/>
      <c r="ALC40" s="292"/>
      <c r="ALD40" s="292"/>
      <c r="ALE40" s="292"/>
      <c r="ALF40" s="292"/>
      <c r="ALG40" s="292"/>
      <c r="ALH40" s="292"/>
      <c r="ALI40" s="292"/>
      <c r="ALJ40" s="292"/>
      <c r="ALK40" s="292"/>
      <c r="ALL40" s="292"/>
      <c r="ALM40" s="292"/>
      <c r="ALN40" s="292"/>
      <c r="ALO40" s="292"/>
      <c r="ALP40" s="292"/>
      <c r="ALQ40" s="292"/>
      <c r="ALR40" s="292"/>
      <c r="ALS40" s="292"/>
      <c r="ALT40" s="292"/>
      <c r="ALU40" s="292"/>
      <c r="ALV40" s="292"/>
      <c r="ALW40" s="292"/>
      <c r="ALX40" s="292"/>
      <c r="ALY40" s="292"/>
      <c r="ALZ40" s="292"/>
      <c r="AMA40" s="292"/>
      <c r="AMB40" s="292"/>
      <c r="AMC40" s="292"/>
      <c r="AMD40" s="292"/>
      <c r="AME40" s="292"/>
      <c r="AMF40" s="292"/>
      <c r="AMG40" s="292"/>
      <c r="AMH40" s="292"/>
      <c r="AMI40" s="292"/>
      <c r="AMJ40" s="292"/>
      <c r="AMK40" s="292"/>
      <c r="AML40" s="292"/>
      <c r="AMM40" s="292"/>
      <c r="AMN40" s="292"/>
      <c r="AMO40" s="292"/>
      <c r="AMP40" s="292"/>
      <c r="AMQ40" s="292"/>
      <c r="AMR40" s="292"/>
      <c r="AMS40" s="292"/>
      <c r="AMT40" s="292"/>
      <c r="AMU40" s="292"/>
      <c r="AMV40" s="292"/>
      <c r="AMW40" s="292"/>
      <c r="AMX40" s="292"/>
      <c r="AMY40" s="292"/>
      <c r="AMZ40" s="292"/>
      <c r="ANA40" s="292"/>
      <c r="ANB40" s="292"/>
      <c r="ANC40" s="292"/>
      <c r="AND40" s="292"/>
      <c r="ANE40" s="292"/>
      <c r="ANF40" s="292"/>
      <c r="ANG40" s="292"/>
      <c r="ANH40" s="292"/>
      <c r="ANI40" s="292"/>
      <c r="ANJ40" s="292"/>
      <c r="ANK40" s="292"/>
      <c r="ANL40" s="292"/>
      <c r="ANM40" s="292"/>
      <c r="ANN40" s="292"/>
      <c r="ANO40" s="292"/>
      <c r="ANP40" s="292"/>
      <c r="ANQ40" s="292"/>
      <c r="ANR40" s="292"/>
      <c r="ANS40" s="292"/>
      <c r="ANT40" s="292"/>
      <c r="ANU40" s="292"/>
      <c r="ANV40" s="292"/>
      <c r="ANW40" s="292"/>
      <c r="ANX40" s="292"/>
      <c r="ANY40" s="292"/>
      <c r="ANZ40" s="292"/>
      <c r="AOA40" s="292"/>
      <c r="AOB40" s="292"/>
      <c r="AOC40" s="292"/>
      <c r="AOD40" s="292"/>
      <c r="AOE40" s="292"/>
      <c r="AOF40" s="292"/>
      <c r="AOG40" s="292"/>
      <c r="AOH40" s="292"/>
      <c r="AOI40" s="292"/>
      <c r="AOJ40" s="292"/>
      <c r="AOK40" s="292"/>
      <c r="AOL40" s="292"/>
      <c r="AOM40" s="292"/>
      <c r="AON40" s="292"/>
      <c r="AOO40" s="292"/>
      <c r="AOP40" s="292"/>
      <c r="AOQ40" s="292"/>
      <c r="AOR40" s="292"/>
      <c r="AOS40" s="292"/>
      <c r="AOT40" s="292"/>
      <c r="AOU40" s="292"/>
      <c r="AOV40" s="292"/>
      <c r="AOW40" s="292"/>
      <c r="AOX40" s="292"/>
      <c r="AOY40" s="292"/>
      <c r="AOZ40" s="292"/>
      <c r="APA40" s="292"/>
      <c r="APB40" s="292"/>
      <c r="APC40" s="292"/>
      <c r="APD40" s="292"/>
      <c r="APE40" s="292"/>
      <c r="APF40" s="292"/>
      <c r="APG40" s="292"/>
      <c r="APH40" s="292"/>
      <c r="API40" s="292"/>
      <c r="APJ40" s="292"/>
      <c r="APK40" s="292"/>
      <c r="APL40" s="292"/>
      <c r="APM40" s="292"/>
      <c r="APN40" s="292"/>
      <c r="APO40" s="292"/>
      <c r="APP40" s="292"/>
      <c r="APQ40" s="292"/>
      <c r="APR40" s="292"/>
      <c r="APS40" s="292"/>
      <c r="APT40" s="292"/>
      <c r="APU40" s="292"/>
      <c r="APV40" s="292"/>
      <c r="APW40" s="292"/>
      <c r="APX40" s="292"/>
      <c r="APY40" s="292"/>
      <c r="APZ40" s="292"/>
      <c r="AQA40" s="292"/>
      <c r="AQB40" s="292"/>
      <c r="AQC40" s="292"/>
      <c r="AQD40" s="292"/>
      <c r="AQE40" s="292"/>
      <c r="AQF40" s="292"/>
      <c r="AQG40" s="292"/>
      <c r="AQH40" s="292"/>
      <c r="AQI40" s="292"/>
      <c r="AQJ40" s="292"/>
      <c r="AQK40" s="292"/>
      <c r="AQL40" s="292"/>
      <c r="AQM40" s="292"/>
      <c r="AQN40" s="292"/>
      <c r="AQO40" s="292"/>
      <c r="AQP40" s="292"/>
      <c r="AQQ40" s="292"/>
      <c r="AQR40" s="292"/>
      <c r="AQS40" s="292"/>
      <c r="AQT40" s="292"/>
      <c r="AQU40" s="292"/>
      <c r="AQV40" s="292"/>
      <c r="AQW40" s="292"/>
      <c r="AQX40" s="292"/>
      <c r="AQY40" s="292"/>
      <c r="AQZ40" s="292"/>
      <c r="ARA40" s="292"/>
      <c r="ARB40" s="292"/>
      <c r="ARC40" s="292"/>
      <c r="ARD40" s="292"/>
      <c r="ARE40" s="292"/>
      <c r="ARF40" s="292"/>
      <c r="ARG40" s="292"/>
      <c r="ARH40" s="292"/>
      <c r="ARI40" s="292"/>
      <c r="ARJ40" s="292"/>
      <c r="ARK40" s="292"/>
      <c r="ARL40" s="292"/>
      <c r="ARM40" s="292"/>
      <c r="ARN40" s="292"/>
      <c r="ARO40" s="292"/>
      <c r="ARP40" s="292"/>
      <c r="ARQ40" s="292"/>
      <c r="ARR40" s="292"/>
      <c r="ARS40" s="292"/>
      <c r="ART40" s="292"/>
      <c r="ARU40" s="292"/>
      <c r="ARV40" s="292"/>
      <c r="ARW40" s="292"/>
      <c r="ARX40" s="292"/>
      <c r="ARY40" s="292"/>
      <c r="ARZ40" s="292"/>
      <c r="ASA40" s="292"/>
      <c r="ASB40" s="292"/>
      <c r="ASC40" s="292"/>
      <c r="ASD40" s="292"/>
      <c r="ASE40" s="292"/>
      <c r="ASF40" s="292"/>
      <c r="ASG40" s="292"/>
      <c r="ASH40" s="292"/>
      <c r="ASI40" s="292"/>
      <c r="ASJ40" s="292"/>
      <c r="ASK40" s="292"/>
      <c r="ASL40" s="292"/>
      <c r="ASM40" s="292"/>
      <c r="ASN40" s="292"/>
      <c r="ASO40" s="292"/>
      <c r="ASP40" s="292"/>
      <c r="ASQ40" s="292"/>
      <c r="ASR40" s="292"/>
      <c r="ASS40" s="292"/>
      <c r="AST40" s="292"/>
      <c r="ASU40" s="292"/>
      <c r="ASV40" s="292"/>
      <c r="ASW40" s="292"/>
      <c r="ASX40" s="292"/>
      <c r="ASY40" s="292"/>
      <c r="ASZ40" s="292"/>
      <c r="ATA40" s="292"/>
      <c r="ATB40" s="292"/>
      <c r="ATC40" s="292"/>
      <c r="ATD40" s="292"/>
      <c r="ATE40" s="292"/>
      <c r="ATF40" s="292"/>
      <c r="ATG40" s="292"/>
      <c r="ATH40" s="292"/>
      <c r="ATI40" s="292"/>
      <c r="ATJ40" s="292"/>
      <c r="ATK40" s="292"/>
      <c r="ATL40" s="292"/>
      <c r="ATM40" s="292"/>
      <c r="ATN40" s="292"/>
      <c r="ATO40" s="292"/>
      <c r="ATP40" s="292"/>
      <c r="ATQ40" s="292"/>
      <c r="ATR40" s="292"/>
      <c r="ATS40" s="292"/>
      <c r="ATT40" s="292"/>
      <c r="ATU40" s="292"/>
      <c r="ATV40" s="292"/>
      <c r="ATW40" s="292"/>
      <c r="ATX40" s="292"/>
      <c r="ATY40" s="292"/>
      <c r="ATZ40" s="292"/>
      <c r="AUA40" s="292"/>
      <c r="AUB40" s="292"/>
      <c r="AUC40" s="292"/>
      <c r="AUD40" s="292"/>
      <c r="AUE40" s="292"/>
      <c r="AUF40" s="292"/>
      <c r="AUG40" s="292"/>
      <c r="AUH40" s="292"/>
      <c r="AUI40" s="292"/>
      <c r="AUJ40" s="292"/>
      <c r="AUK40" s="292"/>
      <c r="AUL40" s="292"/>
      <c r="AUM40" s="292"/>
      <c r="AUN40" s="292"/>
      <c r="AUO40" s="292"/>
      <c r="AUP40" s="292"/>
      <c r="AUQ40" s="292"/>
      <c r="AUR40" s="292"/>
      <c r="AUS40" s="292"/>
      <c r="AUT40" s="292"/>
      <c r="AUU40" s="292"/>
      <c r="AUV40" s="292"/>
      <c r="AUW40" s="292"/>
      <c r="AUX40" s="292"/>
      <c r="AUY40" s="292"/>
      <c r="AUZ40" s="292"/>
      <c r="AVA40" s="292"/>
      <c r="AVB40" s="292"/>
      <c r="AVC40" s="292"/>
      <c r="AVD40" s="292"/>
      <c r="AVE40" s="292"/>
      <c r="AVF40" s="292"/>
      <c r="AVG40" s="292"/>
      <c r="AVH40" s="292"/>
      <c r="AVI40" s="292"/>
      <c r="AVJ40" s="292"/>
      <c r="AVK40" s="292"/>
      <c r="AVL40" s="292"/>
      <c r="AVM40" s="292"/>
      <c r="AVN40" s="292"/>
      <c r="AVO40" s="292"/>
      <c r="AVP40" s="292"/>
      <c r="AVQ40" s="292"/>
      <c r="AVR40" s="292"/>
      <c r="AVS40" s="292"/>
      <c r="AVT40" s="292"/>
      <c r="AVU40" s="292"/>
      <c r="AVV40" s="292"/>
      <c r="AVW40" s="292"/>
      <c r="AVX40" s="292"/>
      <c r="AVY40" s="292"/>
      <c r="AVZ40" s="292"/>
      <c r="AWA40" s="292"/>
      <c r="AWB40" s="292"/>
      <c r="AWC40" s="292"/>
      <c r="AWD40" s="292"/>
      <c r="AWE40" s="292"/>
      <c r="AWF40" s="292"/>
      <c r="AWG40" s="292"/>
      <c r="AWH40" s="292"/>
      <c r="AWI40" s="292"/>
      <c r="AWJ40" s="292"/>
      <c r="AWK40" s="292"/>
      <c r="AWL40" s="292"/>
      <c r="AWM40" s="292"/>
      <c r="AWN40" s="292"/>
      <c r="AWO40" s="292"/>
      <c r="AWP40" s="292"/>
      <c r="AWQ40" s="292"/>
      <c r="AWR40" s="292"/>
      <c r="AWS40" s="292"/>
      <c r="AWT40" s="292"/>
      <c r="AWU40" s="292"/>
      <c r="AWV40" s="292"/>
      <c r="AWW40" s="292"/>
      <c r="AWX40" s="292"/>
      <c r="AWY40" s="292"/>
      <c r="AWZ40" s="292"/>
      <c r="AXA40" s="292"/>
      <c r="AXB40" s="292"/>
      <c r="AXC40" s="292"/>
      <c r="AXD40" s="292"/>
      <c r="AXE40" s="292"/>
      <c r="AXF40" s="292"/>
      <c r="AXG40" s="292"/>
      <c r="AXH40" s="292"/>
      <c r="AXI40" s="292"/>
      <c r="AXJ40" s="292"/>
      <c r="AXK40" s="292"/>
      <c r="AXL40" s="292"/>
      <c r="AXM40" s="292"/>
      <c r="AXN40" s="292"/>
      <c r="AXO40" s="292"/>
      <c r="AXP40" s="292"/>
      <c r="AXQ40" s="292"/>
      <c r="AXR40" s="292"/>
      <c r="AXS40" s="292"/>
      <c r="AXT40" s="292"/>
      <c r="AXU40" s="292"/>
      <c r="AXV40" s="292"/>
      <c r="AXW40" s="292"/>
      <c r="AXX40" s="292"/>
      <c r="AXY40" s="292"/>
      <c r="AXZ40" s="292"/>
      <c r="AYA40" s="292"/>
      <c r="AYB40" s="292"/>
      <c r="AYC40" s="292"/>
      <c r="AYD40" s="292"/>
      <c r="AYE40" s="292"/>
      <c r="AYF40" s="292"/>
      <c r="AYG40" s="292"/>
      <c r="AYH40" s="292"/>
      <c r="AYI40" s="292"/>
      <c r="AYJ40" s="292"/>
      <c r="AYK40" s="292"/>
      <c r="AYL40" s="292"/>
      <c r="AYM40" s="292"/>
      <c r="AYN40" s="292"/>
      <c r="AYO40" s="292"/>
      <c r="AYP40" s="292"/>
      <c r="AYQ40" s="292"/>
      <c r="AYR40" s="292"/>
      <c r="AYS40" s="292"/>
      <c r="AYT40" s="292"/>
      <c r="AYU40" s="292"/>
      <c r="AYV40" s="292"/>
      <c r="AYW40" s="292"/>
      <c r="AYX40" s="292"/>
      <c r="AYY40" s="292"/>
      <c r="AYZ40" s="292"/>
      <c r="AZA40" s="292"/>
      <c r="AZB40" s="292"/>
      <c r="AZC40" s="292"/>
      <c r="AZD40" s="292"/>
      <c r="AZE40" s="292"/>
      <c r="AZF40" s="292"/>
      <c r="AZG40" s="292"/>
      <c r="AZH40" s="292"/>
      <c r="AZI40" s="292"/>
      <c r="AZJ40" s="292"/>
      <c r="AZK40" s="292"/>
      <c r="AZL40" s="292"/>
      <c r="AZM40" s="292"/>
      <c r="AZN40" s="292"/>
      <c r="AZO40" s="292"/>
      <c r="AZP40" s="292"/>
      <c r="AZQ40" s="292"/>
      <c r="AZR40" s="292"/>
      <c r="AZS40" s="292"/>
      <c r="AZT40" s="292"/>
      <c r="AZU40" s="292"/>
      <c r="AZV40" s="292"/>
      <c r="AZW40" s="292"/>
      <c r="AZX40" s="292"/>
      <c r="AZY40" s="292"/>
      <c r="AZZ40" s="292"/>
      <c r="BAA40" s="292"/>
      <c r="BAB40" s="292"/>
      <c r="BAC40" s="292"/>
      <c r="BAD40" s="292"/>
      <c r="BAE40" s="292"/>
      <c r="BAF40" s="292"/>
      <c r="BAG40" s="292"/>
      <c r="BAH40" s="292"/>
      <c r="BAI40" s="292"/>
      <c r="BAJ40" s="292"/>
      <c r="BAK40" s="292"/>
      <c r="BAL40" s="292"/>
      <c r="BAM40" s="292"/>
      <c r="BAN40" s="292"/>
      <c r="BAO40" s="292"/>
      <c r="BAP40" s="292"/>
      <c r="BAQ40" s="292"/>
      <c r="BAR40" s="292"/>
      <c r="BAS40" s="292"/>
      <c r="BAT40" s="292"/>
      <c r="BAU40" s="292"/>
      <c r="BAV40" s="292"/>
      <c r="BAW40" s="292"/>
      <c r="BAX40" s="292"/>
      <c r="BAY40" s="292"/>
      <c r="BAZ40" s="292"/>
      <c r="BBA40" s="292"/>
      <c r="BBB40" s="292"/>
      <c r="BBC40" s="292"/>
      <c r="BBD40" s="292"/>
      <c r="BBE40" s="292"/>
      <c r="BBF40" s="292"/>
      <c r="BBG40" s="292"/>
      <c r="BBH40" s="292"/>
      <c r="BBI40" s="292"/>
      <c r="BBJ40" s="292"/>
      <c r="BBK40" s="292"/>
      <c r="BBL40" s="292"/>
      <c r="BBM40" s="292"/>
      <c r="BBN40" s="292"/>
      <c r="BBO40" s="292"/>
      <c r="BBP40" s="292"/>
      <c r="BBQ40" s="292"/>
      <c r="BBR40" s="292"/>
      <c r="BBS40" s="292"/>
      <c r="BBT40" s="292"/>
      <c r="BBU40" s="292"/>
      <c r="BBV40" s="292"/>
      <c r="BBW40" s="292"/>
      <c r="BBX40" s="292"/>
      <c r="BBY40" s="292"/>
      <c r="BBZ40" s="292"/>
      <c r="BCA40" s="292"/>
      <c r="BCB40" s="292"/>
      <c r="BCC40" s="292"/>
      <c r="BCD40" s="292"/>
      <c r="BCE40" s="292"/>
      <c r="BCF40" s="292"/>
      <c r="BCG40" s="292"/>
      <c r="BCH40" s="292"/>
      <c r="BCI40" s="292"/>
      <c r="BCJ40" s="292"/>
      <c r="BCK40" s="292"/>
      <c r="BCL40" s="292"/>
      <c r="BCM40" s="292"/>
      <c r="BCN40" s="292"/>
      <c r="BCO40" s="292"/>
      <c r="BCP40" s="292"/>
      <c r="BCQ40" s="292"/>
      <c r="BCR40" s="292"/>
      <c r="BCS40" s="292"/>
      <c r="BCT40" s="292"/>
      <c r="BCU40" s="292"/>
      <c r="BCV40" s="292"/>
      <c r="BCW40" s="292"/>
      <c r="BCX40" s="292"/>
      <c r="BCY40" s="292"/>
      <c r="BCZ40" s="292"/>
      <c r="BDA40" s="292"/>
      <c r="BDB40" s="292"/>
      <c r="BDC40" s="292"/>
      <c r="BDD40" s="292"/>
      <c r="BDE40" s="292"/>
      <c r="BDF40" s="292"/>
      <c r="BDG40" s="292"/>
      <c r="BDH40" s="292"/>
      <c r="BDI40" s="292"/>
      <c r="BDJ40" s="292"/>
      <c r="BDK40" s="292"/>
      <c r="BDL40" s="292"/>
      <c r="BDM40" s="292"/>
      <c r="BDN40" s="292"/>
      <c r="BDO40" s="292"/>
      <c r="BDP40" s="292"/>
      <c r="BDQ40" s="292"/>
      <c r="BDR40" s="292"/>
      <c r="BDS40" s="292"/>
      <c r="BDT40" s="292"/>
      <c r="BDU40" s="292"/>
      <c r="BDV40" s="292"/>
      <c r="BDW40" s="292"/>
      <c r="BDX40" s="292"/>
      <c r="BDY40" s="292"/>
      <c r="BDZ40" s="292"/>
      <c r="BEA40" s="292"/>
      <c r="BEB40" s="292"/>
      <c r="BEC40" s="292"/>
      <c r="BED40" s="292"/>
      <c r="BEE40" s="292"/>
      <c r="BEF40" s="292"/>
      <c r="BEG40" s="292"/>
      <c r="BEH40" s="292"/>
      <c r="BEI40" s="292"/>
      <c r="BEJ40" s="292"/>
      <c r="BEK40" s="292"/>
      <c r="BEL40" s="292"/>
      <c r="BEM40" s="292"/>
      <c r="BEN40" s="292"/>
      <c r="BEO40" s="292"/>
      <c r="BEP40" s="292"/>
      <c r="BEQ40" s="292"/>
      <c r="BER40" s="292"/>
      <c r="BES40" s="292"/>
      <c r="BET40" s="292"/>
      <c r="BEU40" s="292"/>
      <c r="BEV40" s="292"/>
      <c r="BEW40" s="292"/>
      <c r="BEX40" s="292"/>
      <c r="BEY40" s="292"/>
      <c r="BEZ40" s="292"/>
      <c r="BFA40" s="292"/>
      <c r="BFB40" s="292"/>
      <c r="BFC40" s="292"/>
      <c r="BFD40" s="292"/>
      <c r="BFE40" s="292"/>
      <c r="BFF40" s="292"/>
      <c r="BFG40" s="292"/>
      <c r="BFH40" s="292"/>
      <c r="BFI40" s="292"/>
      <c r="BFJ40" s="292"/>
      <c r="BFK40" s="292"/>
      <c r="BFL40" s="292"/>
      <c r="BFM40" s="292"/>
      <c r="BFN40" s="292"/>
      <c r="BFO40" s="292"/>
      <c r="BFP40" s="292"/>
      <c r="BFQ40" s="292"/>
      <c r="BFR40" s="292"/>
      <c r="BFS40" s="292"/>
      <c r="BFT40" s="292"/>
      <c r="BFU40" s="292"/>
      <c r="BFV40" s="292"/>
      <c r="BFW40" s="292"/>
      <c r="BFX40" s="292"/>
      <c r="BFY40" s="292"/>
      <c r="BFZ40" s="292"/>
      <c r="BGA40" s="292"/>
      <c r="BGB40" s="292"/>
      <c r="BGC40" s="292"/>
      <c r="BGD40" s="292"/>
      <c r="BGE40" s="292"/>
      <c r="BGF40" s="292"/>
      <c r="BGG40" s="292"/>
      <c r="BGH40" s="292"/>
      <c r="BGI40" s="292"/>
      <c r="BGJ40" s="292"/>
      <c r="BGK40" s="292"/>
      <c r="BGL40" s="292"/>
      <c r="BGM40" s="292"/>
      <c r="BGN40" s="292"/>
      <c r="BGO40" s="292"/>
      <c r="BGP40" s="292"/>
      <c r="BGQ40" s="292"/>
      <c r="BGR40" s="292"/>
      <c r="BGS40" s="292"/>
      <c r="BGT40" s="292"/>
      <c r="BGU40" s="292"/>
      <c r="BGV40" s="292"/>
      <c r="BGW40" s="292"/>
      <c r="BGX40" s="292"/>
      <c r="BGY40" s="292"/>
      <c r="BGZ40" s="292"/>
      <c r="BHA40" s="292"/>
      <c r="BHB40" s="292"/>
      <c r="BHC40" s="292"/>
      <c r="BHD40" s="292"/>
      <c r="BHE40" s="292"/>
      <c r="BHF40" s="292"/>
      <c r="BHG40" s="292"/>
      <c r="BHH40" s="292"/>
      <c r="BHI40" s="292"/>
      <c r="BHJ40" s="292"/>
      <c r="BHK40" s="292"/>
      <c r="BHL40" s="292"/>
      <c r="BHM40" s="292"/>
      <c r="BHN40" s="292"/>
      <c r="BHO40" s="292"/>
      <c r="BHP40" s="292"/>
      <c r="BHQ40" s="292"/>
      <c r="BHR40" s="292"/>
      <c r="BHS40" s="292"/>
      <c r="BHT40" s="292"/>
      <c r="BHU40" s="292"/>
      <c r="BHV40" s="292"/>
      <c r="BHW40" s="292"/>
      <c r="BHX40" s="292"/>
      <c r="BHY40" s="292"/>
      <c r="BHZ40" s="292"/>
      <c r="BIA40" s="292"/>
      <c r="BIB40" s="292"/>
      <c r="BIC40" s="292"/>
      <c r="BID40" s="292"/>
      <c r="BIE40" s="292"/>
      <c r="BIF40" s="292"/>
      <c r="BIG40" s="292"/>
      <c r="BIH40" s="292"/>
      <c r="BII40" s="292"/>
      <c r="BIJ40" s="292"/>
      <c r="BIK40" s="292"/>
      <c r="BIL40" s="292"/>
      <c r="BIM40" s="292"/>
      <c r="BIN40" s="292"/>
      <c r="BIO40" s="292"/>
      <c r="BIP40" s="292"/>
      <c r="BIQ40" s="292"/>
      <c r="BIR40" s="292"/>
      <c r="BIS40" s="292"/>
      <c r="BIT40" s="292"/>
      <c r="BIU40" s="292"/>
      <c r="BIV40" s="292"/>
      <c r="BIW40" s="292"/>
      <c r="BIX40" s="292"/>
      <c r="BIY40" s="292"/>
      <c r="BIZ40" s="292"/>
      <c r="BJA40" s="292"/>
      <c r="BJB40" s="292"/>
      <c r="BJC40" s="292"/>
      <c r="BJD40" s="292"/>
      <c r="BJE40" s="292"/>
      <c r="BJF40" s="292"/>
      <c r="BJG40" s="292"/>
      <c r="BJH40" s="292"/>
      <c r="BJI40" s="292"/>
      <c r="BJJ40" s="292"/>
      <c r="BJK40" s="292"/>
      <c r="BJL40" s="292"/>
      <c r="BJM40" s="292"/>
      <c r="BJN40" s="292"/>
      <c r="BJO40" s="292"/>
      <c r="BJP40" s="292"/>
      <c r="BJQ40" s="292"/>
      <c r="BJR40" s="292"/>
      <c r="BJS40" s="292"/>
      <c r="BJT40" s="292"/>
      <c r="BJU40" s="292"/>
      <c r="BJV40" s="292"/>
      <c r="BJW40" s="292"/>
      <c r="BJX40" s="292"/>
      <c r="BJY40" s="292"/>
      <c r="BJZ40" s="292"/>
      <c r="BKA40" s="292"/>
      <c r="BKB40" s="292"/>
      <c r="BKC40" s="292"/>
      <c r="BKD40" s="292"/>
      <c r="BKE40" s="292"/>
      <c r="BKF40" s="292"/>
      <c r="BKG40" s="292"/>
      <c r="BKH40" s="292"/>
      <c r="BKI40" s="292"/>
      <c r="BKJ40" s="292"/>
      <c r="BKK40" s="292"/>
      <c r="BKL40" s="292"/>
      <c r="BKM40" s="292"/>
      <c r="BKN40" s="292"/>
      <c r="BKO40" s="292"/>
      <c r="BKP40" s="292"/>
      <c r="BKQ40" s="292"/>
      <c r="BKR40" s="292"/>
      <c r="BKS40" s="292"/>
      <c r="BKT40" s="292"/>
      <c r="BKU40" s="292"/>
      <c r="BKV40" s="292"/>
      <c r="BKW40" s="292"/>
      <c r="BKX40" s="292"/>
      <c r="BKY40" s="292"/>
      <c r="BKZ40" s="292"/>
      <c r="BLA40" s="292"/>
      <c r="BLB40" s="292"/>
      <c r="BLC40" s="292"/>
      <c r="BLD40" s="292"/>
      <c r="BLE40" s="292"/>
      <c r="BLF40" s="292"/>
      <c r="BLG40" s="292"/>
      <c r="BLH40" s="292"/>
      <c r="BLI40" s="292"/>
      <c r="BLJ40" s="292"/>
      <c r="BLK40" s="292"/>
      <c r="BLL40" s="292"/>
      <c r="BLM40" s="292"/>
      <c r="BLN40" s="292"/>
      <c r="BLO40" s="292"/>
      <c r="BLP40" s="292"/>
      <c r="BLQ40" s="292"/>
      <c r="BLR40" s="292"/>
      <c r="BLS40" s="292"/>
      <c r="BLT40" s="292"/>
      <c r="BLU40" s="292"/>
      <c r="BLV40" s="292"/>
      <c r="BLW40" s="292"/>
      <c r="BLX40" s="292"/>
      <c r="BLY40" s="292"/>
      <c r="BLZ40" s="292"/>
      <c r="BMA40" s="292"/>
      <c r="BMB40" s="292"/>
      <c r="BMC40" s="292"/>
      <c r="BMD40" s="292"/>
      <c r="BME40" s="292"/>
      <c r="BMF40" s="292"/>
      <c r="BMG40" s="292"/>
      <c r="BMH40" s="292"/>
      <c r="BMI40" s="292"/>
      <c r="BMJ40" s="292"/>
      <c r="BMK40" s="292"/>
      <c r="BML40" s="292"/>
      <c r="BMM40" s="292"/>
      <c r="BMN40" s="292"/>
      <c r="BMO40" s="292"/>
      <c r="BMP40" s="292"/>
      <c r="BMQ40" s="292"/>
      <c r="BMR40" s="292"/>
      <c r="BMS40" s="292"/>
      <c r="BMT40" s="292"/>
      <c r="BMU40" s="292"/>
      <c r="BMV40" s="292"/>
      <c r="BMW40" s="292"/>
      <c r="BMX40" s="292"/>
      <c r="BMY40" s="292"/>
      <c r="BMZ40" s="292"/>
      <c r="BNA40" s="292"/>
      <c r="BNB40" s="292"/>
      <c r="BNC40" s="292"/>
      <c r="BND40" s="292"/>
      <c r="BNE40" s="292"/>
      <c r="BNF40" s="292"/>
      <c r="BNG40" s="292"/>
      <c r="BNH40" s="292"/>
      <c r="BNI40" s="292"/>
      <c r="BNJ40" s="292"/>
      <c r="BNK40" s="292"/>
      <c r="BNL40" s="292"/>
      <c r="BNM40" s="292"/>
      <c r="BNN40" s="292"/>
      <c r="BNO40" s="292"/>
      <c r="BNP40" s="292"/>
      <c r="BNQ40" s="292"/>
      <c r="BNR40" s="292"/>
      <c r="BNS40" s="292"/>
      <c r="BNT40" s="292"/>
      <c r="BNU40" s="292"/>
      <c r="BNV40" s="292"/>
      <c r="BNW40" s="292"/>
      <c r="BNX40" s="292"/>
      <c r="BNY40" s="292"/>
      <c r="BNZ40" s="292"/>
      <c r="BOA40" s="292"/>
      <c r="BOB40" s="292"/>
      <c r="BOC40" s="292"/>
      <c r="BOD40" s="292"/>
      <c r="BOE40" s="292"/>
      <c r="BOF40" s="292"/>
      <c r="BOG40" s="292"/>
      <c r="BOH40" s="292"/>
      <c r="BOI40" s="292"/>
      <c r="BOJ40" s="292"/>
      <c r="BOK40" s="292"/>
      <c r="BOL40" s="292"/>
      <c r="BOM40" s="292"/>
      <c r="BON40" s="292"/>
      <c r="BOO40" s="292"/>
      <c r="BOP40" s="292"/>
      <c r="BOQ40" s="292"/>
      <c r="BOR40" s="292"/>
      <c r="BOS40" s="292"/>
      <c r="BOT40" s="292"/>
      <c r="BOU40" s="292"/>
      <c r="BOV40" s="292"/>
      <c r="BOW40" s="292"/>
      <c r="BOX40" s="292"/>
      <c r="BOY40" s="292"/>
      <c r="BOZ40" s="292"/>
      <c r="BPA40" s="292"/>
      <c r="BPB40" s="292"/>
      <c r="BPC40" s="292"/>
      <c r="BPD40" s="292"/>
      <c r="BPE40" s="292"/>
      <c r="BPF40" s="292"/>
      <c r="BPG40" s="292"/>
      <c r="BPH40" s="292"/>
      <c r="BPI40" s="292"/>
      <c r="BPJ40" s="292"/>
      <c r="BPK40" s="292"/>
      <c r="BPL40" s="292"/>
      <c r="BPM40" s="292"/>
      <c r="BPN40" s="292"/>
      <c r="BPO40" s="292"/>
      <c r="BPP40" s="292"/>
      <c r="BPQ40" s="292"/>
      <c r="BPR40" s="292"/>
      <c r="BPS40" s="292"/>
      <c r="BPT40" s="292"/>
      <c r="BPU40" s="292"/>
      <c r="BPV40" s="292"/>
      <c r="BPW40" s="292"/>
      <c r="BPX40" s="292"/>
      <c r="BPY40" s="292"/>
      <c r="BPZ40" s="292"/>
      <c r="BQA40" s="292"/>
      <c r="BQB40" s="292"/>
      <c r="BQC40" s="292"/>
      <c r="BQD40" s="292"/>
      <c r="BQE40" s="292"/>
      <c r="BQF40" s="292"/>
      <c r="BQG40" s="292"/>
      <c r="BQH40" s="292"/>
      <c r="BQI40" s="292"/>
      <c r="BQJ40" s="292"/>
      <c r="BQK40" s="292"/>
      <c r="BQL40" s="292"/>
      <c r="BQM40" s="292"/>
      <c r="BQN40" s="292"/>
      <c r="BQO40" s="292"/>
      <c r="BQP40" s="292"/>
      <c r="BQQ40" s="292"/>
      <c r="BQR40" s="292"/>
      <c r="BQS40" s="292"/>
      <c r="BQT40" s="292"/>
      <c r="BQU40" s="292"/>
      <c r="BQV40" s="292"/>
      <c r="BQW40" s="292"/>
      <c r="BQX40" s="292"/>
      <c r="BQY40" s="292"/>
      <c r="BQZ40" s="292"/>
      <c r="BRA40" s="292"/>
      <c r="BRB40" s="292"/>
      <c r="BRC40" s="292"/>
      <c r="BRD40" s="292"/>
      <c r="BRE40" s="292"/>
      <c r="BRF40" s="292"/>
      <c r="BRG40" s="292"/>
      <c r="BRH40" s="292"/>
      <c r="BRI40" s="292"/>
      <c r="BRJ40" s="292"/>
      <c r="BRK40" s="292"/>
      <c r="BRL40" s="292"/>
      <c r="BRM40" s="292"/>
      <c r="BRN40" s="292"/>
      <c r="BRO40" s="292"/>
      <c r="BRP40" s="292"/>
      <c r="BRQ40" s="292"/>
      <c r="BRR40" s="292"/>
      <c r="BRS40" s="292"/>
      <c r="BRT40" s="292"/>
      <c r="BRU40" s="292"/>
      <c r="BRV40" s="292"/>
      <c r="BRW40" s="292"/>
      <c r="BRX40" s="292"/>
      <c r="BRY40" s="292"/>
      <c r="BRZ40" s="292"/>
      <c r="BSA40" s="292"/>
      <c r="BSB40" s="292"/>
      <c r="BSC40" s="292"/>
      <c r="BSD40" s="292"/>
      <c r="BSE40" s="292"/>
      <c r="BSF40" s="292"/>
      <c r="BSG40" s="292"/>
      <c r="BSH40" s="292"/>
      <c r="BSI40" s="292"/>
      <c r="BSJ40" s="292"/>
      <c r="BSK40" s="292"/>
      <c r="BSL40" s="292"/>
      <c r="BSM40" s="292"/>
      <c r="BSN40" s="292"/>
      <c r="BSO40" s="292"/>
      <c r="BSP40" s="292"/>
      <c r="BSQ40" s="292"/>
      <c r="BSR40" s="292"/>
      <c r="BSS40" s="292"/>
      <c r="BST40" s="292"/>
      <c r="BSU40" s="292"/>
      <c r="BSV40" s="292"/>
      <c r="BSW40" s="292"/>
      <c r="BSX40" s="292"/>
      <c r="BSY40" s="292"/>
      <c r="BSZ40" s="292"/>
      <c r="BTA40" s="292"/>
      <c r="BTB40" s="292"/>
      <c r="BTC40" s="292"/>
      <c r="BTD40" s="292"/>
      <c r="BTE40" s="292"/>
      <c r="BTF40" s="292"/>
      <c r="BTG40" s="292"/>
      <c r="BTH40" s="292"/>
      <c r="BTI40" s="292"/>
      <c r="BTJ40" s="292"/>
      <c r="BTK40" s="292"/>
      <c r="BTL40" s="292"/>
      <c r="BTM40" s="292"/>
      <c r="BTN40" s="292"/>
      <c r="BTO40" s="292"/>
      <c r="BTP40" s="292"/>
      <c r="BTQ40" s="292"/>
      <c r="BTR40" s="292"/>
      <c r="BTS40" s="292"/>
      <c r="BTT40" s="292"/>
      <c r="BTU40" s="292"/>
      <c r="BTV40" s="292"/>
      <c r="BTW40" s="292"/>
      <c r="BTX40" s="292"/>
      <c r="BTY40" s="292"/>
      <c r="BTZ40" s="292"/>
      <c r="BUA40" s="292"/>
      <c r="BUB40" s="292"/>
      <c r="BUC40" s="292"/>
      <c r="BUD40" s="292"/>
      <c r="BUE40" s="292"/>
      <c r="BUF40" s="292"/>
      <c r="BUG40" s="292"/>
      <c r="BUH40" s="292"/>
      <c r="BUI40" s="292"/>
      <c r="BUJ40" s="292"/>
      <c r="BUK40" s="292"/>
      <c r="BUL40" s="292"/>
      <c r="BUM40" s="292"/>
      <c r="BUN40" s="292"/>
      <c r="BUO40" s="292"/>
      <c r="BUP40" s="292"/>
      <c r="BUQ40" s="292"/>
      <c r="BUR40" s="292"/>
      <c r="BUS40" s="292"/>
      <c r="BUT40" s="292"/>
      <c r="BUU40" s="292"/>
      <c r="BUV40" s="292"/>
      <c r="BUW40" s="292"/>
      <c r="BUX40" s="292"/>
      <c r="BUY40" s="292"/>
      <c r="BUZ40" s="292"/>
      <c r="BVA40" s="292"/>
      <c r="BVB40" s="292"/>
      <c r="BVC40" s="292"/>
      <c r="BVD40" s="292"/>
      <c r="BVE40" s="292"/>
      <c r="BVF40" s="292"/>
      <c r="BVG40" s="292"/>
      <c r="BVH40" s="292"/>
      <c r="BVI40" s="292"/>
      <c r="BVJ40" s="292"/>
      <c r="BVK40" s="292"/>
      <c r="BVL40" s="292"/>
      <c r="BVM40" s="292"/>
      <c r="BVN40" s="292"/>
      <c r="BVO40" s="292"/>
      <c r="BVP40" s="292"/>
      <c r="BVQ40" s="292"/>
      <c r="BVR40" s="292"/>
      <c r="BVS40" s="292"/>
      <c r="BVT40" s="292"/>
      <c r="BVU40" s="292"/>
      <c r="BVV40" s="292"/>
      <c r="BVW40" s="292"/>
      <c r="BVX40" s="292"/>
      <c r="BVY40" s="292"/>
      <c r="BVZ40" s="292"/>
      <c r="BWA40" s="292"/>
      <c r="BWB40" s="292"/>
      <c r="BWC40" s="292"/>
      <c r="BWD40" s="292"/>
      <c r="BWE40" s="292"/>
      <c r="BWF40" s="292"/>
      <c r="BWG40" s="292"/>
      <c r="BWH40" s="292"/>
      <c r="BWI40" s="292"/>
      <c r="BWJ40" s="292"/>
      <c r="BWK40" s="292"/>
      <c r="BWL40" s="292"/>
      <c r="BWM40" s="292"/>
      <c r="BWN40" s="292"/>
      <c r="BWO40" s="292"/>
      <c r="BWP40" s="292"/>
      <c r="BWQ40" s="292"/>
      <c r="BWR40" s="292"/>
      <c r="BWS40" s="292"/>
      <c r="BWT40" s="292"/>
      <c r="BWU40" s="292"/>
      <c r="BWV40" s="292"/>
      <c r="BWW40" s="292"/>
      <c r="BWX40" s="292"/>
      <c r="BWY40" s="292"/>
      <c r="BWZ40" s="292"/>
      <c r="BXA40" s="292"/>
      <c r="BXB40" s="292"/>
      <c r="BXC40" s="292"/>
      <c r="BXD40" s="292"/>
      <c r="BXE40" s="292"/>
      <c r="BXF40" s="292"/>
      <c r="BXG40" s="292"/>
      <c r="BXH40" s="292"/>
      <c r="BXI40" s="292"/>
      <c r="BXJ40" s="292"/>
      <c r="BXK40" s="292"/>
      <c r="BXL40" s="292"/>
      <c r="BXM40" s="292"/>
      <c r="BXN40" s="292"/>
      <c r="BXO40" s="292"/>
      <c r="BXP40" s="292"/>
      <c r="BXQ40" s="292"/>
      <c r="BXR40" s="292"/>
      <c r="BXS40" s="292"/>
      <c r="BXT40" s="292"/>
      <c r="BXU40" s="292"/>
      <c r="BXV40" s="292"/>
      <c r="BXW40" s="292"/>
      <c r="BXX40" s="292"/>
      <c r="BXY40" s="292"/>
      <c r="BXZ40" s="292"/>
      <c r="BYA40" s="292"/>
      <c r="BYB40" s="292"/>
      <c r="BYC40" s="292"/>
      <c r="BYD40" s="292"/>
      <c r="BYE40" s="292"/>
      <c r="BYF40" s="292"/>
      <c r="BYG40" s="292"/>
      <c r="BYH40" s="292"/>
      <c r="BYI40" s="292"/>
      <c r="BYJ40" s="292"/>
      <c r="BYK40" s="292"/>
      <c r="BYL40" s="292"/>
      <c r="BYM40" s="292"/>
      <c r="BYN40" s="292"/>
      <c r="BYO40" s="292"/>
      <c r="BYP40" s="292"/>
      <c r="BYQ40" s="292"/>
      <c r="BYR40" s="292"/>
      <c r="BYS40" s="292"/>
      <c r="BYT40" s="292"/>
      <c r="BYU40" s="292"/>
      <c r="BYV40" s="292"/>
      <c r="BYW40" s="292"/>
      <c r="BYX40" s="292"/>
      <c r="BYY40" s="292"/>
      <c r="BYZ40" s="292"/>
      <c r="BZA40" s="292"/>
      <c r="BZB40" s="292"/>
      <c r="BZC40" s="292"/>
      <c r="BZD40" s="292"/>
      <c r="BZE40" s="292"/>
      <c r="BZF40" s="292"/>
      <c r="BZG40" s="292"/>
      <c r="BZH40" s="292"/>
      <c r="BZI40" s="292"/>
      <c r="BZJ40" s="292"/>
      <c r="BZK40" s="292"/>
      <c r="BZL40" s="292"/>
      <c r="BZM40" s="292"/>
      <c r="BZN40" s="292"/>
      <c r="BZO40" s="292"/>
      <c r="BZP40" s="292"/>
      <c r="BZQ40" s="292"/>
      <c r="BZR40" s="292"/>
      <c r="BZS40" s="292"/>
      <c r="BZT40" s="292"/>
      <c r="BZU40" s="292"/>
      <c r="BZV40" s="292"/>
      <c r="BZW40" s="292"/>
      <c r="BZX40" s="292"/>
      <c r="BZY40" s="292"/>
      <c r="BZZ40" s="292"/>
      <c r="CAA40" s="292"/>
      <c r="CAB40" s="292"/>
      <c r="CAC40" s="292"/>
      <c r="CAD40" s="292"/>
      <c r="CAE40" s="292"/>
      <c r="CAF40" s="292"/>
      <c r="CAG40" s="292"/>
      <c r="CAH40" s="292"/>
      <c r="CAI40" s="292"/>
      <c r="CAJ40" s="292"/>
      <c r="CAK40" s="292"/>
      <c r="CAL40" s="292"/>
      <c r="CAM40" s="292"/>
      <c r="CAN40" s="292"/>
      <c r="CAO40" s="292"/>
      <c r="CAP40" s="292"/>
      <c r="CAQ40" s="292"/>
      <c r="CAR40" s="292"/>
      <c r="CAS40" s="292"/>
      <c r="CAT40" s="292"/>
      <c r="CAU40" s="292"/>
      <c r="CAV40" s="292"/>
      <c r="CAW40" s="292"/>
      <c r="CAX40" s="292"/>
      <c r="CAY40" s="292"/>
      <c r="CAZ40" s="292"/>
      <c r="CBA40" s="292"/>
      <c r="CBB40" s="292"/>
      <c r="CBC40" s="292"/>
      <c r="CBD40" s="292"/>
      <c r="CBE40" s="292"/>
      <c r="CBF40" s="292"/>
      <c r="CBG40" s="292"/>
      <c r="CBH40" s="292"/>
      <c r="CBI40" s="292"/>
      <c r="CBJ40" s="292"/>
      <c r="CBK40" s="292"/>
      <c r="CBL40" s="292"/>
      <c r="CBM40" s="292"/>
      <c r="CBN40" s="292"/>
      <c r="CBO40" s="292"/>
      <c r="CBP40" s="292"/>
      <c r="CBQ40" s="292"/>
      <c r="CBR40" s="292"/>
      <c r="CBS40" s="292"/>
      <c r="CBT40" s="292"/>
      <c r="CBU40" s="292"/>
      <c r="CBV40" s="292"/>
      <c r="CBW40" s="292"/>
      <c r="CBX40" s="292"/>
      <c r="CBY40" s="292"/>
      <c r="CBZ40" s="292"/>
      <c r="CCA40" s="292"/>
      <c r="CCB40" s="292"/>
      <c r="CCC40" s="292"/>
      <c r="CCD40" s="292"/>
      <c r="CCE40" s="292"/>
      <c r="CCF40" s="292"/>
      <c r="CCG40" s="292"/>
      <c r="CCH40" s="292"/>
      <c r="CCI40" s="292"/>
      <c r="CCJ40" s="292"/>
      <c r="CCK40" s="292"/>
      <c r="CCL40" s="292"/>
      <c r="CCM40" s="292"/>
      <c r="CCN40" s="292"/>
      <c r="CCO40" s="292"/>
      <c r="CCP40" s="292"/>
      <c r="CCQ40" s="292"/>
      <c r="CCR40" s="292"/>
      <c r="CCS40" s="292"/>
      <c r="CCT40" s="292"/>
      <c r="CCU40" s="292"/>
      <c r="CCV40" s="292"/>
      <c r="CCW40" s="292"/>
      <c r="CCX40" s="292"/>
      <c r="CCY40" s="292"/>
      <c r="CCZ40" s="292"/>
      <c r="CDA40" s="292"/>
      <c r="CDB40" s="292"/>
      <c r="CDC40" s="292"/>
      <c r="CDD40" s="292"/>
      <c r="CDE40" s="292"/>
      <c r="CDF40" s="292"/>
      <c r="CDG40" s="292"/>
      <c r="CDH40" s="292"/>
      <c r="CDI40" s="292"/>
      <c r="CDJ40" s="292"/>
      <c r="CDK40" s="292"/>
      <c r="CDL40" s="292"/>
      <c r="CDM40" s="292"/>
      <c r="CDN40" s="292"/>
      <c r="CDO40" s="292"/>
      <c r="CDP40" s="292"/>
      <c r="CDQ40" s="292"/>
      <c r="CDR40" s="292"/>
      <c r="CDS40" s="292"/>
      <c r="CDT40" s="292"/>
      <c r="CDU40" s="292"/>
      <c r="CDV40" s="292"/>
      <c r="CDW40" s="292"/>
      <c r="CDX40" s="292"/>
      <c r="CDY40" s="292"/>
      <c r="CDZ40" s="292"/>
      <c r="CEA40" s="292"/>
      <c r="CEB40" s="292"/>
      <c r="CEC40" s="292"/>
      <c r="CED40" s="292"/>
      <c r="CEE40" s="292"/>
      <c r="CEF40" s="292"/>
      <c r="CEG40" s="292"/>
      <c r="CEH40" s="292"/>
      <c r="CEI40" s="292"/>
      <c r="CEJ40" s="292"/>
      <c r="CEK40" s="292"/>
      <c r="CEL40" s="292"/>
      <c r="CEM40" s="292"/>
      <c r="CEN40" s="292"/>
      <c r="CEO40" s="292"/>
      <c r="CEP40" s="292"/>
      <c r="CEQ40" s="292"/>
      <c r="CER40" s="292"/>
      <c r="CES40" s="292"/>
      <c r="CET40" s="292"/>
      <c r="CEU40" s="292"/>
      <c r="CEV40" s="292"/>
      <c r="CEW40" s="292"/>
      <c r="CEX40" s="292"/>
      <c r="CEY40" s="292"/>
      <c r="CEZ40" s="292"/>
      <c r="CFA40" s="292"/>
      <c r="CFB40" s="292"/>
      <c r="CFC40" s="292"/>
      <c r="CFD40" s="292"/>
      <c r="CFE40" s="292"/>
      <c r="CFF40" s="292"/>
      <c r="CFG40" s="292"/>
      <c r="CFH40" s="292"/>
      <c r="CFI40" s="292"/>
      <c r="CFJ40" s="292"/>
      <c r="CFK40" s="292"/>
      <c r="CFL40" s="292"/>
      <c r="CFM40" s="292"/>
      <c r="CFN40" s="292"/>
      <c r="CFO40" s="292"/>
      <c r="CFP40" s="292"/>
      <c r="CFQ40" s="292"/>
      <c r="CFR40" s="292"/>
      <c r="CFS40" s="292"/>
      <c r="CFT40" s="292"/>
      <c r="CFU40" s="292"/>
      <c r="CFV40" s="292"/>
      <c r="CFW40" s="292"/>
      <c r="CFX40" s="292"/>
      <c r="CFY40" s="292"/>
      <c r="CFZ40" s="292"/>
      <c r="CGA40" s="292"/>
      <c r="CGB40" s="292"/>
      <c r="CGC40" s="292"/>
      <c r="CGD40" s="292"/>
      <c r="CGE40" s="292"/>
      <c r="CGF40" s="292"/>
      <c r="CGG40" s="292"/>
      <c r="CGH40" s="292"/>
      <c r="CGI40" s="292"/>
      <c r="CGJ40" s="292"/>
      <c r="CGK40" s="292"/>
      <c r="CGL40" s="292"/>
      <c r="CGM40" s="292"/>
      <c r="CGN40" s="292"/>
      <c r="CGO40" s="292"/>
      <c r="CGP40" s="292"/>
      <c r="CGQ40" s="292"/>
      <c r="CGR40" s="292"/>
      <c r="CGS40" s="292"/>
      <c r="CGT40" s="292"/>
      <c r="CGU40" s="292"/>
      <c r="CGV40" s="292"/>
      <c r="CGW40" s="292"/>
      <c r="CGX40" s="292"/>
      <c r="CGY40" s="292"/>
      <c r="CGZ40" s="292"/>
      <c r="CHA40" s="292"/>
      <c r="CHB40" s="292"/>
      <c r="CHC40" s="292"/>
      <c r="CHD40" s="292"/>
      <c r="CHE40" s="292"/>
      <c r="CHF40" s="292"/>
      <c r="CHG40" s="292"/>
      <c r="CHH40" s="292"/>
      <c r="CHI40" s="292"/>
      <c r="CHJ40" s="292"/>
      <c r="CHK40" s="292"/>
      <c r="CHL40" s="292"/>
      <c r="CHM40" s="292"/>
      <c r="CHN40" s="292"/>
      <c r="CHO40" s="292"/>
      <c r="CHP40" s="292"/>
      <c r="CHQ40" s="292"/>
      <c r="CHR40" s="292"/>
      <c r="CHS40" s="292"/>
      <c r="CHT40" s="292"/>
      <c r="CHU40" s="292"/>
      <c r="CHV40" s="292"/>
      <c r="CHW40" s="292"/>
      <c r="CHX40" s="292"/>
      <c r="CHY40" s="292"/>
      <c r="CHZ40" s="292"/>
      <c r="CIA40" s="292"/>
      <c r="CIB40" s="292"/>
      <c r="CIC40" s="292"/>
      <c r="CID40" s="292"/>
      <c r="CIE40" s="292"/>
      <c r="CIF40" s="292"/>
      <c r="CIG40" s="292"/>
      <c r="CIH40" s="292"/>
      <c r="CII40" s="292"/>
      <c r="CIJ40" s="292"/>
      <c r="CIK40" s="292"/>
      <c r="CIL40" s="292"/>
      <c r="CIM40" s="292"/>
      <c r="CIN40" s="292"/>
      <c r="CIO40" s="292"/>
      <c r="CIP40" s="292"/>
      <c r="CIQ40" s="292"/>
      <c r="CIR40" s="292"/>
      <c r="CIS40" s="292"/>
      <c r="CIT40" s="292"/>
      <c r="CIU40" s="292"/>
      <c r="CIV40" s="292"/>
      <c r="CIW40" s="292"/>
      <c r="CIX40" s="292"/>
      <c r="CIY40" s="292"/>
      <c r="CIZ40" s="292"/>
      <c r="CJA40" s="292"/>
      <c r="CJB40" s="292"/>
      <c r="CJC40" s="292"/>
      <c r="CJD40" s="292"/>
      <c r="CJE40" s="292"/>
      <c r="CJF40" s="292"/>
      <c r="CJG40" s="292"/>
      <c r="CJH40" s="292"/>
      <c r="CJI40" s="292"/>
      <c r="CJJ40" s="292"/>
      <c r="CJK40" s="292"/>
      <c r="CJL40" s="292"/>
      <c r="CJM40" s="292"/>
      <c r="CJN40" s="292"/>
      <c r="CJO40" s="292"/>
      <c r="CJP40" s="292"/>
      <c r="CJQ40" s="292"/>
      <c r="CJR40" s="292"/>
      <c r="CJS40" s="292"/>
      <c r="CJT40" s="292"/>
      <c r="CJU40" s="292"/>
      <c r="CJV40" s="292"/>
      <c r="CJW40" s="292"/>
      <c r="CJX40" s="292"/>
      <c r="CJY40" s="292"/>
      <c r="CJZ40" s="292"/>
      <c r="CKA40" s="292"/>
      <c r="CKB40" s="292"/>
      <c r="CKC40" s="292"/>
      <c r="CKD40" s="292"/>
      <c r="CKE40" s="292"/>
      <c r="CKF40" s="292"/>
      <c r="CKG40" s="292"/>
      <c r="CKH40" s="292"/>
      <c r="CKI40" s="292"/>
      <c r="CKJ40" s="292"/>
      <c r="CKK40" s="292"/>
      <c r="CKL40" s="292"/>
      <c r="CKM40" s="292"/>
      <c r="CKN40" s="292"/>
      <c r="CKO40" s="292"/>
      <c r="CKP40" s="292"/>
      <c r="CKQ40" s="292"/>
      <c r="CKR40" s="292"/>
      <c r="CKS40" s="292"/>
      <c r="CKT40" s="292"/>
      <c r="CKU40" s="292"/>
      <c r="CKV40" s="292"/>
      <c r="CKW40" s="292"/>
      <c r="CKX40" s="292"/>
      <c r="CKY40" s="292"/>
      <c r="CKZ40" s="292"/>
      <c r="CLA40" s="292"/>
      <c r="CLB40" s="292"/>
      <c r="CLC40" s="292"/>
      <c r="CLD40" s="292"/>
      <c r="CLE40" s="292"/>
      <c r="CLF40" s="292"/>
      <c r="CLG40" s="292"/>
      <c r="CLH40" s="292"/>
      <c r="CLI40" s="292"/>
      <c r="CLJ40" s="292"/>
      <c r="CLK40" s="292"/>
      <c r="CLL40" s="292"/>
      <c r="CLM40" s="292"/>
      <c r="CLN40" s="292"/>
      <c r="CLO40" s="292"/>
      <c r="CLP40" s="292"/>
      <c r="CLQ40" s="292"/>
      <c r="CLR40" s="292"/>
      <c r="CLS40" s="292"/>
      <c r="CLT40" s="292"/>
      <c r="CLU40" s="292"/>
      <c r="CLV40" s="292"/>
      <c r="CLW40" s="292"/>
      <c r="CLX40" s="292"/>
      <c r="CLY40" s="292"/>
      <c r="CLZ40" s="292"/>
      <c r="CMA40" s="292"/>
      <c r="CMB40" s="292"/>
      <c r="CMC40" s="292"/>
      <c r="CMD40" s="292"/>
      <c r="CME40" s="292"/>
      <c r="CMF40" s="292"/>
      <c r="CMG40" s="292"/>
      <c r="CMH40" s="292"/>
      <c r="CMI40" s="292"/>
      <c r="CMJ40" s="292"/>
      <c r="CMK40" s="292"/>
      <c r="CML40" s="292"/>
      <c r="CMM40" s="292"/>
      <c r="CMN40" s="292"/>
      <c r="CMO40" s="292"/>
      <c r="CMP40" s="292"/>
      <c r="CMQ40" s="292"/>
      <c r="CMR40" s="292"/>
      <c r="CMS40" s="292"/>
      <c r="CMT40" s="292"/>
      <c r="CMU40" s="292"/>
      <c r="CMV40" s="292"/>
      <c r="CMW40" s="292"/>
      <c r="CMX40" s="292"/>
      <c r="CMY40" s="292"/>
      <c r="CMZ40" s="292"/>
      <c r="CNA40" s="292"/>
      <c r="CNB40" s="292"/>
      <c r="CNC40" s="292"/>
      <c r="CND40" s="292"/>
      <c r="CNE40" s="292"/>
      <c r="CNF40" s="292"/>
      <c r="CNG40" s="292"/>
      <c r="CNH40" s="292"/>
      <c r="CNI40" s="292"/>
      <c r="CNJ40" s="292"/>
      <c r="CNK40" s="292"/>
      <c r="CNL40" s="292"/>
      <c r="CNM40" s="292"/>
      <c r="CNN40" s="292"/>
      <c r="CNO40" s="292"/>
      <c r="CNP40" s="292"/>
      <c r="CNQ40" s="292"/>
      <c r="CNR40" s="292"/>
      <c r="CNS40" s="292"/>
      <c r="CNT40" s="292"/>
      <c r="CNU40" s="292"/>
      <c r="CNV40" s="292"/>
      <c r="CNW40" s="292"/>
      <c r="CNX40" s="292"/>
      <c r="CNY40" s="292"/>
      <c r="CNZ40" s="292"/>
      <c r="COA40" s="292"/>
      <c r="COB40" s="292"/>
      <c r="COC40" s="292"/>
      <c r="COD40" s="292"/>
      <c r="COE40" s="292"/>
      <c r="COF40" s="292"/>
      <c r="COG40" s="292"/>
      <c r="COH40" s="292"/>
      <c r="COI40" s="292"/>
      <c r="COJ40" s="292"/>
      <c r="COK40" s="292"/>
      <c r="COL40" s="292"/>
      <c r="COM40" s="292"/>
      <c r="CON40" s="292"/>
      <c r="COO40" s="292"/>
      <c r="COP40" s="292"/>
      <c r="COQ40" s="292"/>
      <c r="COR40" s="292"/>
      <c r="COS40" s="292"/>
      <c r="COT40" s="292"/>
      <c r="COU40" s="292"/>
      <c r="COV40" s="292"/>
      <c r="COW40" s="292"/>
      <c r="COX40" s="292"/>
      <c r="COY40" s="292"/>
      <c r="COZ40" s="292"/>
      <c r="CPA40" s="292"/>
      <c r="CPB40" s="292"/>
      <c r="CPC40" s="292"/>
      <c r="CPD40" s="292"/>
      <c r="CPE40" s="292"/>
      <c r="CPF40" s="292"/>
      <c r="CPG40" s="292"/>
      <c r="CPH40" s="292"/>
      <c r="CPI40" s="292"/>
      <c r="CPJ40" s="292"/>
      <c r="CPK40" s="292"/>
      <c r="CPL40" s="292"/>
      <c r="CPM40" s="292"/>
      <c r="CPN40" s="292"/>
      <c r="CPO40" s="292"/>
      <c r="CPP40" s="292"/>
      <c r="CPQ40" s="292"/>
      <c r="CPR40" s="292"/>
      <c r="CPS40" s="292"/>
      <c r="CPT40" s="292"/>
      <c r="CPU40" s="292"/>
      <c r="CPV40" s="292"/>
      <c r="CPW40" s="292"/>
      <c r="CPX40" s="292"/>
      <c r="CPY40" s="292"/>
      <c r="CPZ40" s="292"/>
      <c r="CQA40" s="292"/>
      <c r="CQB40" s="292"/>
      <c r="CQC40" s="292"/>
      <c r="CQD40" s="292"/>
      <c r="CQE40" s="292"/>
      <c r="CQF40" s="292"/>
      <c r="CQG40" s="292"/>
      <c r="CQH40" s="292"/>
      <c r="CQI40" s="292"/>
      <c r="CQJ40" s="292"/>
      <c r="CQK40" s="292"/>
      <c r="CQL40" s="292"/>
      <c r="CQM40" s="292"/>
      <c r="CQN40" s="292"/>
      <c r="CQO40" s="292"/>
      <c r="CQP40" s="292"/>
      <c r="CQQ40" s="292"/>
      <c r="CQR40" s="292"/>
      <c r="CQS40" s="292"/>
      <c r="CQT40" s="292"/>
      <c r="CQU40" s="292"/>
      <c r="CQV40" s="292"/>
      <c r="CQW40" s="292"/>
      <c r="CQX40" s="292"/>
      <c r="CQY40" s="292"/>
      <c r="CQZ40" s="292"/>
      <c r="CRA40" s="292"/>
      <c r="CRB40" s="292"/>
      <c r="CRC40" s="292"/>
      <c r="CRD40" s="292"/>
      <c r="CRE40" s="292"/>
      <c r="CRF40" s="292"/>
      <c r="CRG40" s="292"/>
      <c r="CRH40" s="292"/>
      <c r="CRI40" s="292"/>
      <c r="CRJ40" s="292"/>
      <c r="CRK40" s="292"/>
      <c r="CRL40" s="292"/>
      <c r="CRM40" s="292"/>
      <c r="CRN40" s="292"/>
      <c r="CRO40" s="292"/>
      <c r="CRP40" s="292"/>
      <c r="CRQ40" s="292"/>
      <c r="CRR40" s="292"/>
      <c r="CRS40" s="292"/>
      <c r="CRT40" s="292"/>
      <c r="CRU40" s="292"/>
      <c r="CRV40" s="292"/>
      <c r="CRW40" s="292"/>
      <c r="CRX40" s="292"/>
      <c r="CRY40" s="292"/>
      <c r="CRZ40" s="292"/>
      <c r="CSA40" s="292"/>
      <c r="CSB40" s="292"/>
      <c r="CSC40" s="292"/>
      <c r="CSD40" s="292"/>
      <c r="CSE40" s="292"/>
      <c r="CSF40" s="292"/>
      <c r="CSG40" s="292"/>
      <c r="CSH40" s="292"/>
      <c r="CSI40" s="292"/>
      <c r="CSJ40" s="292"/>
      <c r="CSK40" s="292"/>
      <c r="CSL40" s="292"/>
      <c r="CSM40" s="292"/>
      <c r="CSN40" s="292"/>
      <c r="CSO40" s="292"/>
      <c r="CSP40" s="292"/>
      <c r="CSQ40" s="292"/>
      <c r="CSR40" s="292"/>
      <c r="CSS40" s="292"/>
      <c r="CST40" s="292"/>
      <c r="CSU40" s="292"/>
      <c r="CSV40" s="292"/>
      <c r="CSW40" s="292"/>
      <c r="CSX40" s="292"/>
      <c r="CSY40" s="292"/>
      <c r="CSZ40" s="292"/>
      <c r="CTA40" s="292"/>
      <c r="CTB40" s="292"/>
      <c r="CTC40" s="292"/>
      <c r="CTD40" s="292"/>
      <c r="CTE40" s="292"/>
      <c r="CTF40" s="292"/>
      <c r="CTG40" s="292"/>
      <c r="CTH40" s="292"/>
      <c r="CTI40" s="292"/>
      <c r="CTJ40" s="292"/>
      <c r="CTK40" s="292"/>
      <c r="CTL40" s="292"/>
      <c r="CTM40" s="292"/>
      <c r="CTN40" s="292"/>
      <c r="CTO40" s="292"/>
      <c r="CTP40" s="292"/>
      <c r="CTQ40" s="292"/>
      <c r="CTR40" s="292"/>
      <c r="CTS40" s="292"/>
      <c r="CTT40" s="292"/>
      <c r="CTU40" s="292"/>
      <c r="CTV40" s="292"/>
      <c r="CTW40" s="292"/>
      <c r="CTX40" s="292"/>
      <c r="CTY40" s="292"/>
      <c r="CTZ40" s="292"/>
      <c r="CUA40" s="292"/>
      <c r="CUB40" s="292"/>
      <c r="CUC40" s="292"/>
      <c r="CUD40" s="292"/>
      <c r="CUE40" s="292"/>
      <c r="CUF40" s="292"/>
      <c r="CUG40" s="292"/>
      <c r="CUH40" s="292"/>
      <c r="CUI40" s="292"/>
      <c r="CUJ40" s="292"/>
      <c r="CUK40" s="292"/>
      <c r="CUL40" s="292"/>
      <c r="CUM40" s="292"/>
      <c r="CUN40" s="292"/>
      <c r="CUO40" s="292"/>
      <c r="CUP40" s="292"/>
      <c r="CUQ40" s="292"/>
      <c r="CUR40" s="292"/>
      <c r="CUS40" s="292"/>
      <c r="CUT40" s="292"/>
      <c r="CUU40" s="292"/>
      <c r="CUV40" s="292"/>
      <c r="CUW40" s="292"/>
      <c r="CUX40" s="292"/>
      <c r="CUY40" s="292"/>
      <c r="CUZ40" s="292"/>
      <c r="CVA40" s="292"/>
      <c r="CVB40" s="292"/>
      <c r="CVC40" s="292"/>
      <c r="CVD40" s="292"/>
      <c r="CVE40" s="292"/>
      <c r="CVF40" s="292"/>
      <c r="CVG40" s="292"/>
      <c r="CVH40" s="292"/>
      <c r="CVI40" s="292"/>
      <c r="CVJ40" s="292"/>
      <c r="CVK40" s="292"/>
      <c r="CVL40" s="292"/>
      <c r="CVM40" s="292"/>
      <c r="CVN40" s="292"/>
      <c r="CVO40" s="292"/>
      <c r="CVP40" s="292"/>
      <c r="CVQ40" s="292"/>
      <c r="CVR40" s="292"/>
      <c r="CVS40" s="292"/>
      <c r="CVT40" s="292"/>
      <c r="CVU40" s="292"/>
      <c r="CVV40" s="292"/>
      <c r="CVW40" s="292"/>
      <c r="CVX40" s="292"/>
      <c r="CVY40" s="292"/>
      <c r="CVZ40" s="292"/>
      <c r="CWA40" s="292"/>
      <c r="CWB40" s="292"/>
      <c r="CWC40" s="292"/>
      <c r="CWD40" s="292"/>
      <c r="CWE40" s="292"/>
      <c r="CWF40" s="292"/>
      <c r="CWG40" s="292"/>
      <c r="CWH40" s="292"/>
      <c r="CWI40" s="292"/>
      <c r="CWJ40" s="292"/>
      <c r="CWK40" s="292"/>
      <c r="CWL40" s="292"/>
      <c r="CWM40" s="292"/>
      <c r="CWN40" s="292"/>
      <c r="CWO40" s="292"/>
      <c r="CWP40" s="292"/>
      <c r="CWQ40" s="292"/>
      <c r="CWR40" s="292"/>
      <c r="CWS40" s="292"/>
      <c r="CWT40" s="292"/>
      <c r="CWU40" s="292"/>
      <c r="CWV40" s="292"/>
      <c r="CWW40" s="292"/>
      <c r="CWX40" s="292"/>
      <c r="CWY40" s="292"/>
      <c r="CWZ40" s="292"/>
      <c r="CXA40" s="292"/>
      <c r="CXB40" s="292"/>
      <c r="CXC40" s="292"/>
      <c r="CXD40" s="292"/>
      <c r="CXE40" s="292"/>
      <c r="CXF40" s="292"/>
      <c r="CXG40" s="292"/>
      <c r="CXH40" s="292"/>
      <c r="CXI40" s="292"/>
      <c r="CXJ40" s="292"/>
      <c r="CXK40" s="292"/>
      <c r="CXL40" s="292"/>
      <c r="CXM40" s="292"/>
      <c r="CXN40" s="292"/>
      <c r="CXO40" s="292"/>
      <c r="CXP40" s="292"/>
      <c r="CXQ40" s="292"/>
      <c r="CXR40" s="292"/>
      <c r="CXS40" s="292"/>
      <c r="CXT40" s="292"/>
      <c r="CXU40" s="292"/>
      <c r="CXV40" s="292"/>
      <c r="CXW40" s="292"/>
      <c r="CXX40" s="292"/>
      <c r="CXY40" s="292"/>
      <c r="CXZ40" s="292"/>
      <c r="CYA40" s="292"/>
      <c r="CYB40" s="292"/>
      <c r="CYC40" s="292"/>
      <c r="CYD40" s="292"/>
      <c r="CYE40" s="292"/>
      <c r="CYF40" s="292"/>
      <c r="CYG40" s="292"/>
      <c r="CYH40" s="292"/>
      <c r="CYI40" s="292"/>
      <c r="CYJ40" s="292"/>
      <c r="CYK40" s="292"/>
      <c r="CYL40" s="292"/>
      <c r="CYM40" s="292"/>
      <c r="CYN40" s="292"/>
      <c r="CYO40" s="292"/>
      <c r="CYP40" s="292"/>
      <c r="CYQ40" s="292"/>
      <c r="CYR40" s="292"/>
      <c r="CYS40" s="292"/>
      <c r="CYT40" s="292"/>
      <c r="CYU40" s="292"/>
      <c r="CYV40" s="292"/>
      <c r="CYW40" s="292"/>
      <c r="CYX40" s="292"/>
      <c r="CYY40" s="292"/>
      <c r="CYZ40" s="292"/>
      <c r="CZA40" s="292"/>
      <c r="CZB40" s="292"/>
      <c r="CZC40" s="292"/>
      <c r="CZD40" s="292"/>
      <c r="CZE40" s="292"/>
      <c r="CZF40" s="292"/>
      <c r="CZG40" s="292"/>
      <c r="CZH40" s="292"/>
      <c r="CZI40" s="292"/>
      <c r="CZJ40" s="292"/>
      <c r="CZK40" s="292"/>
      <c r="CZL40" s="292"/>
      <c r="CZM40" s="292"/>
      <c r="CZN40" s="292"/>
      <c r="CZO40" s="292"/>
      <c r="CZP40" s="292"/>
      <c r="CZQ40" s="292"/>
      <c r="CZR40" s="292"/>
      <c r="CZS40" s="292"/>
      <c r="CZT40" s="292"/>
      <c r="CZU40" s="292"/>
      <c r="CZV40" s="292"/>
      <c r="CZW40" s="292"/>
      <c r="CZX40" s="292"/>
      <c r="CZY40" s="292"/>
      <c r="CZZ40" s="292"/>
      <c r="DAA40" s="292"/>
      <c r="DAB40" s="292"/>
      <c r="DAC40" s="292"/>
      <c r="DAD40" s="292"/>
      <c r="DAE40" s="292"/>
      <c r="DAF40" s="292"/>
      <c r="DAG40" s="292"/>
      <c r="DAH40" s="292"/>
      <c r="DAI40" s="292"/>
      <c r="DAJ40" s="292"/>
      <c r="DAK40" s="292"/>
      <c r="DAL40" s="292"/>
      <c r="DAM40" s="292"/>
      <c r="DAN40" s="292"/>
      <c r="DAO40" s="292"/>
      <c r="DAP40" s="292"/>
      <c r="DAQ40" s="292"/>
      <c r="DAR40" s="292"/>
      <c r="DAS40" s="292"/>
      <c r="DAT40" s="292"/>
      <c r="DAU40" s="292"/>
      <c r="DAV40" s="292"/>
      <c r="DAW40" s="292"/>
      <c r="DAX40" s="292"/>
      <c r="DAY40" s="292"/>
      <c r="DAZ40" s="292"/>
      <c r="DBA40" s="292"/>
      <c r="DBB40" s="292"/>
      <c r="DBC40" s="292"/>
      <c r="DBD40" s="292"/>
      <c r="DBE40" s="292"/>
      <c r="DBF40" s="292"/>
      <c r="DBG40" s="292"/>
      <c r="DBH40" s="292"/>
      <c r="DBI40" s="292"/>
      <c r="DBJ40" s="292"/>
      <c r="DBK40" s="292"/>
      <c r="DBL40" s="292"/>
      <c r="DBM40" s="292"/>
      <c r="DBN40" s="292"/>
      <c r="DBO40" s="292"/>
      <c r="DBP40" s="292"/>
      <c r="DBQ40" s="292"/>
      <c r="DBR40" s="292"/>
      <c r="DBS40" s="292"/>
      <c r="DBT40" s="292"/>
      <c r="DBU40" s="292"/>
      <c r="DBV40" s="292"/>
      <c r="DBW40" s="292"/>
      <c r="DBX40" s="292"/>
      <c r="DBY40" s="292"/>
      <c r="DBZ40" s="292"/>
      <c r="DCA40" s="292"/>
      <c r="DCB40" s="292"/>
      <c r="DCC40" s="292"/>
      <c r="DCD40" s="292"/>
      <c r="DCE40" s="292"/>
      <c r="DCF40" s="292"/>
      <c r="DCG40" s="292"/>
      <c r="DCH40" s="292"/>
      <c r="DCI40" s="292"/>
      <c r="DCJ40" s="292"/>
      <c r="DCK40" s="292"/>
      <c r="DCL40" s="292"/>
      <c r="DCM40" s="292"/>
      <c r="DCN40" s="292"/>
      <c r="DCO40" s="292"/>
      <c r="DCP40" s="292"/>
      <c r="DCQ40" s="292"/>
      <c r="DCR40" s="292"/>
      <c r="DCS40" s="292"/>
      <c r="DCT40" s="292"/>
      <c r="DCU40" s="292"/>
      <c r="DCV40" s="292"/>
      <c r="DCW40" s="292"/>
      <c r="DCX40" s="292"/>
      <c r="DCY40" s="292"/>
      <c r="DCZ40" s="292"/>
      <c r="DDA40" s="292"/>
      <c r="DDB40" s="292"/>
      <c r="DDC40" s="292"/>
      <c r="DDD40" s="292"/>
      <c r="DDE40" s="292"/>
      <c r="DDF40" s="292"/>
      <c r="DDG40" s="292"/>
      <c r="DDH40" s="292"/>
      <c r="DDI40" s="292"/>
      <c r="DDJ40" s="292"/>
      <c r="DDK40" s="292"/>
      <c r="DDL40" s="292"/>
      <c r="DDM40" s="292"/>
      <c r="DDN40" s="292"/>
      <c r="DDO40" s="292"/>
      <c r="DDP40" s="292"/>
      <c r="DDQ40" s="292"/>
      <c r="DDR40" s="292"/>
      <c r="DDS40" s="292"/>
      <c r="DDT40" s="292"/>
      <c r="DDU40" s="292"/>
      <c r="DDV40" s="292"/>
      <c r="DDW40" s="292"/>
      <c r="DDX40" s="292"/>
      <c r="DDY40" s="292"/>
      <c r="DDZ40" s="292"/>
      <c r="DEA40" s="292"/>
      <c r="DEB40" s="292"/>
      <c r="DEC40" s="292"/>
      <c r="DED40" s="292"/>
      <c r="DEE40" s="292"/>
      <c r="DEF40" s="292"/>
      <c r="DEG40" s="292"/>
      <c r="DEH40" s="292"/>
      <c r="DEI40" s="292"/>
      <c r="DEJ40" s="292"/>
      <c r="DEK40" s="292"/>
      <c r="DEL40" s="292"/>
      <c r="DEM40" s="292"/>
      <c r="DEN40" s="292"/>
      <c r="DEO40" s="292"/>
      <c r="DEP40" s="292"/>
      <c r="DEQ40" s="292"/>
      <c r="DER40" s="292"/>
      <c r="DES40" s="292"/>
      <c r="DET40" s="292"/>
      <c r="DEU40" s="292"/>
      <c r="DEV40" s="292"/>
      <c r="DEW40" s="292"/>
      <c r="DEX40" s="292"/>
      <c r="DEY40" s="292"/>
      <c r="DEZ40" s="292"/>
      <c r="DFA40" s="292"/>
      <c r="DFB40" s="292"/>
      <c r="DFC40" s="292"/>
      <c r="DFD40" s="292"/>
      <c r="DFE40" s="292"/>
      <c r="DFF40" s="292"/>
      <c r="DFG40" s="292"/>
      <c r="DFH40" s="292"/>
      <c r="DFI40" s="292"/>
      <c r="DFJ40" s="292"/>
      <c r="DFK40" s="292"/>
      <c r="DFL40" s="292"/>
      <c r="DFM40" s="292"/>
      <c r="DFN40" s="292"/>
      <c r="DFO40" s="292"/>
      <c r="DFP40" s="292"/>
      <c r="DFQ40" s="292"/>
      <c r="DFR40" s="292"/>
      <c r="DFS40" s="292"/>
      <c r="DFT40" s="292"/>
      <c r="DFU40" s="292"/>
      <c r="DFV40" s="292"/>
      <c r="DFW40" s="292"/>
      <c r="DFX40" s="292"/>
      <c r="DFY40" s="292"/>
      <c r="DFZ40" s="292"/>
      <c r="DGA40" s="292"/>
      <c r="DGB40" s="292"/>
      <c r="DGC40" s="292"/>
      <c r="DGD40" s="292"/>
      <c r="DGE40" s="292"/>
      <c r="DGF40" s="292"/>
      <c r="DGG40" s="292"/>
      <c r="DGH40" s="292"/>
      <c r="DGI40" s="292"/>
      <c r="DGJ40" s="292"/>
      <c r="DGK40" s="292"/>
      <c r="DGL40" s="292"/>
      <c r="DGM40" s="292"/>
      <c r="DGN40" s="292"/>
      <c r="DGO40" s="292"/>
      <c r="DGP40" s="292"/>
      <c r="DGQ40" s="292"/>
      <c r="DGR40" s="292"/>
      <c r="DGS40" s="292"/>
      <c r="DGT40" s="292"/>
      <c r="DGU40" s="292"/>
      <c r="DGV40" s="292"/>
      <c r="DGW40" s="292"/>
      <c r="DGX40" s="292"/>
      <c r="DGY40" s="292"/>
      <c r="DGZ40" s="292"/>
      <c r="DHA40" s="292"/>
      <c r="DHB40" s="292"/>
      <c r="DHC40" s="292"/>
      <c r="DHD40" s="292"/>
      <c r="DHE40" s="292"/>
      <c r="DHF40" s="292"/>
      <c r="DHG40" s="292"/>
      <c r="DHH40" s="292"/>
      <c r="DHI40" s="292"/>
      <c r="DHJ40" s="292"/>
      <c r="DHK40" s="292"/>
      <c r="DHL40" s="292"/>
      <c r="DHM40" s="292"/>
      <c r="DHN40" s="292"/>
      <c r="DHO40" s="292"/>
      <c r="DHP40" s="292"/>
      <c r="DHQ40" s="292"/>
      <c r="DHR40" s="292"/>
      <c r="DHS40" s="292"/>
      <c r="DHT40" s="292"/>
      <c r="DHU40" s="292"/>
      <c r="DHV40" s="292"/>
      <c r="DHW40" s="292"/>
      <c r="DHX40" s="292"/>
      <c r="DHY40" s="292"/>
      <c r="DHZ40" s="292"/>
      <c r="DIA40" s="292"/>
      <c r="DIB40" s="292"/>
      <c r="DIC40" s="292"/>
      <c r="DID40" s="292"/>
      <c r="DIE40" s="292"/>
      <c r="DIF40" s="292"/>
      <c r="DIG40" s="292"/>
      <c r="DIH40" s="292"/>
      <c r="DII40" s="292"/>
      <c r="DIJ40" s="292"/>
      <c r="DIK40" s="292"/>
      <c r="DIL40" s="292"/>
      <c r="DIM40" s="292"/>
      <c r="DIN40" s="292"/>
      <c r="DIO40" s="292"/>
      <c r="DIP40" s="292"/>
      <c r="DIQ40" s="292"/>
      <c r="DIR40" s="292"/>
      <c r="DIS40" s="292"/>
      <c r="DIT40" s="292"/>
      <c r="DIU40" s="292"/>
      <c r="DIV40" s="292"/>
      <c r="DIW40" s="292"/>
      <c r="DIX40" s="292"/>
      <c r="DIY40" s="292"/>
      <c r="DIZ40" s="292"/>
      <c r="DJA40" s="292"/>
      <c r="DJB40" s="292"/>
      <c r="DJC40" s="292"/>
      <c r="DJD40" s="292"/>
      <c r="DJE40" s="292"/>
      <c r="DJF40" s="292"/>
      <c r="DJG40" s="292"/>
      <c r="DJH40" s="292"/>
      <c r="DJI40" s="292"/>
      <c r="DJJ40" s="292"/>
      <c r="DJK40" s="292"/>
      <c r="DJL40" s="292"/>
      <c r="DJM40" s="292"/>
      <c r="DJN40" s="292"/>
      <c r="DJO40" s="292"/>
      <c r="DJP40" s="292"/>
      <c r="DJQ40" s="292"/>
      <c r="DJR40" s="292"/>
      <c r="DJS40" s="292"/>
      <c r="DJT40" s="292"/>
      <c r="DJU40" s="292"/>
      <c r="DJV40" s="292"/>
      <c r="DJW40" s="292"/>
      <c r="DJX40" s="292"/>
      <c r="DJY40" s="292"/>
      <c r="DJZ40" s="292"/>
      <c r="DKA40" s="292"/>
      <c r="DKB40" s="292"/>
      <c r="DKC40" s="292"/>
      <c r="DKD40" s="292"/>
      <c r="DKE40" s="292"/>
      <c r="DKF40" s="292"/>
      <c r="DKG40" s="292"/>
      <c r="DKH40" s="292"/>
      <c r="DKI40" s="292"/>
      <c r="DKJ40" s="292"/>
      <c r="DKK40" s="292"/>
      <c r="DKL40" s="292"/>
      <c r="DKM40" s="292"/>
      <c r="DKN40" s="292"/>
      <c r="DKO40" s="292"/>
      <c r="DKP40" s="292"/>
      <c r="DKQ40" s="292"/>
      <c r="DKR40" s="292"/>
      <c r="DKS40" s="292"/>
      <c r="DKT40" s="292"/>
      <c r="DKU40" s="292"/>
      <c r="DKV40" s="292"/>
      <c r="DKW40" s="292"/>
      <c r="DKX40" s="292"/>
      <c r="DKY40" s="292"/>
      <c r="DKZ40" s="292"/>
      <c r="DLA40" s="292"/>
      <c r="DLB40" s="292"/>
      <c r="DLC40" s="292"/>
      <c r="DLD40" s="292"/>
      <c r="DLE40" s="292"/>
      <c r="DLF40" s="292"/>
      <c r="DLG40" s="292"/>
      <c r="DLH40" s="292"/>
      <c r="DLI40" s="292"/>
      <c r="DLJ40" s="292"/>
      <c r="DLK40" s="292"/>
      <c r="DLL40" s="292"/>
      <c r="DLM40" s="292"/>
      <c r="DLN40" s="292"/>
      <c r="DLO40" s="292"/>
      <c r="DLP40" s="292"/>
      <c r="DLQ40" s="292"/>
      <c r="DLR40" s="292"/>
      <c r="DLS40" s="292"/>
      <c r="DLT40" s="292"/>
      <c r="DLU40" s="292"/>
      <c r="DLV40" s="292"/>
      <c r="DLW40" s="292"/>
      <c r="DLX40" s="292"/>
      <c r="DLY40" s="292"/>
      <c r="DLZ40" s="292"/>
      <c r="DMA40" s="292"/>
      <c r="DMB40" s="292"/>
      <c r="DMC40" s="292"/>
      <c r="DMD40" s="292"/>
      <c r="DME40" s="292"/>
      <c r="DMF40" s="292"/>
      <c r="DMG40" s="292"/>
      <c r="DMH40" s="292"/>
      <c r="DMI40" s="292"/>
      <c r="DMJ40" s="292"/>
      <c r="DMK40" s="292"/>
      <c r="DML40" s="292"/>
      <c r="DMM40" s="292"/>
      <c r="DMN40" s="292"/>
      <c r="DMO40" s="292"/>
      <c r="DMP40" s="292"/>
      <c r="DMQ40" s="292"/>
      <c r="DMR40" s="292"/>
      <c r="DMS40" s="292"/>
      <c r="DMT40" s="292"/>
      <c r="DMU40" s="292"/>
      <c r="DMV40" s="292"/>
      <c r="DMW40" s="292"/>
      <c r="DMX40" s="292"/>
      <c r="DMY40" s="292"/>
      <c r="DMZ40" s="292"/>
      <c r="DNA40" s="292"/>
      <c r="DNB40" s="292"/>
      <c r="DNC40" s="292"/>
      <c r="DND40" s="292"/>
      <c r="DNE40" s="292"/>
      <c r="DNF40" s="292"/>
      <c r="DNG40" s="292"/>
      <c r="DNH40" s="292"/>
      <c r="DNI40" s="292"/>
      <c r="DNJ40" s="292"/>
      <c r="DNK40" s="292"/>
      <c r="DNL40" s="292"/>
      <c r="DNM40" s="292"/>
      <c r="DNN40" s="292"/>
      <c r="DNO40" s="292"/>
      <c r="DNP40" s="292"/>
      <c r="DNQ40" s="292"/>
      <c r="DNR40" s="292"/>
      <c r="DNS40" s="292"/>
      <c r="DNT40" s="292"/>
      <c r="DNU40" s="292"/>
      <c r="DNV40" s="292"/>
      <c r="DNW40" s="292"/>
      <c r="DNX40" s="292"/>
      <c r="DNY40" s="292"/>
      <c r="DNZ40" s="292"/>
      <c r="DOA40" s="292"/>
      <c r="DOB40" s="292"/>
      <c r="DOC40" s="292"/>
      <c r="DOD40" s="292"/>
      <c r="DOE40" s="292"/>
      <c r="DOF40" s="292"/>
      <c r="DOG40" s="292"/>
      <c r="DOH40" s="292"/>
      <c r="DOI40" s="292"/>
      <c r="DOJ40" s="292"/>
      <c r="DOK40" s="292"/>
      <c r="DOL40" s="292"/>
      <c r="DOM40" s="292"/>
      <c r="DON40" s="292"/>
      <c r="DOO40" s="292"/>
      <c r="DOP40" s="292"/>
      <c r="DOQ40" s="292"/>
      <c r="DOR40" s="292"/>
      <c r="DOS40" s="292"/>
      <c r="DOT40" s="292"/>
      <c r="DOU40" s="292"/>
      <c r="DOV40" s="292"/>
      <c r="DOW40" s="292"/>
      <c r="DOX40" s="292"/>
      <c r="DOY40" s="292"/>
      <c r="DOZ40" s="292"/>
      <c r="DPA40" s="292"/>
      <c r="DPB40" s="292"/>
      <c r="DPC40" s="292"/>
      <c r="DPD40" s="292"/>
      <c r="DPE40" s="292"/>
      <c r="DPF40" s="292"/>
      <c r="DPG40" s="292"/>
      <c r="DPH40" s="292"/>
      <c r="DPI40" s="292"/>
      <c r="DPJ40" s="292"/>
      <c r="DPK40" s="292"/>
      <c r="DPL40" s="292"/>
      <c r="DPM40" s="292"/>
      <c r="DPN40" s="292"/>
      <c r="DPO40" s="292"/>
      <c r="DPP40" s="292"/>
      <c r="DPQ40" s="292"/>
      <c r="DPR40" s="292"/>
      <c r="DPS40" s="292"/>
      <c r="DPT40" s="292"/>
      <c r="DPU40" s="292"/>
      <c r="DPV40" s="292"/>
      <c r="DPW40" s="292"/>
      <c r="DPX40" s="292"/>
      <c r="DPY40" s="292"/>
      <c r="DPZ40" s="292"/>
      <c r="DQA40" s="292"/>
      <c r="DQB40" s="292"/>
      <c r="DQC40" s="292"/>
      <c r="DQD40" s="292"/>
      <c r="DQE40" s="292"/>
      <c r="DQF40" s="292"/>
      <c r="DQG40" s="292"/>
      <c r="DQH40" s="292"/>
      <c r="DQI40" s="292"/>
      <c r="DQJ40" s="292"/>
      <c r="DQK40" s="292"/>
      <c r="DQL40" s="292"/>
      <c r="DQM40" s="292"/>
      <c r="DQN40" s="292"/>
      <c r="DQO40" s="292"/>
      <c r="DQP40" s="292"/>
      <c r="DQQ40" s="292"/>
      <c r="DQR40" s="292"/>
      <c r="DQS40" s="292"/>
      <c r="DQT40" s="292"/>
      <c r="DQU40" s="292"/>
      <c r="DQV40" s="292"/>
      <c r="DQW40" s="292"/>
      <c r="DQX40" s="292"/>
      <c r="DQY40" s="292"/>
      <c r="DQZ40" s="292"/>
      <c r="DRA40" s="292"/>
      <c r="DRB40" s="292"/>
      <c r="DRC40" s="292"/>
      <c r="DRD40" s="292"/>
      <c r="DRE40" s="292"/>
      <c r="DRF40" s="292"/>
      <c r="DRG40" s="292"/>
      <c r="DRH40" s="292"/>
      <c r="DRI40" s="292"/>
      <c r="DRJ40" s="292"/>
      <c r="DRK40" s="292"/>
      <c r="DRL40" s="292"/>
      <c r="DRM40" s="292"/>
      <c r="DRN40" s="292"/>
      <c r="DRO40" s="292"/>
      <c r="DRP40" s="292"/>
      <c r="DRQ40" s="292"/>
      <c r="DRR40" s="292"/>
      <c r="DRS40" s="292"/>
      <c r="DRT40" s="292"/>
      <c r="DRU40" s="292"/>
      <c r="DRV40" s="292"/>
      <c r="DRW40" s="292"/>
      <c r="DRX40" s="292"/>
      <c r="DRY40" s="292"/>
      <c r="DRZ40" s="292"/>
      <c r="DSA40" s="292"/>
      <c r="DSB40" s="292"/>
      <c r="DSC40" s="292"/>
      <c r="DSD40" s="292"/>
      <c r="DSE40" s="292"/>
      <c r="DSF40" s="292"/>
      <c r="DSG40" s="292"/>
      <c r="DSH40" s="292"/>
      <c r="DSI40" s="292"/>
      <c r="DSJ40" s="292"/>
      <c r="DSK40" s="292"/>
      <c r="DSL40" s="292"/>
      <c r="DSM40" s="292"/>
      <c r="DSN40" s="292"/>
      <c r="DSO40" s="292"/>
      <c r="DSP40" s="292"/>
      <c r="DSQ40" s="292"/>
      <c r="DSR40" s="292"/>
      <c r="DSS40" s="292"/>
      <c r="DST40" s="292"/>
      <c r="DSU40" s="292"/>
      <c r="DSV40" s="292"/>
      <c r="DSW40" s="292"/>
      <c r="DSX40" s="292"/>
      <c r="DSY40" s="292"/>
      <c r="DSZ40" s="292"/>
      <c r="DTA40" s="292"/>
      <c r="DTB40" s="292"/>
      <c r="DTC40" s="292"/>
      <c r="DTD40" s="292"/>
      <c r="DTE40" s="292"/>
      <c r="DTF40" s="292"/>
      <c r="DTG40" s="292"/>
      <c r="DTH40" s="292"/>
      <c r="DTI40" s="292"/>
      <c r="DTJ40" s="292"/>
      <c r="DTK40" s="292"/>
      <c r="DTL40" s="292"/>
      <c r="DTM40" s="292"/>
      <c r="DTN40" s="292"/>
      <c r="DTO40" s="292"/>
      <c r="DTP40" s="292"/>
      <c r="DTQ40" s="292"/>
      <c r="DTR40" s="292"/>
      <c r="DTS40" s="292"/>
      <c r="DTT40" s="292"/>
      <c r="DTU40" s="292"/>
      <c r="DTV40" s="292"/>
      <c r="DTW40" s="292"/>
      <c r="DTX40" s="292"/>
      <c r="DTY40" s="292"/>
      <c r="DTZ40" s="292"/>
      <c r="DUA40" s="292"/>
      <c r="DUB40" s="292"/>
      <c r="DUC40" s="292"/>
      <c r="DUD40" s="292"/>
      <c r="DUE40" s="292"/>
      <c r="DUF40" s="292"/>
      <c r="DUG40" s="292"/>
      <c r="DUH40" s="292"/>
      <c r="DUI40" s="292"/>
      <c r="DUJ40" s="292"/>
      <c r="DUK40" s="292"/>
      <c r="DUL40" s="292"/>
      <c r="DUM40" s="292"/>
      <c r="DUN40" s="292"/>
      <c r="DUO40" s="292"/>
      <c r="DUP40" s="292"/>
      <c r="DUQ40" s="292"/>
      <c r="DUR40" s="292"/>
      <c r="DUS40" s="292"/>
      <c r="DUT40" s="292"/>
      <c r="DUU40" s="292"/>
      <c r="DUV40" s="292"/>
      <c r="DUW40" s="292"/>
      <c r="DUX40" s="292"/>
      <c r="DUY40" s="292"/>
      <c r="DUZ40" s="292"/>
      <c r="DVA40" s="292"/>
      <c r="DVB40" s="292"/>
      <c r="DVC40" s="292"/>
      <c r="DVD40" s="292"/>
      <c r="DVE40" s="292"/>
      <c r="DVF40" s="292"/>
      <c r="DVG40" s="292"/>
      <c r="DVH40" s="292"/>
      <c r="DVI40" s="292"/>
      <c r="DVJ40" s="292"/>
      <c r="DVK40" s="292"/>
      <c r="DVL40" s="292"/>
      <c r="DVM40" s="292"/>
      <c r="DVN40" s="292"/>
      <c r="DVO40" s="292"/>
      <c r="DVP40" s="292"/>
      <c r="DVQ40" s="292"/>
      <c r="DVR40" s="292"/>
      <c r="DVS40" s="292"/>
      <c r="DVT40" s="292"/>
      <c r="DVU40" s="292"/>
      <c r="DVV40" s="292"/>
      <c r="DVW40" s="292"/>
      <c r="DVX40" s="292"/>
      <c r="DVY40" s="292"/>
      <c r="DVZ40" s="292"/>
      <c r="DWA40" s="292"/>
      <c r="DWB40" s="292"/>
      <c r="DWC40" s="292"/>
      <c r="DWD40" s="292"/>
      <c r="DWE40" s="292"/>
      <c r="DWF40" s="292"/>
      <c r="DWG40" s="292"/>
      <c r="DWH40" s="292"/>
      <c r="DWI40" s="292"/>
      <c r="DWJ40" s="292"/>
      <c r="DWK40" s="292"/>
      <c r="DWL40" s="292"/>
      <c r="DWM40" s="292"/>
      <c r="DWN40" s="292"/>
      <c r="DWO40" s="292"/>
      <c r="DWP40" s="292"/>
      <c r="DWQ40" s="292"/>
      <c r="DWR40" s="292"/>
      <c r="DWS40" s="292"/>
      <c r="DWT40" s="292"/>
      <c r="DWU40" s="292"/>
      <c r="DWV40" s="292"/>
      <c r="DWW40" s="292"/>
      <c r="DWX40" s="292"/>
      <c r="DWY40" s="292"/>
      <c r="DWZ40" s="292"/>
      <c r="DXA40" s="292"/>
      <c r="DXB40" s="292"/>
      <c r="DXC40" s="292"/>
      <c r="DXD40" s="292"/>
      <c r="DXE40" s="292"/>
      <c r="DXF40" s="292"/>
      <c r="DXG40" s="292"/>
      <c r="DXH40" s="292"/>
      <c r="DXI40" s="292"/>
      <c r="DXJ40" s="292"/>
      <c r="DXK40" s="292"/>
      <c r="DXL40" s="292"/>
      <c r="DXM40" s="292"/>
      <c r="DXN40" s="292"/>
      <c r="DXO40" s="292"/>
      <c r="DXP40" s="292"/>
      <c r="DXQ40" s="292"/>
      <c r="DXR40" s="292"/>
      <c r="DXS40" s="292"/>
      <c r="DXT40" s="292"/>
      <c r="DXU40" s="292"/>
      <c r="DXV40" s="292"/>
      <c r="DXW40" s="292"/>
      <c r="DXX40" s="292"/>
      <c r="DXY40" s="292"/>
      <c r="DXZ40" s="292"/>
      <c r="DYA40" s="292"/>
      <c r="DYB40" s="292"/>
      <c r="DYC40" s="292"/>
      <c r="DYD40" s="292"/>
      <c r="DYE40" s="292"/>
      <c r="DYF40" s="292"/>
      <c r="DYG40" s="292"/>
      <c r="DYH40" s="292"/>
      <c r="DYI40" s="292"/>
      <c r="DYJ40" s="292"/>
      <c r="DYK40" s="292"/>
      <c r="DYL40" s="292"/>
      <c r="DYM40" s="292"/>
      <c r="DYN40" s="292"/>
      <c r="DYO40" s="292"/>
      <c r="DYP40" s="292"/>
      <c r="DYQ40" s="292"/>
      <c r="DYR40" s="292"/>
      <c r="DYS40" s="292"/>
      <c r="DYT40" s="292"/>
      <c r="DYU40" s="292"/>
      <c r="DYV40" s="292"/>
      <c r="DYW40" s="292"/>
      <c r="DYX40" s="292"/>
      <c r="DYY40" s="292"/>
      <c r="DYZ40" s="292"/>
      <c r="DZA40" s="292"/>
      <c r="DZB40" s="292"/>
      <c r="DZC40" s="292"/>
      <c r="DZD40" s="292"/>
      <c r="DZE40" s="292"/>
      <c r="DZF40" s="292"/>
      <c r="DZG40" s="292"/>
      <c r="DZH40" s="292"/>
      <c r="DZI40" s="292"/>
      <c r="DZJ40" s="292"/>
      <c r="DZK40" s="292"/>
      <c r="DZL40" s="292"/>
      <c r="DZM40" s="292"/>
      <c r="DZN40" s="292"/>
      <c r="DZO40" s="292"/>
      <c r="DZP40" s="292"/>
      <c r="DZQ40" s="292"/>
      <c r="DZR40" s="292"/>
      <c r="DZS40" s="292"/>
      <c r="DZT40" s="292"/>
      <c r="DZU40" s="292"/>
      <c r="DZV40" s="292"/>
      <c r="DZW40" s="292"/>
      <c r="DZX40" s="292"/>
      <c r="DZY40" s="292"/>
      <c r="DZZ40" s="292"/>
      <c r="EAA40" s="292"/>
      <c r="EAB40" s="292"/>
      <c r="EAC40" s="292"/>
      <c r="EAD40" s="292"/>
      <c r="EAE40" s="292"/>
      <c r="EAF40" s="292"/>
      <c r="EAG40" s="292"/>
      <c r="EAH40" s="292"/>
      <c r="EAI40" s="292"/>
      <c r="EAJ40" s="292"/>
      <c r="EAK40" s="292"/>
      <c r="EAL40" s="292"/>
      <c r="EAM40" s="292"/>
      <c r="EAN40" s="292"/>
      <c r="EAO40" s="292"/>
      <c r="EAP40" s="292"/>
      <c r="EAQ40" s="292"/>
      <c r="EAR40" s="292"/>
      <c r="EAS40" s="292"/>
      <c r="EAT40" s="292"/>
      <c r="EAU40" s="292"/>
      <c r="EAV40" s="292"/>
      <c r="EAW40" s="292"/>
      <c r="EAX40" s="292"/>
      <c r="EAY40" s="292"/>
      <c r="EAZ40" s="292"/>
      <c r="EBA40" s="292"/>
      <c r="EBB40" s="292"/>
      <c r="EBC40" s="292"/>
      <c r="EBD40" s="292"/>
      <c r="EBE40" s="292"/>
      <c r="EBF40" s="292"/>
      <c r="EBG40" s="292"/>
      <c r="EBH40" s="292"/>
      <c r="EBI40" s="292"/>
      <c r="EBJ40" s="292"/>
      <c r="EBK40" s="292"/>
      <c r="EBL40" s="292"/>
      <c r="EBM40" s="292"/>
      <c r="EBN40" s="292"/>
      <c r="EBO40" s="292"/>
      <c r="EBP40" s="292"/>
      <c r="EBQ40" s="292"/>
      <c r="EBR40" s="292"/>
      <c r="EBS40" s="292"/>
      <c r="EBT40" s="292"/>
      <c r="EBU40" s="292"/>
      <c r="EBV40" s="292"/>
      <c r="EBW40" s="292"/>
      <c r="EBX40" s="292"/>
      <c r="EBY40" s="292"/>
      <c r="EBZ40" s="292"/>
      <c r="ECA40" s="292"/>
      <c r="ECB40" s="292"/>
      <c r="ECC40" s="292"/>
      <c r="ECD40" s="292"/>
      <c r="ECE40" s="292"/>
      <c r="ECF40" s="292"/>
      <c r="ECG40" s="292"/>
      <c r="ECH40" s="292"/>
      <c r="ECI40" s="292"/>
      <c r="ECJ40" s="292"/>
      <c r="ECK40" s="292"/>
      <c r="ECL40" s="292"/>
      <c r="ECM40" s="292"/>
      <c r="ECN40" s="292"/>
      <c r="ECO40" s="292"/>
      <c r="ECP40" s="292"/>
      <c r="ECQ40" s="292"/>
      <c r="ECR40" s="292"/>
      <c r="ECS40" s="292"/>
      <c r="ECT40" s="292"/>
      <c r="ECU40" s="292"/>
      <c r="ECV40" s="292"/>
      <c r="ECW40" s="292"/>
      <c r="ECX40" s="292"/>
      <c r="ECY40" s="292"/>
      <c r="ECZ40" s="292"/>
      <c r="EDA40" s="292"/>
      <c r="EDB40" s="292"/>
      <c r="EDC40" s="292"/>
      <c r="EDD40" s="292"/>
      <c r="EDE40" s="292"/>
      <c r="EDF40" s="292"/>
      <c r="EDG40" s="292"/>
      <c r="EDH40" s="292"/>
      <c r="EDI40" s="292"/>
      <c r="EDJ40" s="292"/>
      <c r="EDK40" s="292"/>
      <c r="EDL40" s="292"/>
      <c r="EDM40" s="292"/>
      <c r="EDN40" s="292"/>
      <c r="EDO40" s="292"/>
      <c r="EDP40" s="292"/>
      <c r="EDQ40" s="292"/>
      <c r="EDR40" s="292"/>
      <c r="EDS40" s="292"/>
      <c r="EDT40" s="292"/>
      <c r="EDU40" s="292"/>
      <c r="EDV40" s="292"/>
      <c r="EDW40" s="292"/>
      <c r="EDX40" s="292"/>
      <c r="EDY40" s="292"/>
      <c r="EDZ40" s="292"/>
      <c r="EEA40" s="292"/>
      <c r="EEB40" s="292"/>
      <c r="EEC40" s="292"/>
      <c r="EED40" s="292"/>
      <c r="EEE40" s="292"/>
      <c r="EEF40" s="292"/>
      <c r="EEG40" s="292"/>
      <c r="EEH40" s="292"/>
      <c r="EEI40" s="292"/>
      <c r="EEJ40" s="292"/>
      <c r="EEK40" s="292"/>
      <c r="EEL40" s="292"/>
      <c r="EEM40" s="292"/>
      <c r="EEN40" s="292"/>
      <c r="EEO40" s="292"/>
      <c r="EEP40" s="292"/>
      <c r="EEQ40" s="292"/>
      <c r="EER40" s="292"/>
      <c r="EES40" s="292"/>
      <c r="EET40" s="292"/>
      <c r="EEU40" s="292"/>
      <c r="EEV40" s="292"/>
      <c r="EEW40" s="292"/>
      <c r="EEX40" s="292"/>
      <c r="EEY40" s="292"/>
      <c r="EEZ40" s="292"/>
      <c r="EFA40" s="292"/>
      <c r="EFB40" s="292"/>
      <c r="EFC40" s="292"/>
      <c r="EFD40" s="292"/>
      <c r="EFE40" s="292"/>
      <c r="EFF40" s="292"/>
      <c r="EFG40" s="292"/>
      <c r="EFH40" s="292"/>
      <c r="EFI40" s="292"/>
      <c r="EFJ40" s="292"/>
      <c r="EFK40" s="292"/>
      <c r="EFL40" s="292"/>
      <c r="EFM40" s="292"/>
      <c r="EFN40" s="292"/>
      <c r="EFO40" s="292"/>
      <c r="EFP40" s="292"/>
      <c r="EFQ40" s="292"/>
      <c r="EFR40" s="292"/>
      <c r="EFS40" s="292"/>
      <c r="EFT40" s="292"/>
      <c r="EFU40" s="292"/>
      <c r="EFV40" s="292"/>
      <c r="EFW40" s="292"/>
      <c r="EFX40" s="292"/>
      <c r="EFY40" s="292"/>
      <c r="EFZ40" s="292"/>
      <c r="EGA40" s="292"/>
      <c r="EGB40" s="292"/>
      <c r="EGC40" s="292"/>
      <c r="EGD40" s="292"/>
      <c r="EGE40" s="292"/>
      <c r="EGF40" s="292"/>
      <c r="EGG40" s="292"/>
      <c r="EGH40" s="292"/>
      <c r="EGI40" s="292"/>
      <c r="EGJ40" s="292"/>
      <c r="EGK40" s="292"/>
      <c r="EGL40" s="292"/>
      <c r="EGM40" s="292"/>
      <c r="EGN40" s="292"/>
      <c r="EGO40" s="292"/>
      <c r="EGP40" s="292"/>
      <c r="EGQ40" s="292"/>
      <c r="EGR40" s="292"/>
      <c r="EGS40" s="292"/>
      <c r="EGT40" s="292"/>
      <c r="EGU40" s="292"/>
      <c r="EGV40" s="292"/>
      <c r="EGW40" s="292"/>
      <c r="EGX40" s="292"/>
      <c r="EGY40" s="292"/>
      <c r="EGZ40" s="292"/>
      <c r="EHA40" s="292"/>
      <c r="EHB40" s="292"/>
      <c r="EHC40" s="292"/>
      <c r="EHD40" s="292"/>
      <c r="EHE40" s="292"/>
      <c r="EHF40" s="292"/>
      <c r="EHG40" s="292"/>
      <c r="EHH40" s="292"/>
      <c r="EHI40" s="292"/>
      <c r="EHJ40" s="292"/>
      <c r="EHK40" s="292"/>
      <c r="EHL40" s="292"/>
      <c r="EHM40" s="292"/>
      <c r="EHN40" s="292"/>
      <c r="EHO40" s="292"/>
      <c r="EHP40" s="292"/>
      <c r="EHQ40" s="292"/>
      <c r="EHR40" s="292"/>
      <c r="EHS40" s="292"/>
      <c r="EHT40" s="292"/>
      <c r="EHU40" s="292"/>
      <c r="EHV40" s="292"/>
      <c r="EHW40" s="292"/>
      <c r="EHX40" s="292"/>
      <c r="EHY40" s="292"/>
      <c r="EHZ40" s="292"/>
      <c r="EIA40" s="292"/>
      <c r="EIB40" s="292"/>
      <c r="EIC40" s="292"/>
      <c r="EID40" s="292"/>
      <c r="EIE40" s="292"/>
      <c r="EIF40" s="292"/>
      <c r="EIG40" s="292"/>
      <c r="EIH40" s="292"/>
      <c r="EII40" s="292"/>
      <c r="EIJ40" s="292"/>
      <c r="EIK40" s="292"/>
      <c r="EIL40" s="292"/>
      <c r="EIM40" s="292"/>
      <c r="EIN40" s="292"/>
      <c r="EIO40" s="292"/>
      <c r="EIP40" s="292"/>
      <c r="EIQ40" s="292"/>
      <c r="EIR40" s="292"/>
      <c r="EIS40" s="292"/>
      <c r="EIT40" s="292"/>
      <c r="EIU40" s="292"/>
      <c r="EIV40" s="292"/>
      <c r="EIW40" s="292"/>
      <c r="EIX40" s="292"/>
      <c r="EIY40" s="292"/>
      <c r="EIZ40" s="292"/>
      <c r="EJA40" s="292"/>
      <c r="EJB40" s="292"/>
      <c r="EJC40" s="292"/>
      <c r="EJD40" s="292"/>
      <c r="EJE40" s="292"/>
      <c r="EJF40" s="292"/>
      <c r="EJG40" s="292"/>
      <c r="EJH40" s="292"/>
      <c r="EJI40" s="292"/>
      <c r="EJJ40" s="292"/>
      <c r="EJK40" s="292"/>
      <c r="EJL40" s="292"/>
      <c r="EJM40" s="292"/>
      <c r="EJN40" s="292"/>
      <c r="EJO40" s="292"/>
      <c r="EJP40" s="292"/>
      <c r="EJQ40" s="292"/>
      <c r="EJR40" s="292"/>
      <c r="EJS40" s="292"/>
      <c r="EJT40" s="292"/>
      <c r="EJU40" s="292"/>
      <c r="EJV40" s="292"/>
      <c r="EJW40" s="292"/>
      <c r="EJX40" s="292"/>
      <c r="EJY40" s="292"/>
      <c r="EJZ40" s="292"/>
      <c r="EKA40" s="292"/>
      <c r="EKB40" s="292"/>
      <c r="EKC40" s="292"/>
      <c r="EKD40" s="292"/>
      <c r="EKE40" s="292"/>
      <c r="EKF40" s="292"/>
      <c r="EKG40" s="292"/>
      <c r="EKH40" s="292"/>
      <c r="EKI40" s="292"/>
      <c r="EKJ40" s="292"/>
      <c r="EKK40" s="292"/>
      <c r="EKL40" s="292"/>
      <c r="EKM40" s="292"/>
      <c r="EKN40" s="292"/>
      <c r="EKO40" s="292"/>
      <c r="EKP40" s="292"/>
      <c r="EKQ40" s="292"/>
      <c r="EKR40" s="292"/>
      <c r="EKS40" s="292"/>
      <c r="EKT40" s="292"/>
      <c r="EKU40" s="292"/>
      <c r="EKV40" s="292"/>
      <c r="EKW40" s="292"/>
      <c r="EKX40" s="292"/>
      <c r="EKY40" s="292"/>
      <c r="EKZ40" s="292"/>
      <c r="ELA40" s="292"/>
      <c r="ELB40" s="292"/>
      <c r="ELC40" s="292"/>
      <c r="ELD40" s="292"/>
      <c r="ELE40" s="292"/>
      <c r="ELF40" s="292"/>
      <c r="ELG40" s="292"/>
      <c r="ELH40" s="292"/>
      <c r="ELI40" s="292"/>
      <c r="ELJ40" s="292"/>
      <c r="ELK40" s="292"/>
      <c r="ELL40" s="292"/>
      <c r="ELM40" s="292"/>
      <c r="ELN40" s="292"/>
      <c r="ELO40" s="292"/>
      <c r="ELP40" s="292"/>
      <c r="ELQ40" s="292"/>
      <c r="ELR40" s="292"/>
      <c r="ELS40" s="292"/>
      <c r="ELT40" s="292"/>
      <c r="ELU40" s="292"/>
      <c r="ELV40" s="292"/>
      <c r="ELW40" s="292"/>
      <c r="ELX40" s="292"/>
      <c r="ELY40" s="292"/>
      <c r="ELZ40" s="292"/>
      <c r="EMA40" s="292"/>
      <c r="EMB40" s="292"/>
      <c r="EMC40" s="292"/>
      <c r="EMD40" s="292"/>
      <c r="EME40" s="292"/>
      <c r="EMF40" s="292"/>
      <c r="EMG40" s="292"/>
      <c r="EMH40" s="292"/>
      <c r="EMI40" s="292"/>
      <c r="EMJ40" s="292"/>
      <c r="EMK40" s="292"/>
      <c r="EML40" s="292"/>
      <c r="EMM40" s="292"/>
      <c r="EMN40" s="292"/>
      <c r="EMO40" s="292"/>
      <c r="EMP40" s="292"/>
      <c r="EMQ40" s="292"/>
      <c r="EMR40" s="292"/>
      <c r="EMS40" s="292"/>
      <c r="EMT40" s="292"/>
      <c r="EMU40" s="292"/>
      <c r="EMV40" s="292"/>
      <c r="EMW40" s="292"/>
      <c r="EMX40" s="292"/>
      <c r="EMY40" s="292"/>
      <c r="EMZ40" s="292"/>
      <c r="ENA40" s="292"/>
      <c r="ENB40" s="292"/>
      <c r="ENC40" s="292"/>
      <c r="END40" s="292"/>
      <c r="ENE40" s="292"/>
      <c r="ENF40" s="292"/>
      <c r="ENG40" s="292"/>
      <c r="ENH40" s="292"/>
      <c r="ENI40" s="292"/>
      <c r="ENJ40" s="292"/>
      <c r="ENK40" s="292"/>
      <c r="ENL40" s="292"/>
      <c r="ENM40" s="292"/>
      <c r="ENN40" s="292"/>
      <c r="ENO40" s="292"/>
      <c r="ENP40" s="292"/>
      <c r="ENQ40" s="292"/>
      <c r="ENR40" s="292"/>
      <c r="ENS40" s="292"/>
      <c r="ENT40" s="292"/>
      <c r="ENU40" s="292"/>
      <c r="ENV40" s="292"/>
      <c r="ENW40" s="292"/>
      <c r="ENX40" s="292"/>
      <c r="ENY40" s="292"/>
      <c r="ENZ40" s="292"/>
      <c r="EOA40" s="292"/>
      <c r="EOB40" s="292"/>
      <c r="EOC40" s="292"/>
      <c r="EOD40" s="292"/>
      <c r="EOE40" s="292"/>
      <c r="EOF40" s="292"/>
      <c r="EOG40" s="292"/>
      <c r="EOH40" s="292"/>
      <c r="EOI40" s="292"/>
      <c r="EOJ40" s="292"/>
      <c r="EOK40" s="292"/>
      <c r="EOL40" s="292"/>
      <c r="EOM40" s="292"/>
      <c r="EON40" s="292"/>
      <c r="EOO40" s="292"/>
      <c r="EOP40" s="292"/>
      <c r="EOQ40" s="292"/>
      <c r="EOR40" s="292"/>
      <c r="EOS40" s="292"/>
      <c r="EOT40" s="292"/>
      <c r="EOU40" s="292"/>
      <c r="EOV40" s="292"/>
      <c r="EOW40" s="292"/>
      <c r="EOX40" s="292"/>
      <c r="EOY40" s="292"/>
      <c r="EOZ40" s="292"/>
      <c r="EPA40" s="292"/>
      <c r="EPB40" s="292"/>
      <c r="EPC40" s="292"/>
      <c r="EPD40" s="292"/>
      <c r="EPE40" s="292"/>
      <c r="EPF40" s="292"/>
      <c r="EPG40" s="292"/>
      <c r="EPH40" s="292"/>
      <c r="EPI40" s="292"/>
      <c r="EPJ40" s="292"/>
      <c r="EPK40" s="292"/>
      <c r="EPL40" s="292"/>
      <c r="EPM40" s="292"/>
      <c r="EPN40" s="292"/>
      <c r="EPO40" s="292"/>
      <c r="EPP40" s="292"/>
      <c r="EPQ40" s="292"/>
      <c r="EPR40" s="292"/>
      <c r="EPS40" s="292"/>
      <c r="EPT40" s="292"/>
      <c r="EPU40" s="292"/>
      <c r="EPV40" s="292"/>
      <c r="EPW40" s="292"/>
      <c r="EPX40" s="292"/>
      <c r="EPY40" s="292"/>
      <c r="EPZ40" s="292"/>
      <c r="EQA40" s="292"/>
      <c r="EQB40" s="292"/>
      <c r="EQC40" s="292"/>
      <c r="EQD40" s="292"/>
      <c r="EQE40" s="292"/>
      <c r="EQF40" s="292"/>
      <c r="EQG40" s="292"/>
      <c r="EQH40" s="292"/>
      <c r="EQI40" s="292"/>
      <c r="EQJ40" s="292"/>
      <c r="EQK40" s="292"/>
      <c r="EQL40" s="292"/>
      <c r="EQM40" s="292"/>
      <c r="EQN40" s="292"/>
      <c r="EQO40" s="292"/>
      <c r="EQP40" s="292"/>
      <c r="EQQ40" s="292"/>
      <c r="EQR40" s="292"/>
      <c r="EQS40" s="292"/>
      <c r="EQT40" s="292"/>
      <c r="EQU40" s="292"/>
      <c r="EQV40" s="292"/>
      <c r="EQW40" s="292"/>
      <c r="EQX40" s="292"/>
      <c r="EQY40" s="292"/>
      <c r="EQZ40" s="292"/>
      <c r="ERA40" s="292"/>
      <c r="ERB40" s="292"/>
      <c r="ERC40" s="292"/>
      <c r="ERD40" s="292"/>
      <c r="ERE40" s="292"/>
      <c r="ERF40" s="292"/>
      <c r="ERG40" s="292"/>
      <c r="ERH40" s="292"/>
      <c r="ERI40" s="292"/>
      <c r="ERJ40" s="292"/>
      <c r="ERK40" s="292"/>
      <c r="ERL40" s="292"/>
      <c r="ERM40" s="292"/>
      <c r="ERN40" s="292"/>
      <c r="ERO40" s="292"/>
      <c r="ERP40" s="292"/>
      <c r="ERQ40" s="292"/>
      <c r="ERR40" s="292"/>
      <c r="ERS40" s="292"/>
      <c r="ERT40" s="292"/>
      <c r="ERU40" s="292"/>
      <c r="ERV40" s="292"/>
      <c r="ERW40" s="292"/>
      <c r="ERX40" s="292"/>
      <c r="ERY40" s="292"/>
      <c r="ERZ40" s="292"/>
      <c r="ESA40" s="292"/>
      <c r="ESB40" s="292"/>
      <c r="ESC40" s="292"/>
      <c r="ESD40" s="292"/>
      <c r="ESE40" s="292"/>
      <c r="ESF40" s="292"/>
      <c r="ESG40" s="292"/>
      <c r="ESH40" s="292"/>
      <c r="ESI40" s="292"/>
      <c r="ESJ40" s="292"/>
      <c r="ESK40" s="292"/>
      <c r="ESL40" s="292"/>
      <c r="ESM40" s="292"/>
      <c r="ESN40" s="292"/>
      <c r="ESO40" s="292"/>
      <c r="ESP40" s="292"/>
      <c r="ESQ40" s="292"/>
      <c r="ESR40" s="292"/>
      <c r="ESS40" s="292"/>
      <c r="EST40" s="292"/>
      <c r="ESU40" s="292"/>
      <c r="ESV40" s="292"/>
      <c r="ESW40" s="292"/>
      <c r="ESX40" s="292"/>
      <c r="ESY40" s="292"/>
      <c r="ESZ40" s="292"/>
      <c r="ETA40" s="292"/>
      <c r="ETB40" s="292"/>
      <c r="ETC40" s="292"/>
      <c r="ETD40" s="292"/>
      <c r="ETE40" s="292"/>
      <c r="ETF40" s="292"/>
      <c r="ETG40" s="292"/>
      <c r="ETH40" s="292"/>
      <c r="ETI40" s="292"/>
      <c r="ETJ40" s="292"/>
      <c r="ETK40" s="292"/>
      <c r="ETL40" s="292"/>
      <c r="ETM40" s="292"/>
      <c r="ETN40" s="292"/>
      <c r="ETO40" s="292"/>
      <c r="ETP40" s="292"/>
      <c r="ETQ40" s="292"/>
      <c r="ETR40" s="292"/>
      <c r="ETS40" s="292"/>
      <c r="ETT40" s="292"/>
      <c r="ETU40" s="292"/>
      <c r="ETV40" s="292"/>
      <c r="ETW40" s="292"/>
      <c r="ETX40" s="292"/>
      <c r="ETY40" s="292"/>
      <c r="ETZ40" s="292"/>
      <c r="EUA40" s="292"/>
      <c r="EUB40" s="292"/>
      <c r="EUC40" s="292"/>
      <c r="EUD40" s="292"/>
      <c r="EUE40" s="292"/>
      <c r="EUF40" s="292"/>
      <c r="EUG40" s="292"/>
      <c r="EUH40" s="292"/>
      <c r="EUI40" s="292"/>
      <c r="EUJ40" s="292"/>
      <c r="EUK40" s="292"/>
      <c r="EUL40" s="292"/>
      <c r="EUM40" s="292"/>
      <c r="EUN40" s="292"/>
      <c r="EUO40" s="292"/>
      <c r="EUP40" s="292"/>
      <c r="EUQ40" s="292"/>
      <c r="EUR40" s="292"/>
      <c r="EUS40" s="292"/>
      <c r="EUT40" s="292"/>
      <c r="EUU40" s="292"/>
      <c r="EUV40" s="292"/>
      <c r="EUW40" s="292"/>
      <c r="EUX40" s="292"/>
      <c r="EUY40" s="292"/>
      <c r="EUZ40" s="292"/>
      <c r="EVA40" s="292"/>
      <c r="EVB40" s="292"/>
      <c r="EVC40" s="292"/>
      <c r="EVD40" s="292"/>
      <c r="EVE40" s="292"/>
      <c r="EVF40" s="292"/>
      <c r="EVG40" s="292"/>
      <c r="EVH40" s="292"/>
      <c r="EVI40" s="292"/>
      <c r="EVJ40" s="292"/>
      <c r="EVK40" s="292"/>
      <c r="EVL40" s="292"/>
      <c r="EVM40" s="292"/>
      <c r="EVN40" s="292"/>
      <c r="EVO40" s="292"/>
      <c r="EVP40" s="292"/>
      <c r="EVQ40" s="292"/>
      <c r="EVR40" s="292"/>
      <c r="EVS40" s="292"/>
      <c r="EVT40" s="292"/>
      <c r="EVU40" s="292"/>
      <c r="EVV40" s="292"/>
      <c r="EVW40" s="292"/>
      <c r="EVX40" s="292"/>
      <c r="EVY40" s="292"/>
      <c r="EVZ40" s="292"/>
      <c r="EWA40" s="292"/>
      <c r="EWB40" s="292"/>
      <c r="EWC40" s="292"/>
      <c r="EWD40" s="292"/>
      <c r="EWE40" s="292"/>
      <c r="EWF40" s="292"/>
      <c r="EWG40" s="292"/>
      <c r="EWH40" s="292"/>
      <c r="EWI40" s="292"/>
      <c r="EWJ40" s="292"/>
      <c r="EWK40" s="292"/>
      <c r="EWL40" s="292"/>
      <c r="EWM40" s="292"/>
      <c r="EWN40" s="292"/>
      <c r="EWO40" s="292"/>
      <c r="EWP40" s="292"/>
      <c r="EWQ40" s="292"/>
      <c r="EWR40" s="292"/>
      <c r="EWS40" s="292"/>
      <c r="EWT40" s="292"/>
      <c r="EWU40" s="292"/>
      <c r="EWV40" s="292"/>
      <c r="EWW40" s="292"/>
      <c r="EWX40" s="292"/>
      <c r="EWY40" s="292"/>
      <c r="EWZ40" s="292"/>
      <c r="EXA40" s="292"/>
      <c r="EXB40" s="292"/>
      <c r="EXC40" s="292"/>
      <c r="EXD40" s="292"/>
      <c r="EXE40" s="292"/>
      <c r="EXF40" s="292"/>
      <c r="EXG40" s="292"/>
      <c r="EXH40" s="292"/>
      <c r="EXI40" s="292"/>
      <c r="EXJ40" s="292"/>
      <c r="EXK40" s="292"/>
      <c r="EXL40" s="292"/>
      <c r="EXM40" s="292"/>
      <c r="EXN40" s="292"/>
      <c r="EXO40" s="292"/>
      <c r="EXP40" s="292"/>
      <c r="EXQ40" s="292"/>
      <c r="EXR40" s="292"/>
      <c r="EXS40" s="292"/>
      <c r="EXT40" s="292"/>
      <c r="EXU40" s="292"/>
      <c r="EXV40" s="292"/>
      <c r="EXW40" s="292"/>
      <c r="EXX40" s="292"/>
      <c r="EXY40" s="292"/>
      <c r="EXZ40" s="292"/>
      <c r="EYA40" s="292"/>
      <c r="EYB40" s="292"/>
      <c r="EYC40" s="292"/>
      <c r="EYD40" s="292"/>
      <c r="EYE40" s="292"/>
      <c r="EYF40" s="292"/>
      <c r="EYG40" s="292"/>
      <c r="EYH40" s="292"/>
      <c r="EYI40" s="292"/>
      <c r="EYJ40" s="292"/>
      <c r="EYK40" s="292"/>
      <c r="EYL40" s="292"/>
      <c r="EYM40" s="292"/>
      <c r="EYN40" s="292"/>
      <c r="EYO40" s="292"/>
      <c r="EYP40" s="292"/>
      <c r="EYQ40" s="292"/>
      <c r="EYR40" s="292"/>
      <c r="EYS40" s="292"/>
      <c r="EYT40" s="292"/>
      <c r="EYU40" s="292"/>
      <c r="EYV40" s="292"/>
      <c r="EYW40" s="292"/>
      <c r="EYX40" s="292"/>
      <c r="EYY40" s="292"/>
      <c r="EYZ40" s="292"/>
      <c r="EZA40" s="292"/>
      <c r="EZB40" s="292"/>
      <c r="EZC40" s="292"/>
      <c r="EZD40" s="292"/>
      <c r="EZE40" s="292"/>
      <c r="EZF40" s="292"/>
      <c r="EZG40" s="292"/>
      <c r="EZH40" s="292"/>
      <c r="EZI40" s="292"/>
      <c r="EZJ40" s="292"/>
      <c r="EZK40" s="292"/>
      <c r="EZL40" s="292"/>
      <c r="EZM40" s="292"/>
      <c r="EZN40" s="292"/>
      <c r="EZO40" s="292"/>
      <c r="EZP40" s="292"/>
      <c r="EZQ40" s="292"/>
      <c r="EZR40" s="292"/>
      <c r="EZS40" s="292"/>
      <c r="EZT40" s="292"/>
      <c r="EZU40" s="292"/>
      <c r="EZV40" s="292"/>
      <c r="EZW40" s="292"/>
      <c r="EZX40" s="292"/>
      <c r="EZY40" s="292"/>
      <c r="EZZ40" s="292"/>
      <c r="FAA40" s="292"/>
      <c r="FAB40" s="292"/>
      <c r="FAC40" s="292"/>
      <c r="FAD40" s="292"/>
      <c r="FAE40" s="292"/>
      <c r="FAF40" s="292"/>
      <c r="FAG40" s="292"/>
      <c r="FAH40" s="292"/>
      <c r="FAI40" s="292"/>
      <c r="FAJ40" s="292"/>
      <c r="FAK40" s="292"/>
      <c r="FAL40" s="292"/>
      <c r="FAM40" s="292"/>
      <c r="FAN40" s="292"/>
      <c r="FAO40" s="292"/>
      <c r="FAP40" s="292"/>
      <c r="FAQ40" s="292"/>
      <c r="FAR40" s="292"/>
      <c r="FAS40" s="292"/>
      <c r="FAT40" s="292"/>
      <c r="FAU40" s="292"/>
      <c r="FAV40" s="292"/>
      <c r="FAW40" s="292"/>
      <c r="FAX40" s="292"/>
      <c r="FAY40" s="292"/>
      <c r="FAZ40" s="292"/>
      <c r="FBA40" s="292"/>
      <c r="FBB40" s="292"/>
      <c r="FBC40" s="292"/>
      <c r="FBD40" s="292"/>
      <c r="FBE40" s="292"/>
      <c r="FBF40" s="292"/>
      <c r="FBG40" s="292"/>
      <c r="FBH40" s="292"/>
      <c r="FBI40" s="292"/>
      <c r="FBJ40" s="292"/>
      <c r="FBK40" s="292"/>
      <c r="FBL40" s="292"/>
      <c r="FBM40" s="292"/>
      <c r="FBN40" s="292"/>
      <c r="FBO40" s="292"/>
      <c r="FBP40" s="292"/>
      <c r="FBQ40" s="292"/>
      <c r="FBR40" s="292"/>
      <c r="FBS40" s="292"/>
      <c r="FBT40" s="292"/>
      <c r="FBU40" s="292"/>
      <c r="FBV40" s="292"/>
      <c r="FBW40" s="292"/>
      <c r="FBX40" s="292"/>
      <c r="FBY40" s="292"/>
      <c r="FBZ40" s="292"/>
      <c r="FCA40" s="292"/>
      <c r="FCB40" s="292"/>
      <c r="FCC40" s="292"/>
      <c r="FCD40" s="292"/>
      <c r="FCE40" s="292"/>
      <c r="FCF40" s="292"/>
      <c r="FCG40" s="292"/>
      <c r="FCH40" s="292"/>
      <c r="FCI40" s="292"/>
      <c r="FCJ40" s="292"/>
      <c r="FCK40" s="292"/>
      <c r="FCL40" s="292"/>
      <c r="FCM40" s="292"/>
      <c r="FCN40" s="292"/>
      <c r="FCO40" s="292"/>
      <c r="FCP40" s="292"/>
      <c r="FCQ40" s="292"/>
      <c r="FCR40" s="292"/>
      <c r="FCS40" s="292"/>
      <c r="FCT40" s="292"/>
      <c r="FCU40" s="292"/>
      <c r="FCV40" s="292"/>
      <c r="FCW40" s="292"/>
      <c r="FCX40" s="292"/>
      <c r="FCY40" s="292"/>
      <c r="FCZ40" s="292"/>
      <c r="FDA40" s="292"/>
      <c r="FDB40" s="292"/>
      <c r="FDC40" s="292"/>
      <c r="FDD40" s="292"/>
      <c r="FDE40" s="292"/>
      <c r="FDF40" s="292"/>
      <c r="FDG40" s="292"/>
      <c r="FDH40" s="292"/>
      <c r="FDI40" s="292"/>
      <c r="FDJ40" s="292"/>
      <c r="FDK40" s="292"/>
      <c r="FDL40" s="292"/>
      <c r="FDM40" s="292"/>
      <c r="FDN40" s="292"/>
      <c r="FDO40" s="292"/>
      <c r="FDP40" s="292"/>
      <c r="FDQ40" s="292"/>
      <c r="FDR40" s="292"/>
      <c r="FDS40" s="292"/>
      <c r="FDT40" s="292"/>
      <c r="FDU40" s="292"/>
      <c r="FDV40" s="292"/>
      <c r="FDW40" s="292"/>
      <c r="FDX40" s="292"/>
      <c r="FDY40" s="292"/>
      <c r="FDZ40" s="292"/>
      <c r="FEA40" s="292"/>
      <c r="FEB40" s="292"/>
      <c r="FEC40" s="292"/>
      <c r="FED40" s="292"/>
      <c r="FEE40" s="292"/>
      <c r="FEF40" s="292"/>
      <c r="FEG40" s="292"/>
      <c r="FEH40" s="292"/>
      <c r="FEI40" s="292"/>
      <c r="FEJ40" s="292"/>
      <c r="FEK40" s="292"/>
      <c r="FEL40" s="292"/>
      <c r="FEM40" s="292"/>
      <c r="FEN40" s="292"/>
      <c r="FEO40" s="292"/>
      <c r="FEP40" s="292"/>
      <c r="FEQ40" s="292"/>
      <c r="FER40" s="292"/>
      <c r="FES40" s="292"/>
      <c r="FET40" s="292"/>
      <c r="FEU40" s="292"/>
      <c r="FEV40" s="292"/>
      <c r="FEW40" s="292"/>
      <c r="FEX40" s="292"/>
      <c r="FEY40" s="292"/>
      <c r="FEZ40" s="292"/>
      <c r="FFA40" s="292"/>
      <c r="FFB40" s="292"/>
      <c r="FFC40" s="292"/>
      <c r="FFD40" s="292"/>
      <c r="FFE40" s="292"/>
      <c r="FFF40" s="292"/>
      <c r="FFG40" s="292"/>
      <c r="FFH40" s="292"/>
      <c r="FFI40" s="292"/>
      <c r="FFJ40" s="292"/>
      <c r="FFK40" s="292"/>
      <c r="FFL40" s="292"/>
      <c r="FFM40" s="292"/>
      <c r="FFN40" s="292"/>
      <c r="FFO40" s="292"/>
      <c r="FFP40" s="292"/>
      <c r="FFQ40" s="292"/>
      <c r="FFR40" s="292"/>
      <c r="FFS40" s="292"/>
      <c r="FFT40" s="292"/>
      <c r="FFU40" s="292"/>
      <c r="FFV40" s="292"/>
      <c r="FFW40" s="292"/>
      <c r="FFX40" s="292"/>
      <c r="FFY40" s="292"/>
      <c r="FFZ40" s="292"/>
      <c r="FGA40" s="292"/>
      <c r="FGB40" s="292"/>
      <c r="FGC40" s="292"/>
      <c r="FGD40" s="292"/>
      <c r="FGE40" s="292"/>
      <c r="FGF40" s="292"/>
      <c r="FGG40" s="292"/>
      <c r="FGH40" s="292"/>
      <c r="FGI40" s="292"/>
      <c r="FGJ40" s="292"/>
      <c r="FGK40" s="292"/>
      <c r="FGL40" s="292"/>
      <c r="FGM40" s="292"/>
      <c r="FGN40" s="292"/>
      <c r="FGO40" s="292"/>
      <c r="FGP40" s="292"/>
      <c r="FGQ40" s="292"/>
      <c r="FGR40" s="292"/>
      <c r="FGS40" s="292"/>
      <c r="FGT40" s="292"/>
      <c r="FGU40" s="292"/>
      <c r="FGV40" s="292"/>
      <c r="FGW40" s="292"/>
      <c r="FGX40" s="292"/>
      <c r="FGY40" s="292"/>
      <c r="FGZ40" s="292"/>
      <c r="FHA40" s="292"/>
      <c r="FHB40" s="292"/>
      <c r="FHC40" s="292"/>
      <c r="FHD40" s="292"/>
      <c r="FHE40" s="292"/>
      <c r="FHF40" s="292"/>
      <c r="FHG40" s="292"/>
      <c r="FHH40" s="292"/>
      <c r="FHI40" s="292"/>
      <c r="FHJ40" s="292"/>
      <c r="FHK40" s="292"/>
      <c r="FHL40" s="292"/>
      <c r="FHM40" s="292"/>
      <c r="FHN40" s="292"/>
      <c r="FHO40" s="292"/>
      <c r="FHP40" s="292"/>
      <c r="FHQ40" s="292"/>
      <c r="FHR40" s="292"/>
      <c r="FHS40" s="292"/>
      <c r="FHT40" s="292"/>
      <c r="FHU40" s="292"/>
      <c r="FHV40" s="292"/>
      <c r="FHW40" s="292"/>
      <c r="FHX40" s="292"/>
      <c r="FHY40" s="292"/>
      <c r="FHZ40" s="292"/>
      <c r="FIA40" s="292"/>
      <c r="FIB40" s="292"/>
      <c r="FIC40" s="292"/>
      <c r="FID40" s="292"/>
      <c r="FIE40" s="292"/>
      <c r="FIF40" s="292"/>
      <c r="FIG40" s="292"/>
      <c r="FIH40" s="292"/>
      <c r="FII40" s="292"/>
      <c r="FIJ40" s="292"/>
      <c r="FIK40" s="292"/>
      <c r="FIL40" s="292"/>
      <c r="FIM40" s="292"/>
      <c r="FIN40" s="292"/>
      <c r="FIO40" s="292"/>
      <c r="FIP40" s="292"/>
      <c r="FIQ40" s="292"/>
      <c r="FIR40" s="292"/>
      <c r="FIS40" s="292"/>
      <c r="FIT40" s="292"/>
      <c r="FIU40" s="292"/>
      <c r="FIV40" s="292"/>
      <c r="FIW40" s="292"/>
      <c r="FIX40" s="292"/>
      <c r="FIY40" s="292"/>
      <c r="FIZ40" s="292"/>
      <c r="FJA40" s="292"/>
      <c r="FJB40" s="292"/>
      <c r="FJC40" s="292"/>
      <c r="FJD40" s="292"/>
      <c r="FJE40" s="292"/>
      <c r="FJF40" s="292"/>
      <c r="FJG40" s="292"/>
      <c r="FJH40" s="292"/>
      <c r="FJI40" s="292"/>
      <c r="FJJ40" s="292"/>
      <c r="FJK40" s="292"/>
      <c r="FJL40" s="292"/>
      <c r="FJM40" s="292"/>
      <c r="FJN40" s="292"/>
      <c r="FJO40" s="292"/>
      <c r="FJP40" s="292"/>
      <c r="FJQ40" s="292"/>
      <c r="FJR40" s="292"/>
      <c r="FJS40" s="292"/>
      <c r="FJT40" s="292"/>
      <c r="FJU40" s="292"/>
      <c r="FJV40" s="292"/>
      <c r="FJW40" s="292"/>
      <c r="FJX40" s="292"/>
      <c r="FJY40" s="292"/>
      <c r="FJZ40" s="292"/>
      <c r="FKA40" s="292"/>
      <c r="FKB40" s="292"/>
      <c r="FKC40" s="292"/>
      <c r="FKD40" s="292"/>
      <c r="FKE40" s="292"/>
      <c r="FKF40" s="292"/>
      <c r="FKG40" s="292"/>
      <c r="FKH40" s="292"/>
      <c r="FKI40" s="292"/>
      <c r="FKJ40" s="292"/>
      <c r="FKK40" s="292"/>
      <c r="FKL40" s="292"/>
      <c r="FKM40" s="292"/>
      <c r="FKN40" s="292"/>
      <c r="FKO40" s="292"/>
      <c r="FKP40" s="292"/>
      <c r="FKQ40" s="292"/>
      <c r="FKR40" s="292"/>
      <c r="FKS40" s="292"/>
      <c r="FKT40" s="292"/>
      <c r="FKU40" s="292"/>
      <c r="FKV40" s="292"/>
      <c r="FKW40" s="292"/>
      <c r="FKX40" s="292"/>
      <c r="FKY40" s="292"/>
      <c r="FKZ40" s="292"/>
      <c r="FLA40" s="292"/>
      <c r="FLB40" s="292"/>
      <c r="FLC40" s="292"/>
      <c r="FLD40" s="292"/>
      <c r="FLE40" s="292"/>
      <c r="FLF40" s="292"/>
      <c r="FLG40" s="292"/>
      <c r="FLH40" s="292"/>
      <c r="FLI40" s="292"/>
      <c r="FLJ40" s="292"/>
      <c r="FLK40" s="292"/>
      <c r="FLL40" s="292"/>
      <c r="FLM40" s="292"/>
      <c r="FLN40" s="292"/>
      <c r="FLO40" s="292"/>
      <c r="FLP40" s="292"/>
      <c r="FLQ40" s="292"/>
      <c r="FLR40" s="292"/>
      <c r="FLS40" s="292"/>
      <c r="FLT40" s="292"/>
      <c r="FLU40" s="292"/>
      <c r="FLV40" s="292"/>
      <c r="FLW40" s="292"/>
      <c r="FLX40" s="292"/>
      <c r="FLY40" s="292"/>
      <c r="FLZ40" s="292"/>
      <c r="FMA40" s="292"/>
      <c r="FMB40" s="292"/>
      <c r="FMC40" s="292"/>
      <c r="FMD40" s="292"/>
      <c r="FME40" s="292"/>
      <c r="FMF40" s="292"/>
      <c r="FMG40" s="292"/>
      <c r="FMH40" s="292"/>
      <c r="FMI40" s="292"/>
      <c r="FMJ40" s="292"/>
      <c r="FMK40" s="292"/>
      <c r="FML40" s="292"/>
      <c r="FMM40" s="292"/>
      <c r="FMN40" s="292"/>
      <c r="FMO40" s="292"/>
      <c r="FMP40" s="292"/>
      <c r="FMQ40" s="292"/>
      <c r="FMR40" s="292"/>
      <c r="FMS40" s="292"/>
      <c r="FMT40" s="292"/>
      <c r="FMU40" s="292"/>
      <c r="FMV40" s="292"/>
      <c r="FMW40" s="292"/>
      <c r="FMX40" s="292"/>
      <c r="FMY40" s="292"/>
      <c r="FMZ40" s="292"/>
      <c r="FNA40" s="292"/>
      <c r="FNB40" s="292"/>
      <c r="FNC40" s="292"/>
      <c r="FND40" s="292"/>
      <c r="FNE40" s="292"/>
      <c r="FNF40" s="292"/>
      <c r="FNG40" s="292"/>
      <c r="FNH40" s="292"/>
      <c r="FNI40" s="292"/>
      <c r="FNJ40" s="292"/>
      <c r="FNK40" s="292"/>
      <c r="FNL40" s="292"/>
      <c r="FNM40" s="292"/>
      <c r="FNN40" s="292"/>
      <c r="FNO40" s="292"/>
      <c r="FNP40" s="292"/>
      <c r="FNQ40" s="292"/>
      <c r="FNR40" s="292"/>
      <c r="FNS40" s="292"/>
      <c r="FNT40" s="292"/>
      <c r="FNU40" s="292"/>
      <c r="FNV40" s="292"/>
      <c r="FNW40" s="292"/>
      <c r="FNX40" s="292"/>
      <c r="FNY40" s="292"/>
      <c r="FNZ40" s="292"/>
      <c r="FOA40" s="292"/>
      <c r="FOB40" s="292"/>
      <c r="FOC40" s="292"/>
      <c r="FOD40" s="292"/>
      <c r="FOE40" s="292"/>
      <c r="FOF40" s="292"/>
      <c r="FOG40" s="292"/>
      <c r="FOH40" s="292"/>
      <c r="FOI40" s="292"/>
      <c r="FOJ40" s="292"/>
      <c r="FOK40" s="292"/>
      <c r="FOL40" s="292"/>
      <c r="FOM40" s="292"/>
      <c r="FON40" s="292"/>
      <c r="FOO40" s="292"/>
      <c r="FOP40" s="292"/>
      <c r="FOQ40" s="292"/>
      <c r="FOR40" s="292"/>
      <c r="FOS40" s="292"/>
      <c r="FOT40" s="292"/>
      <c r="FOU40" s="292"/>
      <c r="FOV40" s="292"/>
      <c r="FOW40" s="292"/>
      <c r="FOX40" s="292"/>
      <c r="FOY40" s="292"/>
      <c r="FOZ40" s="292"/>
      <c r="FPA40" s="292"/>
      <c r="FPB40" s="292"/>
      <c r="FPC40" s="292"/>
      <c r="FPD40" s="292"/>
      <c r="FPE40" s="292"/>
      <c r="FPF40" s="292"/>
      <c r="FPG40" s="292"/>
      <c r="FPH40" s="292"/>
      <c r="FPI40" s="292"/>
      <c r="FPJ40" s="292"/>
      <c r="FPK40" s="292"/>
      <c r="FPL40" s="292"/>
      <c r="FPM40" s="292"/>
      <c r="FPN40" s="292"/>
      <c r="FPO40" s="292"/>
      <c r="FPP40" s="292"/>
      <c r="FPQ40" s="292"/>
      <c r="FPR40" s="292"/>
      <c r="FPS40" s="292"/>
      <c r="FPT40" s="292"/>
      <c r="FPU40" s="292"/>
      <c r="FPV40" s="292"/>
      <c r="FPW40" s="292"/>
      <c r="FPX40" s="292"/>
      <c r="FPY40" s="292"/>
      <c r="FPZ40" s="292"/>
      <c r="FQA40" s="292"/>
      <c r="FQB40" s="292"/>
      <c r="FQC40" s="292"/>
      <c r="FQD40" s="292"/>
      <c r="FQE40" s="292"/>
      <c r="FQF40" s="292"/>
      <c r="FQG40" s="292"/>
      <c r="FQH40" s="292"/>
      <c r="FQI40" s="292"/>
      <c r="FQJ40" s="292"/>
      <c r="FQK40" s="292"/>
      <c r="FQL40" s="292"/>
      <c r="FQM40" s="292"/>
      <c r="FQN40" s="292"/>
      <c r="FQO40" s="292"/>
      <c r="FQP40" s="292"/>
      <c r="FQQ40" s="292"/>
      <c r="FQR40" s="292"/>
      <c r="FQS40" s="292"/>
      <c r="FQT40" s="292"/>
      <c r="FQU40" s="292"/>
      <c r="FQV40" s="292"/>
      <c r="FQW40" s="292"/>
      <c r="FQX40" s="292"/>
      <c r="FQY40" s="292"/>
      <c r="FQZ40" s="292"/>
      <c r="FRA40" s="292"/>
      <c r="FRB40" s="292"/>
      <c r="FRC40" s="292"/>
      <c r="FRD40" s="292"/>
      <c r="FRE40" s="292"/>
      <c r="FRF40" s="292"/>
      <c r="FRG40" s="292"/>
      <c r="FRH40" s="292"/>
      <c r="FRI40" s="292"/>
      <c r="FRJ40" s="292"/>
      <c r="FRK40" s="292"/>
      <c r="FRL40" s="292"/>
      <c r="FRM40" s="292"/>
      <c r="FRN40" s="292"/>
      <c r="FRO40" s="292"/>
      <c r="FRP40" s="292"/>
      <c r="FRQ40" s="292"/>
      <c r="FRR40" s="292"/>
      <c r="FRS40" s="292"/>
      <c r="FRT40" s="292"/>
      <c r="FRU40" s="292"/>
      <c r="FRV40" s="292"/>
      <c r="FRW40" s="292"/>
      <c r="FRX40" s="292"/>
      <c r="FRY40" s="292"/>
      <c r="FRZ40" s="292"/>
      <c r="FSA40" s="292"/>
      <c r="FSB40" s="292"/>
      <c r="FSC40" s="292"/>
      <c r="FSD40" s="292"/>
      <c r="FSE40" s="292"/>
      <c r="FSF40" s="292"/>
      <c r="FSG40" s="292"/>
      <c r="FSH40" s="292"/>
      <c r="FSI40" s="292"/>
      <c r="FSJ40" s="292"/>
      <c r="FSK40" s="292"/>
      <c r="FSL40" s="292"/>
      <c r="FSM40" s="292"/>
      <c r="FSN40" s="292"/>
      <c r="FSO40" s="292"/>
      <c r="FSP40" s="292"/>
      <c r="FSQ40" s="292"/>
      <c r="FSR40" s="292"/>
      <c r="FSS40" s="292"/>
      <c r="FST40" s="292"/>
      <c r="FSU40" s="292"/>
      <c r="FSV40" s="292"/>
      <c r="FSW40" s="292"/>
      <c r="FSX40" s="292"/>
      <c r="FSY40" s="292"/>
      <c r="FSZ40" s="292"/>
      <c r="FTA40" s="292"/>
      <c r="FTB40" s="292"/>
      <c r="FTC40" s="292"/>
      <c r="FTD40" s="292"/>
      <c r="FTE40" s="292"/>
      <c r="FTF40" s="292"/>
      <c r="FTG40" s="292"/>
      <c r="FTH40" s="292"/>
      <c r="FTI40" s="292"/>
      <c r="FTJ40" s="292"/>
      <c r="FTK40" s="292"/>
      <c r="FTL40" s="292"/>
      <c r="FTM40" s="292"/>
      <c r="FTN40" s="292"/>
      <c r="FTO40" s="292"/>
      <c r="FTP40" s="292"/>
      <c r="FTQ40" s="292"/>
      <c r="FTR40" s="292"/>
      <c r="FTS40" s="292"/>
      <c r="FTT40" s="292"/>
      <c r="FTU40" s="292"/>
      <c r="FTV40" s="292"/>
      <c r="FTW40" s="292"/>
      <c r="FTX40" s="292"/>
      <c r="FTY40" s="292"/>
      <c r="FTZ40" s="292"/>
      <c r="FUA40" s="292"/>
      <c r="FUB40" s="292"/>
      <c r="FUC40" s="292"/>
      <c r="FUD40" s="292"/>
      <c r="FUE40" s="292"/>
      <c r="FUF40" s="292"/>
      <c r="FUG40" s="292"/>
      <c r="FUH40" s="292"/>
      <c r="FUI40" s="292"/>
      <c r="FUJ40" s="292"/>
      <c r="FUK40" s="292"/>
      <c r="FUL40" s="292"/>
      <c r="FUM40" s="292"/>
      <c r="FUN40" s="292"/>
      <c r="FUO40" s="292"/>
      <c r="FUP40" s="292"/>
      <c r="FUQ40" s="292"/>
      <c r="FUR40" s="292"/>
      <c r="FUS40" s="292"/>
      <c r="FUT40" s="292"/>
      <c r="FUU40" s="292"/>
      <c r="FUV40" s="292"/>
      <c r="FUW40" s="292"/>
      <c r="FUX40" s="292"/>
      <c r="FUY40" s="292"/>
      <c r="FUZ40" s="292"/>
      <c r="FVA40" s="292"/>
      <c r="FVB40" s="292"/>
      <c r="FVC40" s="292"/>
      <c r="FVD40" s="292"/>
      <c r="FVE40" s="292"/>
      <c r="FVF40" s="292"/>
      <c r="FVG40" s="292"/>
      <c r="FVH40" s="292"/>
      <c r="FVI40" s="292"/>
      <c r="FVJ40" s="292"/>
      <c r="FVK40" s="292"/>
      <c r="FVL40" s="292"/>
      <c r="FVM40" s="292"/>
      <c r="FVN40" s="292"/>
      <c r="FVO40" s="292"/>
      <c r="FVP40" s="292"/>
      <c r="FVQ40" s="292"/>
      <c r="FVR40" s="292"/>
      <c r="FVS40" s="292"/>
      <c r="FVT40" s="292"/>
      <c r="FVU40" s="292"/>
      <c r="FVV40" s="292"/>
      <c r="FVW40" s="292"/>
      <c r="FVX40" s="292"/>
      <c r="FVY40" s="292"/>
      <c r="FVZ40" s="292"/>
      <c r="FWA40" s="292"/>
      <c r="FWB40" s="292"/>
      <c r="FWC40" s="292"/>
      <c r="FWD40" s="292"/>
      <c r="FWE40" s="292"/>
      <c r="FWF40" s="292"/>
      <c r="FWG40" s="292"/>
      <c r="FWH40" s="292"/>
      <c r="FWI40" s="292"/>
      <c r="FWJ40" s="292"/>
      <c r="FWK40" s="292"/>
      <c r="FWL40" s="292"/>
      <c r="FWM40" s="292"/>
      <c r="FWN40" s="292"/>
      <c r="FWO40" s="292"/>
      <c r="FWP40" s="292"/>
      <c r="FWQ40" s="292"/>
      <c r="FWR40" s="292"/>
      <c r="FWS40" s="292"/>
      <c r="FWT40" s="292"/>
      <c r="FWU40" s="292"/>
      <c r="FWV40" s="292"/>
      <c r="FWW40" s="292"/>
      <c r="FWX40" s="292"/>
      <c r="FWY40" s="292"/>
      <c r="FWZ40" s="292"/>
      <c r="FXA40" s="292"/>
      <c r="FXB40" s="292"/>
      <c r="FXC40" s="292"/>
      <c r="FXD40" s="292"/>
      <c r="FXE40" s="292"/>
      <c r="FXF40" s="292"/>
      <c r="FXG40" s="292"/>
      <c r="FXH40" s="292"/>
      <c r="FXI40" s="292"/>
      <c r="FXJ40" s="292"/>
      <c r="FXK40" s="292"/>
      <c r="FXL40" s="292"/>
      <c r="FXM40" s="292"/>
      <c r="FXN40" s="292"/>
      <c r="FXO40" s="292"/>
      <c r="FXP40" s="292"/>
      <c r="FXQ40" s="292"/>
      <c r="FXR40" s="292"/>
      <c r="FXS40" s="292"/>
      <c r="FXT40" s="292"/>
      <c r="FXU40" s="292"/>
      <c r="FXV40" s="292"/>
      <c r="FXW40" s="292"/>
      <c r="FXX40" s="292"/>
      <c r="FXY40" s="292"/>
      <c r="FXZ40" s="292"/>
      <c r="FYA40" s="292"/>
      <c r="FYB40" s="292"/>
      <c r="FYC40" s="292"/>
      <c r="FYD40" s="292"/>
      <c r="FYE40" s="292"/>
      <c r="FYF40" s="292"/>
      <c r="FYG40" s="292"/>
      <c r="FYH40" s="292"/>
      <c r="FYI40" s="292"/>
      <c r="FYJ40" s="292"/>
      <c r="FYK40" s="292"/>
      <c r="FYL40" s="292"/>
      <c r="FYM40" s="292"/>
      <c r="FYN40" s="292"/>
      <c r="FYO40" s="292"/>
      <c r="FYP40" s="292"/>
      <c r="FYQ40" s="292"/>
      <c r="FYR40" s="292"/>
      <c r="FYS40" s="292"/>
      <c r="FYT40" s="292"/>
      <c r="FYU40" s="292"/>
      <c r="FYV40" s="292"/>
      <c r="FYW40" s="292"/>
      <c r="FYX40" s="292"/>
      <c r="FYY40" s="292"/>
      <c r="FYZ40" s="292"/>
      <c r="FZA40" s="292"/>
      <c r="FZB40" s="292"/>
      <c r="FZC40" s="292"/>
      <c r="FZD40" s="292"/>
      <c r="FZE40" s="292"/>
      <c r="FZF40" s="292"/>
      <c r="FZG40" s="292"/>
      <c r="FZH40" s="292"/>
      <c r="FZI40" s="292"/>
      <c r="FZJ40" s="292"/>
      <c r="FZK40" s="292"/>
      <c r="FZL40" s="292"/>
      <c r="FZM40" s="292"/>
      <c r="FZN40" s="292"/>
      <c r="FZO40" s="292"/>
      <c r="FZP40" s="292"/>
      <c r="FZQ40" s="292"/>
      <c r="FZR40" s="292"/>
      <c r="FZS40" s="292"/>
      <c r="FZT40" s="292"/>
      <c r="FZU40" s="292"/>
      <c r="FZV40" s="292"/>
      <c r="FZW40" s="292"/>
      <c r="FZX40" s="292"/>
      <c r="FZY40" s="292"/>
      <c r="FZZ40" s="292"/>
      <c r="GAA40" s="292"/>
      <c r="GAB40" s="292"/>
      <c r="GAC40" s="292"/>
      <c r="GAD40" s="292"/>
      <c r="GAE40" s="292"/>
      <c r="GAF40" s="292"/>
      <c r="GAG40" s="292"/>
      <c r="GAH40" s="292"/>
      <c r="GAI40" s="292"/>
      <c r="GAJ40" s="292"/>
      <c r="GAK40" s="292"/>
      <c r="GAL40" s="292"/>
      <c r="GAM40" s="292"/>
      <c r="GAN40" s="292"/>
      <c r="GAO40" s="292"/>
      <c r="GAP40" s="292"/>
      <c r="GAQ40" s="292"/>
      <c r="GAR40" s="292"/>
      <c r="GAS40" s="292"/>
      <c r="GAT40" s="292"/>
      <c r="GAU40" s="292"/>
      <c r="GAV40" s="292"/>
      <c r="GAW40" s="292"/>
      <c r="GAX40" s="292"/>
      <c r="GAY40" s="292"/>
      <c r="GAZ40" s="292"/>
      <c r="GBA40" s="292"/>
      <c r="GBB40" s="292"/>
      <c r="GBC40" s="292"/>
      <c r="GBD40" s="292"/>
      <c r="GBE40" s="292"/>
      <c r="GBF40" s="292"/>
      <c r="GBG40" s="292"/>
      <c r="GBH40" s="292"/>
      <c r="GBI40" s="292"/>
      <c r="GBJ40" s="292"/>
      <c r="GBK40" s="292"/>
      <c r="GBL40" s="292"/>
      <c r="GBM40" s="292"/>
      <c r="GBN40" s="292"/>
      <c r="GBO40" s="292"/>
      <c r="GBP40" s="292"/>
      <c r="GBQ40" s="292"/>
      <c r="GBR40" s="292"/>
      <c r="GBS40" s="292"/>
      <c r="GBT40" s="292"/>
      <c r="GBU40" s="292"/>
      <c r="GBV40" s="292"/>
      <c r="GBW40" s="292"/>
      <c r="GBX40" s="292"/>
      <c r="GBY40" s="292"/>
      <c r="GBZ40" s="292"/>
      <c r="GCA40" s="292"/>
      <c r="GCB40" s="292"/>
      <c r="GCC40" s="292"/>
      <c r="GCD40" s="292"/>
      <c r="GCE40" s="292"/>
      <c r="GCF40" s="292"/>
      <c r="GCG40" s="292"/>
      <c r="GCH40" s="292"/>
      <c r="GCI40" s="292"/>
      <c r="GCJ40" s="292"/>
      <c r="GCK40" s="292"/>
      <c r="GCL40" s="292"/>
      <c r="GCM40" s="292"/>
      <c r="GCN40" s="292"/>
      <c r="GCO40" s="292"/>
      <c r="GCP40" s="292"/>
      <c r="GCQ40" s="292"/>
      <c r="GCR40" s="292"/>
      <c r="GCS40" s="292"/>
      <c r="GCT40" s="292"/>
      <c r="GCU40" s="292"/>
      <c r="GCV40" s="292"/>
      <c r="GCW40" s="292"/>
      <c r="GCX40" s="292"/>
      <c r="GCY40" s="292"/>
      <c r="GCZ40" s="292"/>
      <c r="GDA40" s="292"/>
      <c r="GDB40" s="292"/>
      <c r="GDC40" s="292"/>
      <c r="GDD40" s="292"/>
      <c r="GDE40" s="292"/>
      <c r="GDF40" s="292"/>
      <c r="GDG40" s="292"/>
      <c r="GDH40" s="292"/>
      <c r="GDI40" s="292"/>
      <c r="GDJ40" s="292"/>
      <c r="GDK40" s="292"/>
      <c r="GDL40" s="292"/>
      <c r="GDM40" s="292"/>
      <c r="GDN40" s="292"/>
      <c r="GDO40" s="292"/>
      <c r="GDP40" s="292"/>
      <c r="GDQ40" s="292"/>
      <c r="GDR40" s="292"/>
      <c r="GDS40" s="292"/>
      <c r="GDT40" s="292"/>
      <c r="GDU40" s="292"/>
      <c r="GDV40" s="292"/>
      <c r="GDW40" s="292"/>
      <c r="GDX40" s="292"/>
      <c r="GDY40" s="292"/>
      <c r="GDZ40" s="292"/>
      <c r="GEA40" s="292"/>
      <c r="GEB40" s="292"/>
      <c r="GEC40" s="292"/>
      <c r="GED40" s="292"/>
      <c r="GEE40" s="292"/>
      <c r="GEF40" s="292"/>
      <c r="GEG40" s="292"/>
      <c r="GEH40" s="292"/>
      <c r="GEI40" s="292"/>
      <c r="GEJ40" s="292"/>
      <c r="GEK40" s="292"/>
      <c r="GEL40" s="292"/>
      <c r="GEM40" s="292"/>
      <c r="GEN40" s="292"/>
      <c r="GEO40" s="292"/>
      <c r="GEP40" s="292"/>
      <c r="GEQ40" s="292"/>
      <c r="GER40" s="292"/>
      <c r="GES40" s="292"/>
      <c r="GET40" s="292"/>
      <c r="GEU40" s="292"/>
      <c r="GEV40" s="292"/>
      <c r="GEW40" s="292"/>
      <c r="GEX40" s="292"/>
      <c r="GEY40" s="292"/>
      <c r="GEZ40" s="292"/>
      <c r="GFA40" s="292"/>
      <c r="GFB40" s="292"/>
      <c r="GFC40" s="292"/>
      <c r="GFD40" s="292"/>
      <c r="GFE40" s="292"/>
      <c r="GFF40" s="292"/>
      <c r="GFG40" s="292"/>
      <c r="GFH40" s="292"/>
      <c r="GFI40" s="292"/>
      <c r="GFJ40" s="292"/>
      <c r="GFK40" s="292"/>
      <c r="GFL40" s="292"/>
      <c r="GFM40" s="292"/>
      <c r="GFN40" s="292"/>
      <c r="GFO40" s="292"/>
      <c r="GFP40" s="292"/>
      <c r="GFQ40" s="292"/>
      <c r="GFR40" s="292"/>
      <c r="GFS40" s="292"/>
      <c r="GFT40" s="292"/>
      <c r="GFU40" s="292"/>
      <c r="GFV40" s="292"/>
      <c r="GFW40" s="292"/>
      <c r="GFX40" s="292"/>
      <c r="GFY40" s="292"/>
      <c r="GFZ40" s="292"/>
      <c r="GGA40" s="292"/>
      <c r="GGB40" s="292"/>
      <c r="GGC40" s="292"/>
      <c r="GGD40" s="292"/>
      <c r="GGE40" s="292"/>
      <c r="GGF40" s="292"/>
      <c r="GGG40" s="292"/>
      <c r="GGH40" s="292"/>
      <c r="GGI40" s="292"/>
      <c r="GGJ40" s="292"/>
      <c r="GGK40" s="292"/>
      <c r="GGL40" s="292"/>
      <c r="GGM40" s="292"/>
      <c r="GGN40" s="292"/>
      <c r="GGO40" s="292"/>
      <c r="GGP40" s="292"/>
      <c r="GGQ40" s="292"/>
      <c r="GGR40" s="292"/>
      <c r="GGS40" s="292"/>
      <c r="GGT40" s="292"/>
      <c r="GGU40" s="292"/>
      <c r="GGV40" s="292"/>
      <c r="GGW40" s="292"/>
      <c r="GGX40" s="292"/>
      <c r="GGY40" s="292"/>
      <c r="GGZ40" s="292"/>
      <c r="GHA40" s="292"/>
      <c r="GHB40" s="292"/>
      <c r="GHC40" s="292"/>
      <c r="GHD40" s="292"/>
      <c r="GHE40" s="292"/>
      <c r="GHF40" s="292"/>
      <c r="GHG40" s="292"/>
      <c r="GHH40" s="292"/>
      <c r="GHI40" s="292"/>
      <c r="GHJ40" s="292"/>
      <c r="GHK40" s="292"/>
      <c r="GHL40" s="292"/>
      <c r="GHM40" s="292"/>
      <c r="GHN40" s="292"/>
      <c r="GHO40" s="292"/>
      <c r="GHP40" s="292"/>
      <c r="GHQ40" s="292"/>
      <c r="GHR40" s="292"/>
      <c r="GHS40" s="292"/>
      <c r="GHT40" s="292"/>
      <c r="GHU40" s="292"/>
      <c r="GHV40" s="292"/>
      <c r="GHW40" s="292"/>
      <c r="GHX40" s="292"/>
      <c r="GHY40" s="292"/>
      <c r="GHZ40" s="292"/>
      <c r="GIA40" s="292"/>
      <c r="GIB40" s="292"/>
      <c r="GIC40" s="292"/>
      <c r="GID40" s="292"/>
      <c r="GIE40" s="292"/>
      <c r="GIF40" s="292"/>
      <c r="GIG40" s="292"/>
      <c r="GIH40" s="292"/>
      <c r="GII40" s="292"/>
      <c r="GIJ40" s="292"/>
      <c r="GIK40" s="292"/>
      <c r="GIL40" s="292"/>
      <c r="GIM40" s="292"/>
      <c r="GIN40" s="292"/>
      <c r="GIO40" s="292"/>
      <c r="GIP40" s="292"/>
      <c r="GIQ40" s="292"/>
      <c r="GIR40" s="292"/>
      <c r="GIS40" s="292"/>
      <c r="GIT40" s="292"/>
      <c r="GIU40" s="292"/>
      <c r="GIV40" s="292"/>
      <c r="GIW40" s="292"/>
      <c r="GIX40" s="292"/>
      <c r="GIY40" s="292"/>
      <c r="GIZ40" s="292"/>
      <c r="GJA40" s="292"/>
      <c r="GJB40" s="292"/>
      <c r="GJC40" s="292"/>
      <c r="GJD40" s="292"/>
      <c r="GJE40" s="292"/>
      <c r="GJF40" s="292"/>
      <c r="GJG40" s="292"/>
      <c r="GJH40" s="292"/>
      <c r="GJI40" s="292"/>
      <c r="GJJ40" s="292"/>
      <c r="GJK40" s="292"/>
      <c r="GJL40" s="292"/>
      <c r="GJM40" s="292"/>
      <c r="GJN40" s="292"/>
      <c r="GJO40" s="292"/>
      <c r="GJP40" s="292"/>
      <c r="GJQ40" s="292"/>
      <c r="GJR40" s="292"/>
      <c r="GJS40" s="292"/>
      <c r="GJT40" s="292"/>
      <c r="GJU40" s="292"/>
      <c r="GJV40" s="292"/>
      <c r="GJW40" s="292"/>
      <c r="GJX40" s="292"/>
      <c r="GJY40" s="292"/>
      <c r="GJZ40" s="292"/>
      <c r="GKA40" s="292"/>
      <c r="GKB40" s="292"/>
      <c r="GKC40" s="292"/>
      <c r="GKD40" s="292"/>
      <c r="GKE40" s="292"/>
      <c r="GKF40" s="292"/>
      <c r="GKG40" s="292"/>
      <c r="GKH40" s="292"/>
      <c r="GKI40" s="292"/>
      <c r="GKJ40" s="292"/>
      <c r="GKK40" s="292"/>
      <c r="GKL40" s="292"/>
      <c r="GKM40" s="292"/>
      <c r="GKN40" s="292"/>
      <c r="GKO40" s="292"/>
      <c r="GKP40" s="292"/>
      <c r="GKQ40" s="292"/>
      <c r="GKR40" s="292"/>
      <c r="GKS40" s="292"/>
      <c r="GKT40" s="292"/>
      <c r="GKU40" s="292"/>
      <c r="GKV40" s="292"/>
      <c r="GKW40" s="292"/>
      <c r="GKX40" s="292"/>
      <c r="GKY40" s="292"/>
      <c r="GKZ40" s="292"/>
      <c r="GLA40" s="292"/>
      <c r="GLB40" s="292"/>
      <c r="GLC40" s="292"/>
      <c r="GLD40" s="292"/>
      <c r="GLE40" s="292"/>
      <c r="GLF40" s="292"/>
      <c r="GLG40" s="292"/>
      <c r="GLH40" s="292"/>
      <c r="GLI40" s="292"/>
      <c r="GLJ40" s="292"/>
      <c r="GLK40" s="292"/>
      <c r="GLL40" s="292"/>
      <c r="GLM40" s="292"/>
      <c r="GLN40" s="292"/>
      <c r="GLO40" s="292"/>
      <c r="GLP40" s="292"/>
      <c r="GLQ40" s="292"/>
      <c r="GLR40" s="292"/>
      <c r="GLS40" s="292"/>
      <c r="GLT40" s="292"/>
      <c r="GLU40" s="292"/>
      <c r="GLV40" s="292"/>
      <c r="GLW40" s="292"/>
      <c r="GLX40" s="292"/>
      <c r="GLY40" s="292"/>
      <c r="GLZ40" s="292"/>
      <c r="GMA40" s="292"/>
      <c r="GMB40" s="292"/>
      <c r="GMC40" s="292"/>
      <c r="GMD40" s="292"/>
      <c r="GME40" s="292"/>
      <c r="GMF40" s="292"/>
      <c r="GMG40" s="292"/>
      <c r="GMH40" s="292"/>
      <c r="GMI40" s="292"/>
      <c r="GMJ40" s="292"/>
      <c r="GMK40" s="292"/>
      <c r="GML40" s="292"/>
      <c r="GMM40" s="292"/>
      <c r="GMN40" s="292"/>
      <c r="GMO40" s="292"/>
      <c r="GMP40" s="292"/>
      <c r="GMQ40" s="292"/>
      <c r="GMR40" s="292"/>
      <c r="GMS40" s="292"/>
      <c r="GMT40" s="292"/>
      <c r="GMU40" s="292"/>
      <c r="GMV40" s="292"/>
      <c r="GMW40" s="292"/>
      <c r="GMX40" s="292"/>
      <c r="GMY40" s="292"/>
      <c r="GMZ40" s="292"/>
      <c r="GNA40" s="292"/>
      <c r="GNB40" s="292"/>
      <c r="GNC40" s="292"/>
      <c r="GND40" s="292"/>
      <c r="GNE40" s="292"/>
      <c r="GNF40" s="292"/>
      <c r="GNG40" s="292"/>
      <c r="GNH40" s="292"/>
      <c r="GNI40" s="292"/>
      <c r="GNJ40" s="292"/>
      <c r="GNK40" s="292"/>
      <c r="GNL40" s="292"/>
      <c r="GNM40" s="292"/>
      <c r="GNN40" s="292"/>
      <c r="GNO40" s="292"/>
      <c r="GNP40" s="292"/>
      <c r="GNQ40" s="292"/>
      <c r="GNR40" s="292"/>
      <c r="GNS40" s="292"/>
      <c r="GNT40" s="292"/>
      <c r="GNU40" s="292"/>
      <c r="GNV40" s="292"/>
      <c r="GNW40" s="292"/>
      <c r="GNX40" s="292"/>
      <c r="GNY40" s="292"/>
      <c r="GNZ40" s="292"/>
      <c r="GOA40" s="292"/>
      <c r="GOB40" s="292"/>
      <c r="GOC40" s="292"/>
      <c r="GOD40" s="292"/>
      <c r="GOE40" s="292"/>
      <c r="GOF40" s="292"/>
      <c r="GOG40" s="292"/>
      <c r="GOH40" s="292"/>
      <c r="GOI40" s="292"/>
      <c r="GOJ40" s="292"/>
      <c r="GOK40" s="292"/>
      <c r="GOL40" s="292"/>
      <c r="GOM40" s="292"/>
      <c r="GON40" s="292"/>
      <c r="GOO40" s="292"/>
      <c r="GOP40" s="292"/>
      <c r="GOQ40" s="292"/>
      <c r="GOR40" s="292"/>
      <c r="GOS40" s="292"/>
      <c r="GOT40" s="292"/>
      <c r="GOU40" s="292"/>
      <c r="GOV40" s="292"/>
      <c r="GOW40" s="292"/>
      <c r="GOX40" s="292"/>
      <c r="GOY40" s="292"/>
      <c r="GOZ40" s="292"/>
      <c r="GPA40" s="292"/>
      <c r="GPB40" s="292"/>
      <c r="GPC40" s="292"/>
      <c r="GPD40" s="292"/>
      <c r="GPE40" s="292"/>
      <c r="GPF40" s="292"/>
      <c r="GPG40" s="292"/>
      <c r="GPH40" s="292"/>
      <c r="GPI40" s="292"/>
      <c r="GPJ40" s="292"/>
      <c r="GPK40" s="292"/>
      <c r="GPL40" s="292"/>
      <c r="GPM40" s="292"/>
      <c r="GPN40" s="292"/>
      <c r="GPO40" s="292"/>
      <c r="GPP40" s="292"/>
      <c r="GPQ40" s="292"/>
      <c r="GPR40" s="292"/>
      <c r="GPS40" s="292"/>
      <c r="GPT40" s="292"/>
      <c r="GPU40" s="292"/>
      <c r="GPV40" s="292"/>
      <c r="GPW40" s="292"/>
      <c r="GPX40" s="292"/>
      <c r="GPY40" s="292"/>
      <c r="GPZ40" s="292"/>
      <c r="GQA40" s="292"/>
      <c r="GQB40" s="292"/>
      <c r="GQC40" s="292"/>
      <c r="GQD40" s="292"/>
      <c r="GQE40" s="292"/>
      <c r="GQF40" s="292"/>
      <c r="GQG40" s="292"/>
      <c r="GQH40" s="292"/>
      <c r="GQI40" s="292"/>
      <c r="GQJ40" s="292"/>
      <c r="GQK40" s="292"/>
      <c r="GQL40" s="292"/>
      <c r="GQM40" s="292"/>
      <c r="GQN40" s="292"/>
      <c r="GQO40" s="292"/>
      <c r="GQP40" s="292"/>
      <c r="GQQ40" s="292"/>
      <c r="GQR40" s="292"/>
      <c r="GQS40" s="292"/>
      <c r="GQT40" s="292"/>
      <c r="GQU40" s="292"/>
      <c r="GQV40" s="292"/>
      <c r="GQW40" s="292"/>
      <c r="GQX40" s="292"/>
      <c r="GQY40" s="292"/>
      <c r="GQZ40" s="292"/>
      <c r="GRA40" s="292"/>
      <c r="GRB40" s="292"/>
      <c r="GRC40" s="292"/>
      <c r="GRD40" s="292"/>
      <c r="GRE40" s="292"/>
      <c r="GRF40" s="292"/>
      <c r="GRG40" s="292"/>
      <c r="GRH40" s="292"/>
      <c r="GRI40" s="292"/>
      <c r="GRJ40" s="292"/>
      <c r="GRK40" s="292"/>
      <c r="GRL40" s="292"/>
      <c r="GRM40" s="292"/>
      <c r="GRN40" s="292"/>
      <c r="GRO40" s="292"/>
      <c r="GRP40" s="292"/>
      <c r="GRQ40" s="292"/>
      <c r="GRR40" s="292"/>
      <c r="GRS40" s="292"/>
      <c r="GRT40" s="292"/>
      <c r="GRU40" s="292"/>
      <c r="GRV40" s="292"/>
      <c r="GRW40" s="292"/>
      <c r="GRX40" s="292"/>
      <c r="GRY40" s="292"/>
      <c r="GRZ40" s="292"/>
      <c r="GSA40" s="292"/>
      <c r="GSB40" s="292"/>
      <c r="GSC40" s="292"/>
      <c r="GSD40" s="292"/>
      <c r="GSE40" s="292"/>
      <c r="GSF40" s="292"/>
      <c r="GSG40" s="292"/>
      <c r="GSH40" s="292"/>
      <c r="GSI40" s="292"/>
      <c r="GSJ40" s="292"/>
      <c r="GSK40" s="292"/>
      <c r="GSL40" s="292"/>
      <c r="GSM40" s="292"/>
      <c r="GSN40" s="292"/>
      <c r="GSO40" s="292"/>
      <c r="GSP40" s="292"/>
      <c r="GSQ40" s="292"/>
      <c r="GSR40" s="292"/>
      <c r="GSS40" s="292"/>
      <c r="GST40" s="292"/>
      <c r="GSU40" s="292"/>
      <c r="GSV40" s="292"/>
      <c r="GSW40" s="292"/>
      <c r="GSX40" s="292"/>
      <c r="GSY40" s="292"/>
      <c r="GSZ40" s="292"/>
      <c r="GTA40" s="292"/>
      <c r="GTB40" s="292"/>
      <c r="GTC40" s="292"/>
      <c r="GTD40" s="292"/>
      <c r="GTE40" s="292"/>
      <c r="GTF40" s="292"/>
      <c r="GTG40" s="292"/>
      <c r="GTH40" s="292"/>
      <c r="GTI40" s="292"/>
      <c r="GTJ40" s="292"/>
      <c r="GTK40" s="292"/>
      <c r="GTL40" s="292"/>
      <c r="GTM40" s="292"/>
      <c r="GTN40" s="292"/>
      <c r="GTO40" s="292"/>
      <c r="GTP40" s="292"/>
      <c r="GTQ40" s="292"/>
      <c r="GTR40" s="292"/>
      <c r="GTS40" s="292"/>
      <c r="GTT40" s="292"/>
      <c r="GTU40" s="292"/>
      <c r="GTV40" s="292"/>
      <c r="GTW40" s="292"/>
      <c r="GTX40" s="292"/>
      <c r="GTY40" s="292"/>
      <c r="GTZ40" s="292"/>
      <c r="GUA40" s="292"/>
      <c r="GUB40" s="292"/>
      <c r="GUC40" s="292"/>
      <c r="GUD40" s="292"/>
      <c r="GUE40" s="292"/>
      <c r="GUF40" s="292"/>
      <c r="GUG40" s="292"/>
      <c r="GUH40" s="292"/>
      <c r="GUI40" s="292"/>
      <c r="GUJ40" s="292"/>
      <c r="GUK40" s="292"/>
      <c r="GUL40" s="292"/>
      <c r="GUM40" s="292"/>
      <c r="GUN40" s="292"/>
      <c r="GUO40" s="292"/>
      <c r="GUP40" s="292"/>
      <c r="GUQ40" s="292"/>
      <c r="GUR40" s="292"/>
      <c r="GUS40" s="292"/>
      <c r="GUT40" s="292"/>
      <c r="GUU40" s="292"/>
      <c r="GUV40" s="292"/>
      <c r="GUW40" s="292"/>
      <c r="GUX40" s="292"/>
      <c r="GUY40" s="292"/>
      <c r="GUZ40" s="292"/>
      <c r="GVA40" s="292"/>
      <c r="GVB40" s="292"/>
      <c r="GVC40" s="292"/>
      <c r="GVD40" s="292"/>
      <c r="GVE40" s="292"/>
      <c r="GVF40" s="292"/>
      <c r="GVG40" s="292"/>
      <c r="GVH40" s="292"/>
      <c r="GVI40" s="292"/>
      <c r="GVJ40" s="292"/>
      <c r="GVK40" s="292"/>
      <c r="GVL40" s="292"/>
      <c r="GVM40" s="292"/>
      <c r="GVN40" s="292"/>
      <c r="GVO40" s="292"/>
      <c r="GVP40" s="292"/>
      <c r="GVQ40" s="292"/>
      <c r="GVR40" s="292"/>
      <c r="GVS40" s="292"/>
      <c r="GVT40" s="292"/>
      <c r="GVU40" s="292"/>
      <c r="GVV40" s="292"/>
      <c r="GVW40" s="292"/>
      <c r="GVX40" s="292"/>
      <c r="GVY40" s="292"/>
      <c r="GVZ40" s="292"/>
      <c r="GWA40" s="292"/>
      <c r="GWB40" s="292"/>
      <c r="GWC40" s="292"/>
      <c r="GWD40" s="292"/>
      <c r="GWE40" s="292"/>
      <c r="GWF40" s="292"/>
      <c r="GWG40" s="292"/>
      <c r="GWH40" s="292"/>
      <c r="GWI40" s="292"/>
      <c r="GWJ40" s="292"/>
      <c r="GWK40" s="292"/>
      <c r="GWL40" s="292"/>
      <c r="GWM40" s="292"/>
      <c r="GWN40" s="292"/>
      <c r="GWO40" s="292"/>
      <c r="GWP40" s="292"/>
      <c r="GWQ40" s="292"/>
      <c r="GWR40" s="292"/>
      <c r="GWS40" s="292"/>
      <c r="GWT40" s="292"/>
      <c r="GWU40" s="292"/>
      <c r="GWV40" s="292"/>
      <c r="GWW40" s="292"/>
      <c r="GWX40" s="292"/>
      <c r="GWY40" s="292"/>
      <c r="GWZ40" s="292"/>
      <c r="GXA40" s="292"/>
      <c r="GXB40" s="292"/>
      <c r="GXC40" s="292"/>
      <c r="GXD40" s="292"/>
      <c r="GXE40" s="292"/>
      <c r="GXF40" s="292"/>
      <c r="GXG40" s="292"/>
      <c r="GXH40" s="292"/>
      <c r="GXI40" s="292"/>
      <c r="GXJ40" s="292"/>
      <c r="GXK40" s="292"/>
      <c r="GXL40" s="292"/>
      <c r="GXM40" s="292"/>
      <c r="GXN40" s="292"/>
      <c r="GXO40" s="292"/>
      <c r="GXP40" s="292"/>
      <c r="GXQ40" s="292"/>
      <c r="GXR40" s="292"/>
      <c r="GXS40" s="292"/>
      <c r="GXT40" s="292"/>
      <c r="GXU40" s="292"/>
      <c r="GXV40" s="292"/>
      <c r="GXW40" s="292"/>
      <c r="GXX40" s="292"/>
      <c r="GXY40" s="292"/>
      <c r="GXZ40" s="292"/>
      <c r="GYA40" s="292"/>
      <c r="GYB40" s="292"/>
      <c r="GYC40" s="292"/>
      <c r="GYD40" s="292"/>
      <c r="GYE40" s="292"/>
      <c r="GYF40" s="292"/>
      <c r="GYG40" s="292"/>
      <c r="GYH40" s="292"/>
      <c r="GYI40" s="292"/>
      <c r="GYJ40" s="292"/>
      <c r="GYK40" s="292"/>
      <c r="GYL40" s="292"/>
      <c r="GYM40" s="292"/>
      <c r="GYN40" s="292"/>
      <c r="GYO40" s="292"/>
      <c r="GYP40" s="292"/>
      <c r="GYQ40" s="292"/>
      <c r="GYR40" s="292"/>
      <c r="GYS40" s="292"/>
      <c r="GYT40" s="292"/>
      <c r="GYU40" s="292"/>
      <c r="GYV40" s="292"/>
      <c r="GYW40" s="292"/>
      <c r="GYX40" s="292"/>
      <c r="GYY40" s="292"/>
      <c r="GYZ40" s="292"/>
      <c r="GZA40" s="292"/>
      <c r="GZB40" s="292"/>
      <c r="GZC40" s="292"/>
      <c r="GZD40" s="292"/>
      <c r="GZE40" s="292"/>
      <c r="GZF40" s="292"/>
      <c r="GZG40" s="292"/>
      <c r="GZH40" s="292"/>
      <c r="GZI40" s="292"/>
      <c r="GZJ40" s="292"/>
      <c r="GZK40" s="292"/>
      <c r="GZL40" s="292"/>
      <c r="GZM40" s="292"/>
      <c r="GZN40" s="292"/>
      <c r="GZO40" s="292"/>
      <c r="GZP40" s="292"/>
      <c r="GZQ40" s="292"/>
      <c r="GZR40" s="292"/>
      <c r="GZS40" s="292"/>
      <c r="GZT40" s="292"/>
      <c r="GZU40" s="292"/>
      <c r="GZV40" s="292"/>
      <c r="GZW40" s="292"/>
      <c r="GZX40" s="292"/>
      <c r="GZY40" s="292"/>
      <c r="GZZ40" s="292"/>
      <c r="HAA40" s="292"/>
      <c r="HAB40" s="292"/>
      <c r="HAC40" s="292"/>
      <c r="HAD40" s="292"/>
      <c r="HAE40" s="292"/>
      <c r="HAF40" s="292"/>
      <c r="HAG40" s="292"/>
      <c r="HAH40" s="292"/>
      <c r="HAI40" s="292"/>
      <c r="HAJ40" s="292"/>
      <c r="HAK40" s="292"/>
      <c r="HAL40" s="292"/>
      <c r="HAM40" s="292"/>
      <c r="HAN40" s="292"/>
      <c r="HAO40" s="292"/>
      <c r="HAP40" s="292"/>
      <c r="HAQ40" s="292"/>
      <c r="HAR40" s="292"/>
      <c r="HAS40" s="292"/>
      <c r="HAT40" s="292"/>
      <c r="HAU40" s="292"/>
      <c r="HAV40" s="292"/>
      <c r="HAW40" s="292"/>
      <c r="HAX40" s="292"/>
      <c r="HAY40" s="292"/>
      <c r="HAZ40" s="292"/>
      <c r="HBA40" s="292"/>
      <c r="HBB40" s="292"/>
      <c r="HBC40" s="292"/>
      <c r="HBD40" s="292"/>
      <c r="HBE40" s="292"/>
      <c r="HBF40" s="292"/>
      <c r="HBG40" s="292"/>
      <c r="HBH40" s="292"/>
      <c r="HBI40" s="292"/>
      <c r="HBJ40" s="292"/>
      <c r="HBK40" s="292"/>
      <c r="HBL40" s="292"/>
      <c r="HBM40" s="292"/>
      <c r="HBN40" s="292"/>
      <c r="HBO40" s="292"/>
      <c r="HBP40" s="292"/>
      <c r="HBQ40" s="292"/>
      <c r="HBR40" s="292"/>
      <c r="HBS40" s="292"/>
      <c r="HBT40" s="292"/>
      <c r="HBU40" s="292"/>
      <c r="HBV40" s="292"/>
      <c r="HBW40" s="292"/>
      <c r="HBX40" s="292"/>
      <c r="HBY40" s="292"/>
      <c r="HBZ40" s="292"/>
      <c r="HCA40" s="292"/>
      <c r="HCB40" s="292"/>
      <c r="HCC40" s="292"/>
      <c r="HCD40" s="292"/>
      <c r="HCE40" s="292"/>
      <c r="HCF40" s="292"/>
      <c r="HCG40" s="292"/>
      <c r="HCH40" s="292"/>
      <c r="HCI40" s="292"/>
      <c r="HCJ40" s="292"/>
      <c r="HCK40" s="292"/>
      <c r="HCL40" s="292"/>
      <c r="HCM40" s="292"/>
      <c r="HCN40" s="292"/>
      <c r="HCO40" s="292"/>
      <c r="HCP40" s="292"/>
      <c r="HCQ40" s="292"/>
      <c r="HCR40" s="292"/>
      <c r="HCS40" s="292"/>
      <c r="HCT40" s="292"/>
      <c r="HCU40" s="292"/>
      <c r="HCV40" s="292"/>
      <c r="HCW40" s="292"/>
      <c r="HCX40" s="292"/>
      <c r="HCY40" s="292"/>
      <c r="HCZ40" s="292"/>
      <c r="HDA40" s="292"/>
      <c r="HDB40" s="292"/>
      <c r="HDC40" s="292"/>
      <c r="HDD40" s="292"/>
      <c r="HDE40" s="292"/>
      <c r="HDF40" s="292"/>
      <c r="HDG40" s="292"/>
      <c r="HDH40" s="292"/>
      <c r="HDI40" s="292"/>
      <c r="HDJ40" s="292"/>
      <c r="HDK40" s="292"/>
      <c r="HDL40" s="292"/>
      <c r="HDM40" s="292"/>
      <c r="HDN40" s="292"/>
      <c r="HDO40" s="292"/>
      <c r="HDP40" s="292"/>
      <c r="HDQ40" s="292"/>
      <c r="HDR40" s="292"/>
      <c r="HDS40" s="292"/>
      <c r="HDT40" s="292"/>
      <c r="HDU40" s="292"/>
      <c r="HDV40" s="292"/>
      <c r="HDW40" s="292"/>
      <c r="HDX40" s="292"/>
      <c r="HDY40" s="292"/>
      <c r="HDZ40" s="292"/>
      <c r="HEA40" s="292"/>
      <c r="HEB40" s="292"/>
      <c r="HEC40" s="292"/>
      <c r="HED40" s="292"/>
      <c r="HEE40" s="292"/>
      <c r="HEF40" s="292"/>
      <c r="HEG40" s="292"/>
      <c r="HEH40" s="292"/>
      <c r="HEI40" s="292"/>
      <c r="HEJ40" s="292"/>
      <c r="HEK40" s="292"/>
      <c r="HEL40" s="292"/>
      <c r="HEM40" s="292"/>
      <c r="HEN40" s="292"/>
      <c r="HEO40" s="292"/>
      <c r="HEP40" s="292"/>
      <c r="HEQ40" s="292"/>
      <c r="HER40" s="292"/>
      <c r="HES40" s="292"/>
      <c r="HET40" s="292"/>
      <c r="HEU40" s="292"/>
      <c r="HEV40" s="292"/>
      <c r="HEW40" s="292"/>
      <c r="HEX40" s="292"/>
      <c r="HEY40" s="292"/>
      <c r="HEZ40" s="292"/>
      <c r="HFA40" s="292"/>
      <c r="HFB40" s="292"/>
      <c r="HFC40" s="292"/>
      <c r="HFD40" s="292"/>
      <c r="HFE40" s="292"/>
      <c r="HFF40" s="292"/>
      <c r="HFG40" s="292"/>
      <c r="HFH40" s="292"/>
      <c r="HFI40" s="292"/>
      <c r="HFJ40" s="292"/>
      <c r="HFK40" s="292"/>
      <c r="HFL40" s="292"/>
      <c r="HFM40" s="292"/>
      <c r="HFN40" s="292"/>
      <c r="HFO40" s="292"/>
      <c r="HFP40" s="292"/>
      <c r="HFQ40" s="292"/>
      <c r="HFR40" s="292"/>
      <c r="HFS40" s="292"/>
      <c r="HFT40" s="292"/>
      <c r="HFU40" s="292"/>
      <c r="HFV40" s="292"/>
      <c r="HFW40" s="292"/>
      <c r="HFX40" s="292"/>
      <c r="HFY40" s="292"/>
      <c r="HFZ40" s="292"/>
      <c r="HGA40" s="292"/>
      <c r="HGB40" s="292"/>
      <c r="HGC40" s="292"/>
      <c r="HGD40" s="292"/>
      <c r="HGE40" s="292"/>
      <c r="HGF40" s="292"/>
      <c r="HGG40" s="292"/>
      <c r="HGH40" s="292"/>
      <c r="HGI40" s="292"/>
      <c r="HGJ40" s="292"/>
      <c r="HGK40" s="292"/>
      <c r="HGL40" s="292"/>
      <c r="HGM40" s="292"/>
      <c r="HGN40" s="292"/>
      <c r="HGO40" s="292"/>
      <c r="HGP40" s="292"/>
      <c r="HGQ40" s="292"/>
      <c r="HGR40" s="292"/>
      <c r="HGS40" s="292"/>
      <c r="HGT40" s="292"/>
      <c r="HGU40" s="292"/>
      <c r="HGV40" s="292"/>
      <c r="HGW40" s="292"/>
      <c r="HGX40" s="292"/>
      <c r="HGY40" s="292"/>
      <c r="HGZ40" s="292"/>
      <c r="HHA40" s="292"/>
      <c r="HHB40" s="292"/>
      <c r="HHC40" s="292"/>
      <c r="HHD40" s="292"/>
      <c r="HHE40" s="292"/>
      <c r="HHF40" s="292"/>
      <c r="HHG40" s="292"/>
      <c r="HHH40" s="292"/>
      <c r="HHI40" s="292"/>
      <c r="HHJ40" s="292"/>
      <c r="HHK40" s="292"/>
      <c r="HHL40" s="292"/>
      <c r="HHM40" s="292"/>
      <c r="HHN40" s="292"/>
      <c r="HHO40" s="292"/>
      <c r="HHP40" s="292"/>
      <c r="HHQ40" s="292"/>
      <c r="HHR40" s="292"/>
      <c r="HHS40" s="292"/>
      <c r="HHT40" s="292"/>
      <c r="HHU40" s="292"/>
      <c r="HHV40" s="292"/>
      <c r="HHW40" s="292"/>
      <c r="HHX40" s="292"/>
      <c r="HHY40" s="292"/>
      <c r="HHZ40" s="292"/>
      <c r="HIA40" s="292"/>
      <c r="HIB40" s="292"/>
      <c r="HIC40" s="292"/>
      <c r="HID40" s="292"/>
      <c r="HIE40" s="292"/>
      <c r="HIF40" s="292"/>
      <c r="HIG40" s="292"/>
      <c r="HIH40" s="292"/>
      <c r="HII40" s="292"/>
      <c r="HIJ40" s="292"/>
      <c r="HIK40" s="292"/>
      <c r="HIL40" s="292"/>
      <c r="HIM40" s="292"/>
      <c r="HIN40" s="292"/>
      <c r="HIO40" s="292"/>
      <c r="HIP40" s="292"/>
      <c r="HIQ40" s="292"/>
      <c r="HIR40" s="292"/>
      <c r="HIS40" s="292"/>
      <c r="HIT40" s="292"/>
      <c r="HIU40" s="292"/>
      <c r="HIV40" s="292"/>
      <c r="HIW40" s="292"/>
      <c r="HIX40" s="292"/>
      <c r="HIY40" s="292"/>
      <c r="HIZ40" s="292"/>
      <c r="HJA40" s="292"/>
      <c r="HJB40" s="292"/>
      <c r="HJC40" s="292"/>
      <c r="HJD40" s="292"/>
      <c r="HJE40" s="292"/>
      <c r="HJF40" s="292"/>
      <c r="HJG40" s="292"/>
      <c r="HJH40" s="292"/>
      <c r="HJI40" s="292"/>
      <c r="HJJ40" s="292"/>
      <c r="HJK40" s="292"/>
      <c r="HJL40" s="292"/>
      <c r="HJM40" s="292"/>
      <c r="HJN40" s="292"/>
      <c r="HJO40" s="292"/>
      <c r="HJP40" s="292"/>
      <c r="HJQ40" s="292"/>
      <c r="HJR40" s="292"/>
      <c r="HJS40" s="292"/>
      <c r="HJT40" s="292"/>
      <c r="HJU40" s="292"/>
      <c r="HJV40" s="292"/>
      <c r="HJW40" s="292"/>
      <c r="HJX40" s="292"/>
      <c r="HJY40" s="292"/>
      <c r="HJZ40" s="292"/>
      <c r="HKA40" s="292"/>
      <c r="HKB40" s="292"/>
      <c r="HKC40" s="292"/>
      <c r="HKD40" s="292"/>
      <c r="HKE40" s="292"/>
      <c r="HKF40" s="292"/>
      <c r="HKG40" s="292"/>
      <c r="HKH40" s="292"/>
      <c r="HKI40" s="292"/>
      <c r="HKJ40" s="292"/>
      <c r="HKK40" s="292"/>
      <c r="HKL40" s="292"/>
      <c r="HKM40" s="292"/>
      <c r="HKN40" s="292"/>
      <c r="HKO40" s="292"/>
      <c r="HKP40" s="292"/>
      <c r="HKQ40" s="292"/>
      <c r="HKR40" s="292"/>
      <c r="HKS40" s="292"/>
      <c r="HKT40" s="292"/>
      <c r="HKU40" s="292"/>
      <c r="HKV40" s="292"/>
      <c r="HKW40" s="292"/>
      <c r="HKX40" s="292"/>
      <c r="HKY40" s="292"/>
      <c r="HKZ40" s="292"/>
      <c r="HLA40" s="292"/>
      <c r="HLB40" s="292"/>
      <c r="HLC40" s="292"/>
      <c r="HLD40" s="292"/>
      <c r="HLE40" s="292"/>
      <c r="HLF40" s="292"/>
      <c r="HLG40" s="292"/>
      <c r="HLH40" s="292"/>
      <c r="HLI40" s="292"/>
      <c r="HLJ40" s="292"/>
      <c r="HLK40" s="292"/>
      <c r="HLL40" s="292"/>
      <c r="HLM40" s="292"/>
      <c r="HLN40" s="292"/>
      <c r="HLO40" s="292"/>
      <c r="HLP40" s="292"/>
      <c r="HLQ40" s="292"/>
      <c r="HLR40" s="292"/>
      <c r="HLS40" s="292"/>
      <c r="HLT40" s="292"/>
      <c r="HLU40" s="292"/>
      <c r="HLV40" s="292"/>
      <c r="HLW40" s="292"/>
      <c r="HLX40" s="292"/>
      <c r="HLY40" s="292"/>
      <c r="HLZ40" s="292"/>
      <c r="HMA40" s="292"/>
      <c r="HMB40" s="292"/>
      <c r="HMC40" s="292"/>
      <c r="HMD40" s="292"/>
      <c r="HME40" s="292"/>
      <c r="HMF40" s="292"/>
      <c r="HMG40" s="292"/>
      <c r="HMH40" s="292"/>
      <c r="HMI40" s="292"/>
      <c r="HMJ40" s="292"/>
      <c r="HMK40" s="292"/>
      <c r="HML40" s="292"/>
      <c r="HMM40" s="292"/>
      <c r="HMN40" s="292"/>
      <c r="HMO40" s="292"/>
      <c r="HMP40" s="292"/>
      <c r="HMQ40" s="292"/>
      <c r="HMR40" s="292"/>
      <c r="HMS40" s="292"/>
      <c r="HMT40" s="292"/>
      <c r="HMU40" s="292"/>
      <c r="HMV40" s="292"/>
      <c r="HMW40" s="292"/>
      <c r="HMX40" s="292"/>
      <c r="HMY40" s="292"/>
      <c r="HMZ40" s="292"/>
      <c r="HNA40" s="292"/>
      <c r="HNB40" s="292"/>
      <c r="HNC40" s="292"/>
      <c r="HND40" s="292"/>
      <c r="HNE40" s="292"/>
      <c r="HNF40" s="292"/>
      <c r="HNG40" s="292"/>
      <c r="HNH40" s="292"/>
      <c r="HNI40" s="292"/>
      <c r="HNJ40" s="292"/>
      <c r="HNK40" s="292"/>
      <c r="HNL40" s="292"/>
      <c r="HNM40" s="292"/>
      <c r="HNN40" s="292"/>
      <c r="HNO40" s="292"/>
      <c r="HNP40" s="292"/>
      <c r="HNQ40" s="292"/>
      <c r="HNR40" s="292"/>
      <c r="HNS40" s="292"/>
      <c r="HNT40" s="292"/>
      <c r="HNU40" s="292"/>
      <c r="HNV40" s="292"/>
      <c r="HNW40" s="292"/>
      <c r="HNX40" s="292"/>
      <c r="HNY40" s="292"/>
      <c r="HNZ40" s="292"/>
      <c r="HOA40" s="292"/>
      <c r="HOB40" s="292"/>
      <c r="HOC40" s="292"/>
      <c r="HOD40" s="292"/>
      <c r="HOE40" s="292"/>
      <c r="HOF40" s="292"/>
      <c r="HOG40" s="292"/>
      <c r="HOH40" s="292"/>
      <c r="HOI40" s="292"/>
      <c r="HOJ40" s="292"/>
      <c r="HOK40" s="292"/>
      <c r="HOL40" s="292"/>
      <c r="HOM40" s="292"/>
      <c r="HON40" s="292"/>
      <c r="HOO40" s="292"/>
      <c r="HOP40" s="292"/>
      <c r="HOQ40" s="292"/>
      <c r="HOR40" s="292"/>
      <c r="HOS40" s="292"/>
      <c r="HOT40" s="292"/>
      <c r="HOU40" s="292"/>
      <c r="HOV40" s="292"/>
      <c r="HOW40" s="292"/>
      <c r="HOX40" s="292"/>
      <c r="HOY40" s="292"/>
      <c r="HOZ40" s="292"/>
      <c r="HPA40" s="292"/>
      <c r="HPB40" s="292"/>
      <c r="HPC40" s="292"/>
      <c r="HPD40" s="292"/>
      <c r="HPE40" s="292"/>
      <c r="HPF40" s="292"/>
      <c r="HPG40" s="292"/>
      <c r="HPH40" s="292"/>
      <c r="HPI40" s="292"/>
      <c r="HPJ40" s="292"/>
      <c r="HPK40" s="292"/>
      <c r="HPL40" s="292"/>
      <c r="HPM40" s="292"/>
      <c r="HPN40" s="292"/>
      <c r="HPO40" s="292"/>
      <c r="HPP40" s="292"/>
      <c r="HPQ40" s="292"/>
      <c r="HPR40" s="292"/>
      <c r="HPS40" s="292"/>
      <c r="HPT40" s="292"/>
      <c r="HPU40" s="292"/>
      <c r="HPV40" s="292"/>
      <c r="HPW40" s="292"/>
      <c r="HPX40" s="292"/>
      <c r="HPY40" s="292"/>
      <c r="HPZ40" s="292"/>
      <c r="HQA40" s="292"/>
      <c r="HQB40" s="292"/>
      <c r="HQC40" s="292"/>
      <c r="HQD40" s="292"/>
      <c r="HQE40" s="292"/>
      <c r="HQF40" s="292"/>
      <c r="HQG40" s="292"/>
      <c r="HQH40" s="292"/>
      <c r="HQI40" s="292"/>
      <c r="HQJ40" s="292"/>
      <c r="HQK40" s="292"/>
      <c r="HQL40" s="292"/>
      <c r="HQM40" s="292"/>
      <c r="HQN40" s="292"/>
      <c r="HQO40" s="292"/>
      <c r="HQP40" s="292"/>
      <c r="HQQ40" s="292"/>
      <c r="HQR40" s="292"/>
      <c r="HQS40" s="292"/>
      <c r="HQT40" s="292"/>
      <c r="HQU40" s="292"/>
      <c r="HQV40" s="292"/>
      <c r="HQW40" s="292"/>
      <c r="HQX40" s="292"/>
      <c r="HQY40" s="292"/>
      <c r="HQZ40" s="292"/>
      <c r="HRA40" s="292"/>
      <c r="HRB40" s="292"/>
      <c r="HRC40" s="292"/>
      <c r="HRD40" s="292"/>
      <c r="HRE40" s="292"/>
      <c r="HRF40" s="292"/>
      <c r="HRG40" s="292"/>
      <c r="HRH40" s="292"/>
      <c r="HRI40" s="292"/>
      <c r="HRJ40" s="292"/>
      <c r="HRK40" s="292"/>
      <c r="HRL40" s="292"/>
      <c r="HRM40" s="292"/>
      <c r="HRN40" s="292"/>
      <c r="HRO40" s="292"/>
      <c r="HRP40" s="292"/>
      <c r="HRQ40" s="292"/>
      <c r="HRR40" s="292"/>
      <c r="HRS40" s="292"/>
      <c r="HRT40" s="292"/>
      <c r="HRU40" s="292"/>
      <c r="HRV40" s="292"/>
      <c r="HRW40" s="292"/>
      <c r="HRX40" s="292"/>
      <c r="HRY40" s="292"/>
      <c r="HRZ40" s="292"/>
      <c r="HSA40" s="292"/>
      <c r="HSB40" s="292"/>
      <c r="HSC40" s="292"/>
      <c r="HSD40" s="292"/>
      <c r="HSE40" s="292"/>
      <c r="HSF40" s="292"/>
      <c r="HSG40" s="292"/>
      <c r="HSH40" s="292"/>
      <c r="HSI40" s="292"/>
      <c r="HSJ40" s="292"/>
      <c r="HSK40" s="292"/>
      <c r="HSL40" s="292"/>
      <c r="HSM40" s="292"/>
      <c r="HSN40" s="292"/>
      <c r="HSO40" s="292"/>
      <c r="HSP40" s="292"/>
      <c r="HSQ40" s="292"/>
      <c r="HSR40" s="292"/>
      <c r="HSS40" s="292"/>
      <c r="HST40" s="292"/>
      <c r="HSU40" s="292"/>
      <c r="HSV40" s="292"/>
      <c r="HSW40" s="292"/>
      <c r="HSX40" s="292"/>
      <c r="HSY40" s="292"/>
      <c r="HSZ40" s="292"/>
      <c r="HTA40" s="292"/>
      <c r="HTB40" s="292"/>
      <c r="HTC40" s="292"/>
      <c r="HTD40" s="292"/>
      <c r="HTE40" s="292"/>
      <c r="HTF40" s="292"/>
      <c r="HTG40" s="292"/>
      <c r="HTH40" s="292"/>
      <c r="HTI40" s="292"/>
      <c r="HTJ40" s="292"/>
      <c r="HTK40" s="292"/>
      <c r="HTL40" s="292"/>
      <c r="HTM40" s="292"/>
      <c r="HTN40" s="292"/>
      <c r="HTO40" s="292"/>
      <c r="HTP40" s="292"/>
      <c r="HTQ40" s="292"/>
      <c r="HTR40" s="292"/>
      <c r="HTS40" s="292"/>
      <c r="HTT40" s="292"/>
      <c r="HTU40" s="292"/>
      <c r="HTV40" s="292"/>
      <c r="HTW40" s="292"/>
      <c r="HTX40" s="292"/>
      <c r="HTY40" s="292"/>
      <c r="HTZ40" s="292"/>
      <c r="HUA40" s="292"/>
      <c r="HUB40" s="292"/>
      <c r="HUC40" s="292"/>
      <c r="HUD40" s="292"/>
      <c r="HUE40" s="292"/>
      <c r="HUF40" s="292"/>
      <c r="HUG40" s="292"/>
      <c r="HUH40" s="292"/>
      <c r="HUI40" s="292"/>
      <c r="HUJ40" s="292"/>
      <c r="HUK40" s="292"/>
      <c r="HUL40" s="292"/>
      <c r="HUM40" s="292"/>
      <c r="HUN40" s="292"/>
      <c r="HUO40" s="292"/>
      <c r="HUP40" s="292"/>
      <c r="HUQ40" s="292"/>
      <c r="HUR40" s="292"/>
      <c r="HUS40" s="292"/>
      <c r="HUT40" s="292"/>
      <c r="HUU40" s="292"/>
      <c r="HUV40" s="292"/>
      <c r="HUW40" s="292"/>
      <c r="HUX40" s="292"/>
      <c r="HUY40" s="292"/>
      <c r="HUZ40" s="292"/>
      <c r="HVA40" s="292"/>
      <c r="HVB40" s="292"/>
      <c r="HVC40" s="292"/>
      <c r="HVD40" s="292"/>
      <c r="HVE40" s="292"/>
      <c r="HVF40" s="292"/>
      <c r="HVG40" s="292"/>
      <c r="HVH40" s="292"/>
      <c r="HVI40" s="292"/>
      <c r="HVJ40" s="292"/>
      <c r="HVK40" s="292"/>
      <c r="HVL40" s="292"/>
      <c r="HVM40" s="292"/>
      <c r="HVN40" s="292"/>
      <c r="HVO40" s="292"/>
      <c r="HVP40" s="292"/>
      <c r="HVQ40" s="292"/>
      <c r="HVR40" s="292"/>
      <c r="HVS40" s="292"/>
      <c r="HVT40" s="292"/>
      <c r="HVU40" s="292"/>
      <c r="HVV40" s="292"/>
      <c r="HVW40" s="292"/>
      <c r="HVX40" s="292"/>
      <c r="HVY40" s="292"/>
      <c r="HVZ40" s="292"/>
      <c r="HWA40" s="292"/>
      <c r="HWB40" s="292"/>
      <c r="HWC40" s="292"/>
      <c r="HWD40" s="292"/>
      <c r="HWE40" s="292"/>
      <c r="HWF40" s="292"/>
      <c r="HWG40" s="292"/>
      <c r="HWH40" s="292"/>
      <c r="HWI40" s="292"/>
      <c r="HWJ40" s="292"/>
      <c r="HWK40" s="292"/>
      <c r="HWL40" s="292"/>
      <c r="HWM40" s="292"/>
      <c r="HWN40" s="292"/>
      <c r="HWO40" s="292"/>
      <c r="HWP40" s="292"/>
      <c r="HWQ40" s="292"/>
      <c r="HWR40" s="292"/>
      <c r="HWS40" s="292"/>
      <c r="HWT40" s="292"/>
      <c r="HWU40" s="292"/>
      <c r="HWV40" s="292"/>
      <c r="HWW40" s="292"/>
      <c r="HWX40" s="292"/>
      <c r="HWY40" s="292"/>
      <c r="HWZ40" s="292"/>
      <c r="HXA40" s="292"/>
      <c r="HXB40" s="292"/>
      <c r="HXC40" s="292"/>
      <c r="HXD40" s="292"/>
      <c r="HXE40" s="292"/>
      <c r="HXF40" s="292"/>
      <c r="HXG40" s="292"/>
      <c r="HXH40" s="292"/>
      <c r="HXI40" s="292"/>
      <c r="HXJ40" s="292"/>
      <c r="HXK40" s="292"/>
      <c r="HXL40" s="292"/>
      <c r="HXM40" s="292"/>
      <c r="HXN40" s="292"/>
      <c r="HXO40" s="292"/>
      <c r="HXP40" s="292"/>
      <c r="HXQ40" s="292"/>
      <c r="HXR40" s="292"/>
      <c r="HXS40" s="292"/>
      <c r="HXT40" s="292"/>
      <c r="HXU40" s="292"/>
      <c r="HXV40" s="292"/>
      <c r="HXW40" s="292"/>
      <c r="HXX40" s="292"/>
      <c r="HXY40" s="292"/>
      <c r="HXZ40" s="292"/>
      <c r="HYA40" s="292"/>
      <c r="HYB40" s="292"/>
      <c r="HYC40" s="292"/>
      <c r="HYD40" s="292"/>
      <c r="HYE40" s="292"/>
      <c r="HYF40" s="292"/>
      <c r="HYG40" s="292"/>
      <c r="HYH40" s="292"/>
      <c r="HYI40" s="292"/>
      <c r="HYJ40" s="292"/>
      <c r="HYK40" s="292"/>
      <c r="HYL40" s="292"/>
      <c r="HYM40" s="292"/>
      <c r="HYN40" s="292"/>
      <c r="HYO40" s="292"/>
      <c r="HYP40" s="292"/>
      <c r="HYQ40" s="292"/>
      <c r="HYR40" s="292"/>
      <c r="HYS40" s="292"/>
      <c r="HYT40" s="292"/>
      <c r="HYU40" s="292"/>
      <c r="HYV40" s="292"/>
      <c r="HYW40" s="292"/>
      <c r="HYX40" s="292"/>
      <c r="HYY40" s="292"/>
      <c r="HYZ40" s="292"/>
      <c r="HZA40" s="292"/>
      <c r="HZB40" s="292"/>
      <c r="HZC40" s="292"/>
      <c r="HZD40" s="292"/>
      <c r="HZE40" s="292"/>
      <c r="HZF40" s="292"/>
      <c r="HZG40" s="292"/>
      <c r="HZH40" s="292"/>
      <c r="HZI40" s="292"/>
      <c r="HZJ40" s="292"/>
      <c r="HZK40" s="292"/>
      <c r="HZL40" s="292"/>
      <c r="HZM40" s="292"/>
      <c r="HZN40" s="292"/>
      <c r="HZO40" s="292"/>
      <c r="HZP40" s="292"/>
      <c r="HZQ40" s="292"/>
      <c r="HZR40" s="292"/>
      <c r="HZS40" s="292"/>
      <c r="HZT40" s="292"/>
      <c r="HZU40" s="292"/>
      <c r="HZV40" s="292"/>
      <c r="HZW40" s="292"/>
      <c r="HZX40" s="292"/>
      <c r="HZY40" s="292"/>
      <c r="HZZ40" s="292"/>
      <c r="IAA40" s="292"/>
      <c r="IAB40" s="292"/>
      <c r="IAC40" s="292"/>
      <c r="IAD40" s="292"/>
      <c r="IAE40" s="292"/>
      <c r="IAF40" s="292"/>
      <c r="IAG40" s="292"/>
      <c r="IAH40" s="292"/>
      <c r="IAI40" s="292"/>
      <c r="IAJ40" s="292"/>
      <c r="IAK40" s="292"/>
      <c r="IAL40" s="292"/>
      <c r="IAM40" s="292"/>
      <c r="IAN40" s="292"/>
      <c r="IAO40" s="292"/>
      <c r="IAP40" s="292"/>
      <c r="IAQ40" s="292"/>
      <c r="IAR40" s="292"/>
      <c r="IAS40" s="292"/>
      <c r="IAT40" s="292"/>
      <c r="IAU40" s="292"/>
      <c r="IAV40" s="292"/>
      <c r="IAW40" s="292"/>
      <c r="IAX40" s="292"/>
      <c r="IAY40" s="292"/>
      <c r="IAZ40" s="292"/>
      <c r="IBA40" s="292"/>
      <c r="IBB40" s="292"/>
      <c r="IBC40" s="292"/>
      <c r="IBD40" s="292"/>
      <c r="IBE40" s="292"/>
      <c r="IBF40" s="292"/>
      <c r="IBG40" s="292"/>
      <c r="IBH40" s="292"/>
      <c r="IBI40" s="292"/>
      <c r="IBJ40" s="292"/>
      <c r="IBK40" s="292"/>
      <c r="IBL40" s="292"/>
      <c r="IBM40" s="292"/>
      <c r="IBN40" s="292"/>
      <c r="IBO40" s="292"/>
      <c r="IBP40" s="292"/>
      <c r="IBQ40" s="292"/>
      <c r="IBR40" s="292"/>
      <c r="IBS40" s="292"/>
      <c r="IBT40" s="292"/>
      <c r="IBU40" s="292"/>
      <c r="IBV40" s="292"/>
      <c r="IBW40" s="292"/>
      <c r="IBX40" s="292"/>
      <c r="IBY40" s="292"/>
      <c r="IBZ40" s="292"/>
      <c r="ICA40" s="292"/>
      <c r="ICB40" s="292"/>
      <c r="ICC40" s="292"/>
      <c r="ICD40" s="292"/>
      <c r="ICE40" s="292"/>
      <c r="ICF40" s="292"/>
      <c r="ICG40" s="292"/>
      <c r="ICH40" s="292"/>
      <c r="ICI40" s="292"/>
      <c r="ICJ40" s="292"/>
      <c r="ICK40" s="292"/>
      <c r="ICL40" s="292"/>
      <c r="ICM40" s="292"/>
      <c r="ICN40" s="292"/>
      <c r="ICO40" s="292"/>
      <c r="ICP40" s="292"/>
      <c r="ICQ40" s="292"/>
      <c r="ICR40" s="292"/>
      <c r="ICS40" s="292"/>
      <c r="ICT40" s="292"/>
      <c r="ICU40" s="292"/>
      <c r="ICV40" s="292"/>
      <c r="ICW40" s="292"/>
      <c r="ICX40" s="292"/>
      <c r="ICY40" s="292"/>
      <c r="ICZ40" s="292"/>
      <c r="IDA40" s="292"/>
      <c r="IDB40" s="292"/>
      <c r="IDC40" s="292"/>
      <c r="IDD40" s="292"/>
      <c r="IDE40" s="292"/>
      <c r="IDF40" s="292"/>
      <c r="IDG40" s="292"/>
      <c r="IDH40" s="292"/>
      <c r="IDI40" s="292"/>
      <c r="IDJ40" s="292"/>
      <c r="IDK40" s="292"/>
      <c r="IDL40" s="292"/>
      <c r="IDM40" s="292"/>
      <c r="IDN40" s="292"/>
      <c r="IDO40" s="292"/>
      <c r="IDP40" s="292"/>
      <c r="IDQ40" s="292"/>
      <c r="IDR40" s="292"/>
      <c r="IDS40" s="292"/>
      <c r="IDT40" s="292"/>
      <c r="IDU40" s="292"/>
      <c r="IDV40" s="292"/>
      <c r="IDW40" s="292"/>
      <c r="IDX40" s="292"/>
      <c r="IDY40" s="292"/>
      <c r="IDZ40" s="292"/>
      <c r="IEA40" s="292"/>
      <c r="IEB40" s="292"/>
      <c r="IEC40" s="292"/>
      <c r="IED40" s="292"/>
      <c r="IEE40" s="292"/>
      <c r="IEF40" s="292"/>
      <c r="IEG40" s="292"/>
      <c r="IEH40" s="292"/>
      <c r="IEI40" s="292"/>
      <c r="IEJ40" s="292"/>
      <c r="IEK40" s="292"/>
      <c r="IEL40" s="292"/>
      <c r="IEM40" s="292"/>
      <c r="IEN40" s="292"/>
      <c r="IEO40" s="292"/>
      <c r="IEP40" s="292"/>
      <c r="IEQ40" s="292"/>
      <c r="IER40" s="292"/>
      <c r="IES40" s="292"/>
      <c r="IET40" s="292"/>
      <c r="IEU40" s="292"/>
      <c r="IEV40" s="292"/>
      <c r="IEW40" s="292"/>
      <c r="IEX40" s="292"/>
      <c r="IEY40" s="292"/>
      <c r="IEZ40" s="292"/>
      <c r="IFA40" s="292"/>
      <c r="IFB40" s="292"/>
      <c r="IFC40" s="292"/>
      <c r="IFD40" s="292"/>
      <c r="IFE40" s="292"/>
      <c r="IFF40" s="292"/>
      <c r="IFG40" s="292"/>
      <c r="IFH40" s="292"/>
      <c r="IFI40" s="292"/>
      <c r="IFJ40" s="292"/>
      <c r="IFK40" s="292"/>
      <c r="IFL40" s="292"/>
      <c r="IFM40" s="292"/>
      <c r="IFN40" s="292"/>
      <c r="IFO40" s="292"/>
      <c r="IFP40" s="292"/>
      <c r="IFQ40" s="292"/>
      <c r="IFR40" s="292"/>
      <c r="IFS40" s="292"/>
      <c r="IFT40" s="292"/>
      <c r="IFU40" s="292"/>
      <c r="IFV40" s="292"/>
      <c r="IFW40" s="292"/>
      <c r="IFX40" s="292"/>
      <c r="IFY40" s="292"/>
      <c r="IFZ40" s="292"/>
      <c r="IGA40" s="292"/>
      <c r="IGB40" s="292"/>
      <c r="IGC40" s="292"/>
      <c r="IGD40" s="292"/>
      <c r="IGE40" s="292"/>
      <c r="IGF40" s="292"/>
      <c r="IGG40" s="292"/>
      <c r="IGH40" s="292"/>
      <c r="IGI40" s="292"/>
      <c r="IGJ40" s="292"/>
      <c r="IGK40" s="292"/>
      <c r="IGL40" s="292"/>
      <c r="IGM40" s="292"/>
      <c r="IGN40" s="292"/>
      <c r="IGO40" s="292"/>
      <c r="IGP40" s="292"/>
      <c r="IGQ40" s="292"/>
      <c r="IGR40" s="292"/>
      <c r="IGS40" s="292"/>
      <c r="IGT40" s="292"/>
      <c r="IGU40" s="292"/>
      <c r="IGV40" s="292"/>
      <c r="IGW40" s="292"/>
      <c r="IGX40" s="292"/>
      <c r="IGY40" s="292"/>
      <c r="IGZ40" s="292"/>
      <c r="IHA40" s="292"/>
      <c r="IHB40" s="292"/>
      <c r="IHC40" s="292"/>
      <c r="IHD40" s="292"/>
      <c r="IHE40" s="292"/>
      <c r="IHF40" s="292"/>
      <c r="IHG40" s="292"/>
      <c r="IHH40" s="292"/>
      <c r="IHI40" s="292"/>
      <c r="IHJ40" s="292"/>
      <c r="IHK40" s="292"/>
      <c r="IHL40" s="292"/>
      <c r="IHM40" s="292"/>
      <c r="IHN40" s="292"/>
      <c r="IHO40" s="292"/>
      <c r="IHP40" s="292"/>
      <c r="IHQ40" s="292"/>
      <c r="IHR40" s="292"/>
      <c r="IHS40" s="292"/>
      <c r="IHT40" s="292"/>
      <c r="IHU40" s="292"/>
      <c r="IHV40" s="292"/>
      <c r="IHW40" s="292"/>
      <c r="IHX40" s="292"/>
      <c r="IHY40" s="292"/>
      <c r="IHZ40" s="292"/>
      <c r="IIA40" s="292"/>
      <c r="IIB40" s="292"/>
      <c r="IIC40" s="292"/>
      <c r="IID40" s="292"/>
      <c r="IIE40" s="292"/>
      <c r="IIF40" s="292"/>
      <c r="IIG40" s="292"/>
      <c r="IIH40" s="292"/>
      <c r="III40" s="292"/>
      <c r="IIJ40" s="292"/>
      <c r="IIK40" s="292"/>
      <c r="IIL40" s="292"/>
      <c r="IIM40" s="292"/>
      <c r="IIN40" s="292"/>
      <c r="IIO40" s="292"/>
      <c r="IIP40" s="292"/>
      <c r="IIQ40" s="292"/>
      <c r="IIR40" s="292"/>
      <c r="IIS40" s="292"/>
      <c r="IIT40" s="292"/>
      <c r="IIU40" s="292"/>
      <c r="IIV40" s="292"/>
      <c r="IIW40" s="292"/>
      <c r="IIX40" s="292"/>
      <c r="IIY40" s="292"/>
      <c r="IIZ40" s="292"/>
      <c r="IJA40" s="292"/>
      <c r="IJB40" s="292"/>
      <c r="IJC40" s="292"/>
      <c r="IJD40" s="292"/>
      <c r="IJE40" s="292"/>
      <c r="IJF40" s="292"/>
      <c r="IJG40" s="292"/>
      <c r="IJH40" s="292"/>
      <c r="IJI40" s="292"/>
      <c r="IJJ40" s="292"/>
      <c r="IJK40" s="292"/>
      <c r="IJL40" s="292"/>
      <c r="IJM40" s="292"/>
      <c r="IJN40" s="292"/>
      <c r="IJO40" s="292"/>
      <c r="IJP40" s="292"/>
      <c r="IJQ40" s="292"/>
      <c r="IJR40" s="292"/>
      <c r="IJS40" s="292"/>
      <c r="IJT40" s="292"/>
      <c r="IJU40" s="292"/>
      <c r="IJV40" s="292"/>
      <c r="IJW40" s="292"/>
      <c r="IJX40" s="292"/>
      <c r="IJY40" s="292"/>
      <c r="IJZ40" s="292"/>
      <c r="IKA40" s="292"/>
      <c r="IKB40" s="292"/>
      <c r="IKC40" s="292"/>
      <c r="IKD40" s="292"/>
      <c r="IKE40" s="292"/>
      <c r="IKF40" s="292"/>
      <c r="IKG40" s="292"/>
      <c r="IKH40" s="292"/>
      <c r="IKI40" s="292"/>
      <c r="IKJ40" s="292"/>
      <c r="IKK40" s="292"/>
      <c r="IKL40" s="292"/>
      <c r="IKM40" s="292"/>
      <c r="IKN40" s="292"/>
      <c r="IKO40" s="292"/>
      <c r="IKP40" s="292"/>
      <c r="IKQ40" s="292"/>
      <c r="IKR40" s="292"/>
      <c r="IKS40" s="292"/>
      <c r="IKT40" s="292"/>
      <c r="IKU40" s="292"/>
      <c r="IKV40" s="292"/>
      <c r="IKW40" s="292"/>
      <c r="IKX40" s="292"/>
      <c r="IKY40" s="292"/>
      <c r="IKZ40" s="292"/>
      <c r="ILA40" s="292"/>
      <c r="ILB40" s="292"/>
      <c r="ILC40" s="292"/>
      <c r="ILD40" s="292"/>
      <c r="ILE40" s="292"/>
      <c r="ILF40" s="292"/>
      <c r="ILG40" s="292"/>
      <c r="ILH40" s="292"/>
      <c r="ILI40" s="292"/>
      <c r="ILJ40" s="292"/>
      <c r="ILK40" s="292"/>
      <c r="ILL40" s="292"/>
      <c r="ILM40" s="292"/>
      <c r="ILN40" s="292"/>
      <c r="ILO40" s="292"/>
      <c r="ILP40" s="292"/>
      <c r="ILQ40" s="292"/>
      <c r="ILR40" s="292"/>
      <c r="ILS40" s="292"/>
      <c r="ILT40" s="292"/>
      <c r="ILU40" s="292"/>
      <c r="ILV40" s="292"/>
      <c r="ILW40" s="292"/>
      <c r="ILX40" s="292"/>
      <c r="ILY40" s="292"/>
      <c r="ILZ40" s="292"/>
      <c r="IMA40" s="292"/>
      <c r="IMB40" s="292"/>
      <c r="IMC40" s="292"/>
      <c r="IMD40" s="292"/>
      <c r="IME40" s="292"/>
      <c r="IMF40" s="292"/>
      <c r="IMG40" s="292"/>
      <c r="IMH40" s="292"/>
      <c r="IMI40" s="292"/>
      <c r="IMJ40" s="292"/>
      <c r="IMK40" s="292"/>
      <c r="IML40" s="292"/>
      <c r="IMM40" s="292"/>
      <c r="IMN40" s="292"/>
      <c r="IMO40" s="292"/>
      <c r="IMP40" s="292"/>
      <c r="IMQ40" s="292"/>
      <c r="IMR40" s="292"/>
      <c r="IMS40" s="292"/>
      <c r="IMT40" s="292"/>
      <c r="IMU40" s="292"/>
      <c r="IMV40" s="292"/>
      <c r="IMW40" s="292"/>
      <c r="IMX40" s="292"/>
      <c r="IMY40" s="292"/>
      <c r="IMZ40" s="292"/>
      <c r="INA40" s="292"/>
      <c r="INB40" s="292"/>
      <c r="INC40" s="292"/>
      <c r="IND40" s="292"/>
      <c r="INE40" s="292"/>
      <c r="INF40" s="292"/>
      <c r="ING40" s="292"/>
      <c r="INH40" s="292"/>
      <c r="INI40" s="292"/>
      <c r="INJ40" s="292"/>
      <c r="INK40" s="292"/>
      <c r="INL40" s="292"/>
      <c r="INM40" s="292"/>
      <c r="INN40" s="292"/>
      <c r="INO40" s="292"/>
      <c r="INP40" s="292"/>
      <c r="INQ40" s="292"/>
      <c r="INR40" s="292"/>
      <c r="INS40" s="292"/>
      <c r="INT40" s="292"/>
      <c r="INU40" s="292"/>
      <c r="INV40" s="292"/>
      <c r="INW40" s="292"/>
      <c r="INX40" s="292"/>
      <c r="INY40" s="292"/>
      <c r="INZ40" s="292"/>
      <c r="IOA40" s="292"/>
      <c r="IOB40" s="292"/>
      <c r="IOC40" s="292"/>
      <c r="IOD40" s="292"/>
      <c r="IOE40" s="292"/>
      <c r="IOF40" s="292"/>
      <c r="IOG40" s="292"/>
      <c r="IOH40" s="292"/>
      <c r="IOI40" s="292"/>
      <c r="IOJ40" s="292"/>
      <c r="IOK40" s="292"/>
      <c r="IOL40" s="292"/>
      <c r="IOM40" s="292"/>
      <c r="ION40" s="292"/>
      <c r="IOO40" s="292"/>
      <c r="IOP40" s="292"/>
      <c r="IOQ40" s="292"/>
      <c r="IOR40" s="292"/>
      <c r="IOS40" s="292"/>
      <c r="IOT40" s="292"/>
      <c r="IOU40" s="292"/>
      <c r="IOV40" s="292"/>
      <c r="IOW40" s="292"/>
      <c r="IOX40" s="292"/>
      <c r="IOY40" s="292"/>
      <c r="IOZ40" s="292"/>
      <c r="IPA40" s="292"/>
      <c r="IPB40" s="292"/>
      <c r="IPC40" s="292"/>
      <c r="IPD40" s="292"/>
      <c r="IPE40" s="292"/>
      <c r="IPF40" s="292"/>
      <c r="IPG40" s="292"/>
      <c r="IPH40" s="292"/>
      <c r="IPI40" s="292"/>
      <c r="IPJ40" s="292"/>
      <c r="IPK40" s="292"/>
      <c r="IPL40" s="292"/>
      <c r="IPM40" s="292"/>
      <c r="IPN40" s="292"/>
      <c r="IPO40" s="292"/>
      <c r="IPP40" s="292"/>
      <c r="IPQ40" s="292"/>
      <c r="IPR40" s="292"/>
      <c r="IPS40" s="292"/>
      <c r="IPT40" s="292"/>
      <c r="IPU40" s="292"/>
      <c r="IPV40" s="292"/>
      <c r="IPW40" s="292"/>
      <c r="IPX40" s="292"/>
      <c r="IPY40" s="292"/>
      <c r="IPZ40" s="292"/>
      <c r="IQA40" s="292"/>
      <c r="IQB40" s="292"/>
      <c r="IQC40" s="292"/>
      <c r="IQD40" s="292"/>
      <c r="IQE40" s="292"/>
      <c r="IQF40" s="292"/>
      <c r="IQG40" s="292"/>
      <c r="IQH40" s="292"/>
      <c r="IQI40" s="292"/>
      <c r="IQJ40" s="292"/>
      <c r="IQK40" s="292"/>
      <c r="IQL40" s="292"/>
      <c r="IQM40" s="292"/>
      <c r="IQN40" s="292"/>
      <c r="IQO40" s="292"/>
      <c r="IQP40" s="292"/>
      <c r="IQQ40" s="292"/>
      <c r="IQR40" s="292"/>
      <c r="IQS40" s="292"/>
      <c r="IQT40" s="292"/>
      <c r="IQU40" s="292"/>
      <c r="IQV40" s="292"/>
      <c r="IQW40" s="292"/>
      <c r="IQX40" s="292"/>
      <c r="IQY40" s="292"/>
      <c r="IQZ40" s="292"/>
      <c r="IRA40" s="292"/>
      <c r="IRB40" s="292"/>
      <c r="IRC40" s="292"/>
      <c r="IRD40" s="292"/>
      <c r="IRE40" s="292"/>
      <c r="IRF40" s="292"/>
      <c r="IRG40" s="292"/>
      <c r="IRH40" s="292"/>
      <c r="IRI40" s="292"/>
      <c r="IRJ40" s="292"/>
      <c r="IRK40" s="292"/>
      <c r="IRL40" s="292"/>
      <c r="IRM40" s="292"/>
      <c r="IRN40" s="292"/>
      <c r="IRO40" s="292"/>
      <c r="IRP40" s="292"/>
      <c r="IRQ40" s="292"/>
      <c r="IRR40" s="292"/>
      <c r="IRS40" s="292"/>
      <c r="IRT40" s="292"/>
      <c r="IRU40" s="292"/>
      <c r="IRV40" s="292"/>
      <c r="IRW40" s="292"/>
      <c r="IRX40" s="292"/>
      <c r="IRY40" s="292"/>
      <c r="IRZ40" s="292"/>
      <c r="ISA40" s="292"/>
      <c r="ISB40" s="292"/>
      <c r="ISC40" s="292"/>
      <c r="ISD40" s="292"/>
      <c r="ISE40" s="292"/>
      <c r="ISF40" s="292"/>
      <c r="ISG40" s="292"/>
      <c r="ISH40" s="292"/>
      <c r="ISI40" s="292"/>
      <c r="ISJ40" s="292"/>
      <c r="ISK40" s="292"/>
      <c r="ISL40" s="292"/>
      <c r="ISM40" s="292"/>
      <c r="ISN40" s="292"/>
      <c r="ISO40" s="292"/>
      <c r="ISP40" s="292"/>
      <c r="ISQ40" s="292"/>
      <c r="ISR40" s="292"/>
      <c r="ISS40" s="292"/>
      <c r="IST40" s="292"/>
      <c r="ISU40" s="292"/>
      <c r="ISV40" s="292"/>
      <c r="ISW40" s="292"/>
      <c r="ISX40" s="292"/>
      <c r="ISY40" s="292"/>
      <c r="ISZ40" s="292"/>
      <c r="ITA40" s="292"/>
      <c r="ITB40" s="292"/>
      <c r="ITC40" s="292"/>
      <c r="ITD40" s="292"/>
      <c r="ITE40" s="292"/>
      <c r="ITF40" s="292"/>
      <c r="ITG40" s="292"/>
      <c r="ITH40" s="292"/>
      <c r="ITI40" s="292"/>
      <c r="ITJ40" s="292"/>
      <c r="ITK40" s="292"/>
      <c r="ITL40" s="292"/>
      <c r="ITM40" s="292"/>
      <c r="ITN40" s="292"/>
      <c r="ITO40" s="292"/>
      <c r="ITP40" s="292"/>
      <c r="ITQ40" s="292"/>
      <c r="ITR40" s="292"/>
      <c r="ITS40" s="292"/>
      <c r="ITT40" s="292"/>
      <c r="ITU40" s="292"/>
      <c r="ITV40" s="292"/>
      <c r="ITW40" s="292"/>
      <c r="ITX40" s="292"/>
      <c r="ITY40" s="292"/>
      <c r="ITZ40" s="292"/>
      <c r="IUA40" s="292"/>
      <c r="IUB40" s="292"/>
      <c r="IUC40" s="292"/>
      <c r="IUD40" s="292"/>
      <c r="IUE40" s="292"/>
      <c r="IUF40" s="292"/>
      <c r="IUG40" s="292"/>
      <c r="IUH40" s="292"/>
      <c r="IUI40" s="292"/>
      <c r="IUJ40" s="292"/>
      <c r="IUK40" s="292"/>
      <c r="IUL40" s="292"/>
      <c r="IUM40" s="292"/>
      <c r="IUN40" s="292"/>
      <c r="IUO40" s="292"/>
      <c r="IUP40" s="292"/>
      <c r="IUQ40" s="292"/>
      <c r="IUR40" s="292"/>
      <c r="IUS40" s="292"/>
      <c r="IUT40" s="292"/>
      <c r="IUU40" s="292"/>
      <c r="IUV40" s="292"/>
      <c r="IUW40" s="292"/>
      <c r="IUX40" s="292"/>
      <c r="IUY40" s="292"/>
      <c r="IUZ40" s="292"/>
      <c r="IVA40" s="292"/>
      <c r="IVB40" s="292"/>
      <c r="IVC40" s="292"/>
      <c r="IVD40" s="292"/>
      <c r="IVE40" s="292"/>
      <c r="IVF40" s="292"/>
      <c r="IVG40" s="292"/>
      <c r="IVH40" s="292"/>
      <c r="IVI40" s="292"/>
      <c r="IVJ40" s="292"/>
      <c r="IVK40" s="292"/>
      <c r="IVL40" s="292"/>
      <c r="IVM40" s="292"/>
      <c r="IVN40" s="292"/>
      <c r="IVO40" s="292"/>
      <c r="IVP40" s="292"/>
      <c r="IVQ40" s="292"/>
      <c r="IVR40" s="292"/>
      <c r="IVS40" s="292"/>
      <c r="IVT40" s="292"/>
      <c r="IVU40" s="292"/>
      <c r="IVV40" s="292"/>
      <c r="IVW40" s="292"/>
      <c r="IVX40" s="292"/>
      <c r="IVY40" s="292"/>
      <c r="IVZ40" s="292"/>
      <c r="IWA40" s="292"/>
      <c r="IWB40" s="292"/>
      <c r="IWC40" s="292"/>
      <c r="IWD40" s="292"/>
      <c r="IWE40" s="292"/>
      <c r="IWF40" s="292"/>
      <c r="IWG40" s="292"/>
      <c r="IWH40" s="292"/>
      <c r="IWI40" s="292"/>
      <c r="IWJ40" s="292"/>
      <c r="IWK40" s="292"/>
      <c r="IWL40" s="292"/>
      <c r="IWM40" s="292"/>
      <c r="IWN40" s="292"/>
      <c r="IWO40" s="292"/>
      <c r="IWP40" s="292"/>
      <c r="IWQ40" s="292"/>
      <c r="IWR40" s="292"/>
      <c r="IWS40" s="292"/>
      <c r="IWT40" s="292"/>
      <c r="IWU40" s="292"/>
      <c r="IWV40" s="292"/>
      <c r="IWW40" s="292"/>
      <c r="IWX40" s="292"/>
      <c r="IWY40" s="292"/>
      <c r="IWZ40" s="292"/>
      <c r="IXA40" s="292"/>
      <c r="IXB40" s="292"/>
      <c r="IXC40" s="292"/>
      <c r="IXD40" s="292"/>
      <c r="IXE40" s="292"/>
      <c r="IXF40" s="292"/>
      <c r="IXG40" s="292"/>
      <c r="IXH40" s="292"/>
      <c r="IXI40" s="292"/>
      <c r="IXJ40" s="292"/>
      <c r="IXK40" s="292"/>
      <c r="IXL40" s="292"/>
      <c r="IXM40" s="292"/>
      <c r="IXN40" s="292"/>
      <c r="IXO40" s="292"/>
      <c r="IXP40" s="292"/>
      <c r="IXQ40" s="292"/>
      <c r="IXR40" s="292"/>
      <c r="IXS40" s="292"/>
      <c r="IXT40" s="292"/>
      <c r="IXU40" s="292"/>
      <c r="IXV40" s="292"/>
      <c r="IXW40" s="292"/>
      <c r="IXX40" s="292"/>
      <c r="IXY40" s="292"/>
      <c r="IXZ40" s="292"/>
      <c r="IYA40" s="292"/>
      <c r="IYB40" s="292"/>
      <c r="IYC40" s="292"/>
      <c r="IYD40" s="292"/>
      <c r="IYE40" s="292"/>
      <c r="IYF40" s="292"/>
      <c r="IYG40" s="292"/>
      <c r="IYH40" s="292"/>
      <c r="IYI40" s="292"/>
      <c r="IYJ40" s="292"/>
      <c r="IYK40" s="292"/>
      <c r="IYL40" s="292"/>
      <c r="IYM40" s="292"/>
      <c r="IYN40" s="292"/>
      <c r="IYO40" s="292"/>
      <c r="IYP40" s="292"/>
      <c r="IYQ40" s="292"/>
      <c r="IYR40" s="292"/>
      <c r="IYS40" s="292"/>
      <c r="IYT40" s="292"/>
      <c r="IYU40" s="292"/>
      <c r="IYV40" s="292"/>
      <c r="IYW40" s="292"/>
      <c r="IYX40" s="292"/>
      <c r="IYY40" s="292"/>
      <c r="IYZ40" s="292"/>
      <c r="IZA40" s="292"/>
      <c r="IZB40" s="292"/>
      <c r="IZC40" s="292"/>
      <c r="IZD40" s="292"/>
      <c r="IZE40" s="292"/>
      <c r="IZF40" s="292"/>
      <c r="IZG40" s="292"/>
      <c r="IZH40" s="292"/>
      <c r="IZI40" s="292"/>
      <c r="IZJ40" s="292"/>
      <c r="IZK40" s="292"/>
      <c r="IZL40" s="292"/>
      <c r="IZM40" s="292"/>
      <c r="IZN40" s="292"/>
      <c r="IZO40" s="292"/>
      <c r="IZP40" s="292"/>
      <c r="IZQ40" s="292"/>
      <c r="IZR40" s="292"/>
      <c r="IZS40" s="292"/>
      <c r="IZT40" s="292"/>
      <c r="IZU40" s="292"/>
      <c r="IZV40" s="292"/>
      <c r="IZW40" s="292"/>
      <c r="IZX40" s="292"/>
      <c r="IZY40" s="292"/>
      <c r="IZZ40" s="292"/>
      <c r="JAA40" s="292"/>
      <c r="JAB40" s="292"/>
      <c r="JAC40" s="292"/>
      <c r="JAD40" s="292"/>
      <c r="JAE40" s="292"/>
      <c r="JAF40" s="292"/>
      <c r="JAG40" s="292"/>
      <c r="JAH40" s="292"/>
      <c r="JAI40" s="292"/>
      <c r="JAJ40" s="292"/>
      <c r="JAK40" s="292"/>
      <c r="JAL40" s="292"/>
      <c r="JAM40" s="292"/>
      <c r="JAN40" s="292"/>
      <c r="JAO40" s="292"/>
      <c r="JAP40" s="292"/>
      <c r="JAQ40" s="292"/>
      <c r="JAR40" s="292"/>
      <c r="JAS40" s="292"/>
      <c r="JAT40" s="292"/>
      <c r="JAU40" s="292"/>
      <c r="JAV40" s="292"/>
      <c r="JAW40" s="292"/>
      <c r="JAX40" s="292"/>
      <c r="JAY40" s="292"/>
      <c r="JAZ40" s="292"/>
      <c r="JBA40" s="292"/>
      <c r="JBB40" s="292"/>
      <c r="JBC40" s="292"/>
      <c r="JBD40" s="292"/>
      <c r="JBE40" s="292"/>
      <c r="JBF40" s="292"/>
      <c r="JBG40" s="292"/>
      <c r="JBH40" s="292"/>
      <c r="JBI40" s="292"/>
      <c r="JBJ40" s="292"/>
      <c r="JBK40" s="292"/>
      <c r="JBL40" s="292"/>
      <c r="JBM40" s="292"/>
      <c r="JBN40" s="292"/>
      <c r="JBO40" s="292"/>
      <c r="JBP40" s="292"/>
      <c r="JBQ40" s="292"/>
      <c r="JBR40" s="292"/>
      <c r="JBS40" s="292"/>
      <c r="JBT40" s="292"/>
      <c r="JBU40" s="292"/>
      <c r="JBV40" s="292"/>
      <c r="JBW40" s="292"/>
      <c r="JBX40" s="292"/>
      <c r="JBY40" s="292"/>
      <c r="JBZ40" s="292"/>
      <c r="JCA40" s="292"/>
      <c r="JCB40" s="292"/>
      <c r="JCC40" s="292"/>
      <c r="JCD40" s="292"/>
      <c r="JCE40" s="292"/>
      <c r="JCF40" s="292"/>
      <c r="JCG40" s="292"/>
      <c r="JCH40" s="292"/>
      <c r="JCI40" s="292"/>
      <c r="JCJ40" s="292"/>
      <c r="JCK40" s="292"/>
      <c r="JCL40" s="292"/>
      <c r="JCM40" s="292"/>
      <c r="JCN40" s="292"/>
      <c r="JCO40" s="292"/>
      <c r="JCP40" s="292"/>
      <c r="JCQ40" s="292"/>
      <c r="JCR40" s="292"/>
      <c r="JCS40" s="292"/>
      <c r="JCT40" s="292"/>
      <c r="JCU40" s="292"/>
      <c r="JCV40" s="292"/>
      <c r="JCW40" s="292"/>
      <c r="JCX40" s="292"/>
      <c r="JCY40" s="292"/>
      <c r="JCZ40" s="292"/>
      <c r="JDA40" s="292"/>
      <c r="JDB40" s="292"/>
      <c r="JDC40" s="292"/>
      <c r="JDD40" s="292"/>
      <c r="JDE40" s="292"/>
      <c r="JDF40" s="292"/>
      <c r="JDG40" s="292"/>
      <c r="JDH40" s="292"/>
      <c r="JDI40" s="292"/>
      <c r="JDJ40" s="292"/>
      <c r="JDK40" s="292"/>
      <c r="JDL40" s="292"/>
      <c r="JDM40" s="292"/>
      <c r="JDN40" s="292"/>
      <c r="JDO40" s="292"/>
      <c r="JDP40" s="292"/>
      <c r="JDQ40" s="292"/>
      <c r="JDR40" s="292"/>
      <c r="JDS40" s="292"/>
      <c r="JDT40" s="292"/>
      <c r="JDU40" s="292"/>
      <c r="JDV40" s="292"/>
      <c r="JDW40" s="292"/>
      <c r="JDX40" s="292"/>
      <c r="JDY40" s="292"/>
      <c r="JDZ40" s="292"/>
      <c r="JEA40" s="292"/>
      <c r="JEB40" s="292"/>
      <c r="JEC40" s="292"/>
      <c r="JED40" s="292"/>
      <c r="JEE40" s="292"/>
      <c r="JEF40" s="292"/>
      <c r="JEG40" s="292"/>
      <c r="JEH40" s="292"/>
      <c r="JEI40" s="292"/>
      <c r="JEJ40" s="292"/>
      <c r="JEK40" s="292"/>
      <c r="JEL40" s="292"/>
      <c r="JEM40" s="292"/>
      <c r="JEN40" s="292"/>
      <c r="JEO40" s="292"/>
      <c r="JEP40" s="292"/>
      <c r="JEQ40" s="292"/>
      <c r="JER40" s="292"/>
      <c r="JES40" s="292"/>
      <c r="JET40" s="292"/>
      <c r="JEU40" s="292"/>
      <c r="JEV40" s="292"/>
      <c r="JEW40" s="292"/>
      <c r="JEX40" s="292"/>
      <c r="JEY40" s="292"/>
      <c r="JEZ40" s="292"/>
      <c r="JFA40" s="292"/>
      <c r="JFB40" s="292"/>
      <c r="JFC40" s="292"/>
      <c r="JFD40" s="292"/>
      <c r="JFE40" s="292"/>
      <c r="JFF40" s="292"/>
      <c r="JFG40" s="292"/>
      <c r="JFH40" s="292"/>
      <c r="JFI40" s="292"/>
      <c r="JFJ40" s="292"/>
      <c r="JFK40" s="292"/>
      <c r="JFL40" s="292"/>
      <c r="JFM40" s="292"/>
      <c r="JFN40" s="292"/>
      <c r="JFO40" s="292"/>
      <c r="JFP40" s="292"/>
      <c r="JFQ40" s="292"/>
      <c r="JFR40" s="292"/>
      <c r="JFS40" s="292"/>
      <c r="JFT40" s="292"/>
      <c r="JFU40" s="292"/>
      <c r="JFV40" s="292"/>
      <c r="JFW40" s="292"/>
      <c r="JFX40" s="292"/>
      <c r="JFY40" s="292"/>
      <c r="JFZ40" s="292"/>
      <c r="JGA40" s="292"/>
      <c r="JGB40" s="292"/>
      <c r="JGC40" s="292"/>
      <c r="JGD40" s="292"/>
      <c r="JGE40" s="292"/>
      <c r="JGF40" s="292"/>
      <c r="JGG40" s="292"/>
      <c r="JGH40" s="292"/>
      <c r="JGI40" s="292"/>
      <c r="JGJ40" s="292"/>
      <c r="JGK40" s="292"/>
      <c r="JGL40" s="292"/>
      <c r="JGM40" s="292"/>
      <c r="JGN40" s="292"/>
      <c r="JGO40" s="292"/>
      <c r="JGP40" s="292"/>
      <c r="JGQ40" s="292"/>
      <c r="JGR40" s="292"/>
      <c r="JGS40" s="292"/>
      <c r="JGT40" s="292"/>
      <c r="JGU40" s="292"/>
      <c r="JGV40" s="292"/>
      <c r="JGW40" s="292"/>
      <c r="JGX40" s="292"/>
      <c r="JGY40" s="292"/>
      <c r="JGZ40" s="292"/>
      <c r="JHA40" s="292"/>
      <c r="JHB40" s="292"/>
      <c r="JHC40" s="292"/>
      <c r="JHD40" s="292"/>
      <c r="JHE40" s="292"/>
      <c r="JHF40" s="292"/>
      <c r="JHG40" s="292"/>
      <c r="JHH40" s="292"/>
      <c r="JHI40" s="292"/>
      <c r="JHJ40" s="292"/>
      <c r="JHK40" s="292"/>
      <c r="JHL40" s="292"/>
      <c r="JHM40" s="292"/>
      <c r="JHN40" s="292"/>
      <c r="JHO40" s="292"/>
      <c r="JHP40" s="292"/>
      <c r="JHQ40" s="292"/>
      <c r="JHR40" s="292"/>
      <c r="JHS40" s="292"/>
      <c r="JHT40" s="292"/>
      <c r="JHU40" s="292"/>
      <c r="JHV40" s="292"/>
      <c r="JHW40" s="292"/>
      <c r="JHX40" s="292"/>
      <c r="JHY40" s="292"/>
      <c r="JHZ40" s="292"/>
      <c r="JIA40" s="292"/>
      <c r="JIB40" s="292"/>
      <c r="JIC40" s="292"/>
      <c r="JID40" s="292"/>
      <c r="JIE40" s="292"/>
      <c r="JIF40" s="292"/>
      <c r="JIG40" s="292"/>
      <c r="JIH40" s="292"/>
      <c r="JII40" s="292"/>
      <c r="JIJ40" s="292"/>
      <c r="JIK40" s="292"/>
      <c r="JIL40" s="292"/>
      <c r="JIM40" s="292"/>
      <c r="JIN40" s="292"/>
      <c r="JIO40" s="292"/>
      <c r="JIP40" s="292"/>
      <c r="JIQ40" s="292"/>
      <c r="JIR40" s="292"/>
      <c r="JIS40" s="292"/>
      <c r="JIT40" s="292"/>
      <c r="JIU40" s="292"/>
      <c r="JIV40" s="292"/>
      <c r="JIW40" s="292"/>
      <c r="JIX40" s="292"/>
      <c r="JIY40" s="292"/>
      <c r="JIZ40" s="292"/>
      <c r="JJA40" s="292"/>
      <c r="JJB40" s="292"/>
      <c r="JJC40" s="292"/>
      <c r="JJD40" s="292"/>
      <c r="JJE40" s="292"/>
      <c r="JJF40" s="292"/>
      <c r="JJG40" s="292"/>
      <c r="JJH40" s="292"/>
      <c r="JJI40" s="292"/>
      <c r="JJJ40" s="292"/>
      <c r="JJK40" s="292"/>
      <c r="JJL40" s="292"/>
      <c r="JJM40" s="292"/>
      <c r="JJN40" s="292"/>
      <c r="JJO40" s="292"/>
      <c r="JJP40" s="292"/>
      <c r="JJQ40" s="292"/>
      <c r="JJR40" s="292"/>
      <c r="JJS40" s="292"/>
      <c r="JJT40" s="292"/>
      <c r="JJU40" s="292"/>
      <c r="JJV40" s="292"/>
      <c r="JJW40" s="292"/>
      <c r="JJX40" s="292"/>
      <c r="JJY40" s="292"/>
      <c r="JJZ40" s="292"/>
      <c r="JKA40" s="292"/>
      <c r="JKB40" s="292"/>
      <c r="JKC40" s="292"/>
      <c r="JKD40" s="292"/>
      <c r="JKE40" s="292"/>
      <c r="JKF40" s="292"/>
      <c r="JKG40" s="292"/>
      <c r="JKH40" s="292"/>
      <c r="JKI40" s="292"/>
      <c r="JKJ40" s="292"/>
      <c r="JKK40" s="292"/>
      <c r="JKL40" s="292"/>
      <c r="JKM40" s="292"/>
      <c r="JKN40" s="292"/>
      <c r="JKO40" s="292"/>
      <c r="JKP40" s="292"/>
      <c r="JKQ40" s="292"/>
      <c r="JKR40" s="292"/>
      <c r="JKS40" s="292"/>
      <c r="JKT40" s="292"/>
      <c r="JKU40" s="292"/>
      <c r="JKV40" s="292"/>
      <c r="JKW40" s="292"/>
      <c r="JKX40" s="292"/>
      <c r="JKY40" s="292"/>
      <c r="JKZ40" s="292"/>
      <c r="JLA40" s="292"/>
      <c r="JLB40" s="292"/>
      <c r="JLC40" s="292"/>
      <c r="JLD40" s="292"/>
      <c r="JLE40" s="292"/>
      <c r="JLF40" s="292"/>
      <c r="JLG40" s="292"/>
      <c r="JLH40" s="292"/>
      <c r="JLI40" s="292"/>
      <c r="JLJ40" s="292"/>
      <c r="JLK40" s="292"/>
      <c r="JLL40" s="292"/>
      <c r="JLM40" s="292"/>
      <c r="JLN40" s="292"/>
      <c r="JLO40" s="292"/>
      <c r="JLP40" s="292"/>
      <c r="JLQ40" s="292"/>
      <c r="JLR40" s="292"/>
      <c r="JLS40" s="292"/>
      <c r="JLT40" s="292"/>
      <c r="JLU40" s="292"/>
      <c r="JLV40" s="292"/>
      <c r="JLW40" s="292"/>
      <c r="JLX40" s="292"/>
      <c r="JLY40" s="292"/>
      <c r="JLZ40" s="292"/>
      <c r="JMA40" s="292"/>
      <c r="JMB40" s="292"/>
      <c r="JMC40" s="292"/>
      <c r="JMD40" s="292"/>
      <c r="JME40" s="292"/>
      <c r="JMF40" s="292"/>
      <c r="JMG40" s="292"/>
      <c r="JMH40" s="292"/>
      <c r="JMI40" s="292"/>
      <c r="JMJ40" s="292"/>
      <c r="JMK40" s="292"/>
      <c r="JML40" s="292"/>
      <c r="JMM40" s="292"/>
      <c r="JMN40" s="292"/>
      <c r="JMO40" s="292"/>
      <c r="JMP40" s="292"/>
      <c r="JMQ40" s="292"/>
      <c r="JMR40" s="292"/>
      <c r="JMS40" s="292"/>
      <c r="JMT40" s="292"/>
      <c r="JMU40" s="292"/>
      <c r="JMV40" s="292"/>
      <c r="JMW40" s="292"/>
      <c r="JMX40" s="292"/>
      <c r="JMY40" s="292"/>
      <c r="JMZ40" s="292"/>
      <c r="JNA40" s="292"/>
      <c r="JNB40" s="292"/>
      <c r="JNC40" s="292"/>
      <c r="JND40" s="292"/>
      <c r="JNE40" s="292"/>
      <c r="JNF40" s="292"/>
      <c r="JNG40" s="292"/>
      <c r="JNH40" s="292"/>
      <c r="JNI40" s="292"/>
      <c r="JNJ40" s="292"/>
      <c r="JNK40" s="292"/>
      <c r="JNL40" s="292"/>
      <c r="JNM40" s="292"/>
      <c r="JNN40" s="292"/>
      <c r="JNO40" s="292"/>
      <c r="JNP40" s="292"/>
      <c r="JNQ40" s="292"/>
      <c r="JNR40" s="292"/>
      <c r="JNS40" s="292"/>
      <c r="JNT40" s="292"/>
      <c r="JNU40" s="292"/>
      <c r="JNV40" s="292"/>
      <c r="JNW40" s="292"/>
      <c r="JNX40" s="292"/>
      <c r="JNY40" s="292"/>
      <c r="JNZ40" s="292"/>
      <c r="JOA40" s="292"/>
      <c r="JOB40" s="292"/>
      <c r="JOC40" s="292"/>
      <c r="JOD40" s="292"/>
      <c r="JOE40" s="292"/>
      <c r="JOF40" s="292"/>
      <c r="JOG40" s="292"/>
      <c r="JOH40" s="292"/>
      <c r="JOI40" s="292"/>
      <c r="JOJ40" s="292"/>
      <c r="JOK40" s="292"/>
      <c r="JOL40" s="292"/>
      <c r="JOM40" s="292"/>
      <c r="JON40" s="292"/>
      <c r="JOO40" s="292"/>
      <c r="JOP40" s="292"/>
      <c r="JOQ40" s="292"/>
      <c r="JOR40" s="292"/>
      <c r="JOS40" s="292"/>
      <c r="JOT40" s="292"/>
      <c r="JOU40" s="292"/>
      <c r="JOV40" s="292"/>
      <c r="JOW40" s="292"/>
      <c r="JOX40" s="292"/>
      <c r="JOY40" s="292"/>
      <c r="JOZ40" s="292"/>
      <c r="JPA40" s="292"/>
      <c r="JPB40" s="292"/>
      <c r="JPC40" s="292"/>
      <c r="JPD40" s="292"/>
      <c r="JPE40" s="292"/>
      <c r="JPF40" s="292"/>
      <c r="JPG40" s="292"/>
      <c r="JPH40" s="292"/>
      <c r="JPI40" s="292"/>
      <c r="JPJ40" s="292"/>
      <c r="JPK40" s="292"/>
      <c r="JPL40" s="292"/>
      <c r="JPM40" s="292"/>
      <c r="JPN40" s="292"/>
      <c r="JPO40" s="292"/>
      <c r="JPP40" s="292"/>
      <c r="JPQ40" s="292"/>
      <c r="JPR40" s="292"/>
      <c r="JPS40" s="292"/>
      <c r="JPT40" s="292"/>
      <c r="JPU40" s="292"/>
      <c r="JPV40" s="292"/>
      <c r="JPW40" s="292"/>
      <c r="JPX40" s="292"/>
      <c r="JPY40" s="292"/>
      <c r="JPZ40" s="292"/>
      <c r="JQA40" s="292"/>
      <c r="JQB40" s="292"/>
      <c r="JQC40" s="292"/>
      <c r="JQD40" s="292"/>
      <c r="JQE40" s="292"/>
      <c r="JQF40" s="292"/>
      <c r="JQG40" s="292"/>
      <c r="JQH40" s="292"/>
      <c r="JQI40" s="292"/>
      <c r="JQJ40" s="292"/>
      <c r="JQK40" s="292"/>
      <c r="JQL40" s="292"/>
      <c r="JQM40" s="292"/>
      <c r="JQN40" s="292"/>
      <c r="JQO40" s="292"/>
      <c r="JQP40" s="292"/>
      <c r="JQQ40" s="292"/>
      <c r="JQR40" s="292"/>
      <c r="JQS40" s="292"/>
      <c r="JQT40" s="292"/>
      <c r="JQU40" s="292"/>
      <c r="JQV40" s="292"/>
      <c r="JQW40" s="292"/>
      <c r="JQX40" s="292"/>
      <c r="JQY40" s="292"/>
      <c r="JQZ40" s="292"/>
      <c r="JRA40" s="292"/>
      <c r="JRB40" s="292"/>
      <c r="JRC40" s="292"/>
      <c r="JRD40" s="292"/>
      <c r="JRE40" s="292"/>
      <c r="JRF40" s="292"/>
      <c r="JRG40" s="292"/>
      <c r="JRH40" s="292"/>
      <c r="JRI40" s="292"/>
      <c r="JRJ40" s="292"/>
      <c r="JRK40" s="292"/>
      <c r="JRL40" s="292"/>
      <c r="JRM40" s="292"/>
      <c r="JRN40" s="292"/>
      <c r="JRO40" s="292"/>
      <c r="JRP40" s="292"/>
      <c r="JRQ40" s="292"/>
      <c r="JRR40" s="292"/>
      <c r="JRS40" s="292"/>
      <c r="JRT40" s="292"/>
      <c r="JRU40" s="292"/>
      <c r="JRV40" s="292"/>
      <c r="JRW40" s="292"/>
      <c r="JRX40" s="292"/>
      <c r="JRY40" s="292"/>
      <c r="JRZ40" s="292"/>
      <c r="JSA40" s="292"/>
      <c r="JSB40" s="292"/>
      <c r="JSC40" s="292"/>
      <c r="JSD40" s="292"/>
      <c r="JSE40" s="292"/>
      <c r="JSF40" s="292"/>
      <c r="JSG40" s="292"/>
      <c r="JSH40" s="292"/>
      <c r="JSI40" s="292"/>
      <c r="JSJ40" s="292"/>
      <c r="JSK40" s="292"/>
      <c r="JSL40" s="292"/>
      <c r="JSM40" s="292"/>
      <c r="JSN40" s="292"/>
      <c r="JSO40" s="292"/>
      <c r="JSP40" s="292"/>
      <c r="JSQ40" s="292"/>
      <c r="JSR40" s="292"/>
      <c r="JSS40" s="292"/>
      <c r="JST40" s="292"/>
      <c r="JSU40" s="292"/>
      <c r="JSV40" s="292"/>
      <c r="JSW40" s="292"/>
      <c r="JSX40" s="292"/>
      <c r="JSY40" s="292"/>
      <c r="JSZ40" s="292"/>
      <c r="JTA40" s="292"/>
      <c r="JTB40" s="292"/>
      <c r="JTC40" s="292"/>
      <c r="JTD40" s="292"/>
      <c r="JTE40" s="292"/>
      <c r="JTF40" s="292"/>
      <c r="JTG40" s="292"/>
      <c r="JTH40" s="292"/>
      <c r="JTI40" s="292"/>
      <c r="JTJ40" s="292"/>
      <c r="JTK40" s="292"/>
      <c r="JTL40" s="292"/>
      <c r="JTM40" s="292"/>
      <c r="JTN40" s="292"/>
      <c r="JTO40" s="292"/>
      <c r="JTP40" s="292"/>
      <c r="JTQ40" s="292"/>
      <c r="JTR40" s="292"/>
      <c r="JTS40" s="292"/>
      <c r="JTT40" s="292"/>
      <c r="JTU40" s="292"/>
      <c r="JTV40" s="292"/>
      <c r="JTW40" s="292"/>
      <c r="JTX40" s="292"/>
      <c r="JTY40" s="292"/>
      <c r="JTZ40" s="292"/>
      <c r="JUA40" s="292"/>
      <c r="JUB40" s="292"/>
      <c r="JUC40" s="292"/>
      <c r="JUD40" s="292"/>
      <c r="JUE40" s="292"/>
      <c r="JUF40" s="292"/>
      <c r="JUG40" s="292"/>
      <c r="JUH40" s="292"/>
      <c r="JUI40" s="292"/>
      <c r="JUJ40" s="292"/>
      <c r="JUK40" s="292"/>
      <c r="JUL40" s="292"/>
      <c r="JUM40" s="292"/>
      <c r="JUN40" s="292"/>
      <c r="JUO40" s="292"/>
      <c r="JUP40" s="292"/>
      <c r="JUQ40" s="292"/>
      <c r="JUR40" s="292"/>
      <c r="JUS40" s="292"/>
      <c r="JUT40" s="292"/>
      <c r="JUU40" s="292"/>
      <c r="JUV40" s="292"/>
      <c r="JUW40" s="292"/>
      <c r="JUX40" s="292"/>
      <c r="JUY40" s="292"/>
      <c r="JUZ40" s="292"/>
      <c r="JVA40" s="292"/>
      <c r="JVB40" s="292"/>
      <c r="JVC40" s="292"/>
      <c r="JVD40" s="292"/>
      <c r="JVE40" s="292"/>
      <c r="JVF40" s="292"/>
      <c r="JVG40" s="292"/>
      <c r="JVH40" s="292"/>
      <c r="JVI40" s="292"/>
      <c r="JVJ40" s="292"/>
      <c r="JVK40" s="292"/>
      <c r="JVL40" s="292"/>
      <c r="JVM40" s="292"/>
      <c r="JVN40" s="292"/>
      <c r="JVO40" s="292"/>
      <c r="JVP40" s="292"/>
      <c r="JVQ40" s="292"/>
      <c r="JVR40" s="292"/>
      <c r="JVS40" s="292"/>
      <c r="JVT40" s="292"/>
      <c r="JVU40" s="292"/>
      <c r="JVV40" s="292"/>
      <c r="JVW40" s="292"/>
      <c r="JVX40" s="292"/>
      <c r="JVY40" s="292"/>
      <c r="JVZ40" s="292"/>
      <c r="JWA40" s="292"/>
      <c r="JWB40" s="292"/>
      <c r="JWC40" s="292"/>
      <c r="JWD40" s="292"/>
      <c r="JWE40" s="292"/>
      <c r="JWF40" s="292"/>
      <c r="JWG40" s="292"/>
      <c r="JWH40" s="292"/>
      <c r="JWI40" s="292"/>
      <c r="JWJ40" s="292"/>
      <c r="JWK40" s="292"/>
      <c r="JWL40" s="292"/>
      <c r="JWM40" s="292"/>
      <c r="JWN40" s="292"/>
      <c r="JWO40" s="292"/>
      <c r="JWP40" s="292"/>
      <c r="JWQ40" s="292"/>
      <c r="JWR40" s="292"/>
      <c r="JWS40" s="292"/>
      <c r="JWT40" s="292"/>
      <c r="JWU40" s="292"/>
      <c r="JWV40" s="292"/>
      <c r="JWW40" s="292"/>
      <c r="JWX40" s="292"/>
      <c r="JWY40" s="292"/>
      <c r="JWZ40" s="292"/>
      <c r="JXA40" s="292"/>
      <c r="JXB40" s="292"/>
      <c r="JXC40" s="292"/>
      <c r="JXD40" s="292"/>
      <c r="JXE40" s="292"/>
      <c r="JXF40" s="292"/>
      <c r="JXG40" s="292"/>
      <c r="JXH40" s="292"/>
      <c r="JXI40" s="292"/>
      <c r="JXJ40" s="292"/>
      <c r="JXK40" s="292"/>
      <c r="JXL40" s="292"/>
      <c r="JXM40" s="292"/>
      <c r="JXN40" s="292"/>
      <c r="JXO40" s="292"/>
      <c r="JXP40" s="292"/>
      <c r="JXQ40" s="292"/>
      <c r="JXR40" s="292"/>
      <c r="JXS40" s="292"/>
      <c r="JXT40" s="292"/>
      <c r="JXU40" s="292"/>
      <c r="JXV40" s="292"/>
      <c r="JXW40" s="292"/>
      <c r="JXX40" s="292"/>
      <c r="JXY40" s="292"/>
      <c r="JXZ40" s="292"/>
      <c r="JYA40" s="292"/>
      <c r="JYB40" s="292"/>
      <c r="JYC40" s="292"/>
      <c r="JYD40" s="292"/>
      <c r="JYE40" s="292"/>
      <c r="JYF40" s="292"/>
      <c r="JYG40" s="292"/>
      <c r="JYH40" s="292"/>
      <c r="JYI40" s="292"/>
      <c r="JYJ40" s="292"/>
      <c r="JYK40" s="292"/>
      <c r="JYL40" s="292"/>
      <c r="JYM40" s="292"/>
      <c r="JYN40" s="292"/>
      <c r="JYO40" s="292"/>
      <c r="JYP40" s="292"/>
      <c r="JYQ40" s="292"/>
      <c r="JYR40" s="292"/>
      <c r="JYS40" s="292"/>
      <c r="JYT40" s="292"/>
      <c r="JYU40" s="292"/>
      <c r="JYV40" s="292"/>
      <c r="JYW40" s="292"/>
      <c r="JYX40" s="292"/>
      <c r="JYY40" s="292"/>
      <c r="JYZ40" s="292"/>
      <c r="JZA40" s="292"/>
      <c r="JZB40" s="292"/>
      <c r="JZC40" s="292"/>
      <c r="JZD40" s="292"/>
      <c r="JZE40" s="292"/>
      <c r="JZF40" s="292"/>
      <c r="JZG40" s="292"/>
      <c r="JZH40" s="292"/>
      <c r="JZI40" s="292"/>
      <c r="JZJ40" s="292"/>
      <c r="JZK40" s="292"/>
      <c r="JZL40" s="292"/>
      <c r="JZM40" s="292"/>
      <c r="JZN40" s="292"/>
      <c r="JZO40" s="292"/>
      <c r="JZP40" s="292"/>
      <c r="JZQ40" s="292"/>
      <c r="JZR40" s="292"/>
      <c r="JZS40" s="292"/>
      <c r="JZT40" s="292"/>
      <c r="JZU40" s="292"/>
      <c r="JZV40" s="292"/>
      <c r="JZW40" s="292"/>
      <c r="JZX40" s="292"/>
      <c r="JZY40" s="292"/>
      <c r="JZZ40" s="292"/>
      <c r="KAA40" s="292"/>
      <c r="KAB40" s="292"/>
      <c r="KAC40" s="292"/>
      <c r="KAD40" s="292"/>
      <c r="KAE40" s="292"/>
      <c r="KAF40" s="292"/>
      <c r="KAG40" s="292"/>
      <c r="KAH40" s="292"/>
      <c r="KAI40" s="292"/>
      <c r="KAJ40" s="292"/>
      <c r="KAK40" s="292"/>
      <c r="KAL40" s="292"/>
      <c r="KAM40" s="292"/>
      <c r="KAN40" s="292"/>
      <c r="KAO40" s="292"/>
      <c r="KAP40" s="292"/>
      <c r="KAQ40" s="292"/>
      <c r="KAR40" s="292"/>
      <c r="KAS40" s="292"/>
      <c r="KAT40" s="292"/>
      <c r="KAU40" s="292"/>
      <c r="KAV40" s="292"/>
      <c r="KAW40" s="292"/>
      <c r="KAX40" s="292"/>
      <c r="KAY40" s="292"/>
      <c r="KAZ40" s="292"/>
      <c r="KBA40" s="292"/>
      <c r="KBB40" s="292"/>
      <c r="KBC40" s="292"/>
      <c r="KBD40" s="292"/>
      <c r="KBE40" s="292"/>
      <c r="KBF40" s="292"/>
      <c r="KBG40" s="292"/>
      <c r="KBH40" s="292"/>
      <c r="KBI40" s="292"/>
      <c r="KBJ40" s="292"/>
      <c r="KBK40" s="292"/>
      <c r="KBL40" s="292"/>
      <c r="KBM40" s="292"/>
      <c r="KBN40" s="292"/>
      <c r="KBO40" s="292"/>
      <c r="KBP40" s="292"/>
      <c r="KBQ40" s="292"/>
      <c r="KBR40" s="292"/>
      <c r="KBS40" s="292"/>
      <c r="KBT40" s="292"/>
      <c r="KBU40" s="292"/>
      <c r="KBV40" s="292"/>
      <c r="KBW40" s="292"/>
      <c r="KBX40" s="292"/>
      <c r="KBY40" s="292"/>
      <c r="KBZ40" s="292"/>
      <c r="KCA40" s="292"/>
      <c r="KCB40" s="292"/>
      <c r="KCC40" s="292"/>
      <c r="KCD40" s="292"/>
      <c r="KCE40" s="292"/>
      <c r="KCF40" s="292"/>
      <c r="KCG40" s="292"/>
      <c r="KCH40" s="292"/>
      <c r="KCI40" s="292"/>
      <c r="KCJ40" s="292"/>
      <c r="KCK40" s="292"/>
      <c r="KCL40" s="292"/>
      <c r="KCM40" s="292"/>
      <c r="KCN40" s="292"/>
      <c r="KCO40" s="292"/>
      <c r="KCP40" s="292"/>
      <c r="KCQ40" s="292"/>
      <c r="KCR40" s="292"/>
      <c r="KCS40" s="292"/>
      <c r="KCT40" s="292"/>
      <c r="KCU40" s="292"/>
      <c r="KCV40" s="292"/>
      <c r="KCW40" s="292"/>
      <c r="KCX40" s="292"/>
      <c r="KCY40" s="292"/>
      <c r="KCZ40" s="292"/>
      <c r="KDA40" s="292"/>
      <c r="KDB40" s="292"/>
      <c r="KDC40" s="292"/>
      <c r="KDD40" s="292"/>
      <c r="KDE40" s="292"/>
      <c r="KDF40" s="292"/>
      <c r="KDG40" s="292"/>
      <c r="KDH40" s="292"/>
      <c r="KDI40" s="292"/>
      <c r="KDJ40" s="292"/>
      <c r="KDK40" s="292"/>
      <c r="KDL40" s="292"/>
      <c r="KDM40" s="292"/>
      <c r="KDN40" s="292"/>
      <c r="KDO40" s="292"/>
      <c r="KDP40" s="292"/>
      <c r="KDQ40" s="292"/>
      <c r="KDR40" s="292"/>
      <c r="KDS40" s="292"/>
      <c r="KDT40" s="292"/>
      <c r="KDU40" s="292"/>
      <c r="KDV40" s="292"/>
      <c r="KDW40" s="292"/>
      <c r="KDX40" s="292"/>
      <c r="KDY40" s="292"/>
      <c r="KDZ40" s="292"/>
      <c r="KEA40" s="292"/>
      <c r="KEB40" s="292"/>
      <c r="KEC40" s="292"/>
      <c r="KED40" s="292"/>
      <c r="KEE40" s="292"/>
      <c r="KEF40" s="292"/>
      <c r="KEG40" s="292"/>
      <c r="KEH40" s="292"/>
      <c r="KEI40" s="292"/>
      <c r="KEJ40" s="292"/>
      <c r="KEK40" s="292"/>
      <c r="KEL40" s="292"/>
      <c r="KEM40" s="292"/>
      <c r="KEN40" s="292"/>
      <c r="KEO40" s="292"/>
      <c r="KEP40" s="292"/>
      <c r="KEQ40" s="292"/>
      <c r="KER40" s="292"/>
      <c r="KES40" s="292"/>
      <c r="KET40" s="292"/>
      <c r="KEU40" s="292"/>
      <c r="KEV40" s="292"/>
      <c r="KEW40" s="292"/>
      <c r="KEX40" s="292"/>
      <c r="KEY40" s="292"/>
      <c r="KEZ40" s="292"/>
      <c r="KFA40" s="292"/>
      <c r="KFB40" s="292"/>
      <c r="KFC40" s="292"/>
      <c r="KFD40" s="292"/>
      <c r="KFE40" s="292"/>
      <c r="KFF40" s="292"/>
      <c r="KFG40" s="292"/>
      <c r="KFH40" s="292"/>
      <c r="KFI40" s="292"/>
      <c r="KFJ40" s="292"/>
      <c r="KFK40" s="292"/>
      <c r="KFL40" s="292"/>
      <c r="KFM40" s="292"/>
      <c r="KFN40" s="292"/>
      <c r="KFO40" s="292"/>
      <c r="KFP40" s="292"/>
      <c r="KFQ40" s="292"/>
      <c r="KFR40" s="292"/>
      <c r="KFS40" s="292"/>
      <c r="KFT40" s="292"/>
      <c r="KFU40" s="292"/>
      <c r="KFV40" s="292"/>
      <c r="KFW40" s="292"/>
      <c r="KFX40" s="292"/>
      <c r="KFY40" s="292"/>
      <c r="KFZ40" s="292"/>
      <c r="KGA40" s="292"/>
      <c r="KGB40" s="292"/>
      <c r="KGC40" s="292"/>
      <c r="KGD40" s="292"/>
      <c r="KGE40" s="292"/>
      <c r="KGF40" s="292"/>
      <c r="KGG40" s="292"/>
      <c r="KGH40" s="292"/>
      <c r="KGI40" s="292"/>
      <c r="KGJ40" s="292"/>
      <c r="KGK40" s="292"/>
      <c r="KGL40" s="292"/>
      <c r="KGM40" s="292"/>
      <c r="KGN40" s="292"/>
      <c r="KGO40" s="292"/>
      <c r="KGP40" s="292"/>
      <c r="KGQ40" s="292"/>
      <c r="KGR40" s="292"/>
      <c r="KGS40" s="292"/>
      <c r="KGT40" s="292"/>
      <c r="KGU40" s="292"/>
      <c r="KGV40" s="292"/>
      <c r="KGW40" s="292"/>
      <c r="KGX40" s="292"/>
      <c r="KGY40" s="292"/>
      <c r="KGZ40" s="292"/>
      <c r="KHA40" s="292"/>
      <c r="KHB40" s="292"/>
      <c r="KHC40" s="292"/>
      <c r="KHD40" s="292"/>
      <c r="KHE40" s="292"/>
      <c r="KHF40" s="292"/>
      <c r="KHG40" s="292"/>
      <c r="KHH40" s="292"/>
      <c r="KHI40" s="292"/>
      <c r="KHJ40" s="292"/>
      <c r="KHK40" s="292"/>
      <c r="KHL40" s="292"/>
      <c r="KHM40" s="292"/>
      <c r="KHN40" s="292"/>
      <c r="KHO40" s="292"/>
      <c r="KHP40" s="292"/>
      <c r="KHQ40" s="292"/>
      <c r="KHR40" s="292"/>
      <c r="KHS40" s="292"/>
      <c r="KHT40" s="292"/>
      <c r="KHU40" s="292"/>
      <c r="KHV40" s="292"/>
      <c r="KHW40" s="292"/>
      <c r="KHX40" s="292"/>
      <c r="KHY40" s="292"/>
      <c r="KHZ40" s="292"/>
      <c r="KIA40" s="292"/>
      <c r="KIB40" s="292"/>
      <c r="KIC40" s="292"/>
      <c r="KID40" s="292"/>
      <c r="KIE40" s="292"/>
      <c r="KIF40" s="292"/>
      <c r="KIG40" s="292"/>
      <c r="KIH40" s="292"/>
      <c r="KII40" s="292"/>
      <c r="KIJ40" s="292"/>
      <c r="KIK40" s="292"/>
      <c r="KIL40" s="292"/>
      <c r="KIM40" s="292"/>
      <c r="KIN40" s="292"/>
      <c r="KIO40" s="292"/>
      <c r="KIP40" s="292"/>
      <c r="KIQ40" s="292"/>
      <c r="KIR40" s="292"/>
      <c r="KIS40" s="292"/>
      <c r="KIT40" s="292"/>
      <c r="KIU40" s="292"/>
      <c r="KIV40" s="292"/>
      <c r="KIW40" s="292"/>
      <c r="KIX40" s="292"/>
      <c r="KIY40" s="292"/>
      <c r="KIZ40" s="292"/>
      <c r="KJA40" s="292"/>
      <c r="KJB40" s="292"/>
      <c r="KJC40" s="292"/>
      <c r="KJD40" s="292"/>
      <c r="KJE40" s="292"/>
      <c r="KJF40" s="292"/>
      <c r="KJG40" s="292"/>
      <c r="KJH40" s="292"/>
      <c r="KJI40" s="292"/>
      <c r="KJJ40" s="292"/>
      <c r="KJK40" s="292"/>
      <c r="KJL40" s="292"/>
      <c r="KJM40" s="292"/>
      <c r="KJN40" s="292"/>
      <c r="KJO40" s="292"/>
      <c r="KJP40" s="292"/>
      <c r="KJQ40" s="292"/>
      <c r="KJR40" s="292"/>
      <c r="KJS40" s="292"/>
      <c r="KJT40" s="292"/>
      <c r="KJU40" s="292"/>
      <c r="KJV40" s="292"/>
      <c r="KJW40" s="292"/>
      <c r="KJX40" s="292"/>
      <c r="KJY40" s="292"/>
      <c r="KJZ40" s="292"/>
      <c r="KKA40" s="292"/>
      <c r="KKB40" s="292"/>
      <c r="KKC40" s="292"/>
      <c r="KKD40" s="292"/>
      <c r="KKE40" s="292"/>
      <c r="KKF40" s="292"/>
      <c r="KKG40" s="292"/>
      <c r="KKH40" s="292"/>
      <c r="KKI40" s="292"/>
      <c r="KKJ40" s="292"/>
      <c r="KKK40" s="292"/>
      <c r="KKL40" s="292"/>
      <c r="KKM40" s="292"/>
      <c r="KKN40" s="292"/>
      <c r="KKO40" s="292"/>
      <c r="KKP40" s="292"/>
      <c r="KKQ40" s="292"/>
      <c r="KKR40" s="292"/>
      <c r="KKS40" s="292"/>
      <c r="KKT40" s="292"/>
      <c r="KKU40" s="292"/>
      <c r="KKV40" s="292"/>
      <c r="KKW40" s="292"/>
      <c r="KKX40" s="292"/>
      <c r="KKY40" s="292"/>
      <c r="KKZ40" s="292"/>
      <c r="KLA40" s="292"/>
      <c r="KLB40" s="292"/>
      <c r="KLC40" s="292"/>
      <c r="KLD40" s="292"/>
      <c r="KLE40" s="292"/>
      <c r="KLF40" s="292"/>
      <c r="KLG40" s="292"/>
      <c r="KLH40" s="292"/>
      <c r="KLI40" s="292"/>
      <c r="KLJ40" s="292"/>
      <c r="KLK40" s="292"/>
      <c r="KLL40" s="292"/>
      <c r="KLM40" s="292"/>
      <c r="KLN40" s="292"/>
      <c r="KLO40" s="292"/>
      <c r="KLP40" s="292"/>
      <c r="KLQ40" s="292"/>
      <c r="KLR40" s="292"/>
      <c r="KLS40" s="292"/>
      <c r="KLT40" s="292"/>
      <c r="KLU40" s="292"/>
      <c r="KLV40" s="292"/>
      <c r="KLW40" s="292"/>
      <c r="KLX40" s="292"/>
      <c r="KLY40" s="292"/>
      <c r="KLZ40" s="292"/>
      <c r="KMA40" s="292"/>
      <c r="KMB40" s="292"/>
      <c r="KMC40" s="292"/>
      <c r="KMD40" s="292"/>
      <c r="KME40" s="292"/>
      <c r="KMF40" s="292"/>
      <c r="KMG40" s="292"/>
      <c r="KMH40" s="292"/>
      <c r="KMI40" s="292"/>
      <c r="KMJ40" s="292"/>
      <c r="KMK40" s="292"/>
      <c r="KML40" s="292"/>
      <c r="KMM40" s="292"/>
      <c r="KMN40" s="292"/>
      <c r="KMO40" s="292"/>
      <c r="KMP40" s="292"/>
      <c r="KMQ40" s="292"/>
      <c r="KMR40" s="292"/>
      <c r="KMS40" s="292"/>
      <c r="KMT40" s="292"/>
      <c r="KMU40" s="292"/>
      <c r="KMV40" s="292"/>
      <c r="KMW40" s="292"/>
      <c r="KMX40" s="292"/>
      <c r="KMY40" s="292"/>
      <c r="KMZ40" s="292"/>
      <c r="KNA40" s="292"/>
      <c r="KNB40" s="292"/>
      <c r="KNC40" s="292"/>
      <c r="KND40" s="292"/>
      <c r="KNE40" s="292"/>
      <c r="KNF40" s="292"/>
      <c r="KNG40" s="292"/>
      <c r="KNH40" s="292"/>
      <c r="KNI40" s="292"/>
      <c r="KNJ40" s="292"/>
      <c r="KNK40" s="292"/>
      <c r="KNL40" s="292"/>
      <c r="KNM40" s="292"/>
      <c r="KNN40" s="292"/>
      <c r="KNO40" s="292"/>
      <c r="KNP40" s="292"/>
      <c r="KNQ40" s="292"/>
      <c r="KNR40" s="292"/>
      <c r="KNS40" s="292"/>
      <c r="KNT40" s="292"/>
      <c r="KNU40" s="292"/>
      <c r="KNV40" s="292"/>
      <c r="KNW40" s="292"/>
      <c r="KNX40" s="292"/>
      <c r="KNY40" s="292"/>
      <c r="KNZ40" s="292"/>
      <c r="KOA40" s="292"/>
      <c r="KOB40" s="292"/>
      <c r="KOC40" s="292"/>
      <c r="KOD40" s="292"/>
      <c r="KOE40" s="292"/>
      <c r="KOF40" s="292"/>
      <c r="KOG40" s="292"/>
      <c r="KOH40" s="292"/>
      <c r="KOI40" s="292"/>
      <c r="KOJ40" s="292"/>
      <c r="KOK40" s="292"/>
      <c r="KOL40" s="292"/>
      <c r="KOM40" s="292"/>
      <c r="KON40" s="292"/>
      <c r="KOO40" s="292"/>
      <c r="KOP40" s="292"/>
      <c r="KOQ40" s="292"/>
      <c r="KOR40" s="292"/>
      <c r="KOS40" s="292"/>
      <c r="KOT40" s="292"/>
      <c r="KOU40" s="292"/>
      <c r="KOV40" s="292"/>
      <c r="KOW40" s="292"/>
      <c r="KOX40" s="292"/>
      <c r="KOY40" s="292"/>
      <c r="KOZ40" s="292"/>
      <c r="KPA40" s="292"/>
      <c r="KPB40" s="292"/>
      <c r="KPC40" s="292"/>
      <c r="KPD40" s="292"/>
      <c r="KPE40" s="292"/>
      <c r="KPF40" s="292"/>
      <c r="KPG40" s="292"/>
      <c r="KPH40" s="292"/>
      <c r="KPI40" s="292"/>
      <c r="KPJ40" s="292"/>
      <c r="KPK40" s="292"/>
      <c r="KPL40" s="292"/>
      <c r="KPM40" s="292"/>
      <c r="KPN40" s="292"/>
      <c r="KPO40" s="292"/>
      <c r="KPP40" s="292"/>
      <c r="KPQ40" s="292"/>
      <c r="KPR40" s="292"/>
      <c r="KPS40" s="292"/>
      <c r="KPT40" s="292"/>
      <c r="KPU40" s="292"/>
      <c r="KPV40" s="292"/>
      <c r="KPW40" s="292"/>
      <c r="KPX40" s="292"/>
      <c r="KPY40" s="292"/>
      <c r="KPZ40" s="292"/>
      <c r="KQA40" s="292"/>
      <c r="KQB40" s="292"/>
      <c r="KQC40" s="292"/>
      <c r="KQD40" s="292"/>
      <c r="KQE40" s="292"/>
      <c r="KQF40" s="292"/>
      <c r="KQG40" s="292"/>
      <c r="KQH40" s="292"/>
      <c r="KQI40" s="292"/>
      <c r="KQJ40" s="292"/>
      <c r="KQK40" s="292"/>
      <c r="KQL40" s="292"/>
      <c r="KQM40" s="292"/>
      <c r="KQN40" s="292"/>
      <c r="KQO40" s="292"/>
      <c r="KQP40" s="292"/>
      <c r="KQQ40" s="292"/>
      <c r="KQR40" s="292"/>
      <c r="KQS40" s="292"/>
      <c r="KQT40" s="292"/>
      <c r="KQU40" s="292"/>
      <c r="KQV40" s="292"/>
      <c r="KQW40" s="292"/>
      <c r="KQX40" s="292"/>
      <c r="KQY40" s="292"/>
      <c r="KQZ40" s="292"/>
      <c r="KRA40" s="292"/>
      <c r="KRB40" s="292"/>
      <c r="KRC40" s="292"/>
      <c r="KRD40" s="292"/>
      <c r="KRE40" s="292"/>
      <c r="KRF40" s="292"/>
      <c r="KRG40" s="292"/>
      <c r="KRH40" s="292"/>
      <c r="KRI40" s="292"/>
      <c r="KRJ40" s="292"/>
      <c r="KRK40" s="292"/>
      <c r="KRL40" s="292"/>
      <c r="KRM40" s="292"/>
      <c r="KRN40" s="292"/>
      <c r="KRO40" s="292"/>
      <c r="KRP40" s="292"/>
      <c r="KRQ40" s="292"/>
      <c r="KRR40" s="292"/>
      <c r="KRS40" s="292"/>
      <c r="KRT40" s="292"/>
      <c r="KRU40" s="292"/>
      <c r="KRV40" s="292"/>
      <c r="KRW40" s="292"/>
      <c r="KRX40" s="292"/>
      <c r="KRY40" s="292"/>
      <c r="KRZ40" s="292"/>
      <c r="KSA40" s="292"/>
      <c r="KSB40" s="292"/>
      <c r="KSC40" s="292"/>
      <c r="KSD40" s="292"/>
      <c r="KSE40" s="292"/>
      <c r="KSF40" s="292"/>
      <c r="KSG40" s="292"/>
      <c r="KSH40" s="292"/>
      <c r="KSI40" s="292"/>
      <c r="KSJ40" s="292"/>
      <c r="KSK40" s="292"/>
      <c r="KSL40" s="292"/>
      <c r="KSM40" s="292"/>
      <c r="KSN40" s="292"/>
      <c r="KSO40" s="292"/>
      <c r="KSP40" s="292"/>
      <c r="KSQ40" s="292"/>
      <c r="KSR40" s="292"/>
      <c r="KSS40" s="292"/>
      <c r="KST40" s="292"/>
      <c r="KSU40" s="292"/>
      <c r="KSV40" s="292"/>
      <c r="KSW40" s="292"/>
      <c r="KSX40" s="292"/>
      <c r="KSY40" s="292"/>
      <c r="KSZ40" s="292"/>
      <c r="KTA40" s="292"/>
      <c r="KTB40" s="292"/>
      <c r="KTC40" s="292"/>
      <c r="KTD40" s="292"/>
      <c r="KTE40" s="292"/>
      <c r="KTF40" s="292"/>
      <c r="KTG40" s="292"/>
      <c r="KTH40" s="292"/>
      <c r="KTI40" s="292"/>
      <c r="KTJ40" s="292"/>
      <c r="KTK40" s="292"/>
      <c r="KTL40" s="292"/>
      <c r="KTM40" s="292"/>
      <c r="KTN40" s="292"/>
      <c r="KTO40" s="292"/>
      <c r="KTP40" s="292"/>
      <c r="KTQ40" s="292"/>
      <c r="KTR40" s="292"/>
      <c r="KTS40" s="292"/>
      <c r="KTT40" s="292"/>
      <c r="KTU40" s="292"/>
      <c r="KTV40" s="292"/>
      <c r="KTW40" s="292"/>
      <c r="KTX40" s="292"/>
      <c r="KTY40" s="292"/>
      <c r="KTZ40" s="292"/>
      <c r="KUA40" s="292"/>
      <c r="KUB40" s="292"/>
      <c r="KUC40" s="292"/>
      <c r="KUD40" s="292"/>
      <c r="KUE40" s="292"/>
      <c r="KUF40" s="292"/>
      <c r="KUG40" s="292"/>
      <c r="KUH40" s="292"/>
      <c r="KUI40" s="292"/>
      <c r="KUJ40" s="292"/>
      <c r="KUK40" s="292"/>
      <c r="KUL40" s="292"/>
      <c r="KUM40" s="292"/>
      <c r="KUN40" s="292"/>
      <c r="KUO40" s="292"/>
      <c r="KUP40" s="292"/>
      <c r="KUQ40" s="292"/>
      <c r="KUR40" s="292"/>
      <c r="KUS40" s="292"/>
      <c r="KUT40" s="292"/>
      <c r="KUU40" s="292"/>
      <c r="KUV40" s="292"/>
      <c r="KUW40" s="292"/>
      <c r="KUX40" s="292"/>
      <c r="KUY40" s="292"/>
      <c r="KUZ40" s="292"/>
      <c r="KVA40" s="292"/>
      <c r="KVB40" s="292"/>
      <c r="KVC40" s="292"/>
      <c r="KVD40" s="292"/>
      <c r="KVE40" s="292"/>
      <c r="KVF40" s="292"/>
      <c r="KVG40" s="292"/>
      <c r="KVH40" s="292"/>
      <c r="KVI40" s="292"/>
      <c r="KVJ40" s="292"/>
      <c r="KVK40" s="292"/>
      <c r="KVL40" s="292"/>
      <c r="KVM40" s="292"/>
      <c r="KVN40" s="292"/>
      <c r="KVO40" s="292"/>
      <c r="KVP40" s="292"/>
      <c r="KVQ40" s="292"/>
      <c r="KVR40" s="292"/>
      <c r="KVS40" s="292"/>
      <c r="KVT40" s="292"/>
      <c r="KVU40" s="292"/>
      <c r="KVV40" s="292"/>
      <c r="KVW40" s="292"/>
      <c r="KVX40" s="292"/>
      <c r="KVY40" s="292"/>
      <c r="KVZ40" s="292"/>
      <c r="KWA40" s="292"/>
      <c r="KWB40" s="292"/>
      <c r="KWC40" s="292"/>
      <c r="KWD40" s="292"/>
      <c r="KWE40" s="292"/>
      <c r="KWF40" s="292"/>
      <c r="KWG40" s="292"/>
      <c r="KWH40" s="292"/>
      <c r="KWI40" s="292"/>
      <c r="KWJ40" s="292"/>
      <c r="KWK40" s="292"/>
      <c r="KWL40" s="292"/>
      <c r="KWM40" s="292"/>
      <c r="KWN40" s="292"/>
      <c r="KWO40" s="292"/>
      <c r="KWP40" s="292"/>
      <c r="KWQ40" s="292"/>
      <c r="KWR40" s="292"/>
      <c r="KWS40" s="292"/>
      <c r="KWT40" s="292"/>
      <c r="KWU40" s="292"/>
      <c r="KWV40" s="292"/>
      <c r="KWW40" s="292"/>
      <c r="KWX40" s="292"/>
      <c r="KWY40" s="292"/>
      <c r="KWZ40" s="292"/>
      <c r="KXA40" s="292"/>
      <c r="KXB40" s="292"/>
      <c r="KXC40" s="292"/>
      <c r="KXD40" s="292"/>
      <c r="KXE40" s="292"/>
      <c r="KXF40" s="292"/>
      <c r="KXG40" s="292"/>
      <c r="KXH40" s="292"/>
      <c r="KXI40" s="292"/>
      <c r="KXJ40" s="292"/>
      <c r="KXK40" s="292"/>
      <c r="KXL40" s="292"/>
      <c r="KXM40" s="292"/>
      <c r="KXN40" s="292"/>
      <c r="KXO40" s="292"/>
      <c r="KXP40" s="292"/>
      <c r="KXQ40" s="292"/>
      <c r="KXR40" s="292"/>
      <c r="KXS40" s="292"/>
      <c r="KXT40" s="292"/>
      <c r="KXU40" s="292"/>
      <c r="KXV40" s="292"/>
      <c r="KXW40" s="292"/>
      <c r="KXX40" s="292"/>
      <c r="KXY40" s="292"/>
      <c r="KXZ40" s="292"/>
      <c r="KYA40" s="292"/>
      <c r="KYB40" s="292"/>
      <c r="KYC40" s="292"/>
      <c r="KYD40" s="292"/>
      <c r="KYE40" s="292"/>
      <c r="KYF40" s="292"/>
      <c r="KYG40" s="292"/>
      <c r="KYH40" s="292"/>
      <c r="KYI40" s="292"/>
      <c r="KYJ40" s="292"/>
      <c r="KYK40" s="292"/>
      <c r="KYL40" s="292"/>
      <c r="KYM40" s="292"/>
      <c r="KYN40" s="292"/>
      <c r="KYO40" s="292"/>
      <c r="KYP40" s="292"/>
      <c r="KYQ40" s="292"/>
      <c r="KYR40" s="292"/>
      <c r="KYS40" s="292"/>
      <c r="KYT40" s="292"/>
      <c r="KYU40" s="292"/>
      <c r="KYV40" s="292"/>
      <c r="KYW40" s="292"/>
      <c r="KYX40" s="292"/>
      <c r="KYY40" s="292"/>
      <c r="KYZ40" s="292"/>
      <c r="KZA40" s="292"/>
      <c r="KZB40" s="292"/>
      <c r="KZC40" s="292"/>
      <c r="KZD40" s="292"/>
      <c r="KZE40" s="292"/>
      <c r="KZF40" s="292"/>
      <c r="KZG40" s="292"/>
      <c r="KZH40" s="292"/>
      <c r="KZI40" s="292"/>
      <c r="KZJ40" s="292"/>
      <c r="KZK40" s="292"/>
      <c r="KZL40" s="292"/>
      <c r="KZM40" s="292"/>
      <c r="KZN40" s="292"/>
      <c r="KZO40" s="292"/>
      <c r="KZP40" s="292"/>
      <c r="KZQ40" s="292"/>
      <c r="KZR40" s="292"/>
      <c r="KZS40" s="292"/>
      <c r="KZT40" s="292"/>
      <c r="KZU40" s="292"/>
      <c r="KZV40" s="292"/>
      <c r="KZW40" s="292"/>
      <c r="KZX40" s="292"/>
      <c r="KZY40" s="292"/>
      <c r="KZZ40" s="292"/>
      <c r="LAA40" s="292"/>
      <c r="LAB40" s="292"/>
      <c r="LAC40" s="292"/>
      <c r="LAD40" s="292"/>
      <c r="LAE40" s="292"/>
      <c r="LAF40" s="292"/>
      <c r="LAG40" s="292"/>
      <c r="LAH40" s="292"/>
      <c r="LAI40" s="292"/>
      <c r="LAJ40" s="292"/>
      <c r="LAK40" s="292"/>
      <c r="LAL40" s="292"/>
      <c r="LAM40" s="292"/>
      <c r="LAN40" s="292"/>
      <c r="LAO40" s="292"/>
      <c r="LAP40" s="292"/>
      <c r="LAQ40" s="292"/>
      <c r="LAR40" s="292"/>
      <c r="LAS40" s="292"/>
      <c r="LAT40" s="292"/>
      <c r="LAU40" s="292"/>
      <c r="LAV40" s="292"/>
      <c r="LAW40" s="292"/>
      <c r="LAX40" s="292"/>
      <c r="LAY40" s="292"/>
      <c r="LAZ40" s="292"/>
      <c r="LBA40" s="292"/>
      <c r="LBB40" s="292"/>
      <c r="LBC40" s="292"/>
      <c r="LBD40" s="292"/>
      <c r="LBE40" s="292"/>
      <c r="LBF40" s="292"/>
      <c r="LBG40" s="292"/>
      <c r="LBH40" s="292"/>
      <c r="LBI40" s="292"/>
      <c r="LBJ40" s="292"/>
      <c r="LBK40" s="292"/>
      <c r="LBL40" s="292"/>
      <c r="LBM40" s="292"/>
      <c r="LBN40" s="292"/>
      <c r="LBO40" s="292"/>
      <c r="LBP40" s="292"/>
      <c r="LBQ40" s="292"/>
      <c r="LBR40" s="292"/>
      <c r="LBS40" s="292"/>
      <c r="LBT40" s="292"/>
      <c r="LBU40" s="292"/>
      <c r="LBV40" s="292"/>
      <c r="LBW40" s="292"/>
      <c r="LBX40" s="292"/>
      <c r="LBY40" s="292"/>
      <c r="LBZ40" s="292"/>
      <c r="LCA40" s="292"/>
      <c r="LCB40" s="292"/>
      <c r="LCC40" s="292"/>
      <c r="LCD40" s="292"/>
      <c r="LCE40" s="292"/>
      <c r="LCF40" s="292"/>
      <c r="LCG40" s="292"/>
      <c r="LCH40" s="292"/>
      <c r="LCI40" s="292"/>
      <c r="LCJ40" s="292"/>
      <c r="LCK40" s="292"/>
      <c r="LCL40" s="292"/>
      <c r="LCM40" s="292"/>
      <c r="LCN40" s="292"/>
      <c r="LCO40" s="292"/>
      <c r="LCP40" s="292"/>
      <c r="LCQ40" s="292"/>
      <c r="LCR40" s="292"/>
      <c r="LCS40" s="292"/>
      <c r="LCT40" s="292"/>
      <c r="LCU40" s="292"/>
      <c r="LCV40" s="292"/>
      <c r="LCW40" s="292"/>
      <c r="LCX40" s="292"/>
      <c r="LCY40" s="292"/>
      <c r="LCZ40" s="292"/>
      <c r="LDA40" s="292"/>
      <c r="LDB40" s="292"/>
      <c r="LDC40" s="292"/>
      <c r="LDD40" s="292"/>
      <c r="LDE40" s="292"/>
      <c r="LDF40" s="292"/>
      <c r="LDG40" s="292"/>
      <c r="LDH40" s="292"/>
      <c r="LDI40" s="292"/>
      <c r="LDJ40" s="292"/>
      <c r="LDK40" s="292"/>
      <c r="LDL40" s="292"/>
      <c r="LDM40" s="292"/>
      <c r="LDN40" s="292"/>
      <c r="LDO40" s="292"/>
      <c r="LDP40" s="292"/>
      <c r="LDQ40" s="292"/>
      <c r="LDR40" s="292"/>
      <c r="LDS40" s="292"/>
      <c r="LDT40" s="292"/>
      <c r="LDU40" s="292"/>
      <c r="LDV40" s="292"/>
      <c r="LDW40" s="292"/>
      <c r="LDX40" s="292"/>
      <c r="LDY40" s="292"/>
      <c r="LDZ40" s="292"/>
      <c r="LEA40" s="292"/>
      <c r="LEB40" s="292"/>
      <c r="LEC40" s="292"/>
      <c r="LED40" s="292"/>
      <c r="LEE40" s="292"/>
      <c r="LEF40" s="292"/>
      <c r="LEG40" s="292"/>
      <c r="LEH40" s="292"/>
      <c r="LEI40" s="292"/>
      <c r="LEJ40" s="292"/>
      <c r="LEK40" s="292"/>
      <c r="LEL40" s="292"/>
      <c r="LEM40" s="292"/>
      <c r="LEN40" s="292"/>
      <c r="LEO40" s="292"/>
      <c r="LEP40" s="292"/>
      <c r="LEQ40" s="292"/>
      <c r="LER40" s="292"/>
      <c r="LES40" s="292"/>
      <c r="LET40" s="292"/>
      <c r="LEU40" s="292"/>
      <c r="LEV40" s="292"/>
      <c r="LEW40" s="292"/>
      <c r="LEX40" s="292"/>
      <c r="LEY40" s="292"/>
      <c r="LEZ40" s="292"/>
      <c r="LFA40" s="292"/>
      <c r="LFB40" s="292"/>
      <c r="LFC40" s="292"/>
      <c r="LFD40" s="292"/>
      <c r="LFE40" s="292"/>
      <c r="LFF40" s="292"/>
      <c r="LFG40" s="292"/>
      <c r="LFH40" s="292"/>
      <c r="LFI40" s="292"/>
      <c r="LFJ40" s="292"/>
      <c r="LFK40" s="292"/>
      <c r="LFL40" s="292"/>
      <c r="LFM40" s="292"/>
      <c r="LFN40" s="292"/>
      <c r="LFO40" s="292"/>
      <c r="LFP40" s="292"/>
      <c r="LFQ40" s="292"/>
      <c r="LFR40" s="292"/>
      <c r="LFS40" s="292"/>
      <c r="LFT40" s="292"/>
      <c r="LFU40" s="292"/>
      <c r="LFV40" s="292"/>
      <c r="LFW40" s="292"/>
      <c r="LFX40" s="292"/>
      <c r="LFY40" s="292"/>
      <c r="LFZ40" s="292"/>
      <c r="LGA40" s="292"/>
      <c r="LGB40" s="292"/>
      <c r="LGC40" s="292"/>
      <c r="LGD40" s="292"/>
      <c r="LGE40" s="292"/>
      <c r="LGF40" s="292"/>
      <c r="LGG40" s="292"/>
      <c r="LGH40" s="292"/>
      <c r="LGI40" s="292"/>
      <c r="LGJ40" s="292"/>
      <c r="LGK40" s="292"/>
      <c r="LGL40" s="292"/>
      <c r="LGM40" s="292"/>
      <c r="LGN40" s="292"/>
      <c r="LGO40" s="292"/>
      <c r="LGP40" s="292"/>
      <c r="LGQ40" s="292"/>
      <c r="LGR40" s="292"/>
      <c r="LGS40" s="292"/>
      <c r="LGT40" s="292"/>
      <c r="LGU40" s="292"/>
      <c r="LGV40" s="292"/>
      <c r="LGW40" s="292"/>
      <c r="LGX40" s="292"/>
      <c r="LGY40" s="292"/>
      <c r="LGZ40" s="292"/>
      <c r="LHA40" s="292"/>
      <c r="LHB40" s="292"/>
      <c r="LHC40" s="292"/>
      <c r="LHD40" s="292"/>
      <c r="LHE40" s="292"/>
      <c r="LHF40" s="292"/>
      <c r="LHG40" s="292"/>
      <c r="LHH40" s="292"/>
      <c r="LHI40" s="292"/>
      <c r="LHJ40" s="292"/>
      <c r="LHK40" s="292"/>
      <c r="LHL40" s="292"/>
      <c r="LHM40" s="292"/>
      <c r="LHN40" s="292"/>
      <c r="LHO40" s="292"/>
      <c r="LHP40" s="292"/>
      <c r="LHQ40" s="292"/>
      <c r="LHR40" s="292"/>
      <c r="LHS40" s="292"/>
      <c r="LHT40" s="292"/>
      <c r="LHU40" s="292"/>
      <c r="LHV40" s="292"/>
      <c r="LHW40" s="292"/>
      <c r="LHX40" s="292"/>
      <c r="LHY40" s="292"/>
      <c r="LHZ40" s="292"/>
      <c r="LIA40" s="292"/>
      <c r="LIB40" s="292"/>
      <c r="LIC40" s="292"/>
      <c r="LID40" s="292"/>
      <c r="LIE40" s="292"/>
      <c r="LIF40" s="292"/>
      <c r="LIG40" s="292"/>
      <c r="LIH40" s="292"/>
      <c r="LII40" s="292"/>
      <c r="LIJ40" s="292"/>
      <c r="LIK40" s="292"/>
      <c r="LIL40" s="292"/>
      <c r="LIM40" s="292"/>
      <c r="LIN40" s="292"/>
      <c r="LIO40" s="292"/>
      <c r="LIP40" s="292"/>
      <c r="LIQ40" s="292"/>
      <c r="LIR40" s="292"/>
      <c r="LIS40" s="292"/>
      <c r="LIT40" s="292"/>
      <c r="LIU40" s="292"/>
      <c r="LIV40" s="292"/>
      <c r="LIW40" s="292"/>
      <c r="LIX40" s="292"/>
      <c r="LIY40" s="292"/>
      <c r="LIZ40" s="292"/>
      <c r="LJA40" s="292"/>
      <c r="LJB40" s="292"/>
      <c r="LJC40" s="292"/>
      <c r="LJD40" s="292"/>
      <c r="LJE40" s="292"/>
      <c r="LJF40" s="292"/>
      <c r="LJG40" s="292"/>
      <c r="LJH40" s="292"/>
      <c r="LJI40" s="292"/>
      <c r="LJJ40" s="292"/>
      <c r="LJK40" s="292"/>
      <c r="LJL40" s="292"/>
      <c r="LJM40" s="292"/>
      <c r="LJN40" s="292"/>
      <c r="LJO40" s="292"/>
      <c r="LJP40" s="292"/>
      <c r="LJQ40" s="292"/>
      <c r="LJR40" s="292"/>
      <c r="LJS40" s="292"/>
      <c r="LJT40" s="292"/>
      <c r="LJU40" s="292"/>
      <c r="LJV40" s="292"/>
      <c r="LJW40" s="292"/>
      <c r="LJX40" s="292"/>
      <c r="LJY40" s="292"/>
      <c r="LJZ40" s="292"/>
      <c r="LKA40" s="292"/>
      <c r="LKB40" s="292"/>
      <c r="LKC40" s="292"/>
      <c r="LKD40" s="292"/>
      <c r="LKE40" s="292"/>
      <c r="LKF40" s="292"/>
      <c r="LKG40" s="292"/>
      <c r="LKH40" s="292"/>
      <c r="LKI40" s="292"/>
      <c r="LKJ40" s="292"/>
      <c r="LKK40" s="292"/>
      <c r="LKL40" s="292"/>
      <c r="LKM40" s="292"/>
      <c r="LKN40" s="292"/>
      <c r="LKO40" s="292"/>
      <c r="LKP40" s="292"/>
      <c r="LKQ40" s="292"/>
      <c r="LKR40" s="292"/>
      <c r="LKS40" s="292"/>
      <c r="LKT40" s="292"/>
      <c r="LKU40" s="292"/>
      <c r="LKV40" s="292"/>
      <c r="LKW40" s="292"/>
      <c r="LKX40" s="292"/>
      <c r="LKY40" s="292"/>
      <c r="LKZ40" s="292"/>
      <c r="LLA40" s="292"/>
      <c r="LLB40" s="292"/>
      <c r="LLC40" s="292"/>
      <c r="LLD40" s="292"/>
      <c r="LLE40" s="292"/>
      <c r="LLF40" s="292"/>
      <c r="LLG40" s="292"/>
      <c r="LLH40" s="292"/>
      <c r="LLI40" s="292"/>
      <c r="LLJ40" s="292"/>
      <c r="LLK40" s="292"/>
      <c r="LLL40" s="292"/>
      <c r="LLM40" s="292"/>
      <c r="LLN40" s="292"/>
      <c r="LLO40" s="292"/>
      <c r="LLP40" s="292"/>
      <c r="LLQ40" s="292"/>
      <c r="LLR40" s="292"/>
      <c r="LLS40" s="292"/>
      <c r="LLT40" s="292"/>
      <c r="LLU40" s="292"/>
      <c r="LLV40" s="292"/>
      <c r="LLW40" s="292"/>
      <c r="LLX40" s="292"/>
      <c r="LLY40" s="292"/>
      <c r="LLZ40" s="292"/>
      <c r="LMA40" s="292"/>
      <c r="LMB40" s="292"/>
      <c r="LMC40" s="292"/>
      <c r="LMD40" s="292"/>
      <c r="LME40" s="292"/>
      <c r="LMF40" s="292"/>
      <c r="LMG40" s="292"/>
      <c r="LMH40" s="292"/>
      <c r="LMI40" s="292"/>
      <c r="LMJ40" s="292"/>
      <c r="LMK40" s="292"/>
      <c r="LML40" s="292"/>
      <c r="LMM40" s="292"/>
      <c r="LMN40" s="292"/>
      <c r="LMO40" s="292"/>
      <c r="LMP40" s="292"/>
      <c r="LMQ40" s="292"/>
      <c r="LMR40" s="292"/>
      <c r="LMS40" s="292"/>
      <c r="LMT40" s="292"/>
      <c r="LMU40" s="292"/>
      <c r="LMV40" s="292"/>
      <c r="LMW40" s="292"/>
      <c r="LMX40" s="292"/>
      <c r="LMY40" s="292"/>
      <c r="LMZ40" s="292"/>
      <c r="LNA40" s="292"/>
      <c r="LNB40" s="292"/>
      <c r="LNC40" s="292"/>
      <c r="LND40" s="292"/>
      <c r="LNE40" s="292"/>
      <c r="LNF40" s="292"/>
      <c r="LNG40" s="292"/>
      <c r="LNH40" s="292"/>
      <c r="LNI40" s="292"/>
      <c r="LNJ40" s="292"/>
      <c r="LNK40" s="292"/>
      <c r="LNL40" s="292"/>
      <c r="LNM40" s="292"/>
      <c r="LNN40" s="292"/>
      <c r="LNO40" s="292"/>
      <c r="LNP40" s="292"/>
      <c r="LNQ40" s="292"/>
      <c r="LNR40" s="292"/>
      <c r="LNS40" s="292"/>
      <c r="LNT40" s="292"/>
      <c r="LNU40" s="292"/>
      <c r="LNV40" s="292"/>
      <c r="LNW40" s="292"/>
      <c r="LNX40" s="292"/>
      <c r="LNY40" s="292"/>
      <c r="LNZ40" s="292"/>
      <c r="LOA40" s="292"/>
      <c r="LOB40" s="292"/>
      <c r="LOC40" s="292"/>
      <c r="LOD40" s="292"/>
      <c r="LOE40" s="292"/>
      <c r="LOF40" s="292"/>
      <c r="LOG40" s="292"/>
      <c r="LOH40" s="292"/>
      <c r="LOI40" s="292"/>
      <c r="LOJ40" s="292"/>
      <c r="LOK40" s="292"/>
      <c r="LOL40" s="292"/>
      <c r="LOM40" s="292"/>
      <c r="LON40" s="292"/>
      <c r="LOO40" s="292"/>
      <c r="LOP40" s="292"/>
      <c r="LOQ40" s="292"/>
      <c r="LOR40" s="292"/>
      <c r="LOS40" s="292"/>
      <c r="LOT40" s="292"/>
      <c r="LOU40" s="292"/>
      <c r="LOV40" s="292"/>
      <c r="LOW40" s="292"/>
      <c r="LOX40" s="292"/>
      <c r="LOY40" s="292"/>
      <c r="LOZ40" s="292"/>
      <c r="LPA40" s="292"/>
      <c r="LPB40" s="292"/>
      <c r="LPC40" s="292"/>
      <c r="LPD40" s="292"/>
      <c r="LPE40" s="292"/>
      <c r="LPF40" s="292"/>
      <c r="LPG40" s="292"/>
      <c r="LPH40" s="292"/>
      <c r="LPI40" s="292"/>
      <c r="LPJ40" s="292"/>
      <c r="LPK40" s="292"/>
      <c r="LPL40" s="292"/>
      <c r="LPM40" s="292"/>
      <c r="LPN40" s="292"/>
      <c r="LPO40" s="292"/>
      <c r="LPP40" s="292"/>
      <c r="LPQ40" s="292"/>
      <c r="LPR40" s="292"/>
      <c r="LPS40" s="292"/>
      <c r="LPT40" s="292"/>
      <c r="LPU40" s="292"/>
      <c r="LPV40" s="292"/>
      <c r="LPW40" s="292"/>
      <c r="LPX40" s="292"/>
      <c r="LPY40" s="292"/>
      <c r="LPZ40" s="292"/>
      <c r="LQA40" s="292"/>
      <c r="LQB40" s="292"/>
      <c r="LQC40" s="292"/>
      <c r="LQD40" s="292"/>
      <c r="LQE40" s="292"/>
      <c r="LQF40" s="292"/>
      <c r="LQG40" s="292"/>
      <c r="LQH40" s="292"/>
      <c r="LQI40" s="292"/>
      <c r="LQJ40" s="292"/>
      <c r="LQK40" s="292"/>
      <c r="LQL40" s="292"/>
      <c r="LQM40" s="292"/>
      <c r="LQN40" s="292"/>
      <c r="LQO40" s="292"/>
      <c r="LQP40" s="292"/>
      <c r="LQQ40" s="292"/>
      <c r="LQR40" s="292"/>
      <c r="LQS40" s="292"/>
      <c r="LQT40" s="292"/>
      <c r="LQU40" s="292"/>
      <c r="LQV40" s="292"/>
      <c r="LQW40" s="292"/>
      <c r="LQX40" s="292"/>
      <c r="LQY40" s="292"/>
      <c r="LQZ40" s="292"/>
      <c r="LRA40" s="292"/>
      <c r="LRB40" s="292"/>
      <c r="LRC40" s="292"/>
      <c r="LRD40" s="292"/>
      <c r="LRE40" s="292"/>
      <c r="LRF40" s="292"/>
      <c r="LRG40" s="292"/>
      <c r="LRH40" s="292"/>
      <c r="LRI40" s="292"/>
      <c r="LRJ40" s="292"/>
      <c r="LRK40" s="292"/>
      <c r="LRL40" s="292"/>
      <c r="LRM40" s="292"/>
      <c r="LRN40" s="292"/>
      <c r="LRO40" s="292"/>
      <c r="LRP40" s="292"/>
      <c r="LRQ40" s="292"/>
      <c r="LRR40" s="292"/>
      <c r="LRS40" s="292"/>
      <c r="LRT40" s="292"/>
      <c r="LRU40" s="292"/>
      <c r="LRV40" s="292"/>
      <c r="LRW40" s="292"/>
      <c r="LRX40" s="292"/>
      <c r="LRY40" s="292"/>
      <c r="LRZ40" s="292"/>
      <c r="LSA40" s="292"/>
      <c r="LSB40" s="292"/>
      <c r="LSC40" s="292"/>
      <c r="LSD40" s="292"/>
      <c r="LSE40" s="292"/>
      <c r="LSF40" s="292"/>
      <c r="LSG40" s="292"/>
      <c r="LSH40" s="292"/>
      <c r="LSI40" s="292"/>
      <c r="LSJ40" s="292"/>
      <c r="LSK40" s="292"/>
      <c r="LSL40" s="292"/>
      <c r="LSM40" s="292"/>
      <c r="LSN40" s="292"/>
      <c r="LSO40" s="292"/>
      <c r="LSP40" s="292"/>
      <c r="LSQ40" s="292"/>
      <c r="LSR40" s="292"/>
      <c r="LSS40" s="292"/>
      <c r="LST40" s="292"/>
      <c r="LSU40" s="292"/>
      <c r="LSV40" s="292"/>
      <c r="LSW40" s="292"/>
      <c r="LSX40" s="292"/>
      <c r="LSY40" s="292"/>
      <c r="LSZ40" s="292"/>
      <c r="LTA40" s="292"/>
      <c r="LTB40" s="292"/>
      <c r="LTC40" s="292"/>
      <c r="LTD40" s="292"/>
      <c r="LTE40" s="292"/>
      <c r="LTF40" s="292"/>
      <c r="LTG40" s="292"/>
      <c r="LTH40" s="292"/>
      <c r="LTI40" s="292"/>
      <c r="LTJ40" s="292"/>
      <c r="LTK40" s="292"/>
      <c r="LTL40" s="292"/>
      <c r="LTM40" s="292"/>
      <c r="LTN40" s="292"/>
      <c r="LTO40" s="292"/>
      <c r="LTP40" s="292"/>
      <c r="LTQ40" s="292"/>
      <c r="LTR40" s="292"/>
      <c r="LTS40" s="292"/>
      <c r="LTT40" s="292"/>
      <c r="LTU40" s="292"/>
      <c r="LTV40" s="292"/>
      <c r="LTW40" s="292"/>
      <c r="LTX40" s="292"/>
      <c r="LTY40" s="292"/>
      <c r="LTZ40" s="292"/>
      <c r="LUA40" s="292"/>
      <c r="LUB40" s="292"/>
      <c r="LUC40" s="292"/>
      <c r="LUD40" s="292"/>
      <c r="LUE40" s="292"/>
      <c r="LUF40" s="292"/>
      <c r="LUG40" s="292"/>
      <c r="LUH40" s="292"/>
      <c r="LUI40" s="292"/>
      <c r="LUJ40" s="292"/>
      <c r="LUK40" s="292"/>
      <c r="LUL40" s="292"/>
      <c r="LUM40" s="292"/>
      <c r="LUN40" s="292"/>
      <c r="LUO40" s="292"/>
      <c r="LUP40" s="292"/>
      <c r="LUQ40" s="292"/>
      <c r="LUR40" s="292"/>
      <c r="LUS40" s="292"/>
      <c r="LUT40" s="292"/>
      <c r="LUU40" s="292"/>
      <c r="LUV40" s="292"/>
      <c r="LUW40" s="292"/>
      <c r="LUX40" s="292"/>
      <c r="LUY40" s="292"/>
      <c r="LUZ40" s="292"/>
      <c r="LVA40" s="292"/>
      <c r="LVB40" s="292"/>
      <c r="LVC40" s="292"/>
      <c r="LVD40" s="292"/>
      <c r="LVE40" s="292"/>
      <c r="LVF40" s="292"/>
      <c r="LVG40" s="292"/>
      <c r="LVH40" s="292"/>
      <c r="LVI40" s="292"/>
      <c r="LVJ40" s="292"/>
      <c r="LVK40" s="292"/>
      <c r="LVL40" s="292"/>
      <c r="LVM40" s="292"/>
      <c r="LVN40" s="292"/>
      <c r="LVO40" s="292"/>
      <c r="LVP40" s="292"/>
      <c r="LVQ40" s="292"/>
      <c r="LVR40" s="292"/>
      <c r="LVS40" s="292"/>
      <c r="LVT40" s="292"/>
      <c r="LVU40" s="292"/>
      <c r="LVV40" s="292"/>
      <c r="LVW40" s="292"/>
      <c r="LVX40" s="292"/>
      <c r="LVY40" s="292"/>
      <c r="LVZ40" s="292"/>
      <c r="LWA40" s="292"/>
      <c r="LWB40" s="292"/>
      <c r="LWC40" s="292"/>
      <c r="LWD40" s="292"/>
      <c r="LWE40" s="292"/>
      <c r="LWF40" s="292"/>
      <c r="LWG40" s="292"/>
      <c r="LWH40" s="292"/>
      <c r="LWI40" s="292"/>
      <c r="LWJ40" s="292"/>
      <c r="LWK40" s="292"/>
      <c r="LWL40" s="292"/>
      <c r="LWM40" s="292"/>
      <c r="LWN40" s="292"/>
      <c r="LWO40" s="292"/>
      <c r="LWP40" s="292"/>
      <c r="LWQ40" s="292"/>
      <c r="LWR40" s="292"/>
      <c r="LWS40" s="292"/>
      <c r="LWT40" s="292"/>
      <c r="LWU40" s="292"/>
      <c r="LWV40" s="292"/>
      <c r="LWW40" s="292"/>
      <c r="LWX40" s="292"/>
      <c r="LWY40" s="292"/>
      <c r="LWZ40" s="292"/>
      <c r="LXA40" s="292"/>
      <c r="LXB40" s="292"/>
      <c r="LXC40" s="292"/>
      <c r="LXD40" s="292"/>
      <c r="LXE40" s="292"/>
      <c r="LXF40" s="292"/>
      <c r="LXG40" s="292"/>
      <c r="LXH40" s="292"/>
      <c r="LXI40" s="292"/>
      <c r="LXJ40" s="292"/>
      <c r="LXK40" s="292"/>
      <c r="LXL40" s="292"/>
      <c r="LXM40" s="292"/>
      <c r="LXN40" s="292"/>
      <c r="LXO40" s="292"/>
      <c r="LXP40" s="292"/>
      <c r="LXQ40" s="292"/>
      <c r="LXR40" s="292"/>
      <c r="LXS40" s="292"/>
      <c r="LXT40" s="292"/>
      <c r="LXU40" s="292"/>
      <c r="LXV40" s="292"/>
      <c r="LXW40" s="292"/>
      <c r="LXX40" s="292"/>
      <c r="LXY40" s="292"/>
      <c r="LXZ40" s="292"/>
      <c r="LYA40" s="292"/>
      <c r="LYB40" s="292"/>
      <c r="LYC40" s="292"/>
      <c r="LYD40" s="292"/>
      <c r="LYE40" s="292"/>
      <c r="LYF40" s="292"/>
      <c r="LYG40" s="292"/>
      <c r="LYH40" s="292"/>
      <c r="LYI40" s="292"/>
      <c r="LYJ40" s="292"/>
      <c r="LYK40" s="292"/>
      <c r="LYL40" s="292"/>
      <c r="LYM40" s="292"/>
      <c r="LYN40" s="292"/>
      <c r="LYO40" s="292"/>
      <c r="LYP40" s="292"/>
      <c r="LYQ40" s="292"/>
      <c r="LYR40" s="292"/>
      <c r="LYS40" s="292"/>
      <c r="LYT40" s="292"/>
      <c r="LYU40" s="292"/>
      <c r="LYV40" s="292"/>
      <c r="LYW40" s="292"/>
      <c r="LYX40" s="292"/>
      <c r="LYY40" s="292"/>
      <c r="LYZ40" s="292"/>
      <c r="LZA40" s="292"/>
      <c r="LZB40" s="292"/>
      <c r="LZC40" s="292"/>
      <c r="LZD40" s="292"/>
      <c r="LZE40" s="292"/>
      <c r="LZF40" s="292"/>
      <c r="LZG40" s="292"/>
      <c r="LZH40" s="292"/>
      <c r="LZI40" s="292"/>
      <c r="LZJ40" s="292"/>
      <c r="LZK40" s="292"/>
      <c r="LZL40" s="292"/>
      <c r="LZM40" s="292"/>
      <c r="LZN40" s="292"/>
      <c r="LZO40" s="292"/>
      <c r="LZP40" s="292"/>
      <c r="LZQ40" s="292"/>
      <c r="LZR40" s="292"/>
      <c r="LZS40" s="292"/>
      <c r="LZT40" s="292"/>
      <c r="LZU40" s="292"/>
      <c r="LZV40" s="292"/>
      <c r="LZW40" s="292"/>
      <c r="LZX40" s="292"/>
      <c r="LZY40" s="292"/>
      <c r="LZZ40" s="292"/>
      <c r="MAA40" s="292"/>
      <c r="MAB40" s="292"/>
      <c r="MAC40" s="292"/>
      <c r="MAD40" s="292"/>
      <c r="MAE40" s="292"/>
      <c r="MAF40" s="292"/>
      <c r="MAG40" s="292"/>
      <c r="MAH40" s="292"/>
      <c r="MAI40" s="292"/>
      <c r="MAJ40" s="292"/>
      <c r="MAK40" s="292"/>
      <c r="MAL40" s="292"/>
      <c r="MAM40" s="292"/>
      <c r="MAN40" s="292"/>
      <c r="MAO40" s="292"/>
      <c r="MAP40" s="292"/>
      <c r="MAQ40" s="292"/>
      <c r="MAR40" s="292"/>
      <c r="MAS40" s="292"/>
      <c r="MAT40" s="292"/>
      <c r="MAU40" s="292"/>
      <c r="MAV40" s="292"/>
      <c r="MAW40" s="292"/>
      <c r="MAX40" s="292"/>
      <c r="MAY40" s="292"/>
      <c r="MAZ40" s="292"/>
      <c r="MBA40" s="292"/>
      <c r="MBB40" s="292"/>
      <c r="MBC40" s="292"/>
      <c r="MBD40" s="292"/>
      <c r="MBE40" s="292"/>
      <c r="MBF40" s="292"/>
      <c r="MBG40" s="292"/>
      <c r="MBH40" s="292"/>
      <c r="MBI40" s="292"/>
      <c r="MBJ40" s="292"/>
      <c r="MBK40" s="292"/>
      <c r="MBL40" s="292"/>
      <c r="MBM40" s="292"/>
      <c r="MBN40" s="292"/>
      <c r="MBO40" s="292"/>
      <c r="MBP40" s="292"/>
      <c r="MBQ40" s="292"/>
      <c r="MBR40" s="292"/>
      <c r="MBS40" s="292"/>
      <c r="MBT40" s="292"/>
      <c r="MBU40" s="292"/>
      <c r="MBV40" s="292"/>
      <c r="MBW40" s="292"/>
      <c r="MBX40" s="292"/>
      <c r="MBY40" s="292"/>
      <c r="MBZ40" s="292"/>
      <c r="MCA40" s="292"/>
      <c r="MCB40" s="292"/>
      <c r="MCC40" s="292"/>
      <c r="MCD40" s="292"/>
      <c r="MCE40" s="292"/>
      <c r="MCF40" s="292"/>
      <c r="MCG40" s="292"/>
      <c r="MCH40" s="292"/>
      <c r="MCI40" s="292"/>
      <c r="MCJ40" s="292"/>
      <c r="MCK40" s="292"/>
      <c r="MCL40" s="292"/>
      <c r="MCM40" s="292"/>
      <c r="MCN40" s="292"/>
      <c r="MCO40" s="292"/>
      <c r="MCP40" s="292"/>
      <c r="MCQ40" s="292"/>
      <c r="MCR40" s="292"/>
      <c r="MCS40" s="292"/>
      <c r="MCT40" s="292"/>
      <c r="MCU40" s="292"/>
      <c r="MCV40" s="292"/>
      <c r="MCW40" s="292"/>
      <c r="MCX40" s="292"/>
      <c r="MCY40" s="292"/>
      <c r="MCZ40" s="292"/>
      <c r="MDA40" s="292"/>
      <c r="MDB40" s="292"/>
      <c r="MDC40" s="292"/>
      <c r="MDD40" s="292"/>
      <c r="MDE40" s="292"/>
      <c r="MDF40" s="292"/>
      <c r="MDG40" s="292"/>
      <c r="MDH40" s="292"/>
      <c r="MDI40" s="292"/>
      <c r="MDJ40" s="292"/>
      <c r="MDK40" s="292"/>
      <c r="MDL40" s="292"/>
      <c r="MDM40" s="292"/>
      <c r="MDN40" s="292"/>
      <c r="MDO40" s="292"/>
      <c r="MDP40" s="292"/>
      <c r="MDQ40" s="292"/>
      <c r="MDR40" s="292"/>
      <c r="MDS40" s="292"/>
      <c r="MDT40" s="292"/>
      <c r="MDU40" s="292"/>
      <c r="MDV40" s="292"/>
      <c r="MDW40" s="292"/>
      <c r="MDX40" s="292"/>
      <c r="MDY40" s="292"/>
      <c r="MDZ40" s="292"/>
      <c r="MEA40" s="292"/>
      <c r="MEB40" s="292"/>
      <c r="MEC40" s="292"/>
      <c r="MED40" s="292"/>
      <c r="MEE40" s="292"/>
      <c r="MEF40" s="292"/>
      <c r="MEG40" s="292"/>
      <c r="MEH40" s="292"/>
      <c r="MEI40" s="292"/>
      <c r="MEJ40" s="292"/>
      <c r="MEK40" s="292"/>
      <c r="MEL40" s="292"/>
      <c r="MEM40" s="292"/>
      <c r="MEN40" s="292"/>
      <c r="MEO40" s="292"/>
      <c r="MEP40" s="292"/>
      <c r="MEQ40" s="292"/>
      <c r="MER40" s="292"/>
      <c r="MES40" s="292"/>
      <c r="MET40" s="292"/>
      <c r="MEU40" s="292"/>
      <c r="MEV40" s="292"/>
      <c r="MEW40" s="292"/>
      <c r="MEX40" s="292"/>
      <c r="MEY40" s="292"/>
      <c r="MEZ40" s="292"/>
      <c r="MFA40" s="292"/>
      <c r="MFB40" s="292"/>
      <c r="MFC40" s="292"/>
      <c r="MFD40" s="292"/>
      <c r="MFE40" s="292"/>
      <c r="MFF40" s="292"/>
      <c r="MFG40" s="292"/>
      <c r="MFH40" s="292"/>
      <c r="MFI40" s="292"/>
      <c r="MFJ40" s="292"/>
      <c r="MFK40" s="292"/>
      <c r="MFL40" s="292"/>
      <c r="MFM40" s="292"/>
      <c r="MFN40" s="292"/>
      <c r="MFO40" s="292"/>
      <c r="MFP40" s="292"/>
      <c r="MFQ40" s="292"/>
      <c r="MFR40" s="292"/>
      <c r="MFS40" s="292"/>
      <c r="MFT40" s="292"/>
      <c r="MFU40" s="292"/>
      <c r="MFV40" s="292"/>
      <c r="MFW40" s="292"/>
      <c r="MFX40" s="292"/>
      <c r="MFY40" s="292"/>
      <c r="MFZ40" s="292"/>
      <c r="MGA40" s="292"/>
      <c r="MGB40" s="292"/>
      <c r="MGC40" s="292"/>
      <c r="MGD40" s="292"/>
      <c r="MGE40" s="292"/>
      <c r="MGF40" s="292"/>
      <c r="MGG40" s="292"/>
      <c r="MGH40" s="292"/>
      <c r="MGI40" s="292"/>
      <c r="MGJ40" s="292"/>
      <c r="MGK40" s="292"/>
      <c r="MGL40" s="292"/>
      <c r="MGM40" s="292"/>
      <c r="MGN40" s="292"/>
      <c r="MGO40" s="292"/>
      <c r="MGP40" s="292"/>
      <c r="MGQ40" s="292"/>
      <c r="MGR40" s="292"/>
      <c r="MGS40" s="292"/>
      <c r="MGT40" s="292"/>
      <c r="MGU40" s="292"/>
      <c r="MGV40" s="292"/>
      <c r="MGW40" s="292"/>
      <c r="MGX40" s="292"/>
      <c r="MGY40" s="292"/>
      <c r="MGZ40" s="292"/>
      <c r="MHA40" s="292"/>
      <c r="MHB40" s="292"/>
      <c r="MHC40" s="292"/>
      <c r="MHD40" s="292"/>
      <c r="MHE40" s="292"/>
      <c r="MHF40" s="292"/>
      <c r="MHG40" s="292"/>
      <c r="MHH40" s="292"/>
      <c r="MHI40" s="292"/>
      <c r="MHJ40" s="292"/>
      <c r="MHK40" s="292"/>
      <c r="MHL40" s="292"/>
      <c r="MHM40" s="292"/>
      <c r="MHN40" s="292"/>
      <c r="MHO40" s="292"/>
      <c r="MHP40" s="292"/>
      <c r="MHQ40" s="292"/>
      <c r="MHR40" s="292"/>
      <c r="MHS40" s="292"/>
      <c r="MHT40" s="292"/>
      <c r="MHU40" s="292"/>
      <c r="MHV40" s="292"/>
      <c r="MHW40" s="292"/>
      <c r="MHX40" s="292"/>
      <c r="MHY40" s="292"/>
      <c r="MHZ40" s="292"/>
      <c r="MIA40" s="292"/>
      <c r="MIB40" s="292"/>
      <c r="MIC40" s="292"/>
      <c r="MID40" s="292"/>
      <c r="MIE40" s="292"/>
      <c r="MIF40" s="292"/>
      <c r="MIG40" s="292"/>
      <c r="MIH40" s="292"/>
      <c r="MII40" s="292"/>
      <c r="MIJ40" s="292"/>
      <c r="MIK40" s="292"/>
      <c r="MIL40" s="292"/>
      <c r="MIM40" s="292"/>
      <c r="MIN40" s="292"/>
      <c r="MIO40" s="292"/>
      <c r="MIP40" s="292"/>
      <c r="MIQ40" s="292"/>
      <c r="MIR40" s="292"/>
      <c r="MIS40" s="292"/>
      <c r="MIT40" s="292"/>
      <c r="MIU40" s="292"/>
      <c r="MIV40" s="292"/>
      <c r="MIW40" s="292"/>
      <c r="MIX40" s="292"/>
      <c r="MIY40" s="292"/>
      <c r="MIZ40" s="292"/>
      <c r="MJA40" s="292"/>
      <c r="MJB40" s="292"/>
      <c r="MJC40" s="292"/>
      <c r="MJD40" s="292"/>
      <c r="MJE40" s="292"/>
      <c r="MJF40" s="292"/>
      <c r="MJG40" s="292"/>
      <c r="MJH40" s="292"/>
      <c r="MJI40" s="292"/>
      <c r="MJJ40" s="292"/>
      <c r="MJK40" s="292"/>
      <c r="MJL40" s="292"/>
      <c r="MJM40" s="292"/>
      <c r="MJN40" s="292"/>
      <c r="MJO40" s="292"/>
      <c r="MJP40" s="292"/>
      <c r="MJQ40" s="292"/>
      <c r="MJR40" s="292"/>
      <c r="MJS40" s="292"/>
      <c r="MJT40" s="292"/>
      <c r="MJU40" s="292"/>
      <c r="MJV40" s="292"/>
      <c r="MJW40" s="292"/>
      <c r="MJX40" s="292"/>
      <c r="MJY40" s="292"/>
      <c r="MJZ40" s="292"/>
      <c r="MKA40" s="292"/>
      <c r="MKB40" s="292"/>
      <c r="MKC40" s="292"/>
      <c r="MKD40" s="292"/>
      <c r="MKE40" s="292"/>
      <c r="MKF40" s="292"/>
      <c r="MKG40" s="292"/>
      <c r="MKH40" s="292"/>
      <c r="MKI40" s="292"/>
      <c r="MKJ40" s="292"/>
      <c r="MKK40" s="292"/>
      <c r="MKL40" s="292"/>
      <c r="MKM40" s="292"/>
      <c r="MKN40" s="292"/>
      <c r="MKO40" s="292"/>
      <c r="MKP40" s="292"/>
      <c r="MKQ40" s="292"/>
      <c r="MKR40" s="292"/>
      <c r="MKS40" s="292"/>
      <c r="MKT40" s="292"/>
      <c r="MKU40" s="292"/>
      <c r="MKV40" s="292"/>
      <c r="MKW40" s="292"/>
      <c r="MKX40" s="292"/>
      <c r="MKY40" s="292"/>
      <c r="MKZ40" s="292"/>
      <c r="MLA40" s="292"/>
      <c r="MLB40" s="292"/>
      <c r="MLC40" s="292"/>
      <c r="MLD40" s="292"/>
      <c r="MLE40" s="292"/>
      <c r="MLF40" s="292"/>
      <c r="MLG40" s="292"/>
      <c r="MLH40" s="292"/>
      <c r="MLI40" s="292"/>
      <c r="MLJ40" s="292"/>
      <c r="MLK40" s="292"/>
      <c r="MLL40" s="292"/>
      <c r="MLM40" s="292"/>
      <c r="MLN40" s="292"/>
      <c r="MLO40" s="292"/>
      <c r="MLP40" s="292"/>
      <c r="MLQ40" s="292"/>
      <c r="MLR40" s="292"/>
      <c r="MLS40" s="292"/>
      <c r="MLT40" s="292"/>
      <c r="MLU40" s="292"/>
      <c r="MLV40" s="292"/>
      <c r="MLW40" s="292"/>
      <c r="MLX40" s="292"/>
      <c r="MLY40" s="292"/>
      <c r="MLZ40" s="292"/>
      <c r="MMA40" s="292"/>
      <c r="MMB40" s="292"/>
      <c r="MMC40" s="292"/>
      <c r="MMD40" s="292"/>
      <c r="MME40" s="292"/>
      <c r="MMF40" s="292"/>
      <c r="MMG40" s="292"/>
      <c r="MMH40" s="292"/>
      <c r="MMI40" s="292"/>
      <c r="MMJ40" s="292"/>
      <c r="MMK40" s="292"/>
      <c r="MML40" s="292"/>
      <c r="MMM40" s="292"/>
      <c r="MMN40" s="292"/>
      <c r="MMO40" s="292"/>
      <c r="MMP40" s="292"/>
      <c r="MMQ40" s="292"/>
      <c r="MMR40" s="292"/>
      <c r="MMS40" s="292"/>
      <c r="MMT40" s="292"/>
      <c r="MMU40" s="292"/>
      <c r="MMV40" s="292"/>
      <c r="MMW40" s="292"/>
      <c r="MMX40" s="292"/>
      <c r="MMY40" s="292"/>
      <c r="MMZ40" s="292"/>
      <c r="MNA40" s="292"/>
      <c r="MNB40" s="292"/>
      <c r="MNC40" s="292"/>
      <c r="MND40" s="292"/>
      <c r="MNE40" s="292"/>
      <c r="MNF40" s="292"/>
      <c r="MNG40" s="292"/>
      <c r="MNH40" s="292"/>
      <c r="MNI40" s="292"/>
      <c r="MNJ40" s="292"/>
      <c r="MNK40" s="292"/>
      <c r="MNL40" s="292"/>
      <c r="MNM40" s="292"/>
      <c r="MNN40" s="292"/>
      <c r="MNO40" s="292"/>
      <c r="MNP40" s="292"/>
      <c r="MNQ40" s="292"/>
      <c r="MNR40" s="292"/>
      <c r="MNS40" s="292"/>
      <c r="MNT40" s="292"/>
      <c r="MNU40" s="292"/>
      <c r="MNV40" s="292"/>
      <c r="MNW40" s="292"/>
      <c r="MNX40" s="292"/>
      <c r="MNY40" s="292"/>
      <c r="MNZ40" s="292"/>
      <c r="MOA40" s="292"/>
      <c r="MOB40" s="292"/>
      <c r="MOC40" s="292"/>
      <c r="MOD40" s="292"/>
      <c r="MOE40" s="292"/>
      <c r="MOF40" s="292"/>
      <c r="MOG40" s="292"/>
      <c r="MOH40" s="292"/>
      <c r="MOI40" s="292"/>
      <c r="MOJ40" s="292"/>
      <c r="MOK40" s="292"/>
      <c r="MOL40" s="292"/>
      <c r="MOM40" s="292"/>
      <c r="MON40" s="292"/>
      <c r="MOO40" s="292"/>
      <c r="MOP40" s="292"/>
      <c r="MOQ40" s="292"/>
      <c r="MOR40" s="292"/>
      <c r="MOS40" s="292"/>
      <c r="MOT40" s="292"/>
      <c r="MOU40" s="292"/>
      <c r="MOV40" s="292"/>
      <c r="MOW40" s="292"/>
      <c r="MOX40" s="292"/>
      <c r="MOY40" s="292"/>
      <c r="MOZ40" s="292"/>
      <c r="MPA40" s="292"/>
      <c r="MPB40" s="292"/>
      <c r="MPC40" s="292"/>
      <c r="MPD40" s="292"/>
      <c r="MPE40" s="292"/>
      <c r="MPF40" s="292"/>
      <c r="MPG40" s="292"/>
      <c r="MPH40" s="292"/>
      <c r="MPI40" s="292"/>
      <c r="MPJ40" s="292"/>
      <c r="MPK40" s="292"/>
      <c r="MPL40" s="292"/>
      <c r="MPM40" s="292"/>
      <c r="MPN40" s="292"/>
      <c r="MPO40" s="292"/>
      <c r="MPP40" s="292"/>
      <c r="MPQ40" s="292"/>
      <c r="MPR40" s="292"/>
      <c r="MPS40" s="292"/>
      <c r="MPT40" s="292"/>
      <c r="MPU40" s="292"/>
      <c r="MPV40" s="292"/>
      <c r="MPW40" s="292"/>
      <c r="MPX40" s="292"/>
      <c r="MPY40" s="292"/>
      <c r="MPZ40" s="292"/>
      <c r="MQA40" s="292"/>
      <c r="MQB40" s="292"/>
      <c r="MQC40" s="292"/>
      <c r="MQD40" s="292"/>
      <c r="MQE40" s="292"/>
      <c r="MQF40" s="292"/>
      <c r="MQG40" s="292"/>
      <c r="MQH40" s="292"/>
      <c r="MQI40" s="292"/>
      <c r="MQJ40" s="292"/>
      <c r="MQK40" s="292"/>
      <c r="MQL40" s="292"/>
      <c r="MQM40" s="292"/>
      <c r="MQN40" s="292"/>
      <c r="MQO40" s="292"/>
      <c r="MQP40" s="292"/>
      <c r="MQQ40" s="292"/>
      <c r="MQR40" s="292"/>
      <c r="MQS40" s="292"/>
      <c r="MQT40" s="292"/>
      <c r="MQU40" s="292"/>
      <c r="MQV40" s="292"/>
      <c r="MQW40" s="292"/>
      <c r="MQX40" s="292"/>
      <c r="MQY40" s="292"/>
      <c r="MQZ40" s="292"/>
      <c r="MRA40" s="292"/>
      <c r="MRB40" s="292"/>
      <c r="MRC40" s="292"/>
      <c r="MRD40" s="292"/>
      <c r="MRE40" s="292"/>
      <c r="MRF40" s="292"/>
      <c r="MRG40" s="292"/>
      <c r="MRH40" s="292"/>
      <c r="MRI40" s="292"/>
      <c r="MRJ40" s="292"/>
      <c r="MRK40" s="292"/>
      <c r="MRL40" s="292"/>
      <c r="MRM40" s="292"/>
      <c r="MRN40" s="292"/>
      <c r="MRO40" s="292"/>
      <c r="MRP40" s="292"/>
      <c r="MRQ40" s="292"/>
      <c r="MRR40" s="292"/>
      <c r="MRS40" s="292"/>
      <c r="MRT40" s="292"/>
      <c r="MRU40" s="292"/>
      <c r="MRV40" s="292"/>
      <c r="MRW40" s="292"/>
      <c r="MRX40" s="292"/>
      <c r="MRY40" s="292"/>
      <c r="MRZ40" s="292"/>
      <c r="MSA40" s="292"/>
      <c r="MSB40" s="292"/>
      <c r="MSC40" s="292"/>
      <c r="MSD40" s="292"/>
      <c r="MSE40" s="292"/>
      <c r="MSF40" s="292"/>
      <c r="MSG40" s="292"/>
      <c r="MSH40" s="292"/>
      <c r="MSI40" s="292"/>
      <c r="MSJ40" s="292"/>
      <c r="MSK40" s="292"/>
      <c r="MSL40" s="292"/>
      <c r="MSM40" s="292"/>
      <c r="MSN40" s="292"/>
      <c r="MSO40" s="292"/>
      <c r="MSP40" s="292"/>
      <c r="MSQ40" s="292"/>
      <c r="MSR40" s="292"/>
      <c r="MSS40" s="292"/>
      <c r="MST40" s="292"/>
      <c r="MSU40" s="292"/>
      <c r="MSV40" s="292"/>
      <c r="MSW40" s="292"/>
      <c r="MSX40" s="292"/>
      <c r="MSY40" s="292"/>
      <c r="MSZ40" s="292"/>
      <c r="MTA40" s="292"/>
      <c r="MTB40" s="292"/>
      <c r="MTC40" s="292"/>
      <c r="MTD40" s="292"/>
      <c r="MTE40" s="292"/>
      <c r="MTF40" s="292"/>
      <c r="MTG40" s="292"/>
      <c r="MTH40" s="292"/>
      <c r="MTI40" s="292"/>
      <c r="MTJ40" s="292"/>
      <c r="MTK40" s="292"/>
      <c r="MTL40" s="292"/>
      <c r="MTM40" s="292"/>
      <c r="MTN40" s="292"/>
      <c r="MTO40" s="292"/>
      <c r="MTP40" s="292"/>
      <c r="MTQ40" s="292"/>
      <c r="MTR40" s="292"/>
      <c r="MTS40" s="292"/>
      <c r="MTT40" s="292"/>
      <c r="MTU40" s="292"/>
      <c r="MTV40" s="292"/>
      <c r="MTW40" s="292"/>
      <c r="MTX40" s="292"/>
      <c r="MTY40" s="292"/>
      <c r="MTZ40" s="292"/>
      <c r="MUA40" s="292"/>
      <c r="MUB40" s="292"/>
      <c r="MUC40" s="292"/>
      <c r="MUD40" s="292"/>
      <c r="MUE40" s="292"/>
      <c r="MUF40" s="292"/>
      <c r="MUG40" s="292"/>
      <c r="MUH40" s="292"/>
      <c r="MUI40" s="292"/>
      <c r="MUJ40" s="292"/>
      <c r="MUK40" s="292"/>
      <c r="MUL40" s="292"/>
      <c r="MUM40" s="292"/>
      <c r="MUN40" s="292"/>
      <c r="MUO40" s="292"/>
      <c r="MUP40" s="292"/>
      <c r="MUQ40" s="292"/>
      <c r="MUR40" s="292"/>
      <c r="MUS40" s="292"/>
      <c r="MUT40" s="292"/>
      <c r="MUU40" s="292"/>
      <c r="MUV40" s="292"/>
      <c r="MUW40" s="292"/>
      <c r="MUX40" s="292"/>
      <c r="MUY40" s="292"/>
      <c r="MUZ40" s="292"/>
      <c r="MVA40" s="292"/>
      <c r="MVB40" s="292"/>
      <c r="MVC40" s="292"/>
      <c r="MVD40" s="292"/>
      <c r="MVE40" s="292"/>
      <c r="MVF40" s="292"/>
      <c r="MVG40" s="292"/>
      <c r="MVH40" s="292"/>
      <c r="MVI40" s="292"/>
      <c r="MVJ40" s="292"/>
      <c r="MVK40" s="292"/>
      <c r="MVL40" s="292"/>
      <c r="MVM40" s="292"/>
      <c r="MVN40" s="292"/>
      <c r="MVO40" s="292"/>
      <c r="MVP40" s="292"/>
      <c r="MVQ40" s="292"/>
      <c r="MVR40" s="292"/>
      <c r="MVS40" s="292"/>
      <c r="MVT40" s="292"/>
      <c r="MVU40" s="292"/>
      <c r="MVV40" s="292"/>
      <c r="MVW40" s="292"/>
      <c r="MVX40" s="292"/>
      <c r="MVY40" s="292"/>
      <c r="MVZ40" s="292"/>
      <c r="MWA40" s="292"/>
      <c r="MWB40" s="292"/>
      <c r="MWC40" s="292"/>
      <c r="MWD40" s="292"/>
      <c r="MWE40" s="292"/>
      <c r="MWF40" s="292"/>
      <c r="MWG40" s="292"/>
      <c r="MWH40" s="292"/>
      <c r="MWI40" s="292"/>
      <c r="MWJ40" s="292"/>
      <c r="MWK40" s="292"/>
      <c r="MWL40" s="292"/>
      <c r="MWM40" s="292"/>
      <c r="MWN40" s="292"/>
      <c r="MWO40" s="292"/>
      <c r="MWP40" s="292"/>
      <c r="MWQ40" s="292"/>
      <c r="MWR40" s="292"/>
      <c r="MWS40" s="292"/>
      <c r="MWT40" s="292"/>
      <c r="MWU40" s="292"/>
      <c r="MWV40" s="292"/>
      <c r="MWW40" s="292"/>
      <c r="MWX40" s="292"/>
      <c r="MWY40" s="292"/>
      <c r="MWZ40" s="292"/>
      <c r="MXA40" s="292"/>
      <c r="MXB40" s="292"/>
      <c r="MXC40" s="292"/>
      <c r="MXD40" s="292"/>
      <c r="MXE40" s="292"/>
      <c r="MXF40" s="292"/>
      <c r="MXG40" s="292"/>
      <c r="MXH40" s="292"/>
      <c r="MXI40" s="292"/>
      <c r="MXJ40" s="292"/>
      <c r="MXK40" s="292"/>
      <c r="MXL40" s="292"/>
      <c r="MXM40" s="292"/>
      <c r="MXN40" s="292"/>
      <c r="MXO40" s="292"/>
      <c r="MXP40" s="292"/>
      <c r="MXQ40" s="292"/>
      <c r="MXR40" s="292"/>
      <c r="MXS40" s="292"/>
      <c r="MXT40" s="292"/>
      <c r="MXU40" s="292"/>
      <c r="MXV40" s="292"/>
      <c r="MXW40" s="292"/>
      <c r="MXX40" s="292"/>
      <c r="MXY40" s="292"/>
      <c r="MXZ40" s="292"/>
      <c r="MYA40" s="292"/>
      <c r="MYB40" s="292"/>
      <c r="MYC40" s="292"/>
      <c r="MYD40" s="292"/>
      <c r="MYE40" s="292"/>
      <c r="MYF40" s="292"/>
      <c r="MYG40" s="292"/>
      <c r="MYH40" s="292"/>
      <c r="MYI40" s="292"/>
      <c r="MYJ40" s="292"/>
      <c r="MYK40" s="292"/>
      <c r="MYL40" s="292"/>
      <c r="MYM40" s="292"/>
      <c r="MYN40" s="292"/>
      <c r="MYO40" s="292"/>
      <c r="MYP40" s="292"/>
      <c r="MYQ40" s="292"/>
      <c r="MYR40" s="292"/>
      <c r="MYS40" s="292"/>
      <c r="MYT40" s="292"/>
      <c r="MYU40" s="292"/>
      <c r="MYV40" s="292"/>
      <c r="MYW40" s="292"/>
      <c r="MYX40" s="292"/>
      <c r="MYY40" s="292"/>
      <c r="MYZ40" s="292"/>
      <c r="MZA40" s="292"/>
      <c r="MZB40" s="292"/>
      <c r="MZC40" s="292"/>
      <c r="MZD40" s="292"/>
      <c r="MZE40" s="292"/>
      <c r="MZF40" s="292"/>
      <c r="MZG40" s="292"/>
      <c r="MZH40" s="292"/>
      <c r="MZI40" s="292"/>
      <c r="MZJ40" s="292"/>
      <c r="MZK40" s="292"/>
      <c r="MZL40" s="292"/>
      <c r="MZM40" s="292"/>
      <c r="MZN40" s="292"/>
      <c r="MZO40" s="292"/>
      <c r="MZP40" s="292"/>
      <c r="MZQ40" s="292"/>
      <c r="MZR40" s="292"/>
      <c r="MZS40" s="292"/>
      <c r="MZT40" s="292"/>
      <c r="MZU40" s="292"/>
      <c r="MZV40" s="292"/>
      <c r="MZW40" s="292"/>
      <c r="MZX40" s="292"/>
      <c r="MZY40" s="292"/>
      <c r="MZZ40" s="292"/>
      <c r="NAA40" s="292"/>
      <c r="NAB40" s="292"/>
      <c r="NAC40" s="292"/>
      <c r="NAD40" s="292"/>
      <c r="NAE40" s="292"/>
      <c r="NAF40" s="292"/>
      <c r="NAG40" s="292"/>
      <c r="NAH40" s="292"/>
      <c r="NAI40" s="292"/>
      <c r="NAJ40" s="292"/>
      <c r="NAK40" s="292"/>
      <c r="NAL40" s="292"/>
      <c r="NAM40" s="292"/>
      <c r="NAN40" s="292"/>
      <c r="NAO40" s="292"/>
      <c r="NAP40" s="292"/>
      <c r="NAQ40" s="292"/>
      <c r="NAR40" s="292"/>
      <c r="NAS40" s="292"/>
      <c r="NAT40" s="292"/>
      <c r="NAU40" s="292"/>
      <c r="NAV40" s="292"/>
      <c r="NAW40" s="292"/>
      <c r="NAX40" s="292"/>
      <c r="NAY40" s="292"/>
      <c r="NAZ40" s="292"/>
      <c r="NBA40" s="292"/>
      <c r="NBB40" s="292"/>
      <c r="NBC40" s="292"/>
      <c r="NBD40" s="292"/>
      <c r="NBE40" s="292"/>
      <c r="NBF40" s="292"/>
      <c r="NBG40" s="292"/>
      <c r="NBH40" s="292"/>
      <c r="NBI40" s="292"/>
      <c r="NBJ40" s="292"/>
      <c r="NBK40" s="292"/>
      <c r="NBL40" s="292"/>
      <c r="NBM40" s="292"/>
      <c r="NBN40" s="292"/>
      <c r="NBO40" s="292"/>
      <c r="NBP40" s="292"/>
      <c r="NBQ40" s="292"/>
      <c r="NBR40" s="292"/>
      <c r="NBS40" s="292"/>
      <c r="NBT40" s="292"/>
      <c r="NBU40" s="292"/>
      <c r="NBV40" s="292"/>
      <c r="NBW40" s="292"/>
      <c r="NBX40" s="292"/>
      <c r="NBY40" s="292"/>
      <c r="NBZ40" s="292"/>
      <c r="NCA40" s="292"/>
      <c r="NCB40" s="292"/>
      <c r="NCC40" s="292"/>
      <c r="NCD40" s="292"/>
      <c r="NCE40" s="292"/>
      <c r="NCF40" s="292"/>
      <c r="NCG40" s="292"/>
      <c r="NCH40" s="292"/>
      <c r="NCI40" s="292"/>
      <c r="NCJ40" s="292"/>
      <c r="NCK40" s="292"/>
      <c r="NCL40" s="292"/>
      <c r="NCM40" s="292"/>
      <c r="NCN40" s="292"/>
      <c r="NCO40" s="292"/>
      <c r="NCP40" s="292"/>
      <c r="NCQ40" s="292"/>
      <c r="NCR40" s="292"/>
      <c r="NCS40" s="292"/>
      <c r="NCT40" s="292"/>
      <c r="NCU40" s="292"/>
      <c r="NCV40" s="292"/>
      <c r="NCW40" s="292"/>
      <c r="NCX40" s="292"/>
      <c r="NCY40" s="292"/>
      <c r="NCZ40" s="292"/>
      <c r="NDA40" s="292"/>
      <c r="NDB40" s="292"/>
      <c r="NDC40" s="292"/>
      <c r="NDD40" s="292"/>
      <c r="NDE40" s="292"/>
      <c r="NDF40" s="292"/>
      <c r="NDG40" s="292"/>
      <c r="NDH40" s="292"/>
      <c r="NDI40" s="292"/>
      <c r="NDJ40" s="292"/>
      <c r="NDK40" s="292"/>
      <c r="NDL40" s="292"/>
      <c r="NDM40" s="292"/>
      <c r="NDN40" s="292"/>
      <c r="NDO40" s="292"/>
      <c r="NDP40" s="292"/>
      <c r="NDQ40" s="292"/>
      <c r="NDR40" s="292"/>
      <c r="NDS40" s="292"/>
      <c r="NDT40" s="292"/>
      <c r="NDU40" s="292"/>
      <c r="NDV40" s="292"/>
      <c r="NDW40" s="292"/>
      <c r="NDX40" s="292"/>
      <c r="NDY40" s="292"/>
      <c r="NDZ40" s="292"/>
      <c r="NEA40" s="292"/>
      <c r="NEB40" s="292"/>
      <c r="NEC40" s="292"/>
      <c r="NED40" s="292"/>
      <c r="NEE40" s="292"/>
      <c r="NEF40" s="292"/>
      <c r="NEG40" s="292"/>
      <c r="NEH40" s="292"/>
      <c r="NEI40" s="292"/>
      <c r="NEJ40" s="292"/>
      <c r="NEK40" s="292"/>
      <c r="NEL40" s="292"/>
      <c r="NEM40" s="292"/>
      <c r="NEN40" s="292"/>
      <c r="NEO40" s="292"/>
      <c r="NEP40" s="292"/>
      <c r="NEQ40" s="292"/>
      <c r="NER40" s="292"/>
      <c r="NES40" s="292"/>
      <c r="NET40" s="292"/>
      <c r="NEU40" s="292"/>
      <c r="NEV40" s="292"/>
      <c r="NEW40" s="292"/>
      <c r="NEX40" s="292"/>
      <c r="NEY40" s="292"/>
      <c r="NEZ40" s="292"/>
      <c r="NFA40" s="292"/>
      <c r="NFB40" s="292"/>
      <c r="NFC40" s="292"/>
      <c r="NFD40" s="292"/>
      <c r="NFE40" s="292"/>
      <c r="NFF40" s="292"/>
      <c r="NFG40" s="292"/>
      <c r="NFH40" s="292"/>
      <c r="NFI40" s="292"/>
      <c r="NFJ40" s="292"/>
      <c r="NFK40" s="292"/>
      <c r="NFL40" s="292"/>
      <c r="NFM40" s="292"/>
      <c r="NFN40" s="292"/>
      <c r="NFO40" s="292"/>
      <c r="NFP40" s="292"/>
      <c r="NFQ40" s="292"/>
      <c r="NFR40" s="292"/>
      <c r="NFS40" s="292"/>
      <c r="NFT40" s="292"/>
      <c r="NFU40" s="292"/>
      <c r="NFV40" s="292"/>
      <c r="NFW40" s="292"/>
      <c r="NFX40" s="292"/>
      <c r="NFY40" s="292"/>
      <c r="NFZ40" s="292"/>
      <c r="NGA40" s="292"/>
      <c r="NGB40" s="292"/>
      <c r="NGC40" s="292"/>
      <c r="NGD40" s="292"/>
      <c r="NGE40" s="292"/>
      <c r="NGF40" s="292"/>
      <c r="NGG40" s="292"/>
      <c r="NGH40" s="292"/>
      <c r="NGI40" s="292"/>
      <c r="NGJ40" s="292"/>
      <c r="NGK40" s="292"/>
      <c r="NGL40" s="292"/>
      <c r="NGM40" s="292"/>
      <c r="NGN40" s="292"/>
      <c r="NGO40" s="292"/>
      <c r="NGP40" s="292"/>
      <c r="NGQ40" s="292"/>
      <c r="NGR40" s="292"/>
      <c r="NGS40" s="292"/>
      <c r="NGT40" s="292"/>
      <c r="NGU40" s="292"/>
      <c r="NGV40" s="292"/>
      <c r="NGW40" s="292"/>
      <c r="NGX40" s="292"/>
      <c r="NGY40" s="292"/>
      <c r="NGZ40" s="292"/>
      <c r="NHA40" s="292"/>
      <c r="NHB40" s="292"/>
      <c r="NHC40" s="292"/>
      <c r="NHD40" s="292"/>
      <c r="NHE40" s="292"/>
      <c r="NHF40" s="292"/>
      <c r="NHG40" s="292"/>
      <c r="NHH40" s="292"/>
      <c r="NHI40" s="292"/>
      <c r="NHJ40" s="292"/>
      <c r="NHK40" s="292"/>
      <c r="NHL40" s="292"/>
      <c r="NHM40" s="292"/>
      <c r="NHN40" s="292"/>
      <c r="NHO40" s="292"/>
      <c r="NHP40" s="292"/>
      <c r="NHQ40" s="292"/>
      <c r="NHR40" s="292"/>
      <c r="NHS40" s="292"/>
      <c r="NHT40" s="292"/>
      <c r="NHU40" s="292"/>
      <c r="NHV40" s="292"/>
      <c r="NHW40" s="292"/>
      <c r="NHX40" s="292"/>
      <c r="NHY40" s="292"/>
      <c r="NHZ40" s="292"/>
      <c r="NIA40" s="292"/>
      <c r="NIB40" s="292"/>
      <c r="NIC40" s="292"/>
      <c r="NID40" s="292"/>
      <c r="NIE40" s="292"/>
      <c r="NIF40" s="292"/>
      <c r="NIG40" s="292"/>
      <c r="NIH40" s="292"/>
      <c r="NII40" s="292"/>
      <c r="NIJ40" s="292"/>
      <c r="NIK40" s="292"/>
      <c r="NIL40" s="292"/>
      <c r="NIM40" s="292"/>
      <c r="NIN40" s="292"/>
      <c r="NIO40" s="292"/>
      <c r="NIP40" s="292"/>
      <c r="NIQ40" s="292"/>
      <c r="NIR40" s="292"/>
      <c r="NIS40" s="292"/>
      <c r="NIT40" s="292"/>
      <c r="NIU40" s="292"/>
      <c r="NIV40" s="292"/>
      <c r="NIW40" s="292"/>
      <c r="NIX40" s="292"/>
      <c r="NIY40" s="292"/>
      <c r="NIZ40" s="292"/>
      <c r="NJA40" s="292"/>
      <c r="NJB40" s="292"/>
      <c r="NJC40" s="292"/>
      <c r="NJD40" s="292"/>
      <c r="NJE40" s="292"/>
      <c r="NJF40" s="292"/>
      <c r="NJG40" s="292"/>
      <c r="NJH40" s="292"/>
      <c r="NJI40" s="292"/>
      <c r="NJJ40" s="292"/>
      <c r="NJK40" s="292"/>
      <c r="NJL40" s="292"/>
      <c r="NJM40" s="292"/>
      <c r="NJN40" s="292"/>
      <c r="NJO40" s="292"/>
      <c r="NJP40" s="292"/>
      <c r="NJQ40" s="292"/>
      <c r="NJR40" s="292"/>
      <c r="NJS40" s="292"/>
      <c r="NJT40" s="292"/>
      <c r="NJU40" s="292"/>
      <c r="NJV40" s="292"/>
      <c r="NJW40" s="292"/>
      <c r="NJX40" s="292"/>
      <c r="NJY40" s="292"/>
      <c r="NJZ40" s="292"/>
      <c r="NKA40" s="292"/>
      <c r="NKB40" s="292"/>
      <c r="NKC40" s="292"/>
      <c r="NKD40" s="292"/>
      <c r="NKE40" s="292"/>
      <c r="NKF40" s="292"/>
      <c r="NKG40" s="292"/>
      <c r="NKH40" s="292"/>
      <c r="NKI40" s="292"/>
      <c r="NKJ40" s="292"/>
      <c r="NKK40" s="292"/>
      <c r="NKL40" s="292"/>
      <c r="NKM40" s="292"/>
      <c r="NKN40" s="292"/>
      <c r="NKO40" s="292"/>
      <c r="NKP40" s="292"/>
      <c r="NKQ40" s="292"/>
      <c r="NKR40" s="292"/>
      <c r="NKS40" s="292"/>
      <c r="NKT40" s="292"/>
      <c r="NKU40" s="292"/>
      <c r="NKV40" s="292"/>
      <c r="NKW40" s="292"/>
      <c r="NKX40" s="292"/>
      <c r="NKY40" s="292"/>
      <c r="NKZ40" s="292"/>
      <c r="NLA40" s="292"/>
      <c r="NLB40" s="292"/>
      <c r="NLC40" s="292"/>
      <c r="NLD40" s="292"/>
      <c r="NLE40" s="292"/>
      <c r="NLF40" s="292"/>
      <c r="NLG40" s="292"/>
      <c r="NLH40" s="292"/>
      <c r="NLI40" s="292"/>
      <c r="NLJ40" s="292"/>
      <c r="NLK40" s="292"/>
      <c r="NLL40" s="292"/>
      <c r="NLM40" s="292"/>
      <c r="NLN40" s="292"/>
      <c r="NLO40" s="292"/>
      <c r="NLP40" s="292"/>
      <c r="NLQ40" s="292"/>
      <c r="NLR40" s="292"/>
      <c r="NLS40" s="292"/>
      <c r="NLT40" s="292"/>
      <c r="NLU40" s="292"/>
      <c r="NLV40" s="292"/>
      <c r="NLW40" s="292"/>
      <c r="NLX40" s="292"/>
      <c r="NLY40" s="292"/>
      <c r="NLZ40" s="292"/>
      <c r="NMA40" s="292"/>
      <c r="NMB40" s="292"/>
      <c r="NMC40" s="292"/>
      <c r="NMD40" s="292"/>
      <c r="NME40" s="292"/>
      <c r="NMF40" s="292"/>
      <c r="NMG40" s="292"/>
      <c r="NMH40" s="292"/>
      <c r="NMI40" s="292"/>
      <c r="NMJ40" s="292"/>
      <c r="NMK40" s="292"/>
      <c r="NML40" s="292"/>
      <c r="NMM40" s="292"/>
      <c r="NMN40" s="292"/>
      <c r="NMO40" s="292"/>
      <c r="NMP40" s="292"/>
      <c r="NMQ40" s="292"/>
      <c r="NMR40" s="292"/>
      <c r="NMS40" s="292"/>
      <c r="NMT40" s="292"/>
      <c r="NMU40" s="292"/>
      <c r="NMV40" s="292"/>
      <c r="NMW40" s="292"/>
      <c r="NMX40" s="292"/>
      <c r="NMY40" s="292"/>
      <c r="NMZ40" s="292"/>
      <c r="NNA40" s="292"/>
      <c r="NNB40" s="292"/>
      <c r="NNC40" s="292"/>
      <c r="NND40" s="292"/>
      <c r="NNE40" s="292"/>
      <c r="NNF40" s="292"/>
      <c r="NNG40" s="292"/>
      <c r="NNH40" s="292"/>
      <c r="NNI40" s="292"/>
      <c r="NNJ40" s="292"/>
      <c r="NNK40" s="292"/>
      <c r="NNL40" s="292"/>
      <c r="NNM40" s="292"/>
      <c r="NNN40" s="292"/>
      <c r="NNO40" s="292"/>
      <c r="NNP40" s="292"/>
      <c r="NNQ40" s="292"/>
      <c r="NNR40" s="292"/>
      <c r="NNS40" s="292"/>
      <c r="NNT40" s="292"/>
      <c r="NNU40" s="292"/>
      <c r="NNV40" s="292"/>
      <c r="NNW40" s="292"/>
      <c r="NNX40" s="292"/>
      <c r="NNY40" s="292"/>
      <c r="NNZ40" s="292"/>
      <c r="NOA40" s="292"/>
      <c r="NOB40" s="292"/>
      <c r="NOC40" s="292"/>
      <c r="NOD40" s="292"/>
      <c r="NOE40" s="292"/>
      <c r="NOF40" s="292"/>
      <c r="NOG40" s="292"/>
      <c r="NOH40" s="292"/>
      <c r="NOI40" s="292"/>
      <c r="NOJ40" s="292"/>
      <c r="NOK40" s="292"/>
      <c r="NOL40" s="292"/>
      <c r="NOM40" s="292"/>
      <c r="NON40" s="292"/>
      <c r="NOO40" s="292"/>
      <c r="NOP40" s="292"/>
      <c r="NOQ40" s="292"/>
      <c r="NOR40" s="292"/>
      <c r="NOS40" s="292"/>
      <c r="NOT40" s="292"/>
      <c r="NOU40" s="292"/>
      <c r="NOV40" s="292"/>
      <c r="NOW40" s="292"/>
      <c r="NOX40" s="292"/>
      <c r="NOY40" s="292"/>
      <c r="NOZ40" s="292"/>
      <c r="NPA40" s="292"/>
      <c r="NPB40" s="292"/>
      <c r="NPC40" s="292"/>
      <c r="NPD40" s="292"/>
      <c r="NPE40" s="292"/>
      <c r="NPF40" s="292"/>
      <c r="NPG40" s="292"/>
      <c r="NPH40" s="292"/>
      <c r="NPI40" s="292"/>
      <c r="NPJ40" s="292"/>
      <c r="NPK40" s="292"/>
      <c r="NPL40" s="292"/>
      <c r="NPM40" s="292"/>
      <c r="NPN40" s="292"/>
      <c r="NPO40" s="292"/>
      <c r="NPP40" s="292"/>
      <c r="NPQ40" s="292"/>
      <c r="NPR40" s="292"/>
      <c r="NPS40" s="292"/>
      <c r="NPT40" s="292"/>
      <c r="NPU40" s="292"/>
      <c r="NPV40" s="292"/>
      <c r="NPW40" s="292"/>
      <c r="NPX40" s="292"/>
      <c r="NPY40" s="292"/>
      <c r="NPZ40" s="292"/>
      <c r="NQA40" s="292"/>
      <c r="NQB40" s="292"/>
      <c r="NQC40" s="292"/>
      <c r="NQD40" s="292"/>
      <c r="NQE40" s="292"/>
      <c r="NQF40" s="292"/>
      <c r="NQG40" s="292"/>
      <c r="NQH40" s="292"/>
      <c r="NQI40" s="292"/>
      <c r="NQJ40" s="292"/>
      <c r="NQK40" s="292"/>
      <c r="NQL40" s="292"/>
      <c r="NQM40" s="292"/>
      <c r="NQN40" s="292"/>
      <c r="NQO40" s="292"/>
      <c r="NQP40" s="292"/>
      <c r="NQQ40" s="292"/>
      <c r="NQR40" s="292"/>
      <c r="NQS40" s="292"/>
      <c r="NQT40" s="292"/>
      <c r="NQU40" s="292"/>
      <c r="NQV40" s="292"/>
      <c r="NQW40" s="292"/>
      <c r="NQX40" s="292"/>
      <c r="NQY40" s="292"/>
      <c r="NQZ40" s="292"/>
      <c r="NRA40" s="292"/>
      <c r="NRB40" s="292"/>
      <c r="NRC40" s="292"/>
      <c r="NRD40" s="292"/>
      <c r="NRE40" s="292"/>
      <c r="NRF40" s="292"/>
      <c r="NRG40" s="292"/>
      <c r="NRH40" s="292"/>
      <c r="NRI40" s="292"/>
      <c r="NRJ40" s="292"/>
      <c r="NRK40" s="292"/>
      <c r="NRL40" s="292"/>
      <c r="NRM40" s="292"/>
      <c r="NRN40" s="292"/>
      <c r="NRO40" s="292"/>
      <c r="NRP40" s="292"/>
      <c r="NRQ40" s="292"/>
      <c r="NRR40" s="292"/>
      <c r="NRS40" s="292"/>
      <c r="NRT40" s="292"/>
      <c r="NRU40" s="292"/>
      <c r="NRV40" s="292"/>
      <c r="NRW40" s="292"/>
      <c r="NRX40" s="292"/>
      <c r="NRY40" s="292"/>
      <c r="NRZ40" s="292"/>
      <c r="NSA40" s="292"/>
      <c r="NSB40" s="292"/>
      <c r="NSC40" s="292"/>
      <c r="NSD40" s="292"/>
      <c r="NSE40" s="292"/>
      <c r="NSF40" s="292"/>
      <c r="NSG40" s="292"/>
      <c r="NSH40" s="292"/>
      <c r="NSI40" s="292"/>
      <c r="NSJ40" s="292"/>
      <c r="NSK40" s="292"/>
      <c r="NSL40" s="292"/>
      <c r="NSM40" s="292"/>
      <c r="NSN40" s="292"/>
      <c r="NSO40" s="292"/>
      <c r="NSP40" s="292"/>
      <c r="NSQ40" s="292"/>
      <c r="NSR40" s="292"/>
      <c r="NSS40" s="292"/>
      <c r="NST40" s="292"/>
      <c r="NSU40" s="292"/>
      <c r="NSV40" s="292"/>
      <c r="NSW40" s="292"/>
      <c r="NSX40" s="292"/>
      <c r="NSY40" s="292"/>
      <c r="NSZ40" s="292"/>
      <c r="NTA40" s="292"/>
      <c r="NTB40" s="292"/>
      <c r="NTC40" s="292"/>
      <c r="NTD40" s="292"/>
      <c r="NTE40" s="292"/>
      <c r="NTF40" s="292"/>
      <c r="NTG40" s="292"/>
      <c r="NTH40" s="292"/>
      <c r="NTI40" s="292"/>
      <c r="NTJ40" s="292"/>
      <c r="NTK40" s="292"/>
      <c r="NTL40" s="292"/>
      <c r="NTM40" s="292"/>
      <c r="NTN40" s="292"/>
      <c r="NTO40" s="292"/>
      <c r="NTP40" s="292"/>
      <c r="NTQ40" s="292"/>
      <c r="NTR40" s="292"/>
      <c r="NTS40" s="292"/>
      <c r="NTT40" s="292"/>
      <c r="NTU40" s="292"/>
      <c r="NTV40" s="292"/>
      <c r="NTW40" s="292"/>
      <c r="NTX40" s="292"/>
      <c r="NTY40" s="292"/>
      <c r="NTZ40" s="292"/>
      <c r="NUA40" s="292"/>
      <c r="NUB40" s="292"/>
      <c r="NUC40" s="292"/>
      <c r="NUD40" s="292"/>
      <c r="NUE40" s="292"/>
      <c r="NUF40" s="292"/>
      <c r="NUG40" s="292"/>
      <c r="NUH40" s="292"/>
      <c r="NUI40" s="292"/>
      <c r="NUJ40" s="292"/>
      <c r="NUK40" s="292"/>
      <c r="NUL40" s="292"/>
      <c r="NUM40" s="292"/>
      <c r="NUN40" s="292"/>
      <c r="NUO40" s="292"/>
      <c r="NUP40" s="292"/>
      <c r="NUQ40" s="292"/>
      <c r="NUR40" s="292"/>
      <c r="NUS40" s="292"/>
      <c r="NUT40" s="292"/>
      <c r="NUU40" s="292"/>
      <c r="NUV40" s="292"/>
      <c r="NUW40" s="292"/>
      <c r="NUX40" s="292"/>
      <c r="NUY40" s="292"/>
      <c r="NUZ40" s="292"/>
      <c r="NVA40" s="292"/>
      <c r="NVB40" s="292"/>
      <c r="NVC40" s="292"/>
      <c r="NVD40" s="292"/>
      <c r="NVE40" s="292"/>
      <c r="NVF40" s="292"/>
      <c r="NVG40" s="292"/>
      <c r="NVH40" s="292"/>
      <c r="NVI40" s="292"/>
      <c r="NVJ40" s="292"/>
      <c r="NVK40" s="292"/>
      <c r="NVL40" s="292"/>
      <c r="NVM40" s="292"/>
      <c r="NVN40" s="292"/>
      <c r="NVO40" s="292"/>
      <c r="NVP40" s="292"/>
      <c r="NVQ40" s="292"/>
      <c r="NVR40" s="292"/>
      <c r="NVS40" s="292"/>
      <c r="NVT40" s="292"/>
      <c r="NVU40" s="292"/>
      <c r="NVV40" s="292"/>
      <c r="NVW40" s="292"/>
      <c r="NVX40" s="292"/>
      <c r="NVY40" s="292"/>
      <c r="NVZ40" s="292"/>
      <c r="NWA40" s="292"/>
      <c r="NWB40" s="292"/>
      <c r="NWC40" s="292"/>
      <c r="NWD40" s="292"/>
      <c r="NWE40" s="292"/>
      <c r="NWF40" s="292"/>
      <c r="NWG40" s="292"/>
      <c r="NWH40" s="292"/>
      <c r="NWI40" s="292"/>
      <c r="NWJ40" s="292"/>
      <c r="NWK40" s="292"/>
      <c r="NWL40" s="292"/>
      <c r="NWM40" s="292"/>
      <c r="NWN40" s="292"/>
      <c r="NWO40" s="292"/>
      <c r="NWP40" s="292"/>
      <c r="NWQ40" s="292"/>
      <c r="NWR40" s="292"/>
      <c r="NWS40" s="292"/>
      <c r="NWT40" s="292"/>
      <c r="NWU40" s="292"/>
      <c r="NWV40" s="292"/>
      <c r="NWW40" s="292"/>
      <c r="NWX40" s="292"/>
      <c r="NWY40" s="292"/>
      <c r="NWZ40" s="292"/>
      <c r="NXA40" s="292"/>
      <c r="NXB40" s="292"/>
      <c r="NXC40" s="292"/>
      <c r="NXD40" s="292"/>
      <c r="NXE40" s="292"/>
      <c r="NXF40" s="292"/>
      <c r="NXG40" s="292"/>
      <c r="NXH40" s="292"/>
      <c r="NXI40" s="292"/>
      <c r="NXJ40" s="292"/>
      <c r="NXK40" s="292"/>
      <c r="NXL40" s="292"/>
      <c r="NXM40" s="292"/>
      <c r="NXN40" s="292"/>
      <c r="NXO40" s="292"/>
      <c r="NXP40" s="292"/>
      <c r="NXQ40" s="292"/>
      <c r="NXR40" s="292"/>
      <c r="NXS40" s="292"/>
      <c r="NXT40" s="292"/>
      <c r="NXU40" s="292"/>
      <c r="NXV40" s="292"/>
      <c r="NXW40" s="292"/>
      <c r="NXX40" s="292"/>
      <c r="NXY40" s="292"/>
      <c r="NXZ40" s="292"/>
      <c r="NYA40" s="292"/>
      <c r="NYB40" s="292"/>
      <c r="NYC40" s="292"/>
      <c r="NYD40" s="292"/>
      <c r="NYE40" s="292"/>
      <c r="NYF40" s="292"/>
      <c r="NYG40" s="292"/>
      <c r="NYH40" s="292"/>
      <c r="NYI40" s="292"/>
      <c r="NYJ40" s="292"/>
      <c r="NYK40" s="292"/>
      <c r="NYL40" s="292"/>
      <c r="NYM40" s="292"/>
      <c r="NYN40" s="292"/>
      <c r="NYO40" s="292"/>
      <c r="NYP40" s="292"/>
      <c r="NYQ40" s="292"/>
      <c r="NYR40" s="292"/>
      <c r="NYS40" s="292"/>
      <c r="NYT40" s="292"/>
      <c r="NYU40" s="292"/>
      <c r="NYV40" s="292"/>
      <c r="NYW40" s="292"/>
      <c r="NYX40" s="292"/>
      <c r="NYY40" s="292"/>
      <c r="NYZ40" s="292"/>
      <c r="NZA40" s="292"/>
      <c r="NZB40" s="292"/>
      <c r="NZC40" s="292"/>
      <c r="NZD40" s="292"/>
      <c r="NZE40" s="292"/>
      <c r="NZF40" s="292"/>
      <c r="NZG40" s="292"/>
      <c r="NZH40" s="292"/>
      <c r="NZI40" s="292"/>
      <c r="NZJ40" s="292"/>
      <c r="NZK40" s="292"/>
      <c r="NZL40" s="292"/>
      <c r="NZM40" s="292"/>
      <c r="NZN40" s="292"/>
      <c r="NZO40" s="292"/>
      <c r="NZP40" s="292"/>
      <c r="NZQ40" s="292"/>
      <c r="NZR40" s="292"/>
      <c r="NZS40" s="292"/>
      <c r="NZT40" s="292"/>
      <c r="NZU40" s="292"/>
      <c r="NZV40" s="292"/>
      <c r="NZW40" s="292"/>
      <c r="NZX40" s="292"/>
      <c r="NZY40" s="292"/>
      <c r="NZZ40" s="292"/>
      <c r="OAA40" s="292"/>
      <c r="OAB40" s="292"/>
      <c r="OAC40" s="292"/>
      <c r="OAD40" s="292"/>
      <c r="OAE40" s="292"/>
      <c r="OAF40" s="292"/>
      <c r="OAG40" s="292"/>
      <c r="OAH40" s="292"/>
      <c r="OAI40" s="292"/>
      <c r="OAJ40" s="292"/>
      <c r="OAK40" s="292"/>
      <c r="OAL40" s="292"/>
      <c r="OAM40" s="292"/>
      <c r="OAN40" s="292"/>
      <c r="OAO40" s="292"/>
      <c r="OAP40" s="292"/>
      <c r="OAQ40" s="292"/>
      <c r="OAR40" s="292"/>
      <c r="OAS40" s="292"/>
      <c r="OAT40" s="292"/>
      <c r="OAU40" s="292"/>
      <c r="OAV40" s="292"/>
      <c r="OAW40" s="292"/>
      <c r="OAX40" s="292"/>
      <c r="OAY40" s="292"/>
      <c r="OAZ40" s="292"/>
      <c r="OBA40" s="292"/>
      <c r="OBB40" s="292"/>
      <c r="OBC40" s="292"/>
      <c r="OBD40" s="292"/>
      <c r="OBE40" s="292"/>
      <c r="OBF40" s="292"/>
      <c r="OBG40" s="292"/>
      <c r="OBH40" s="292"/>
      <c r="OBI40" s="292"/>
      <c r="OBJ40" s="292"/>
      <c r="OBK40" s="292"/>
      <c r="OBL40" s="292"/>
      <c r="OBM40" s="292"/>
      <c r="OBN40" s="292"/>
      <c r="OBO40" s="292"/>
      <c r="OBP40" s="292"/>
      <c r="OBQ40" s="292"/>
      <c r="OBR40" s="292"/>
      <c r="OBS40" s="292"/>
      <c r="OBT40" s="292"/>
      <c r="OBU40" s="292"/>
      <c r="OBV40" s="292"/>
      <c r="OBW40" s="292"/>
      <c r="OBX40" s="292"/>
      <c r="OBY40" s="292"/>
      <c r="OBZ40" s="292"/>
      <c r="OCA40" s="292"/>
      <c r="OCB40" s="292"/>
      <c r="OCC40" s="292"/>
      <c r="OCD40" s="292"/>
      <c r="OCE40" s="292"/>
      <c r="OCF40" s="292"/>
      <c r="OCG40" s="292"/>
      <c r="OCH40" s="292"/>
      <c r="OCI40" s="292"/>
      <c r="OCJ40" s="292"/>
      <c r="OCK40" s="292"/>
      <c r="OCL40" s="292"/>
      <c r="OCM40" s="292"/>
      <c r="OCN40" s="292"/>
      <c r="OCO40" s="292"/>
      <c r="OCP40" s="292"/>
      <c r="OCQ40" s="292"/>
      <c r="OCR40" s="292"/>
      <c r="OCS40" s="292"/>
      <c r="OCT40" s="292"/>
      <c r="OCU40" s="292"/>
      <c r="OCV40" s="292"/>
      <c r="OCW40" s="292"/>
      <c r="OCX40" s="292"/>
      <c r="OCY40" s="292"/>
      <c r="OCZ40" s="292"/>
      <c r="ODA40" s="292"/>
      <c r="ODB40" s="292"/>
      <c r="ODC40" s="292"/>
      <c r="ODD40" s="292"/>
      <c r="ODE40" s="292"/>
      <c r="ODF40" s="292"/>
      <c r="ODG40" s="292"/>
      <c r="ODH40" s="292"/>
      <c r="ODI40" s="292"/>
      <c r="ODJ40" s="292"/>
      <c r="ODK40" s="292"/>
      <c r="ODL40" s="292"/>
      <c r="ODM40" s="292"/>
      <c r="ODN40" s="292"/>
      <c r="ODO40" s="292"/>
      <c r="ODP40" s="292"/>
      <c r="ODQ40" s="292"/>
      <c r="ODR40" s="292"/>
      <c r="ODS40" s="292"/>
      <c r="ODT40" s="292"/>
      <c r="ODU40" s="292"/>
      <c r="ODV40" s="292"/>
      <c r="ODW40" s="292"/>
      <c r="ODX40" s="292"/>
      <c r="ODY40" s="292"/>
      <c r="ODZ40" s="292"/>
      <c r="OEA40" s="292"/>
      <c r="OEB40" s="292"/>
      <c r="OEC40" s="292"/>
      <c r="OED40" s="292"/>
      <c r="OEE40" s="292"/>
      <c r="OEF40" s="292"/>
      <c r="OEG40" s="292"/>
      <c r="OEH40" s="292"/>
      <c r="OEI40" s="292"/>
      <c r="OEJ40" s="292"/>
      <c r="OEK40" s="292"/>
      <c r="OEL40" s="292"/>
      <c r="OEM40" s="292"/>
      <c r="OEN40" s="292"/>
      <c r="OEO40" s="292"/>
      <c r="OEP40" s="292"/>
      <c r="OEQ40" s="292"/>
      <c r="OER40" s="292"/>
      <c r="OES40" s="292"/>
      <c r="OET40" s="292"/>
      <c r="OEU40" s="292"/>
      <c r="OEV40" s="292"/>
      <c r="OEW40" s="292"/>
      <c r="OEX40" s="292"/>
      <c r="OEY40" s="292"/>
      <c r="OEZ40" s="292"/>
      <c r="OFA40" s="292"/>
      <c r="OFB40" s="292"/>
      <c r="OFC40" s="292"/>
      <c r="OFD40" s="292"/>
      <c r="OFE40" s="292"/>
      <c r="OFF40" s="292"/>
      <c r="OFG40" s="292"/>
      <c r="OFH40" s="292"/>
      <c r="OFI40" s="292"/>
      <c r="OFJ40" s="292"/>
      <c r="OFK40" s="292"/>
      <c r="OFL40" s="292"/>
      <c r="OFM40" s="292"/>
      <c r="OFN40" s="292"/>
      <c r="OFO40" s="292"/>
      <c r="OFP40" s="292"/>
      <c r="OFQ40" s="292"/>
      <c r="OFR40" s="292"/>
      <c r="OFS40" s="292"/>
      <c r="OFT40" s="292"/>
      <c r="OFU40" s="292"/>
      <c r="OFV40" s="292"/>
      <c r="OFW40" s="292"/>
      <c r="OFX40" s="292"/>
      <c r="OFY40" s="292"/>
      <c r="OFZ40" s="292"/>
      <c r="OGA40" s="292"/>
      <c r="OGB40" s="292"/>
      <c r="OGC40" s="292"/>
      <c r="OGD40" s="292"/>
      <c r="OGE40" s="292"/>
      <c r="OGF40" s="292"/>
      <c r="OGG40" s="292"/>
      <c r="OGH40" s="292"/>
      <c r="OGI40" s="292"/>
      <c r="OGJ40" s="292"/>
      <c r="OGK40" s="292"/>
      <c r="OGL40" s="292"/>
      <c r="OGM40" s="292"/>
      <c r="OGN40" s="292"/>
      <c r="OGO40" s="292"/>
      <c r="OGP40" s="292"/>
      <c r="OGQ40" s="292"/>
      <c r="OGR40" s="292"/>
      <c r="OGS40" s="292"/>
      <c r="OGT40" s="292"/>
      <c r="OGU40" s="292"/>
      <c r="OGV40" s="292"/>
      <c r="OGW40" s="292"/>
      <c r="OGX40" s="292"/>
      <c r="OGY40" s="292"/>
      <c r="OGZ40" s="292"/>
      <c r="OHA40" s="292"/>
      <c r="OHB40" s="292"/>
      <c r="OHC40" s="292"/>
      <c r="OHD40" s="292"/>
      <c r="OHE40" s="292"/>
      <c r="OHF40" s="292"/>
      <c r="OHG40" s="292"/>
      <c r="OHH40" s="292"/>
      <c r="OHI40" s="292"/>
      <c r="OHJ40" s="292"/>
      <c r="OHK40" s="292"/>
      <c r="OHL40" s="292"/>
      <c r="OHM40" s="292"/>
      <c r="OHN40" s="292"/>
      <c r="OHO40" s="292"/>
      <c r="OHP40" s="292"/>
      <c r="OHQ40" s="292"/>
      <c r="OHR40" s="292"/>
      <c r="OHS40" s="292"/>
      <c r="OHT40" s="292"/>
      <c r="OHU40" s="292"/>
      <c r="OHV40" s="292"/>
      <c r="OHW40" s="292"/>
      <c r="OHX40" s="292"/>
      <c r="OHY40" s="292"/>
      <c r="OHZ40" s="292"/>
      <c r="OIA40" s="292"/>
      <c r="OIB40" s="292"/>
      <c r="OIC40" s="292"/>
      <c r="OID40" s="292"/>
      <c r="OIE40" s="292"/>
      <c r="OIF40" s="292"/>
      <c r="OIG40" s="292"/>
      <c r="OIH40" s="292"/>
      <c r="OII40" s="292"/>
      <c r="OIJ40" s="292"/>
      <c r="OIK40" s="292"/>
      <c r="OIL40" s="292"/>
      <c r="OIM40" s="292"/>
      <c r="OIN40" s="292"/>
      <c r="OIO40" s="292"/>
      <c r="OIP40" s="292"/>
      <c r="OIQ40" s="292"/>
      <c r="OIR40" s="292"/>
      <c r="OIS40" s="292"/>
      <c r="OIT40" s="292"/>
      <c r="OIU40" s="292"/>
      <c r="OIV40" s="292"/>
      <c r="OIW40" s="292"/>
      <c r="OIX40" s="292"/>
      <c r="OIY40" s="292"/>
      <c r="OIZ40" s="292"/>
      <c r="OJA40" s="292"/>
      <c r="OJB40" s="292"/>
      <c r="OJC40" s="292"/>
      <c r="OJD40" s="292"/>
      <c r="OJE40" s="292"/>
      <c r="OJF40" s="292"/>
      <c r="OJG40" s="292"/>
      <c r="OJH40" s="292"/>
      <c r="OJI40" s="292"/>
      <c r="OJJ40" s="292"/>
      <c r="OJK40" s="292"/>
      <c r="OJL40" s="292"/>
      <c r="OJM40" s="292"/>
      <c r="OJN40" s="292"/>
      <c r="OJO40" s="292"/>
      <c r="OJP40" s="292"/>
      <c r="OJQ40" s="292"/>
      <c r="OJR40" s="292"/>
      <c r="OJS40" s="292"/>
      <c r="OJT40" s="292"/>
      <c r="OJU40" s="292"/>
      <c r="OJV40" s="292"/>
      <c r="OJW40" s="292"/>
      <c r="OJX40" s="292"/>
      <c r="OJY40" s="292"/>
      <c r="OJZ40" s="292"/>
      <c r="OKA40" s="292"/>
      <c r="OKB40" s="292"/>
      <c r="OKC40" s="292"/>
      <c r="OKD40" s="292"/>
      <c r="OKE40" s="292"/>
      <c r="OKF40" s="292"/>
      <c r="OKG40" s="292"/>
      <c r="OKH40" s="292"/>
      <c r="OKI40" s="292"/>
      <c r="OKJ40" s="292"/>
      <c r="OKK40" s="292"/>
      <c r="OKL40" s="292"/>
      <c r="OKM40" s="292"/>
      <c r="OKN40" s="292"/>
      <c r="OKO40" s="292"/>
      <c r="OKP40" s="292"/>
      <c r="OKQ40" s="292"/>
      <c r="OKR40" s="292"/>
      <c r="OKS40" s="292"/>
      <c r="OKT40" s="292"/>
      <c r="OKU40" s="292"/>
      <c r="OKV40" s="292"/>
      <c r="OKW40" s="292"/>
      <c r="OKX40" s="292"/>
      <c r="OKY40" s="292"/>
      <c r="OKZ40" s="292"/>
      <c r="OLA40" s="292"/>
      <c r="OLB40" s="292"/>
      <c r="OLC40" s="292"/>
      <c r="OLD40" s="292"/>
      <c r="OLE40" s="292"/>
      <c r="OLF40" s="292"/>
      <c r="OLG40" s="292"/>
      <c r="OLH40" s="292"/>
      <c r="OLI40" s="292"/>
      <c r="OLJ40" s="292"/>
      <c r="OLK40" s="292"/>
      <c r="OLL40" s="292"/>
      <c r="OLM40" s="292"/>
      <c r="OLN40" s="292"/>
      <c r="OLO40" s="292"/>
      <c r="OLP40" s="292"/>
      <c r="OLQ40" s="292"/>
      <c r="OLR40" s="292"/>
      <c r="OLS40" s="292"/>
      <c r="OLT40" s="292"/>
      <c r="OLU40" s="292"/>
      <c r="OLV40" s="292"/>
      <c r="OLW40" s="292"/>
      <c r="OLX40" s="292"/>
      <c r="OLY40" s="292"/>
      <c r="OLZ40" s="292"/>
      <c r="OMA40" s="292"/>
      <c r="OMB40" s="292"/>
      <c r="OMC40" s="292"/>
      <c r="OMD40" s="292"/>
      <c r="OME40" s="292"/>
      <c r="OMF40" s="292"/>
      <c r="OMG40" s="292"/>
      <c r="OMH40" s="292"/>
      <c r="OMI40" s="292"/>
      <c r="OMJ40" s="292"/>
      <c r="OMK40" s="292"/>
      <c r="OML40" s="292"/>
      <c r="OMM40" s="292"/>
      <c r="OMN40" s="292"/>
      <c r="OMO40" s="292"/>
      <c r="OMP40" s="292"/>
      <c r="OMQ40" s="292"/>
      <c r="OMR40" s="292"/>
      <c r="OMS40" s="292"/>
      <c r="OMT40" s="292"/>
      <c r="OMU40" s="292"/>
      <c r="OMV40" s="292"/>
      <c r="OMW40" s="292"/>
      <c r="OMX40" s="292"/>
      <c r="OMY40" s="292"/>
      <c r="OMZ40" s="292"/>
      <c r="ONA40" s="292"/>
      <c r="ONB40" s="292"/>
      <c r="ONC40" s="292"/>
      <c r="OND40" s="292"/>
      <c r="ONE40" s="292"/>
      <c r="ONF40" s="292"/>
      <c r="ONG40" s="292"/>
      <c r="ONH40" s="292"/>
      <c r="ONI40" s="292"/>
      <c r="ONJ40" s="292"/>
      <c r="ONK40" s="292"/>
      <c r="ONL40" s="292"/>
      <c r="ONM40" s="292"/>
      <c r="ONN40" s="292"/>
      <c r="ONO40" s="292"/>
      <c r="ONP40" s="292"/>
      <c r="ONQ40" s="292"/>
      <c r="ONR40" s="292"/>
      <c r="ONS40" s="292"/>
      <c r="ONT40" s="292"/>
      <c r="ONU40" s="292"/>
      <c r="ONV40" s="292"/>
      <c r="ONW40" s="292"/>
      <c r="ONX40" s="292"/>
      <c r="ONY40" s="292"/>
      <c r="ONZ40" s="292"/>
      <c r="OOA40" s="292"/>
      <c r="OOB40" s="292"/>
      <c r="OOC40" s="292"/>
      <c r="OOD40" s="292"/>
      <c r="OOE40" s="292"/>
      <c r="OOF40" s="292"/>
      <c r="OOG40" s="292"/>
      <c r="OOH40" s="292"/>
      <c r="OOI40" s="292"/>
      <c r="OOJ40" s="292"/>
      <c r="OOK40" s="292"/>
      <c r="OOL40" s="292"/>
      <c r="OOM40" s="292"/>
      <c r="OON40" s="292"/>
      <c r="OOO40" s="292"/>
      <c r="OOP40" s="292"/>
      <c r="OOQ40" s="292"/>
      <c r="OOR40" s="292"/>
      <c r="OOS40" s="292"/>
      <c r="OOT40" s="292"/>
      <c r="OOU40" s="292"/>
      <c r="OOV40" s="292"/>
      <c r="OOW40" s="292"/>
      <c r="OOX40" s="292"/>
      <c r="OOY40" s="292"/>
      <c r="OOZ40" s="292"/>
      <c r="OPA40" s="292"/>
      <c r="OPB40" s="292"/>
      <c r="OPC40" s="292"/>
      <c r="OPD40" s="292"/>
      <c r="OPE40" s="292"/>
      <c r="OPF40" s="292"/>
      <c r="OPG40" s="292"/>
      <c r="OPH40" s="292"/>
      <c r="OPI40" s="292"/>
      <c r="OPJ40" s="292"/>
      <c r="OPK40" s="292"/>
      <c r="OPL40" s="292"/>
      <c r="OPM40" s="292"/>
      <c r="OPN40" s="292"/>
      <c r="OPO40" s="292"/>
      <c r="OPP40" s="292"/>
      <c r="OPQ40" s="292"/>
      <c r="OPR40" s="292"/>
      <c r="OPS40" s="292"/>
      <c r="OPT40" s="292"/>
      <c r="OPU40" s="292"/>
      <c r="OPV40" s="292"/>
      <c r="OPW40" s="292"/>
      <c r="OPX40" s="292"/>
      <c r="OPY40" s="292"/>
      <c r="OPZ40" s="292"/>
      <c r="OQA40" s="292"/>
      <c r="OQB40" s="292"/>
      <c r="OQC40" s="292"/>
      <c r="OQD40" s="292"/>
      <c r="OQE40" s="292"/>
      <c r="OQF40" s="292"/>
      <c r="OQG40" s="292"/>
      <c r="OQH40" s="292"/>
      <c r="OQI40" s="292"/>
      <c r="OQJ40" s="292"/>
      <c r="OQK40" s="292"/>
      <c r="OQL40" s="292"/>
      <c r="OQM40" s="292"/>
      <c r="OQN40" s="292"/>
      <c r="OQO40" s="292"/>
      <c r="OQP40" s="292"/>
      <c r="OQQ40" s="292"/>
      <c r="OQR40" s="292"/>
      <c r="OQS40" s="292"/>
      <c r="OQT40" s="292"/>
      <c r="OQU40" s="292"/>
      <c r="OQV40" s="292"/>
      <c r="OQW40" s="292"/>
      <c r="OQX40" s="292"/>
      <c r="OQY40" s="292"/>
      <c r="OQZ40" s="292"/>
      <c r="ORA40" s="292"/>
      <c r="ORB40" s="292"/>
      <c r="ORC40" s="292"/>
      <c r="ORD40" s="292"/>
      <c r="ORE40" s="292"/>
      <c r="ORF40" s="292"/>
      <c r="ORG40" s="292"/>
      <c r="ORH40" s="292"/>
      <c r="ORI40" s="292"/>
      <c r="ORJ40" s="292"/>
      <c r="ORK40" s="292"/>
      <c r="ORL40" s="292"/>
      <c r="ORM40" s="292"/>
      <c r="ORN40" s="292"/>
      <c r="ORO40" s="292"/>
      <c r="ORP40" s="292"/>
      <c r="ORQ40" s="292"/>
      <c r="ORR40" s="292"/>
      <c r="ORS40" s="292"/>
      <c r="ORT40" s="292"/>
      <c r="ORU40" s="292"/>
      <c r="ORV40" s="292"/>
      <c r="ORW40" s="292"/>
      <c r="ORX40" s="292"/>
      <c r="ORY40" s="292"/>
      <c r="ORZ40" s="292"/>
      <c r="OSA40" s="292"/>
      <c r="OSB40" s="292"/>
      <c r="OSC40" s="292"/>
      <c r="OSD40" s="292"/>
      <c r="OSE40" s="292"/>
      <c r="OSF40" s="292"/>
      <c r="OSG40" s="292"/>
      <c r="OSH40" s="292"/>
      <c r="OSI40" s="292"/>
      <c r="OSJ40" s="292"/>
      <c r="OSK40" s="292"/>
      <c r="OSL40" s="292"/>
      <c r="OSM40" s="292"/>
      <c r="OSN40" s="292"/>
      <c r="OSO40" s="292"/>
      <c r="OSP40" s="292"/>
      <c r="OSQ40" s="292"/>
      <c r="OSR40" s="292"/>
      <c r="OSS40" s="292"/>
      <c r="OST40" s="292"/>
      <c r="OSU40" s="292"/>
      <c r="OSV40" s="292"/>
      <c r="OSW40" s="292"/>
      <c r="OSX40" s="292"/>
      <c r="OSY40" s="292"/>
      <c r="OSZ40" s="292"/>
      <c r="OTA40" s="292"/>
      <c r="OTB40" s="292"/>
      <c r="OTC40" s="292"/>
      <c r="OTD40" s="292"/>
      <c r="OTE40" s="292"/>
      <c r="OTF40" s="292"/>
      <c r="OTG40" s="292"/>
      <c r="OTH40" s="292"/>
      <c r="OTI40" s="292"/>
      <c r="OTJ40" s="292"/>
      <c r="OTK40" s="292"/>
      <c r="OTL40" s="292"/>
      <c r="OTM40" s="292"/>
      <c r="OTN40" s="292"/>
      <c r="OTO40" s="292"/>
      <c r="OTP40" s="292"/>
      <c r="OTQ40" s="292"/>
      <c r="OTR40" s="292"/>
      <c r="OTS40" s="292"/>
      <c r="OTT40" s="292"/>
      <c r="OTU40" s="292"/>
      <c r="OTV40" s="292"/>
      <c r="OTW40" s="292"/>
      <c r="OTX40" s="292"/>
      <c r="OTY40" s="292"/>
      <c r="OTZ40" s="292"/>
      <c r="OUA40" s="292"/>
      <c r="OUB40" s="292"/>
      <c r="OUC40" s="292"/>
      <c r="OUD40" s="292"/>
      <c r="OUE40" s="292"/>
      <c r="OUF40" s="292"/>
      <c r="OUG40" s="292"/>
      <c r="OUH40" s="292"/>
      <c r="OUI40" s="292"/>
      <c r="OUJ40" s="292"/>
      <c r="OUK40" s="292"/>
      <c r="OUL40" s="292"/>
      <c r="OUM40" s="292"/>
      <c r="OUN40" s="292"/>
      <c r="OUO40" s="292"/>
      <c r="OUP40" s="292"/>
      <c r="OUQ40" s="292"/>
      <c r="OUR40" s="292"/>
      <c r="OUS40" s="292"/>
      <c r="OUT40" s="292"/>
      <c r="OUU40" s="292"/>
      <c r="OUV40" s="292"/>
      <c r="OUW40" s="292"/>
      <c r="OUX40" s="292"/>
      <c r="OUY40" s="292"/>
      <c r="OUZ40" s="292"/>
      <c r="OVA40" s="292"/>
      <c r="OVB40" s="292"/>
      <c r="OVC40" s="292"/>
      <c r="OVD40" s="292"/>
      <c r="OVE40" s="292"/>
      <c r="OVF40" s="292"/>
      <c r="OVG40" s="292"/>
      <c r="OVH40" s="292"/>
      <c r="OVI40" s="292"/>
      <c r="OVJ40" s="292"/>
      <c r="OVK40" s="292"/>
      <c r="OVL40" s="292"/>
      <c r="OVM40" s="292"/>
      <c r="OVN40" s="292"/>
      <c r="OVO40" s="292"/>
      <c r="OVP40" s="292"/>
      <c r="OVQ40" s="292"/>
      <c r="OVR40" s="292"/>
      <c r="OVS40" s="292"/>
      <c r="OVT40" s="292"/>
      <c r="OVU40" s="292"/>
      <c r="OVV40" s="292"/>
      <c r="OVW40" s="292"/>
      <c r="OVX40" s="292"/>
      <c r="OVY40" s="292"/>
      <c r="OVZ40" s="292"/>
      <c r="OWA40" s="292"/>
      <c r="OWB40" s="292"/>
      <c r="OWC40" s="292"/>
      <c r="OWD40" s="292"/>
      <c r="OWE40" s="292"/>
      <c r="OWF40" s="292"/>
      <c r="OWG40" s="292"/>
      <c r="OWH40" s="292"/>
      <c r="OWI40" s="292"/>
      <c r="OWJ40" s="292"/>
      <c r="OWK40" s="292"/>
      <c r="OWL40" s="292"/>
      <c r="OWM40" s="292"/>
      <c r="OWN40" s="292"/>
      <c r="OWO40" s="292"/>
      <c r="OWP40" s="292"/>
      <c r="OWQ40" s="292"/>
      <c r="OWR40" s="292"/>
      <c r="OWS40" s="292"/>
      <c r="OWT40" s="292"/>
      <c r="OWU40" s="292"/>
      <c r="OWV40" s="292"/>
      <c r="OWW40" s="292"/>
      <c r="OWX40" s="292"/>
      <c r="OWY40" s="292"/>
      <c r="OWZ40" s="292"/>
      <c r="OXA40" s="292"/>
      <c r="OXB40" s="292"/>
      <c r="OXC40" s="292"/>
      <c r="OXD40" s="292"/>
      <c r="OXE40" s="292"/>
      <c r="OXF40" s="292"/>
      <c r="OXG40" s="292"/>
      <c r="OXH40" s="292"/>
      <c r="OXI40" s="292"/>
      <c r="OXJ40" s="292"/>
      <c r="OXK40" s="292"/>
      <c r="OXL40" s="292"/>
      <c r="OXM40" s="292"/>
      <c r="OXN40" s="292"/>
      <c r="OXO40" s="292"/>
      <c r="OXP40" s="292"/>
      <c r="OXQ40" s="292"/>
      <c r="OXR40" s="292"/>
      <c r="OXS40" s="292"/>
      <c r="OXT40" s="292"/>
      <c r="OXU40" s="292"/>
      <c r="OXV40" s="292"/>
      <c r="OXW40" s="292"/>
      <c r="OXX40" s="292"/>
      <c r="OXY40" s="292"/>
      <c r="OXZ40" s="292"/>
      <c r="OYA40" s="292"/>
      <c r="OYB40" s="292"/>
      <c r="OYC40" s="292"/>
      <c r="OYD40" s="292"/>
      <c r="OYE40" s="292"/>
      <c r="OYF40" s="292"/>
      <c r="OYG40" s="292"/>
      <c r="OYH40" s="292"/>
      <c r="OYI40" s="292"/>
      <c r="OYJ40" s="292"/>
      <c r="OYK40" s="292"/>
      <c r="OYL40" s="292"/>
      <c r="OYM40" s="292"/>
      <c r="OYN40" s="292"/>
      <c r="OYO40" s="292"/>
      <c r="OYP40" s="292"/>
      <c r="OYQ40" s="292"/>
      <c r="OYR40" s="292"/>
      <c r="OYS40" s="292"/>
      <c r="OYT40" s="292"/>
      <c r="OYU40" s="292"/>
      <c r="OYV40" s="292"/>
      <c r="OYW40" s="292"/>
      <c r="OYX40" s="292"/>
      <c r="OYY40" s="292"/>
      <c r="OYZ40" s="292"/>
      <c r="OZA40" s="292"/>
      <c r="OZB40" s="292"/>
      <c r="OZC40" s="292"/>
      <c r="OZD40" s="292"/>
      <c r="OZE40" s="292"/>
      <c r="OZF40" s="292"/>
      <c r="OZG40" s="292"/>
      <c r="OZH40" s="292"/>
      <c r="OZI40" s="292"/>
      <c r="OZJ40" s="292"/>
      <c r="OZK40" s="292"/>
      <c r="OZL40" s="292"/>
      <c r="OZM40" s="292"/>
      <c r="OZN40" s="292"/>
      <c r="OZO40" s="292"/>
      <c r="OZP40" s="292"/>
      <c r="OZQ40" s="292"/>
      <c r="OZR40" s="292"/>
      <c r="OZS40" s="292"/>
      <c r="OZT40" s="292"/>
      <c r="OZU40" s="292"/>
      <c r="OZV40" s="292"/>
      <c r="OZW40" s="292"/>
      <c r="OZX40" s="292"/>
      <c r="OZY40" s="292"/>
      <c r="OZZ40" s="292"/>
      <c r="PAA40" s="292"/>
      <c r="PAB40" s="292"/>
      <c r="PAC40" s="292"/>
      <c r="PAD40" s="292"/>
      <c r="PAE40" s="292"/>
      <c r="PAF40" s="292"/>
      <c r="PAG40" s="292"/>
      <c r="PAH40" s="292"/>
      <c r="PAI40" s="292"/>
      <c r="PAJ40" s="292"/>
      <c r="PAK40" s="292"/>
      <c r="PAL40" s="292"/>
      <c r="PAM40" s="292"/>
      <c r="PAN40" s="292"/>
      <c r="PAO40" s="292"/>
      <c r="PAP40" s="292"/>
      <c r="PAQ40" s="292"/>
      <c r="PAR40" s="292"/>
      <c r="PAS40" s="292"/>
      <c r="PAT40" s="292"/>
      <c r="PAU40" s="292"/>
      <c r="PAV40" s="292"/>
      <c r="PAW40" s="292"/>
      <c r="PAX40" s="292"/>
      <c r="PAY40" s="292"/>
      <c r="PAZ40" s="292"/>
      <c r="PBA40" s="292"/>
      <c r="PBB40" s="292"/>
      <c r="PBC40" s="292"/>
      <c r="PBD40" s="292"/>
      <c r="PBE40" s="292"/>
      <c r="PBF40" s="292"/>
      <c r="PBG40" s="292"/>
      <c r="PBH40" s="292"/>
      <c r="PBI40" s="292"/>
      <c r="PBJ40" s="292"/>
      <c r="PBK40" s="292"/>
      <c r="PBL40" s="292"/>
      <c r="PBM40" s="292"/>
      <c r="PBN40" s="292"/>
      <c r="PBO40" s="292"/>
      <c r="PBP40" s="292"/>
      <c r="PBQ40" s="292"/>
      <c r="PBR40" s="292"/>
      <c r="PBS40" s="292"/>
      <c r="PBT40" s="292"/>
      <c r="PBU40" s="292"/>
      <c r="PBV40" s="292"/>
      <c r="PBW40" s="292"/>
      <c r="PBX40" s="292"/>
      <c r="PBY40" s="292"/>
      <c r="PBZ40" s="292"/>
      <c r="PCA40" s="292"/>
      <c r="PCB40" s="292"/>
      <c r="PCC40" s="292"/>
      <c r="PCD40" s="292"/>
      <c r="PCE40" s="292"/>
      <c r="PCF40" s="292"/>
      <c r="PCG40" s="292"/>
      <c r="PCH40" s="292"/>
      <c r="PCI40" s="292"/>
      <c r="PCJ40" s="292"/>
      <c r="PCK40" s="292"/>
      <c r="PCL40" s="292"/>
      <c r="PCM40" s="292"/>
      <c r="PCN40" s="292"/>
      <c r="PCO40" s="292"/>
      <c r="PCP40" s="292"/>
      <c r="PCQ40" s="292"/>
      <c r="PCR40" s="292"/>
      <c r="PCS40" s="292"/>
      <c r="PCT40" s="292"/>
      <c r="PCU40" s="292"/>
      <c r="PCV40" s="292"/>
      <c r="PCW40" s="292"/>
      <c r="PCX40" s="292"/>
      <c r="PCY40" s="292"/>
      <c r="PCZ40" s="292"/>
      <c r="PDA40" s="292"/>
      <c r="PDB40" s="292"/>
      <c r="PDC40" s="292"/>
      <c r="PDD40" s="292"/>
      <c r="PDE40" s="292"/>
      <c r="PDF40" s="292"/>
      <c r="PDG40" s="292"/>
      <c r="PDH40" s="292"/>
      <c r="PDI40" s="292"/>
      <c r="PDJ40" s="292"/>
      <c r="PDK40" s="292"/>
      <c r="PDL40" s="292"/>
      <c r="PDM40" s="292"/>
      <c r="PDN40" s="292"/>
      <c r="PDO40" s="292"/>
      <c r="PDP40" s="292"/>
      <c r="PDQ40" s="292"/>
      <c r="PDR40" s="292"/>
      <c r="PDS40" s="292"/>
      <c r="PDT40" s="292"/>
      <c r="PDU40" s="292"/>
      <c r="PDV40" s="292"/>
      <c r="PDW40" s="292"/>
      <c r="PDX40" s="292"/>
      <c r="PDY40" s="292"/>
      <c r="PDZ40" s="292"/>
      <c r="PEA40" s="292"/>
      <c r="PEB40" s="292"/>
      <c r="PEC40" s="292"/>
      <c r="PED40" s="292"/>
      <c r="PEE40" s="292"/>
      <c r="PEF40" s="292"/>
      <c r="PEG40" s="292"/>
      <c r="PEH40" s="292"/>
      <c r="PEI40" s="292"/>
      <c r="PEJ40" s="292"/>
      <c r="PEK40" s="292"/>
      <c r="PEL40" s="292"/>
      <c r="PEM40" s="292"/>
      <c r="PEN40" s="292"/>
      <c r="PEO40" s="292"/>
      <c r="PEP40" s="292"/>
      <c r="PEQ40" s="292"/>
      <c r="PER40" s="292"/>
      <c r="PES40" s="292"/>
      <c r="PET40" s="292"/>
      <c r="PEU40" s="292"/>
      <c r="PEV40" s="292"/>
      <c r="PEW40" s="292"/>
      <c r="PEX40" s="292"/>
      <c r="PEY40" s="292"/>
      <c r="PEZ40" s="292"/>
      <c r="PFA40" s="292"/>
      <c r="PFB40" s="292"/>
      <c r="PFC40" s="292"/>
      <c r="PFD40" s="292"/>
      <c r="PFE40" s="292"/>
      <c r="PFF40" s="292"/>
      <c r="PFG40" s="292"/>
      <c r="PFH40" s="292"/>
      <c r="PFI40" s="292"/>
      <c r="PFJ40" s="292"/>
      <c r="PFK40" s="292"/>
      <c r="PFL40" s="292"/>
      <c r="PFM40" s="292"/>
      <c r="PFN40" s="292"/>
      <c r="PFO40" s="292"/>
      <c r="PFP40" s="292"/>
      <c r="PFQ40" s="292"/>
      <c r="PFR40" s="292"/>
      <c r="PFS40" s="292"/>
      <c r="PFT40" s="292"/>
      <c r="PFU40" s="292"/>
      <c r="PFV40" s="292"/>
      <c r="PFW40" s="292"/>
      <c r="PFX40" s="292"/>
      <c r="PFY40" s="292"/>
      <c r="PFZ40" s="292"/>
      <c r="PGA40" s="292"/>
      <c r="PGB40" s="292"/>
      <c r="PGC40" s="292"/>
      <c r="PGD40" s="292"/>
      <c r="PGE40" s="292"/>
      <c r="PGF40" s="292"/>
      <c r="PGG40" s="292"/>
      <c r="PGH40" s="292"/>
      <c r="PGI40" s="292"/>
      <c r="PGJ40" s="292"/>
      <c r="PGK40" s="292"/>
      <c r="PGL40" s="292"/>
      <c r="PGM40" s="292"/>
      <c r="PGN40" s="292"/>
      <c r="PGO40" s="292"/>
      <c r="PGP40" s="292"/>
      <c r="PGQ40" s="292"/>
      <c r="PGR40" s="292"/>
      <c r="PGS40" s="292"/>
      <c r="PGT40" s="292"/>
      <c r="PGU40" s="292"/>
      <c r="PGV40" s="292"/>
      <c r="PGW40" s="292"/>
      <c r="PGX40" s="292"/>
      <c r="PGY40" s="292"/>
      <c r="PGZ40" s="292"/>
      <c r="PHA40" s="292"/>
      <c r="PHB40" s="292"/>
      <c r="PHC40" s="292"/>
      <c r="PHD40" s="292"/>
      <c r="PHE40" s="292"/>
      <c r="PHF40" s="292"/>
      <c r="PHG40" s="292"/>
      <c r="PHH40" s="292"/>
      <c r="PHI40" s="292"/>
      <c r="PHJ40" s="292"/>
      <c r="PHK40" s="292"/>
      <c r="PHL40" s="292"/>
      <c r="PHM40" s="292"/>
      <c r="PHN40" s="292"/>
      <c r="PHO40" s="292"/>
      <c r="PHP40" s="292"/>
      <c r="PHQ40" s="292"/>
      <c r="PHR40" s="292"/>
      <c r="PHS40" s="292"/>
      <c r="PHT40" s="292"/>
      <c r="PHU40" s="292"/>
      <c r="PHV40" s="292"/>
      <c r="PHW40" s="292"/>
      <c r="PHX40" s="292"/>
      <c r="PHY40" s="292"/>
      <c r="PHZ40" s="292"/>
      <c r="PIA40" s="292"/>
      <c r="PIB40" s="292"/>
      <c r="PIC40" s="292"/>
      <c r="PID40" s="292"/>
      <c r="PIE40" s="292"/>
      <c r="PIF40" s="292"/>
      <c r="PIG40" s="292"/>
      <c r="PIH40" s="292"/>
      <c r="PII40" s="292"/>
      <c r="PIJ40" s="292"/>
      <c r="PIK40" s="292"/>
      <c r="PIL40" s="292"/>
      <c r="PIM40" s="292"/>
      <c r="PIN40" s="292"/>
      <c r="PIO40" s="292"/>
      <c r="PIP40" s="292"/>
      <c r="PIQ40" s="292"/>
      <c r="PIR40" s="292"/>
      <c r="PIS40" s="292"/>
      <c r="PIT40" s="292"/>
      <c r="PIU40" s="292"/>
      <c r="PIV40" s="292"/>
      <c r="PIW40" s="292"/>
      <c r="PIX40" s="292"/>
      <c r="PIY40" s="292"/>
      <c r="PIZ40" s="292"/>
      <c r="PJA40" s="292"/>
      <c r="PJB40" s="292"/>
      <c r="PJC40" s="292"/>
      <c r="PJD40" s="292"/>
      <c r="PJE40" s="292"/>
      <c r="PJF40" s="292"/>
      <c r="PJG40" s="292"/>
      <c r="PJH40" s="292"/>
      <c r="PJI40" s="292"/>
      <c r="PJJ40" s="292"/>
      <c r="PJK40" s="292"/>
      <c r="PJL40" s="292"/>
      <c r="PJM40" s="292"/>
      <c r="PJN40" s="292"/>
      <c r="PJO40" s="292"/>
      <c r="PJP40" s="292"/>
      <c r="PJQ40" s="292"/>
      <c r="PJR40" s="292"/>
      <c r="PJS40" s="292"/>
      <c r="PJT40" s="292"/>
      <c r="PJU40" s="292"/>
      <c r="PJV40" s="292"/>
      <c r="PJW40" s="292"/>
      <c r="PJX40" s="292"/>
      <c r="PJY40" s="292"/>
      <c r="PJZ40" s="292"/>
      <c r="PKA40" s="292"/>
      <c r="PKB40" s="292"/>
      <c r="PKC40" s="292"/>
      <c r="PKD40" s="292"/>
      <c r="PKE40" s="292"/>
      <c r="PKF40" s="292"/>
      <c r="PKG40" s="292"/>
      <c r="PKH40" s="292"/>
      <c r="PKI40" s="292"/>
      <c r="PKJ40" s="292"/>
      <c r="PKK40" s="292"/>
      <c r="PKL40" s="292"/>
      <c r="PKM40" s="292"/>
      <c r="PKN40" s="292"/>
      <c r="PKO40" s="292"/>
      <c r="PKP40" s="292"/>
      <c r="PKQ40" s="292"/>
      <c r="PKR40" s="292"/>
      <c r="PKS40" s="292"/>
      <c r="PKT40" s="292"/>
      <c r="PKU40" s="292"/>
      <c r="PKV40" s="292"/>
      <c r="PKW40" s="292"/>
      <c r="PKX40" s="292"/>
      <c r="PKY40" s="292"/>
      <c r="PKZ40" s="292"/>
      <c r="PLA40" s="292"/>
      <c r="PLB40" s="292"/>
      <c r="PLC40" s="292"/>
      <c r="PLD40" s="292"/>
      <c r="PLE40" s="292"/>
      <c r="PLF40" s="292"/>
      <c r="PLG40" s="292"/>
      <c r="PLH40" s="292"/>
      <c r="PLI40" s="292"/>
      <c r="PLJ40" s="292"/>
      <c r="PLK40" s="292"/>
      <c r="PLL40" s="292"/>
      <c r="PLM40" s="292"/>
      <c r="PLN40" s="292"/>
      <c r="PLO40" s="292"/>
      <c r="PLP40" s="292"/>
      <c r="PLQ40" s="292"/>
      <c r="PLR40" s="292"/>
      <c r="PLS40" s="292"/>
      <c r="PLT40" s="292"/>
      <c r="PLU40" s="292"/>
      <c r="PLV40" s="292"/>
      <c r="PLW40" s="292"/>
      <c r="PLX40" s="292"/>
      <c r="PLY40" s="292"/>
      <c r="PLZ40" s="292"/>
      <c r="PMA40" s="292"/>
      <c r="PMB40" s="292"/>
      <c r="PMC40" s="292"/>
      <c r="PMD40" s="292"/>
      <c r="PME40" s="292"/>
      <c r="PMF40" s="292"/>
      <c r="PMG40" s="292"/>
      <c r="PMH40" s="292"/>
      <c r="PMI40" s="292"/>
      <c r="PMJ40" s="292"/>
      <c r="PMK40" s="292"/>
      <c r="PML40" s="292"/>
      <c r="PMM40" s="292"/>
      <c r="PMN40" s="292"/>
      <c r="PMO40" s="292"/>
      <c r="PMP40" s="292"/>
      <c r="PMQ40" s="292"/>
      <c r="PMR40" s="292"/>
      <c r="PMS40" s="292"/>
      <c r="PMT40" s="292"/>
      <c r="PMU40" s="292"/>
      <c r="PMV40" s="292"/>
      <c r="PMW40" s="292"/>
      <c r="PMX40" s="292"/>
      <c r="PMY40" s="292"/>
      <c r="PMZ40" s="292"/>
      <c r="PNA40" s="292"/>
      <c r="PNB40" s="292"/>
      <c r="PNC40" s="292"/>
      <c r="PND40" s="292"/>
      <c r="PNE40" s="292"/>
      <c r="PNF40" s="292"/>
      <c r="PNG40" s="292"/>
      <c r="PNH40" s="292"/>
      <c r="PNI40" s="292"/>
      <c r="PNJ40" s="292"/>
      <c r="PNK40" s="292"/>
      <c r="PNL40" s="292"/>
      <c r="PNM40" s="292"/>
      <c r="PNN40" s="292"/>
      <c r="PNO40" s="292"/>
      <c r="PNP40" s="292"/>
      <c r="PNQ40" s="292"/>
      <c r="PNR40" s="292"/>
      <c r="PNS40" s="292"/>
      <c r="PNT40" s="292"/>
      <c r="PNU40" s="292"/>
      <c r="PNV40" s="292"/>
      <c r="PNW40" s="292"/>
      <c r="PNX40" s="292"/>
      <c r="PNY40" s="292"/>
      <c r="PNZ40" s="292"/>
      <c r="POA40" s="292"/>
      <c r="POB40" s="292"/>
      <c r="POC40" s="292"/>
      <c r="POD40" s="292"/>
      <c r="POE40" s="292"/>
      <c r="POF40" s="292"/>
      <c r="POG40" s="292"/>
      <c r="POH40" s="292"/>
      <c r="POI40" s="292"/>
      <c r="POJ40" s="292"/>
      <c r="POK40" s="292"/>
      <c r="POL40" s="292"/>
      <c r="POM40" s="292"/>
      <c r="PON40" s="292"/>
      <c r="POO40" s="292"/>
      <c r="POP40" s="292"/>
      <c r="POQ40" s="292"/>
      <c r="POR40" s="292"/>
      <c r="POS40" s="292"/>
      <c r="POT40" s="292"/>
      <c r="POU40" s="292"/>
      <c r="POV40" s="292"/>
      <c r="POW40" s="292"/>
      <c r="POX40" s="292"/>
      <c r="POY40" s="292"/>
      <c r="POZ40" s="292"/>
      <c r="PPA40" s="292"/>
      <c r="PPB40" s="292"/>
      <c r="PPC40" s="292"/>
      <c r="PPD40" s="292"/>
      <c r="PPE40" s="292"/>
      <c r="PPF40" s="292"/>
      <c r="PPG40" s="292"/>
      <c r="PPH40" s="292"/>
      <c r="PPI40" s="292"/>
      <c r="PPJ40" s="292"/>
      <c r="PPK40" s="292"/>
      <c r="PPL40" s="292"/>
      <c r="PPM40" s="292"/>
      <c r="PPN40" s="292"/>
      <c r="PPO40" s="292"/>
      <c r="PPP40" s="292"/>
      <c r="PPQ40" s="292"/>
      <c r="PPR40" s="292"/>
      <c r="PPS40" s="292"/>
      <c r="PPT40" s="292"/>
      <c r="PPU40" s="292"/>
      <c r="PPV40" s="292"/>
      <c r="PPW40" s="292"/>
      <c r="PPX40" s="292"/>
      <c r="PPY40" s="292"/>
      <c r="PPZ40" s="292"/>
      <c r="PQA40" s="292"/>
      <c r="PQB40" s="292"/>
      <c r="PQC40" s="292"/>
      <c r="PQD40" s="292"/>
      <c r="PQE40" s="292"/>
      <c r="PQF40" s="292"/>
      <c r="PQG40" s="292"/>
      <c r="PQH40" s="292"/>
      <c r="PQI40" s="292"/>
      <c r="PQJ40" s="292"/>
      <c r="PQK40" s="292"/>
      <c r="PQL40" s="292"/>
      <c r="PQM40" s="292"/>
      <c r="PQN40" s="292"/>
      <c r="PQO40" s="292"/>
      <c r="PQP40" s="292"/>
      <c r="PQQ40" s="292"/>
      <c r="PQR40" s="292"/>
      <c r="PQS40" s="292"/>
      <c r="PQT40" s="292"/>
      <c r="PQU40" s="292"/>
      <c r="PQV40" s="292"/>
      <c r="PQW40" s="292"/>
      <c r="PQX40" s="292"/>
      <c r="PQY40" s="292"/>
      <c r="PQZ40" s="292"/>
      <c r="PRA40" s="292"/>
      <c r="PRB40" s="292"/>
      <c r="PRC40" s="292"/>
      <c r="PRD40" s="292"/>
      <c r="PRE40" s="292"/>
      <c r="PRF40" s="292"/>
      <c r="PRG40" s="292"/>
      <c r="PRH40" s="292"/>
      <c r="PRI40" s="292"/>
      <c r="PRJ40" s="292"/>
      <c r="PRK40" s="292"/>
      <c r="PRL40" s="292"/>
      <c r="PRM40" s="292"/>
      <c r="PRN40" s="292"/>
      <c r="PRO40" s="292"/>
      <c r="PRP40" s="292"/>
      <c r="PRQ40" s="292"/>
      <c r="PRR40" s="292"/>
      <c r="PRS40" s="292"/>
      <c r="PRT40" s="292"/>
      <c r="PRU40" s="292"/>
      <c r="PRV40" s="292"/>
      <c r="PRW40" s="292"/>
      <c r="PRX40" s="292"/>
      <c r="PRY40" s="292"/>
      <c r="PRZ40" s="292"/>
      <c r="PSA40" s="292"/>
      <c r="PSB40" s="292"/>
      <c r="PSC40" s="292"/>
      <c r="PSD40" s="292"/>
      <c r="PSE40" s="292"/>
      <c r="PSF40" s="292"/>
      <c r="PSG40" s="292"/>
      <c r="PSH40" s="292"/>
      <c r="PSI40" s="292"/>
      <c r="PSJ40" s="292"/>
      <c r="PSK40" s="292"/>
      <c r="PSL40" s="292"/>
      <c r="PSM40" s="292"/>
      <c r="PSN40" s="292"/>
      <c r="PSO40" s="292"/>
      <c r="PSP40" s="292"/>
      <c r="PSQ40" s="292"/>
      <c r="PSR40" s="292"/>
      <c r="PSS40" s="292"/>
      <c r="PST40" s="292"/>
      <c r="PSU40" s="292"/>
      <c r="PSV40" s="292"/>
      <c r="PSW40" s="292"/>
      <c r="PSX40" s="292"/>
      <c r="PSY40" s="292"/>
      <c r="PSZ40" s="292"/>
      <c r="PTA40" s="292"/>
      <c r="PTB40" s="292"/>
      <c r="PTC40" s="292"/>
      <c r="PTD40" s="292"/>
      <c r="PTE40" s="292"/>
      <c r="PTF40" s="292"/>
      <c r="PTG40" s="292"/>
      <c r="PTH40" s="292"/>
      <c r="PTI40" s="292"/>
      <c r="PTJ40" s="292"/>
      <c r="PTK40" s="292"/>
      <c r="PTL40" s="292"/>
      <c r="PTM40" s="292"/>
      <c r="PTN40" s="292"/>
      <c r="PTO40" s="292"/>
      <c r="PTP40" s="292"/>
      <c r="PTQ40" s="292"/>
      <c r="PTR40" s="292"/>
      <c r="PTS40" s="292"/>
      <c r="PTT40" s="292"/>
      <c r="PTU40" s="292"/>
      <c r="PTV40" s="292"/>
      <c r="PTW40" s="292"/>
      <c r="PTX40" s="292"/>
      <c r="PTY40" s="292"/>
      <c r="PTZ40" s="292"/>
      <c r="PUA40" s="292"/>
      <c r="PUB40" s="292"/>
      <c r="PUC40" s="292"/>
      <c r="PUD40" s="292"/>
      <c r="PUE40" s="292"/>
      <c r="PUF40" s="292"/>
      <c r="PUG40" s="292"/>
      <c r="PUH40" s="292"/>
      <c r="PUI40" s="292"/>
      <c r="PUJ40" s="292"/>
      <c r="PUK40" s="292"/>
      <c r="PUL40" s="292"/>
      <c r="PUM40" s="292"/>
      <c r="PUN40" s="292"/>
      <c r="PUO40" s="292"/>
      <c r="PUP40" s="292"/>
      <c r="PUQ40" s="292"/>
      <c r="PUR40" s="292"/>
      <c r="PUS40" s="292"/>
      <c r="PUT40" s="292"/>
      <c r="PUU40" s="292"/>
      <c r="PUV40" s="292"/>
      <c r="PUW40" s="292"/>
      <c r="PUX40" s="292"/>
      <c r="PUY40" s="292"/>
      <c r="PUZ40" s="292"/>
      <c r="PVA40" s="292"/>
      <c r="PVB40" s="292"/>
      <c r="PVC40" s="292"/>
      <c r="PVD40" s="292"/>
      <c r="PVE40" s="292"/>
      <c r="PVF40" s="292"/>
      <c r="PVG40" s="292"/>
      <c r="PVH40" s="292"/>
      <c r="PVI40" s="292"/>
      <c r="PVJ40" s="292"/>
      <c r="PVK40" s="292"/>
      <c r="PVL40" s="292"/>
      <c r="PVM40" s="292"/>
      <c r="PVN40" s="292"/>
      <c r="PVO40" s="292"/>
      <c r="PVP40" s="292"/>
      <c r="PVQ40" s="292"/>
      <c r="PVR40" s="292"/>
      <c r="PVS40" s="292"/>
      <c r="PVT40" s="292"/>
      <c r="PVU40" s="292"/>
      <c r="PVV40" s="292"/>
      <c r="PVW40" s="292"/>
      <c r="PVX40" s="292"/>
      <c r="PVY40" s="292"/>
      <c r="PVZ40" s="292"/>
      <c r="PWA40" s="292"/>
      <c r="PWB40" s="292"/>
      <c r="PWC40" s="292"/>
      <c r="PWD40" s="292"/>
      <c r="PWE40" s="292"/>
      <c r="PWF40" s="292"/>
      <c r="PWG40" s="292"/>
      <c r="PWH40" s="292"/>
      <c r="PWI40" s="292"/>
      <c r="PWJ40" s="292"/>
      <c r="PWK40" s="292"/>
      <c r="PWL40" s="292"/>
      <c r="PWM40" s="292"/>
      <c r="PWN40" s="292"/>
      <c r="PWO40" s="292"/>
      <c r="PWP40" s="292"/>
      <c r="PWQ40" s="292"/>
      <c r="PWR40" s="292"/>
      <c r="PWS40" s="292"/>
      <c r="PWT40" s="292"/>
      <c r="PWU40" s="292"/>
      <c r="PWV40" s="292"/>
      <c r="PWW40" s="292"/>
      <c r="PWX40" s="292"/>
      <c r="PWY40" s="292"/>
      <c r="PWZ40" s="292"/>
      <c r="PXA40" s="292"/>
      <c r="PXB40" s="292"/>
      <c r="PXC40" s="292"/>
      <c r="PXD40" s="292"/>
      <c r="PXE40" s="292"/>
      <c r="PXF40" s="292"/>
      <c r="PXG40" s="292"/>
      <c r="PXH40" s="292"/>
      <c r="PXI40" s="292"/>
      <c r="PXJ40" s="292"/>
      <c r="PXK40" s="292"/>
      <c r="PXL40" s="292"/>
      <c r="PXM40" s="292"/>
      <c r="PXN40" s="292"/>
      <c r="PXO40" s="292"/>
      <c r="PXP40" s="292"/>
      <c r="PXQ40" s="292"/>
      <c r="PXR40" s="292"/>
      <c r="PXS40" s="292"/>
      <c r="PXT40" s="292"/>
      <c r="PXU40" s="292"/>
      <c r="PXV40" s="292"/>
      <c r="PXW40" s="292"/>
      <c r="PXX40" s="292"/>
      <c r="PXY40" s="292"/>
      <c r="PXZ40" s="292"/>
      <c r="PYA40" s="292"/>
      <c r="PYB40" s="292"/>
      <c r="PYC40" s="292"/>
      <c r="PYD40" s="292"/>
      <c r="PYE40" s="292"/>
      <c r="PYF40" s="292"/>
      <c r="PYG40" s="292"/>
      <c r="PYH40" s="292"/>
      <c r="PYI40" s="292"/>
      <c r="PYJ40" s="292"/>
      <c r="PYK40" s="292"/>
      <c r="PYL40" s="292"/>
      <c r="PYM40" s="292"/>
      <c r="PYN40" s="292"/>
      <c r="PYO40" s="292"/>
      <c r="PYP40" s="292"/>
      <c r="PYQ40" s="292"/>
      <c r="PYR40" s="292"/>
      <c r="PYS40" s="292"/>
      <c r="PYT40" s="292"/>
      <c r="PYU40" s="292"/>
      <c r="PYV40" s="292"/>
      <c r="PYW40" s="292"/>
      <c r="PYX40" s="292"/>
      <c r="PYY40" s="292"/>
      <c r="PYZ40" s="292"/>
      <c r="PZA40" s="292"/>
      <c r="PZB40" s="292"/>
      <c r="PZC40" s="292"/>
      <c r="PZD40" s="292"/>
      <c r="PZE40" s="292"/>
      <c r="PZF40" s="292"/>
      <c r="PZG40" s="292"/>
      <c r="PZH40" s="292"/>
      <c r="PZI40" s="292"/>
      <c r="PZJ40" s="292"/>
      <c r="PZK40" s="292"/>
      <c r="PZL40" s="292"/>
      <c r="PZM40" s="292"/>
      <c r="PZN40" s="292"/>
      <c r="PZO40" s="292"/>
      <c r="PZP40" s="292"/>
      <c r="PZQ40" s="292"/>
      <c r="PZR40" s="292"/>
      <c r="PZS40" s="292"/>
      <c r="PZT40" s="292"/>
      <c r="PZU40" s="292"/>
      <c r="PZV40" s="292"/>
      <c r="PZW40" s="292"/>
      <c r="PZX40" s="292"/>
      <c r="PZY40" s="292"/>
      <c r="PZZ40" s="292"/>
      <c r="QAA40" s="292"/>
      <c r="QAB40" s="292"/>
      <c r="QAC40" s="292"/>
      <c r="QAD40" s="292"/>
      <c r="QAE40" s="292"/>
      <c r="QAF40" s="292"/>
      <c r="QAG40" s="292"/>
      <c r="QAH40" s="292"/>
      <c r="QAI40" s="292"/>
      <c r="QAJ40" s="292"/>
      <c r="QAK40" s="292"/>
      <c r="QAL40" s="292"/>
      <c r="QAM40" s="292"/>
      <c r="QAN40" s="292"/>
      <c r="QAO40" s="292"/>
      <c r="QAP40" s="292"/>
      <c r="QAQ40" s="292"/>
      <c r="QAR40" s="292"/>
      <c r="QAS40" s="292"/>
      <c r="QAT40" s="292"/>
      <c r="QAU40" s="292"/>
      <c r="QAV40" s="292"/>
      <c r="QAW40" s="292"/>
      <c r="QAX40" s="292"/>
      <c r="QAY40" s="292"/>
      <c r="QAZ40" s="292"/>
      <c r="QBA40" s="292"/>
      <c r="QBB40" s="292"/>
      <c r="QBC40" s="292"/>
      <c r="QBD40" s="292"/>
      <c r="QBE40" s="292"/>
      <c r="QBF40" s="292"/>
      <c r="QBG40" s="292"/>
      <c r="QBH40" s="292"/>
      <c r="QBI40" s="292"/>
      <c r="QBJ40" s="292"/>
      <c r="QBK40" s="292"/>
      <c r="QBL40" s="292"/>
      <c r="QBM40" s="292"/>
      <c r="QBN40" s="292"/>
      <c r="QBO40" s="292"/>
      <c r="QBP40" s="292"/>
      <c r="QBQ40" s="292"/>
      <c r="QBR40" s="292"/>
      <c r="QBS40" s="292"/>
      <c r="QBT40" s="292"/>
      <c r="QBU40" s="292"/>
      <c r="QBV40" s="292"/>
      <c r="QBW40" s="292"/>
      <c r="QBX40" s="292"/>
      <c r="QBY40" s="292"/>
      <c r="QBZ40" s="292"/>
      <c r="QCA40" s="292"/>
      <c r="QCB40" s="292"/>
      <c r="QCC40" s="292"/>
      <c r="QCD40" s="292"/>
      <c r="QCE40" s="292"/>
      <c r="QCF40" s="292"/>
      <c r="QCG40" s="292"/>
      <c r="QCH40" s="292"/>
      <c r="QCI40" s="292"/>
      <c r="QCJ40" s="292"/>
      <c r="QCK40" s="292"/>
      <c r="QCL40" s="292"/>
      <c r="QCM40" s="292"/>
      <c r="QCN40" s="292"/>
      <c r="QCO40" s="292"/>
      <c r="QCP40" s="292"/>
      <c r="QCQ40" s="292"/>
      <c r="QCR40" s="292"/>
      <c r="QCS40" s="292"/>
      <c r="QCT40" s="292"/>
      <c r="QCU40" s="292"/>
      <c r="QCV40" s="292"/>
      <c r="QCW40" s="292"/>
      <c r="QCX40" s="292"/>
      <c r="QCY40" s="292"/>
      <c r="QCZ40" s="292"/>
      <c r="QDA40" s="292"/>
      <c r="QDB40" s="292"/>
      <c r="QDC40" s="292"/>
      <c r="QDD40" s="292"/>
      <c r="QDE40" s="292"/>
      <c r="QDF40" s="292"/>
      <c r="QDG40" s="292"/>
      <c r="QDH40" s="292"/>
      <c r="QDI40" s="292"/>
      <c r="QDJ40" s="292"/>
      <c r="QDK40" s="292"/>
      <c r="QDL40" s="292"/>
      <c r="QDM40" s="292"/>
      <c r="QDN40" s="292"/>
      <c r="QDO40" s="292"/>
      <c r="QDP40" s="292"/>
      <c r="QDQ40" s="292"/>
      <c r="QDR40" s="292"/>
      <c r="QDS40" s="292"/>
      <c r="QDT40" s="292"/>
      <c r="QDU40" s="292"/>
      <c r="QDV40" s="292"/>
      <c r="QDW40" s="292"/>
      <c r="QDX40" s="292"/>
      <c r="QDY40" s="292"/>
      <c r="QDZ40" s="292"/>
      <c r="QEA40" s="292"/>
      <c r="QEB40" s="292"/>
      <c r="QEC40" s="292"/>
      <c r="QED40" s="292"/>
      <c r="QEE40" s="292"/>
      <c r="QEF40" s="292"/>
      <c r="QEG40" s="292"/>
      <c r="QEH40" s="292"/>
      <c r="QEI40" s="292"/>
      <c r="QEJ40" s="292"/>
      <c r="QEK40" s="292"/>
      <c r="QEL40" s="292"/>
      <c r="QEM40" s="292"/>
      <c r="QEN40" s="292"/>
      <c r="QEO40" s="292"/>
      <c r="QEP40" s="292"/>
      <c r="QEQ40" s="292"/>
      <c r="QER40" s="292"/>
      <c r="QES40" s="292"/>
      <c r="QET40" s="292"/>
      <c r="QEU40" s="292"/>
      <c r="QEV40" s="292"/>
      <c r="QEW40" s="292"/>
      <c r="QEX40" s="292"/>
      <c r="QEY40" s="292"/>
      <c r="QEZ40" s="292"/>
      <c r="QFA40" s="292"/>
      <c r="QFB40" s="292"/>
      <c r="QFC40" s="292"/>
      <c r="QFD40" s="292"/>
      <c r="QFE40" s="292"/>
      <c r="QFF40" s="292"/>
      <c r="QFG40" s="292"/>
      <c r="QFH40" s="292"/>
      <c r="QFI40" s="292"/>
      <c r="QFJ40" s="292"/>
      <c r="QFK40" s="292"/>
      <c r="QFL40" s="292"/>
      <c r="QFM40" s="292"/>
      <c r="QFN40" s="292"/>
      <c r="QFO40" s="292"/>
      <c r="QFP40" s="292"/>
      <c r="QFQ40" s="292"/>
      <c r="QFR40" s="292"/>
      <c r="QFS40" s="292"/>
      <c r="QFT40" s="292"/>
      <c r="QFU40" s="292"/>
      <c r="QFV40" s="292"/>
      <c r="QFW40" s="292"/>
      <c r="QFX40" s="292"/>
      <c r="QFY40" s="292"/>
      <c r="QFZ40" s="292"/>
      <c r="QGA40" s="292"/>
      <c r="QGB40" s="292"/>
      <c r="QGC40" s="292"/>
      <c r="QGD40" s="292"/>
      <c r="QGE40" s="292"/>
      <c r="QGF40" s="292"/>
      <c r="QGG40" s="292"/>
      <c r="QGH40" s="292"/>
      <c r="QGI40" s="292"/>
      <c r="QGJ40" s="292"/>
      <c r="QGK40" s="292"/>
      <c r="QGL40" s="292"/>
      <c r="QGM40" s="292"/>
      <c r="QGN40" s="292"/>
      <c r="QGO40" s="292"/>
      <c r="QGP40" s="292"/>
      <c r="QGQ40" s="292"/>
      <c r="QGR40" s="292"/>
      <c r="QGS40" s="292"/>
      <c r="QGT40" s="292"/>
      <c r="QGU40" s="292"/>
      <c r="QGV40" s="292"/>
      <c r="QGW40" s="292"/>
      <c r="QGX40" s="292"/>
      <c r="QGY40" s="292"/>
      <c r="QGZ40" s="292"/>
      <c r="QHA40" s="292"/>
      <c r="QHB40" s="292"/>
      <c r="QHC40" s="292"/>
      <c r="QHD40" s="292"/>
      <c r="QHE40" s="292"/>
      <c r="QHF40" s="292"/>
      <c r="QHG40" s="292"/>
      <c r="QHH40" s="292"/>
      <c r="QHI40" s="292"/>
      <c r="QHJ40" s="292"/>
      <c r="QHK40" s="292"/>
      <c r="QHL40" s="292"/>
      <c r="QHM40" s="292"/>
      <c r="QHN40" s="292"/>
      <c r="QHO40" s="292"/>
      <c r="QHP40" s="292"/>
      <c r="QHQ40" s="292"/>
      <c r="QHR40" s="292"/>
      <c r="QHS40" s="292"/>
      <c r="QHT40" s="292"/>
      <c r="QHU40" s="292"/>
      <c r="QHV40" s="292"/>
      <c r="QHW40" s="292"/>
      <c r="QHX40" s="292"/>
      <c r="QHY40" s="292"/>
      <c r="QHZ40" s="292"/>
      <c r="QIA40" s="292"/>
      <c r="QIB40" s="292"/>
      <c r="QIC40" s="292"/>
      <c r="QID40" s="292"/>
      <c r="QIE40" s="292"/>
      <c r="QIF40" s="292"/>
      <c r="QIG40" s="292"/>
      <c r="QIH40" s="292"/>
      <c r="QII40" s="292"/>
      <c r="QIJ40" s="292"/>
      <c r="QIK40" s="292"/>
      <c r="QIL40" s="292"/>
      <c r="QIM40" s="292"/>
      <c r="QIN40" s="292"/>
      <c r="QIO40" s="292"/>
      <c r="QIP40" s="292"/>
      <c r="QIQ40" s="292"/>
      <c r="QIR40" s="292"/>
      <c r="QIS40" s="292"/>
      <c r="QIT40" s="292"/>
      <c r="QIU40" s="292"/>
      <c r="QIV40" s="292"/>
      <c r="QIW40" s="292"/>
      <c r="QIX40" s="292"/>
      <c r="QIY40" s="292"/>
      <c r="QIZ40" s="292"/>
      <c r="QJA40" s="292"/>
      <c r="QJB40" s="292"/>
      <c r="QJC40" s="292"/>
      <c r="QJD40" s="292"/>
      <c r="QJE40" s="292"/>
      <c r="QJF40" s="292"/>
      <c r="QJG40" s="292"/>
      <c r="QJH40" s="292"/>
      <c r="QJI40" s="292"/>
      <c r="QJJ40" s="292"/>
      <c r="QJK40" s="292"/>
      <c r="QJL40" s="292"/>
      <c r="QJM40" s="292"/>
      <c r="QJN40" s="292"/>
      <c r="QJO40" s="292"/>
      <c r="QJP40" s="292"/>
      <c r="QJQ40" s="292"/>
      <c r="QJR40" s="292"/>
      <c r="QJS40" s="292"/>
      <c r="QJT40" s="292"/>
      <c r="QJU40" s="292"/>
      <c r="QJV40" s="292"/>
      <c r="QJW40" s="292"/>
      <c r="QJX40" s="292"/>
      <c r="QJY40" s="292"/>
      <c r="QJZ40" s="292"/>
      <c r="QKA40" s="292"/>
      <c r="QKB40" s="292"/>
      <c r="QKC40" s="292"/>
      <c r="QKD40" s="292"/>
      <c r="QKE40" s="292"/>
      <c r="QKF40" s="292"/>
      <c r="QKG40" s="292"/>
      <c r="QKH40" s="292"/>
      <c r="QKI40" s="292"/>
      <c r="QKJ40" s="292"/>
      <c r="QKK40" s="292"/>
      <c r="QKL40" s="292"/>
      <c r="QKM40" s="292"/>
      <c r="QKN40" s="292"/>
      <c r="QKO40" s="292"/>
      <c r="QKP40" s="292"/>
      <c r="QKQ40" s="292"/>
      <c r="QKR40" s="292"/>
      <c r="QKS40" s="292"/>
      <c r="QKT40" s="292"/>
      <c r="QKU40" s="292"/>
      <c r="QKV40" s="292"/>
      <c r="QKW40" s="292"/>
      <c r="QKX40" s="292"/>
      <c r="QKY40" s="292"/>
      <c r="QKZ40" s="292"/>
      <c r="QLA40" s="292"/>
      <c r="QLB40" s="292"/>
      <c r="QLC40" s="292"/>
      <c r="QLD40" s="292"/>
      <c r="QLE40" s="292"/>
      <c r="QLF40" s="292"/>
      <c r="QLG40" s="292"/>
      <c r="QLH40" s="292"/>
      <c r="QLI40" s="292"/>
      <c r="QLJ40" s="292"/>
      <c r="QLK40" s="292"/>
      <c r="QLL40" s="292"/>
      <c r="QLM40" s="292"/>
      <c r="QLN40" s="292"/>
      <c r="QLO40" s="292"/>
      <c r="QLP40" s="292"/>
      <c r="QLQ40" s="292"/>
      <c r="QLR40" s="292"/>
      <c r="QLS40" s="292"/>
      <c r="QLT40" s="292"/>
      <c r="QLU40" s="292"/>
      <c r="QLV40" s="292"/>
      <c r="QLW40" s="292"/>
      <c r="QLX40" s="292"/>
      <c r="QLY40" s="292"/>
      <c r="QLZ40" s="292"/>
      <c r="QMA40" s="292"/>
      <c r="QMB40" s="292"/>
      <c r="QMC40" s="292"/>
      <c r="QMD40" s="292"/>
      <c r="QME40" s="292"/>
      <c r="QMF40" s="292"/>
      <c r="QMG40" s="292"/>
      <c r="QMH40" s="292"/>
      <c r="QMI40" s="292"/>
      <c r="QMJ40" s="292"/>
      <c r="QMK40" s="292"/>
      <c r="QML40" s="292"/>
      <c r="QMM40" s="292"/>
      <c r="QMN40" s="292"/>
      <c r="QMO40" s="292"/>
      <c r="QMP40" s="292"/>
      <c r="QMQ40" s="292"/>
      <c r="QMR40" s="292"/>
      <c r="QMS40" s="292"/>
      <c r="QMT40" s="292"/>
      <c r="QMU40" s="292"/>
      <c r="QMV40" s="292"/>
      <c r="QMW40" s="292"/>
      <c r="QMX40" s="292"/>
      <c r="QMY40" s="292"/>
      <c r="QMZ40" s="292"/>
      <c r="QNA40" s="292"/>
      <c r="QNB40" s="292"/>
      <c r="QNC40" s="292"/>
      <c r="QND40" s="292"/>
      <c r="QNE40" s="292"/>
      <c r="QNF40" s="292"/>
      <c r="QNG40" s="292"/>
      <c r="QNH40" s="292"/>
      <c r="QNI40" s="292"/>
      <c r="QNJ40" s="292"/>
      <c r="QNK40" s="292"/>
      <c r="QNL40" s="292"/>
      <c r="QNM40" s="292"/>
      <c r="QNN40" s="292"/>
      <c r="QNO40" s="292"/>
      <c r="QNP40" s="292"/>
      <c r="QNQ40" s="292"/>
      <c r="QNR40" s="292"/>
      <c r="QNS40" s="292"/>
      <c r="QNT40" s="292"/>
      <c r="QNU40" s="292"/>
      <c r="QNV40" s="292"/>
      <c r="QNW40" s="292"/>
      <c r="QNX40" s="292"/>
      <c r="QNY40" s="292"/>
      <c r="QNZ40" s="292"/>
      <c r="QOA40" s="292"/>
      <c r="QOB40" s="292"/>
      <c r="QOC40" s="292"/>
      <c r="QOD40" s="292"/>
      <c r="QOE40" s="292"/>
      <c r="QOF40" s="292"/>
      <c r="QOG40" s="292"/>
      <c r="QOH40" s="292"/>
      <c r="QOI40" s="292"/>
      <c r="QOJ40" s="292"/>
      <c r="QOK40" s="292"/>
      <c r="QOL40" s="292"/>
      <c r="QOM40" s="292"/>
      <c r="QON40" s="292"/>
      <c r="QOO40" s="292"/>
      <c r="QOP40" s="292"/>
      <c r="QOQ40" s="292"/>
      <c r="QOR40" s="292"/>
      <c r="QOS40" s="292"/>
      <c r="QOT40" s="292"/>
      <c r="QOU40" s="292"/>
      <c r="QOV40" s="292"/>
      <c r="QOW40" s="292"/>
      <c r="QOX40" s="292"/>
      <c r="QOY40" s="292"/>
      <c r="QOZ40" s="292"/>
      <c r="QPA40" s="292"/>
      <c r="QPB40" s="292"/>
      <c r="QPC40" s="292"/>
      <c r="QPD40" s="292"/>
      <c r="QPE40" s="292"/>
      <c r="QPF40" s="292"/>
      <c r="QPG40" s="292"/>
      <c r="QPH40" s="292"/>
      <c r="QPI40" s="292"/>
      <c r="QPJ40" s="292"/>
      <c r="QPK40" s="292"/>
      <c r="QPL40" s="292"/>
      <c r="QPM40" s="292"/>
      <c r="QPN40" s="292"/>
      <c r="QPO40" s="292"/>
      <c r="QPP40" s="292"/>
      <c r="QPQ40" s="292"/>
      <c r="QPR40" s="292"/>
      <c r="QPS40" s="292"/>
      <c r="QPT40" s="292"/>
      <c r="QPU40" s="292"/>
      <c r="QPV40" s="292"/>
      <c r="QPW40" s="292"/>
      <c r="QPX40" s="292"/>
      <c r="QPY40" s="292"/>
      <c r="QPZ40" s="292"/>
      <c r="QQA40" s="292"/>
      <c r="QQB40" s="292"/>
      <c r="QQC40" s="292"/>
      <c r="QQD40" s="292"/>
      <c r="QQE40" s="292"/>
      <c r="QQF40" s="292"/>
      <c r="QQG40" s="292"/>
      <c r="QQH40" s="292"/>
      <c r="QQI40" s="292"/>
      <c r="QQJ40" s="292"/>
      <c r="QQK40" s="292"/>
      <c r="QQL40" s="292"/>
      <c r="QQM40" s="292"/>
      <c r="QQN40" s="292"/>
      <c r="QQO40" s="292"/>
      <c r="QQP40" s="292"/>
      <c r="QQQ40" s="292"/>
      <c r="QQR40" s="292"/>
      <c r="QQS40" s="292"/>
      <c r="QQT40" s="292"/>
      <c r="QQU40" s="292"/>
      <c r="QQV40" s="292"/>
      <c r="QQW40" s="292"/>
      <c r="QQX40" s="292"/>
      <c r="QQY40" s="292"/>
      <c r="QQZ40" s="292"/>
      <c r="QRA40" s="292"/>
      <c r="QRB40" s="292"/>
      <c r="QRC40" s="292"/>
      <c r="QRD40" s="292"/>
      <c r="QRE40" s="292"/>
      <c r="QRF40" s="292"/>
      <c r="QRG40" s="292"/>
      <c r="QRH40" s="292"/>
      <c r="QRI40" s="292"/>
      <c r="QRJ40" s="292"/>
      <c r="QRK40" s="292"/>
      <c r="QRL40" s="292"/>
      <c r="QRM40" s="292"/>
      <c r="QRN40" s="292"/>
      <c r="QRO40" s="292"/>
      <c r="QRP40" s="292"/>
      <c r="QRQ40" s="292"/>
      <c r="QRR40" s="292"/>
      <c r="QRS40" s="292"/>
      <c r="QRT40" s="292"/>
      <c r="QRU40" s="292"/>
      <c r="QRV40" s="292"/>
      <c r="QRW40" s="292"/>
      <c r="QRX40" s="292"/>
      <c r="QRY40" s="292"/>
      <c r="QRZ40" s="292"/>
      <c r="QSA40" s="292"/>
      <c r="QSB40" s="292"/>
      <c r="QSC40" s="292"/>
      <c r="QSD40" s="292"/>
      <c r="QSE40" s="292"/>
      <c r="QSF40" s="292"/>
      <c r="QSG40" s="292"/>
      <c r="QSH40" s="292"/>
      <c r="QSI40" s="292"/>
      <c r="QSJ40" s="292"/>
      <c r="QSK40" s="292"/>
      <c r="QSL40" s="292"/>
      <c r="QSM40" s="292"/>
      <c r="QSN40" s="292"/>
      <c r="QSO40" s="292"/>
      <c r="QSP40" s="292"/>
      <c r="QSQ40" s="292"/>
      <c r="QSR40" s="292"/>
      <c r="QSS40" s="292"/>
      <c r="QST40" s="292"/>
      <c r="QSU40" s="292"/>
      <c r="QSV40" s="292"/>
      <c r="QSW40" s="292"/>
      <c r="QSX40" s="292"/>
      <c r="QSY40" s="292"/>
      <c r="QSZ40" s="292"/>
      <c r="QTA40" s="292"/>
      <c r="QTB40" s="292"/>
      <c r="QTC40" s="292"/>
      <c r="QTD40" s="292"/>
      <c r="QTE40" s="292"/>
      <c r="QTF40" s="292"/>
      <c r="QTG40" s="292"/>
      <c r="QTH40" s="292"/>
      <c r="QTI40" s="292"/>
      <c r="QTJ40" s="292"/>
      <c r="QTK40" s="292"/>
      <c r="QTL40" s="292"/>
      <c r="QTM40" s="292"/>
      <c r="QTN40" s="292"/>
      <c r="QTO40" s="292"/>
      <c r="QTP40" s="292"/>
      <c r="QTQ40" s="292"/>
      <c r="QTR40" s="292"/>
      <c r="QTS40" s="292"/>
      <c r="QTT40" s="292"/>
      <c r="QTU40" s="292"/>
      <c r="QTV40" s="292"/>
      <c r="QTW40" s="292"/>
      <c r="QTX40" s="292"/>
      <c r="QTY40" s="292"/>
      <c r="QTZ40" s="292"/>
      <c r="QUA40" s="292"/>
      <c r="QUB40" s="292"/>
      <c r="QUC40" s="292"/>
      <c r="QUD40" s="292"/>
      <c r="QUE40" s="292"/>
      <c r="QUF40" s="292"/>
      <c r="QUG40" s="292"/>
      <c r="QUH40" s="292"/>
      <c r="QUI40" s="292"/>
      <c r="QUJ40" s="292"/>
      <c r="QUK40" s="292"/>
      <c r="QUL40" s="292"/>
      <c r="QUM40" s="292"/>
      <c r="QUN40" s="292"/>
      <c r="QUO40" s="292"/>
      <c r="QUP40" s="292"/>
      <c r="QUQ40" s="292"/>
      <c r="QUR40" s="292"/>
      <c r="QUS40" s="292"/>
      <c r="QUT40" s="292"/>
      <c r="QUU40" s="292"/>
      <c r="QUV40" s="292"/>
      <c r="QUW40" s="292"/>
      <c r="QUX40" s="292"/>
      <c r="QUY40" s="292"/>
      <c r="QUZ40" s="292"/>
      <c r="QVA40" s="292"/>
      <c r="QVB40" s="292"/>
      <c r="QVC40" s="292"/>
      <c r="QVD40" s="292"/>
      <c r="QVE40" s="292"/>
      <c r="QVF40" s="292"/>
      <c r="QVG40" s="292"/>
      <c r="QVH40" s="292"/>
      <c r="QVI40" s="292"/>
      <c r="QVJ40" s="292"/>
      <c r="QVK40" s="292"/>
      <c r="QVL40" s="292"/>
      <c r="QVM40" s="292"/>
      <c r="QVN40" s="292"/>
      <c r="QVO40" s="292"/>
      <c r="QVP40" s="292"/>
      <c r="QVQ40" s="292"/>
      <c r="QVR40" s="292"/>
      <c r="QVS40" s="292"/>
      <c r="QVT40" s="292"/>
      <c r="QVU40" s="292"/>
      <c r="QVV40" s="292"/>
      <c r="QVW40" s="292"/>
      <c r="QVX40" s="292"/>
      <c r="QVY40" s="292"/>
      <c r="QVZ40" s="292"/>
      <c r="QWA40" s="292"/>
      <c r="QWB40" s="292"/>
      <c r="QWC40" s="292"/>
      <c r="QWD40" s="292"/>
      <c r="QWE40" s="292"/>
      <c r="QWF40" s="292"/>
      <c r="QWG40" s="292"/>
      <c r="QWH40" s="292"/>
      <c r="QWI40" s="292"/>
      <c r="QWJ40" s="292"/>
      <c r="QWK40" s="292"/>
      <c r="QWL40" s="292"/>
      <c r="QWM40" s="292"/>
      <c r="QWN40" s="292"/>
      <c r="QWO40" s="292"/>
      <c r="QWP40" s="292"/>
      <c r="QWQ40" s="292"/>
      <c r="QWR40" s="292"/>
      <c r="QWS40" s="292"/>
      <c r="QWT40" s="292"/>
      <c r="QWU40" s="292"/>
      <c r="QWV40" s="292"/>
      <c r="QWW40" s="292"/>
      <c r="QWX40" s="292"/>
      <c r="QWY40" s="292"/>
      <c r="QWZ40" s="292"/>
      <c r="QXA40" s="292"/>
      <c r="QXB40" s="292"/>
      <c r="QXC40" s="292"/>
      <c r="QXD40" s="292"/>
      <c r="QXE40" s="292"/>
      <c r="QXF40" s="292"/>
      <c r="QXG40" s="292"/>
      <c r="QXH40" s="292"/>
      <c r="QXI40" s="292"/>
      <c r="QXJ40" s="292"/>
      <c r="QXK40" s="292"/>
      <c r="QXL40" s="292"/>
      <c r="QXM40" s="292"/>
      <c r="QXN40" s="292"/>
      <c r="QXO40" s="292"/>
      <c r="QXP40" s="292"/>
      <c r="QXQ40" s="292"/>
      <c r="QXR40" s="292"/>
      <c r="QXS40" s="292"/>
      <c r="QXT40" s="292"/>
      <c r="QXU40" s="292"/>
      <c r="QXV40" s="292"/>
      <c r="QXW40" s="292"/>
      <c r="QXX40" s="292"/>
      <c r="QXY40" s="292"/>
      <c r="QXZ40" s="292"/>
      <c r="QYA40" s="292"/>
      <c r="QYB40" s="292"/>
      <c r="QYC40" s="292"/>
      <c r="QYD40" s="292"/>
      <c r="QYE40" s="292"/>
      <c r="QYF40" s="292"/>
      <c r="QYG40" s="292"/>
      <c r="QYH40" s="292"/>
      <c r="QYI40" s="292"/>
      <c r="QYJ40" s="292"/>
      <c r="QYK40" s="292"/>
      <c r="QYL40" s="292"/>
      <c r="QYM40" s="292"/>
      <c r="QYN40" s="292"/>
      <c r="QYO40" s="292"/>
      <c r="QYP40" s="292"/>
      <c r="QYQ40" s="292"/>
      <c r="QYR40" s="292"/>
      <c r="QYS40" s="292"/>
      <c r="QYT40" s="292"/>
      <c r="QYU40" s="292"/>
      <c r="QYV40" s="292"/>
      <c r="QYW40" s="292"/>
      <c r="QYX40" s="292"/>
      <c r="QYY40" s="292"/>
      <c r="QYZ40" s="292"/>
      <c r="QZA40" s="292"/>
      <c r="QZB40" s="292"/>
      <c r="QZC40" s="292"/>
      <c r="QZD40" s="292"/>
      <c r="QZE40" s="292"/>
      <c r="QZF40" s="292"/>
      <c r="QZG40" s="292"/>
      <c r="QZH40" s="292"/>
      <c r="QZI40" s="292"/>
      <c r="QZJ40" s="292"/>
      <c r="QZK40" s="292"/>
      <c r="QZL40" s="292"/>
      <c r="QZM40" s="292"/>
      <c r="QZN40" s="292"/>
      <c r="QZO40" s="292"/>
      <c r="QZP40" s="292"/>
      <c r="QZQ40" s="292"/>
      <c r="QZR40" s="292"/>
      <c r="QZS40" s="292"/>
      <c r="QZT40" s="292"/>
      <c r="QZU40" s="292"/>
      <c r="QZV40" s="292"/>
      <c r="QZW40" s="292"/>
      <c r="QZX40" s="292"/>
      <c r="QZY40" s="292"/>
      <c r="QZZ40" s="292"/>
      <c r="RAA40" s="292"/>
      <c r="RAB40" s="292"/>
      <c r="RAC40" s="292"/>
      <c r="RAD40" s="292"/>
      <c r="RAE40" s="292"/>
      <c r="RAF40" s="292"/>
      <c r="RAG40" s="292"/>
      <c r="RAH40" s="292"/>
      <c r="RAI40" s="292"/>
      <c r="RAJ40" s="292"/>
      <c r="RAK40" s="292"/>
      <c r="RAL40" s="292"/>
      <c r="RAM40" s="292"/>
      <c r="RAN40" s="292"/>
      <c r="RAO40" s="292"/>
      <c r="RAP40" s="292"/>
      <c r="RAQ40" s="292"/>
      <c r="RAR40" s="292"/>
      <c r="RAS40" s="292"/>
      <c r="RAT40" s="292"/>
      <c r="RAU40" s="292"/>
      <c r="RAV40" s="292"/>
      <c r="RAW40" s="292"/>
      <c r="RAX40" s="292"/>
      <c r="RAY40" s="292"/>
      <c r="RAZ40" s="292"/>
      <c r="RBA40" s="292"/>
      <c r="RBB40" s="292"/>
      <c r="RBC40" s="292"/>
      <c r="RBD40" s="292"/>
      <c r="RBE40" s="292"/>
      <c r="RBF40" s="292"/>
      <c r="RBG40" s="292"/>
      <c r="RBH40" s="292"/>
      <c r="RBI40" s="292"/>
      <c r="RBJ40" s="292"/>
      <c r="RBK40" s="292"/>
      <c r="RBL40" s="292"/>
      <c r="RBM40" s="292"/>
      <c r="RBN40" s="292"/>
      <c r="RBO40" s="292"/>
      <c r="RBP40" s="292"/>
      <c r="RBQ40" s="292"/>
      <c r="RBR40" s="292"/>
      <c r="RBS40" s="292"/>
      <c r="RBT40" s="292"/>
      <c r="RBU40" s="292"/>
      <c r="RBV40" s="292"/>
      <c r="RBW40" s="292"/>
      <c r="RBX40" s="292"/>
      <c r="RBY40" s="292"/>
      <c r="RBZ40" s="292"/>
      <c r="RCA40" s="292"/>
      <c r="RCB40" s="292"/>
      <c r="RCC40" s="292"/>
      <c r="RCD40" s="292"/>
      <c r="RCE40" s="292"/>
      <c r="RCF40" s="292"/>
      <c r="RCG40" s="292"/>
      <c r="RCH40" s="292"/>
      <c r="RCI40" s="292"/>
      <c r="RCJ40" s="292"/>
      <c r="RCK40" s="292"/>
      <c r="RCL40" s="292"/>
      <c r="RCM40" s="292"/>
      <c r="RCN40" s="292"/>
      <c r="RCO40" s="292"/>
      <c r="RCP40" s="292"/>
      <c r="RCQ40" s="292"/>
      <c r="RCR40" s="292"/>
      <c r="RCS40" s="292"/>
      <c r="RCT40" s="292"/>
      <c r="RCU40" s="292"/>
      <c r="RCV40" s="292"/>
      <c r="RCW40" s="292"/>
      <c r="RCX40" s="292"/>
      <c r="RCY40" s="292"/>
      <c r="RCZ40" s="292"/>
      <c r="RDA40" s="292"/>
      <c r="RDB40" s="292"/>
      <c r="RDC40" s="292"/>
      <c r="RDD40" s="292"/>
      <c r="RDE40" s="292"/>
      <c r="RDF40" s="292"/>
      <c r="RDG40" s="292"/>
      <c r="RDH40" s="292"/>
      <c r="RDI40" s="292"/>
      <c r="RDJ40" s="292"/>
      <c r="RDK40" s="292"/>
      <c r="RDL40" s="292"/>
      <c r="RDM40" s="292"/>
      <c r="RDN40" s="292"/>
      <c r="RDO40" s="292"/>
      <c r="RDP40" s="292"/>
      <c r="RDQ40" s="292"/>
      <c r="RDR40" s="292"/>
      <c r="RDS40" s="292"/>
      <c r="RDT40" s="292"/>
      <c r="RDU40" s="292"/>
      <c r="RDV40" s="292"/>
      <c r="RDW40" s="292"/>
      <c r="RDX40" s="292"/>
      <c r="RDY40" s="292"/>
      <c r="RDZ40" s="292"/>
      <c r="REA40" s="292"/>
      <c r="REB40" s="292"/>
      <c r="REC40" s="292"/>
      <c r="RED40" s="292"/>
      <c r="REE40" s="292"/>
      <c r="REF40" s="292"/>
      <c r="REG40" s="292"/>
      <c r="REH40" s="292"/>
      <c r="REI40" s="292"/>
      <c r="REJ40" s="292"/>
      <c r="REK40" s="292"/>
      <c r="REL40" s="292"/>
      <c r="REM40" s="292"/>
      <c r="REN40" s="292"/>
      <c r="REO40" s="292"/>
      <c r="REP40" s="292"/>
      <c r="REQ40" s="292"/>
      <c r="RER40" s="292"/>
      <c r="RES40" s="292"/>
      <c r="RET40" s="292"/>
      <c r="REU40" s="292"/>
      <c r="REV40" s="292"/>
      <c r="REW40" s="292"/>
      <c r="REX40" s="292"/>
      <c r="REY40" s="292"/>
      <c r="REZ40" s="292"/>
      <c r="RFA40" s="292"/>
      <c r="RFB40" s="292"/>
      <c r="RFC40" s="292"/>
      <c r="RFD40" s="292"/>
      <c r="RFE40" s="292"/>
      <c r="RFF40" s="292"/>
      <c r="RFG40" s="292"/>
      <c r="RFH40" s="292"/>
      <c r="RFI40" s="292"/>
      <c r="RFJ40" s="292"/>
      <c r="RFK40" s="292"/>
      <c r="RFL40" s="292"/>
      <c r="RFM40" s="292"/>
      <c r="RFN40" s="292"/>
      <c r="RFO40" s="292"/>
      <c r="RFP40" s="292"/>
      <c r="RFQ40" s="292"/>
      <c r="RFR40" s="292"/>
      <c r="RFS40" s="292"/>
      <c r="RFT40" s="292"/>
      <c r="RFU40" s="292"/>
      <c r="RFV40" s="292"/>
      <c r="RFW40" s="292"/>
      <c r="RFX40" s="292"/>
      <c r="RFY40" s="292"/>
      <c r="RFZ40" s="292"/>
      <c r="RGA40" s="292"/>
      <c r="RGB40" s="292"/>
      <c r="RGC40" s="292"/>
      <c r="RGD40" s="292"/>
      <c r="RGE40" s="292"/>
      <c r="RGF40" s="292"/>
      <c r="RGG40" s="292"/>
      <c r="RGH40" s="292"/>
      <c r="RGI40" s="292"/>
      <c r="RGJ40" s="292"/>
      <c r="RGK40" s="292"/>
      <c r="RGL40" s="292"/>
      <c r="RGM40" s="292"/>
      <c r="RGN40" s="292"/>
      <c r="RGO40" s="292"/>
      <c r="RGP40" s="292"/>
      <c r="RGQ40" s="292"/>
      <c r="RGR40" s="292"/>
      <c r="RGS40" s="292"/>
      <c r="RGT40" s="292"/>
      <c r="RGU40" s="292"/>
      <c r="RGV40" s="292"/>
      <c r="RGW40" s="292"/>
      <c r="RGX40" s="292"/>
      <c r="RGY40" s="292"/>
      <c r="RGZ40" s="292"/>
      <c r="RHA40" s="292"/>
      <c r="RHB40" s="292"/>
      <c r="RHC40" s="292"/>
      <c r="RHD40" s="292"/>
      <c r="RHE40" s="292"/>
      <c r="RHF40" s="292"/>
      <c r="RHG40" s="292"/>
      <c r="RHH40" s="292"/>
      <c r="RHI40" s="292"/>
      <c r="RHJ40" s="292"/>
      <c r="RHK40" s="292"/>
      <c r="RHL40" s="292"/>
      <c r="RHM40" s="292"/>
      <c r="RHN40" s="292"/>
      <c r="RHO40" s="292"/>
      <c r="RHP40" s="292"/>
      <c r="RHQ40" s="292"/>
      <c r="RHR40" s="292"/>
      <c r="RHS40" s="292"/>
      <c r="RHT40" s="292"/>
      <c r="RHU40" s="292"/>
      <c r="RHV40" s="292"/>
      <c r="RHW40" s="292"/>
      <c r="RHX40" s="292"/>
      <c r="RHY40" s="292"/>
      <c r="RHZ40" s="292"/>
      <c r="RIA40" s="292"/>
      <c r="RIB40" s="292"/>
      <c r="RIC40" s="292"/>
      <c r="RID40" s="292"/>
      <c r="RIE40" s="292"/>
      <c r="RIF40" s="292"/>
      <c r="RIG40" s="292"/>
      <c r="RIH40" s="292"/>
      <c r="RII40" s="292"/>
      <c r="RIJ40" s="292"/>
      <c r="RIK40" s="292"/>
      <c r="RIL40" s="292"/>
      <c r="RIM40" s="292"/>
      <c r="RIN40" s="292"/>
      <c r="RIO40" s="292"/>
      <c r="RIP40" s="292"/>
      <c r="RIQ40" s="292"/>
      <c r="RIR40" s="292"/>
      <c r="RIS40" s="292"/>
      <c r="RIT40" s="292"/>
      <c r="RIU40" s="292"/>
      <c r="RIV40" s="292"/>
      <c r="RIW40" s="292"/>
      <c r="RIX40" s="292"/>
      <c r="RIY40" s="292"/>
      <c r="RIZ40" s="292"/>
      <c r="RJA40" s="292"/>
      <c r="RJB40" s="292"/>
      <c r="RJC40" s="292"/>
      <c r="RJD40" s="292"/>
      <c r="RJE40" s="292"/>
      <c r="RJF40" s="292"/>
      <c r="RJG40" s="292"/>
      <c r="RJH40" s="292"/>
      <c r="RJI40" s="292"/>
      <c r="RJJ40" s="292"/>
      <c r="RJK40" s="292"/>
      <c r="RJL40" s="292"/>
      <c r="RJM40" s="292"/>
      <c r="RJN40" s="292"/>
      <c r="RJO40" s="292"/>
      <c r="RJP40" s="292"/>
      <c r="RJQ40" s="292"/>
      <c r="RJR40" s="292"/>
      <c r="RJS40" s="292"/>
      <c r="RJT40" s="292"/>
      <c r="RJU40" s="292"/>
      <c r="RJV40" s="292"/>
      <c r="RJW40" s="292"/>
      <c r="RJX40" s="292"/>
      <c r="RJY40" s="292"/>
      <c r="RJZ40" s="292"/>
      <c r="RKA40" s="292"/>
      <c r="RKB40" s="292"/>
      <c r="RKC40" s="292"/>
      <c r="RKD40" s="292"/>
      <c r="RKE40" s="292"/>
      <c r="RKF40" s="292"/>
      <c r="RKG40" s="292"/>
      <c r="RKH40" s="292"/>
      <c r="RKI40" s="292"/>
      <c r="RKJ40" s="292"/>
      <c r="RKK40" s="292"/>
      <c r="RKL40" s="292"/>
      <c r="RKM40" s="292"/>
      <c r="RKN40" s="292"/>
      <c r="RKO40" s="292"/>
      <c r="RKP40" s="292"/>
      <c r="RKQ40" s="292"/>
      <c r="RKR40" s="292"/>
      <c r="RKS40" s="292"/>
      <c r="RKT40" s="292"/>
      <c r="RKU40" s="292"/>
      <c r="RKV40" s="292"/>
      <c r="RKW40" s="292"/>
      <c r="RKX40" s="292"/>
      <c r="RKY40" s="292"/>
      <c r="RKZ40" s="292"/>
      <c r="RLA40" s="292"/>
      <c r="RLB40" s="292"/>
      <c r="RLC40" s="292"/>
      <c r="RLD40" s="292"/>
      <c r="RLE40" s="292"/>
      <c r="RLF40" s="292"/>
      <c r="RLG40" s="292"/>
      <c r="RLH40" s="292"/>
      <c r="RLI40" s="292"/>
      <c r="RLJ40" s="292"/>
      <c r="RLK40" s="292"/>
      <c r="RLL40" s="292"/>
      <c r="RLM40" s="292"/>
      <c r="RLN40" s="292"/>
      <c r="RLO40" s="292"/>
      <c r="RLP40" s="292"/>
      <c r="RLQ40" s="292"/>
      <c r="RLR40" s="292"/>
      <c r="RLS40" s="292"/>
      <c r="RLT40" s="292"/>
      <c r="RLU40" s="292"/>
      <c r="RLV40" s="292"/>
      <c r="RLW40" s="292"/>
      <c r="RLX40" s="292"/>
      <c r="RLY40" s="292"/>
      <c r="RLZ40" s="292"/>
      <c r="RMA40" s="292"/>
      <c r="RMB40" s="292"/>
      <c r="RMC40" s="292"/>
      <c r="RMD40" s="292"/>
      <c r="RME40" s="292"/>
      <c r="RMF40" s="292"/>
      <c r="RMG40" s="292"/>
      <c r="RMH40" s="292"/>
      <c r="RMI40" s="292"/>
      <c r="RMJ40" s="292"/>
      <c r="RMK40" s="292"/>
      <c r="RML40" s="292"/>
      <c r="RMM40" s="292"/>
      <c r="RMN40" s="292"/>
      <c r="RMO40" s="292"/>
      <c r="RMP40" s="292"/>
      <c r="RMQ40" s="292"/>
      <c r="RMR40" s="292"/>
      <c r="RMS40" s="292"/>
      <c r="RMT40" s="292"/>
      <c r="RMU40" s="292"/>
      <c r="RMV40" s="292"/>
      <c r="RMW40" s="292"/>
      <c r="RMX40" s="292"/>
      <c r="RMY40" s="292"/>
      <c r="RMZ40" s="292"/>
      <c r="RNA40" s="292"/>
      <c r="RNB40" s="292"/>
      <c r="RNC40" s="292"/>
      <c r="RND40" s="292"/>
      <c r="RNE40" s="292"/>
      <c r="RNF40" s="292"/>
      <c r="RNG40" s="292"/>
      <c r="RNH40" s="292"/>
      <c r="RNI40" s="292"/>
      <c r="RNJ40" s="292"/>
      <c r="RNK40" s="292"/>
      <c r="RNL40" s="292"/>
      <c r="RNM40" s="292"/>
      <c r="RNN40" s="292"/>
      <c r="RNO40" s="292"/>
      <c r="RNP40" s="292"/>
      <c r="RNQ40" s="292"/>
      <c r="RNR40" s="292"/>
      <c r="RNS40" s="292"/>
      <c r="RNT40" s="292"/>
      <c r="RNU40" s="292"/>
      <c r="RNV40" s="292"/>
      <c r="RNW40" s="292"/>
      <c r="RNX40" s="292"/>
      <c r="RNY40" s="292"/>
      <c r="RNZ40" s="292"/>
      <c r="ROA40" s="292"/>
      <c r="ROB40" s="292"/>
      <c r="ROC40" s="292"/>
      <c r="ROD40" s="292"/>
      <c r="ROE40" s="292"/>
      <c r="ROF40" s="292"/>
      <c r="ROG40" s="292"/>
      <c r="ROH40" s="292"/>
      <c r="ROI40" s="292"/>
      <c r="ROJ40" s="292"/>
      <c r="ROK40" s="292"/>
      <c r="ROL40" s="292"/>
      <c r="ROM40" s="292"/>
      <c r="RON40" s="292"/>
      <c r="ROO40" s="292"/>
      <c r="ROP40" s="292"/>
      <c r="ROQ40" s="292"/>
      <c r="ROR40" s="292"/>
      <c r="ROS40" s="292"/>
      <c r="ROT40" s="292"/>
      <c r="ROU40" s="292"/>
      <c r="ROV40" s="292"/>
      <c r="ROW40" s="292"/>
      <c r="ROX40" s="292"/>
      <c r="ROY40" s="292"/>
      <c r="ROZ40" s="292"/>
      <c r="RPA40" s="292"/>
      <c r="RPB40" s="292"/>
      <c r="RPC40" s="292"/>
      <c r="RPD40" s="292"/>
      <c r="RPE40" s="292"/>
      <c r="RPF40" s="292"/>
      <c r="RPG40" s="292"/>
      <c r="RPH40" s="292"/>
      <c r="RPI40" s="292"/>
      <c r="RPJ40" s="292"/>
      <c r="RPK40" s="292"/>
      <c r="RPL40" s="292"/>
      <c r="RPM40" s="292"/>
      <c r="RPN40" s="292"/>
      <c r="RPO40" s="292"/>
      <c r="RPP40" s="292"/>
      <c r="RPQ40" s="292"/>
      <c r="RPR40" s="292"/>
      <c r="RPS40" s="292"/>
      <c r="RPT40" s="292"/>
      <c r="RPU40" s="292"/>
      <c r="RPV40" s="292"/>
      <c r="RPW40" s="292"/>
      <c r="RPX40" s="292"/>
      <c r="RPY40" s="292"/>
      <c r="RPZ40" s="292"/>
      <c r="RQA40" s="292"/>
      <c r="RQB40" s="292"/>
      <c r="RQC40" s="292"/>
      <c r="RQD40" s="292"/>
      <c r="RQE40" s="292"/>
      <c r="RQF40" s="292"/>
      <c r="RQG40" s="292"/>
      <c r="RQH40" s="292"/>
      <c r="RQI40" s="292"/>
      <c r="RQJ40" s="292"/>
      <c r="RQK40" s="292"/>
      <c r="RQL40" s="292"/>
      <c r="RQM40" s="292"/>
      <c r="RQN40" s="292"/>
      <c r="RQO40" s="292"/>
      <c r="RQP40" s="292"/>
      <c r="RQQ40" s="292"/>
      <c r="RQR40" s="292"/>
      <c r="RQS40" s="292"/>
      <c r="RQT40" s="292"/>
      <c r="RQU40" s="292"/>
      <c r="RQV40" s="292"/>
      <c r="RQW40" s="292"/>
      <c r="RQX40" s="292"/>
      <c r="RQY40" s="292"/>
      <c r="RQZ40" s="292"/>
      <c r="RRA40" s="292"/>
      <c r="RRB40" s="292"/>
      <c r="RRC40" s="292"/>
      <c r="RRD40" s="292"/>
      <c r="RRE40" s="292"/>
      <c r="RRF40" s="292"/>
      <c r="RRG40" s="292"/>
      <c r="RRH40" s="292"/>
      <c r="RRI40" s="292"/>
      <c r="RRJ40" s="292"/>
      <c r="RRK40" s="292"/>
      <c r="RRL40" s="292"/>
      <c r="RRM40" s="292"/>
      <c r="RRN40" s="292"/>
      <c r="RRO40" s="292"/>
      <c r="RRP40" s="292"/>
      <c r="RRQ40" s="292"/>
      <c r="RRR40" s="292"/>
      <c r="RRS40" s="292"/>
      <c r="RRT40" s="292"/>
      <c r="RRU40" s="292"/>
      <c r="RRV40" s="292"/>
      <c r="RRW40" s="292"/>
      <c r="RRX40" s="292"/>
      <c r="RRY40" s="292"/>
      <c r="RRZ40" s="292"/>
      <c r="RSA40" s="292"/>
      <c r="RSB40" s="292"/>
      <c r="RSC40" s="292"/>
      <c r="RSD40" s="292"/>
      <c r="RSE40" s="292"/>
      <c r="RSF40" s="292"/>
      <c r="RSG40" s="292"/>
      <c r="RSH40" s="292"/>
      <c r="RSI40" s="292"/>
      <c r="RSJ40" s="292"/>
      <c r="RSK40" s="292"/>
      <c r="RSL40" s="292"/>
      <c r="RSM40" s="292"/>
      <c r="RSN40" s="292"/>
      <c r="RSO40" s="292"/>
      <c r="RSP40" s="292"/>
      <c r="RSQ40" s="292"/>
      <c r="RSR40" s="292"/>
      <c r="RSS40" s="292"/>
      <c r="RST40" s="292"/>
      <c r="RSU40" s="292"/>
      <c r="RSV40" s="292"/>
      <c r="RSW40" s="292"/>
      <c r="RSX40" s="292"/>
      <c r="RSY40" s="292"/>
      <c r="RSZ40" s="292"/>
      <c r="RTA40" s="292"/>
      <c r="RTB40" s="292"/>
      <c r="RTC40" s="292"/>
      <c r="RTD40" s="292"/>
      <c r="RTE40" s="292"/>
      <c r="RTF40" s="292"/>
      <c r="RTG40" s="292"/>
      <c r="RTH40" s="292"/>
      <c r="RTI40" s="292"/>
      <c r="RTJ40" s="292"/>
      <c r="RTK40" s="292"/>
      <c r="RTL40" s="292"/>
      <c r="RTM40" s="292"/>
      <c r="RTN40" s="292"/>
      <c r="RTO40" s="292"/>
      <c r="RTP40" s="292"/>
      <c r="RTQ40" s="292"/>
      <c r="RTR40" s="292"/>
      <c r="RTS40" s="292"/>
      <c r="RTT40" s="292"/>
      <c r="RTU40" s="292"/>
      <c r="RTV40" s="292"/>
      <c r="RTW40" s="292"/>
      <c r="RTX40" s="292"/>
      <c r="RTY40" s="292"/>
      <c r="RTZ40" s="292"/>
      <c r="RUA40" s="292"/>
      <c r="RUB40" s="292"/>
      <c r="RUC40" s="292"/>
      <c r="RUD40" s="292"/>
      <c r="RUE40" s="292"/>
      <c r="RUF40" s="292"/>
      <c r="RUG40" s="292"/>
      <c r="RUH40" s="292"/>
      <c r="RUI40" s="292"/>
      <c r="RUJ40" s="292"/>
      <c r="RUK40" s="292"/>
      <c r="RUL40" s="292"/>
      <c r="RUM40" s="292"/>
      <c r="RUN40" s="292"/>
      <c r="RUO40" s="292"/>
      <c r="RUP40" s="292"/>
      <c r="RUQ40" s="292"/>
      <c r="RUR40" s="292"/>
      <c r="RUS40" s="292"/>
      <c r="RUT40" s="292"/>
      <c r="RUU40" s="292"/>
      <c r="RUV40" s="292"/>
      <c r="RUW40" s="292"/>
      <c r="RUX40" s="292"/>
      <c r="RUY40" s="292"/>
      <c r="RUZ40" s="292"/>
      <c r="RVA40" s="292"/>
      <c r="RVB40" s="292"/>
      <c r="RVC40" s="292"/>
      <c r="RVD40" s="292"/>
      <c r="RVE40" s="292"/>
      <c r="RVF40" s="292"/>
      <c r="RVG40" s="292"/>
      <c r="RVH40" s="292"/>
      <c r="RVI40" s="292"/>
      <c r="RVJ40" s="292"/>
      <c r="RVK40" s="292"/>
      <c r="RVL40" s="292"/>
      <c r="RVM40" s="292"/>
      <c r="RVN40" s="292"/>
      <c r="RVO40" s="292"/>
      <c r="RVP40" s="292"/>
      <c r="RVQ40" s="292"/>
      <c r="RVR40" s="292"/>
      <c r="RVS40" s="292"/>
      <c r="RVT40" s="292"/>
      <c r="RVU40" s="292"/>
      <c r="RVV40" s="292"/>
      <c r="RVW40" s="292"/>
      <c r="RVX40" s="292"/>
      <c r="RVY40" s="292"/>
      <c r="RVZ40" s="292"/>
      <c r="RWA40" s="292"/>
      <c r="RWB40" s="292"/>
      <c r="RWC40" s="292"/>
      <c r="RWD40" s="292"/>
      <c r="RWE40" s="292"/>
      <c r="RWF40" s="292"/>
      <c r="RWG40" s="292"/>
      <c r="RWH40" s="292"/>
      <c r="RWI40" s="292"/>
      <c r="RWJ40" s="292"/>
      <c r="RWK40" s="292"/>
      <c r="RWL40" s="292"/>
      <c r="RWM40" s="292"/>
      <c r="RWN40" s="292"/>
      <c r="RWO40" s="292"/>
      <c r="RWP40" s="292"/>
      <c r="RWQ40" s="292"/>
      <c r="RWR40" s="292"/>
      <c r="RWS40" s="292"/>
      <c r="RWT40" s="292"/>
      <c r="RWU40" s="292"/>
      <c r="RWV40" s="292"/>
      <c r="RWW40" s="292"/>
      <c r="RWX40" s="292"/>
      <c r="RWY40" s="292"/>
      <c r="RWZ40" s="292"/>
      <c r="RXA40" s="292"/>
      <c r="RXB40" s="292"/>
      <c r="RXC40" s="292"/>
      <c r="RXD40" s="292"/>
      <c r="RXE40" s="292"/>
      <c r="RXF40" s="292"/>
      <c r="RXG40" s="292"/>
      <c r="RXH40" s="292"/>
      <c r="RXI40" s="292"/>
      <c r="RXJ40" s="292"/>
      <c r="RXK40" s="292"/>
      <c r="RXL40" s="292"/>
      <c r="RXM40" s="292"/>
      <c r="RXN40" s="292"/>
      <c r="RXO40" s="292"/>
      <c r="RXP40" s="292"/>
      <c r="RXQ40" s="292"/>
      <c r="RXR40" s="292"/>
      <c r="RXS40" s="292"/>
      <c r="RXT40" s="292"/>
      <c r="RXU40" s="292"/>
      <c r="RXV40" s="292"/>
      <c r="RXW40" s="292"/>
      <c r="RXX40" s="292"/>
      <c r="RXY40" s="292"/>
      <c r="RXZ40" s="292"/>
      <c r="RYA40" s="292"/>
      <c r="RYB40" s="292"/>
      <c r="RYC40" s="292"/>
      <c r="RYD40" s="292"/>
      <c r="RYE40" s="292"/>
      <c r="RYF40" s="292"/>
      <c r="RYG40" s="292"/>
      <c r="RYH40" s="292"/>
      <c r="RYI40" s="292"/>
      <c r="RYJ40" s="292"/>
      <c r="RYK40" s="292"/>
      <c r="RYL40" s="292"/>
      <c r="RYM40" s="292"/>
      <c r="RYN40" s="292"/>
      <c r="RYO40" s="292"/>
      <c r="RYP40" s="292"/>
      <c r="RYQ40" s="292"/>
      <c r="RYR40" s="292"/>
      <c r="RYS40" s="292"/>
      <c r="RYT40" s="292"/>
      <c r="RYU40" s="292"/>
      <c r="RYV40" s="292"/>
      <c r="RYW40" s="292"/>
      <c r="RYX40" s="292"/>
      <c r="RYY40" s="292"/>
      <c r="RYZ40" s="292"/>
      <c r="RZA40" s="292"/>
      <c r="RZB40" s="292"/>
      <c r="RZC40" s="292"/>
      <c r="RZD40" s="292"/>
      <c r="RZE40" s="292"/>
      <c r="RZF40" s="292"/>
      <c r="RZG40" s="292"/>
      <c r="RZH40" s="292"/>
      <c r="RZI40" s="292"/>
      <c r="RZJ40" s="292"/>
      <c r="RZK40" s="292"/>
      <c r="RZL40" s="292"/>
      <c r="RZM40" s="292"/>
      <c r="RZN40" s="292"/>
      <c r="RZO40" s="292"/>
      <c r="RZP40" s="292"/>
      <c r="RZQ40" s="292"/>
      <c r="RZR40" s="292"/>
      <c r="RZS40" s="292"/>
      <c r="RZT40" s="292"/>
      <c r="RZU40" s="292"/>
      <c r="RZV40" s="292"/>
      <c r="RZW40" s="292"/>
      <c r="RZX40" s="292"/>
      <c r="RZY40" s="292"/>
      <c r="RZZ40" s="292"/>
      <c r="SAA40" s="292"/>
      <c r="SAB40" s="292"/>
      <c r="SAC40" s="292"/>
      <c r="SAD40" s="292"/>
      <c r="SAE40" s="292"/>
      <c r="SAF40" s="292"/>
      <c r="SAG40" s="292"/>
      <c r="SAH40" s="292"/>
      <c r="SAI40" s="292"/>
      <c r="SAJ40" s="292"/>
      <c r="SAK40" s="292"/>
      <c r="SAL40" s="292"/>
      <c r="SAM40" s="292"/>
      <c r="SAN40" s="292"/>
      <c r="SAO40" s="292"/>
      <c r="SAP40" s="292"/>
      <c r="SAQ40" s="292"/>
      <c r="SAR40" s="292"/>
      <c r="SAS40" s="292"/>
      <c r="SAT40" s="292"/>
      <c r="SAU40" s="292"/>
      <c r="SAV40" s="292"/>
      <c r="SAW40" s="292"/>
      <c r="SAX40" s="292"/>
      <c r="SAY40" s="292"/>
      <c r="SAZ40" s="292"/>
      <c r="SBA40" s="292"/>
      <c r="SBB40" s="292"/>
      <c r="SBC40" s="292"/>
      <c r="SBD40" s="292"/>
      <c r="SBE40" s="292"/>
      <c r="SBF40" s="292"/>
      <c r="SBG40" s="292"/>
      <c r="SBH40" s="292"/>
      <c r="SBI40" s="292"/>
      <c r="SBJ40" s="292"/>
      <c r="SBK40" s="292"/>
      <c r="SBL40" s="292"/>
      <c r="SBM40" s="292"/>
      <c r="SBN40" s="292"/>
      <c r="SBO40" s="292"/>
      <c r="SBP40" s="292"/>
      <c r="SBQ40" s="292"/>
      <c r="SBR40" s="292"/>
      <c r="SBS40" s="292"/>
      <c r="SBT40" s="292"/>
      <c r="SBU40" s="292"/>
      <c r="SBV40" s="292"/>
      <c r="SBW40" s="292"/>
      <c r="SBX40" s="292"/>
      <c r="SBY40" s="292"/>
      <c r="SBZ40" s="292"/>
      <c r="SCA40" s="292"/>
      <c r="SCB40" s="292"/>
      <c r="SCC40" s="292"/>
      <c r="SCD40" s="292"/>
      <c r="SCE40" s="292"/>
      <c r="SCF40" s="292"/>
      <c r="SCG40" s="292"/>
      <c r="SCH40" s="292"/>
      <c r="SCI40" s="292"/>
      <c r="SCJ40" s="292"/>
      <c r="SCK40" s="292"/>
      <c r="SCL40" s="292"/>
      <c r="SCM40" s="292"/>
      <c r="SCN40" s="292"/>
      <c r="SCO40" s="292"/>
      <c r="SCP40" s="292"/>
      <c r="SCQ40" s="292"/>
      <c r="SCR40" s="292"/>
      <c r="SCS40" s="292"/>
      <c r="SCT40" s="292"/>
      <c r="SCU40" s="292"/>
      <c r="SCV40" s="292"/>
      <c r="SCW40" s="292"/>
      <c r="SCX40" s="292"/>
      <c r="SCY40" s="292"/>
      <c r="SCZ40" s="292"/>
      <c r="SDA40" s="292"/>
      <c r="SDB40" s="292"/>
      <c r="SDC40" s="292"/>
      <c r="SDD40" s="292"/>
      <c r="SDE40" s="292"/>
      <c r="SDF40" s="292"/>
      <c r="SDG40" s="292"/>
      <c r="SDH40" s="292"/>
      <c r="SDI40" s="292"/>
      <c r="SDJ40" s="292"/>
      <c r="SDK40" s="292"/>
      <c r="SDL40" s="292"/>
      <c r="SDM40" s="292"/>
      <c r="SDN40" s="292"/>
      <c r="SDO40" s="292"/>
      <c r="SDP40" s="292"/>
      <c r="SDQ40" s="292"/>
      <c r="SDR40" s="292"/>
      <c r="SDS40" s="292"/>
      <c r="SDT40" s="292"/>
      <c r="SDU40" s="292"/>
      <c r="SDV40" s="292"/>
      <c r="SDW40" s="292"/>
      <c r="SDX40" s="292"/>
      <c r="SDY40" s="292"/>
      <c r="SDZ40" s="292"/>
      <c r="SEA40" s="292"/>
      <c r="SEB40" s="292"/>
      <c r="SEC40" s="292"/>
      <c r="SED40" s="292"/>
      <c r="SEE40" s="292"/>
      <c r="SEF40" s="292"/>
      <c r="SEG40" s="292"/>
      <c r="SEH40" s="292"/>
      <c r="SEI40" s="292"/>
      <c r="SEJ40" s="292"/>
      <c r="SEK40" s="292"/>
      <c r="SEL40" s="292"/>
      <c r="SEM40" s="292"/>
      <c r="SEN40" s="292"/>
      <c r="SEO40" s="292"/>
      <c r="SEP40" s="292"/>
      <c r="SEQ40" s="292"/>
      <c r="SER40" s="292"/>
      <c r="SES40" s="292"/>
      <c r="SET40" s="292"/>
      <c r="SEU40" s="292"/>
      <c r="SEV40" s="292"/>
      <c r="SEW40" s="292"/>
      <c r="SEX40" s="292"/>
      <c r="SEY40" s="292"/>
      <c r="SEZ40" s="292"/>
      <c r="SFA40" s="292"/>
      <c r="SFB40" s="292"/>
      <c r="SFC40" s="292"/>
      <c r="SFD40" s="292"/>
      <c r="SFE40" s="292"/>
      <c r="SFF40" s="292"/>
      <c r="SFG40" s="292"/>
      <c r="SFH40" s="292"/>
      <c r="SFI40" s="292"/>
      <c r="SFJ40" s="292"/>
      <c r="SFK40" s="292"/>
      <c r="SFL40" s="292"/>
      <c r="SFM40" s="292"/>
      <c r="SFN40" s="292"/>
      <c r="SFO40" s="292"/>
      <c r="SFP40" s="292"/>
      <c r="SFQ40" s="292"/>
      <c r="SFR40" s="292"/>
      <c r="SFS40" s="292"/>
      <c r="SFT40" s="292"/>
      <c r="SFU40" s="292"/>
      <c r="SFV40" s="292"/>
      <c r="SFW40" s="292"/>
      <c r="SFX40" s="292"/>
      <c r="SFY40" s="292"/>
      <c r="SFZ40" s="292"/>
      <c r="SGA40" s="292"/>
      <c r="SGB40" s="292"/>
      <c r="SGC40" s="292"/>
      <c r="SGD40" s="292"/>
      <c r="SGE40" s="292"/>
      <c r="SGF40" s="292"/>
      <c r="SGG40" s="292"/>
      <c r="SGH40" s="292"/>
      <c r="SGI40" s="292"/>
      <c r="SGJ40" s="292"/>
      <c r="SGK40" s="292"/>
      <c r="SGL40" s="292"/>
      <c r="SGM40" s="292"/>
      <c r="SGN40" s="292"/>
      <c r="SGO40" s="292"/>
      <c r="SGP40" s="292"/>
      <c r="SGQ40" s="292"/>
      <c r="SGR40" s="292"/>
      <c r="SGS40" s="292"/>
      <c r="SGT40" s="292"/>
      <c r="SGU40" s="292"/>
      <c r="SGV40" s="292"/>
      <c r="SGW40" s="292"/>
      <c r="SGX40" s="292"/>
      <c r="SGY40" s="292"/>
      <c r="SGZ40" s="292"/>
      <c r="SHA40" s="292"/>
      <c r="SHB40" s="292"/>
      <c r="SHC40" s="292"/>
      <c r="SHD40" s="292"/>
      <c r="SHE40" s="292"/>
      <c r="SHF40" s="292"/>
      <c r="SHG40" s="292"/>
      <c r="SHH40" s="292"/>
      <c r="SHI40" s="292"/>
      <c r="SHJ40" s="292"/>
      <c r="SHK40" s="292"/>
      <c r="SHL40" s="292"/>
      <c r="SHM40" s="292"/>
      <c r="SHN40" s="292"/>
      <c r="SHO40" s="292"/>
      <c r="SHP40" s="292"/>
      <c r="SHQ40" s="292"/>
      <c r="SHR40" s="292"/>
      <c r="SHS40" s="292"/>
      <c r="SHT40" s="292"/>
      <c r="SHU40" s="292"/>
      <c r="SHV40" s="292"/>
      <c r="SHW40" s="292"/>
      <c r="SHX40" s="292"/>
      <c r="SHY40" s="292"/>
      <c r="SHZ40" s="292"/>
      <c r="SIA40" s="292"/>
      <c r="SIB40" s="292"/>
      <c r="SIC40" s="292"/>
      <c r="SID40" s="292"/>
      <c r="SIE40" s="292"/>
      <c r="SIF40" s="292"/>
      <c r="SIG40" s="292"/>
      <c r="SIH40" s="292"/>
      <c r="SII40" s="292"/>
      <c r="SIJ40" s="292"/>
      <c r="SIK40" s="292"/>
      <c r="SIL40" s="292"/>
      <c r="SIM40" s="292"/>
      <c r="SIN40" s="292"/>
      <c r="SIO40" s="292"/>
      <c r="SIP40" s="292"/>
      <c r="SIQ40" s="292"/>
      <c r="SIR40" s="292"/>
      <c r="SIS40" s="292"/>
      <c r="SIT40" s="292"/>
      <c r="SIU40" s="292"/>
      <c r="SIV40" s="292"/>
      <c r="SIW40" s="292"/>
      <c r="SIX40" s="292"/>
      <c r="SIY40" s="292"/>
      <c r="SIZ40" s="292"/>
      <c r="SJA40" s="292"/>
      <c r="SJB40" s="292"/>
      <c r="SJC40" s="292"/>
      <c r="SJD40" s="292"/>
      <c r="SJE40" s="292"/>
      <c r="SJF40" s="292"/>
      <c r="SJG40" s="292"/>
      <c r="SJH40" s="292"/>
      <c r="SJI40" s="292"/>
      <c r="SJJ40" s="292"/>
      <c r="SJK40" s="292"/>
      <c r="SJL40" s="292"/>
      <c r="SJM40" s="292"/>
      <c r="SJN40" s="292"/>
      <c r="SJO40" s="292"/>
      <c r="SJP40" s="292"/>
      <c r="SJQ40" s="292"/>
      <c r="SJR40" s="292"/>
      <c r="SJS40" s="292"/>
      <c r="SJT40" s="292"/>
      <c r="SJU40" s="292"/>
      <c r="SJV40" s="292"/>
      <c r="SJW40" s="292"/>
      <c r="SJX40" s="292"/>
      <c r="SJY40" s="292"/>
      <c r="SJZ40" s="292"/>
      <c r="SKA40" s="292"/>
      <c r="SKB40" s="292"/>
      <c r="SKC40" s="292"/>
      <c r="SKD40" s="292"/>
      <c r="SKE40" s="292"/>
      <c r="SKF40" s="292"/>
      <c r="SKG40" s="292"/>
      <c r="SKH40" s="292"/>
      <c r="SKI40" s="292"/>
      <c r="SKJ40" s="292"/>
      <c r="SKK40" s="292"/>
      <c r="SKL40" s="292"/>
      <c r="SKM40" s="292"/>
      <c r="SKN40" s="292"/>
      <c r="SKO40" s="292"/>
      <c r="SKP40" s="292"/>
      <c r="SKQ40" s="292"/>
      <c r="SKR40" s="292"/>
      <c r="SKS40" s="292"/>
      <c r="SKT40" s="292"/>
      <c r="SKU40" s="292"/>
      <c r="SKV40" s="292"/>
      <c r="SKW40" s="292"/>
      <c r="SKX40" s="292"/>
      <c r="SKY40" s="292"/>
      <c r="SKZ40" s="292"/>
      <c r="SLA40" s="292"/>
      <c r="SLB40" s="292"/>
      <c r="SLC40" s="292"/>
      <c r="SLD40" s="292"/>
      <c r="SLE40" s="292"/>
      <c r="SLF40" s="292"/>
      <c r="SLG40" s="292"/>
      <c r="SLH40" s="292"/>
      <c r="SLI40" s="292"/>
      <c r="SLJ40" s="292"/>
      <c r="SLK40" s="292"/>
      <c r="SLL40" s="292"/>
      <c r="SLM40" s="292"/>
      <c r="SLN40" s="292"/>
      <c r="SLO40" s="292"/>
      <c r="SLP40" s="292"/>
      <c r="SLQ40" s="292"/>
      <c r="SLR40" s="292"/>
      <c r="SLS40" s="292"/>
      <c r="SLT40" s="292"/>
      <c r="SLU40" s="292"/>
      <c r="SLV40" s="292"/>
      <c r="SLW40" s="292"/>
      <c r="SLX40" s="292"/>
      <c r="SLY40" s="292"/>
      <c r="SLZ40" s="292"/>
      <c r="SMA40" s="292"/>
      <c r="SMB40" s="292"/>
      <c r="SMC40" s="292"/>
      <c r="SMD40" s="292"/>
      <c r="SME40" s="292"/>
      <c r="SMF40" s="292"/>
      <c r="SMG40" s="292"/>
      <c r="SMH40" s="292"/>
      <c r="SMI40" s="292"/>
      <c r="SMJ40" s="292"/>
      <c r="SMK40" s="292"/>
      <c r="SML40" s="292"/>
      <c r="SMM40" s="292"/>
      <c r="SMN40" s="292"/>
      <c r="SMO40" s="292"/>
      <c r="SMP40" s="292"/>
      <c r="SMQ40" s="292"/>
      <c r="SMR40" s="292"/>
      <c r="SMS40" s="292"/>
      <c r="SMT40" s="292"/>
      <c r="SMU40" s="292"/>
      <c r="SMV40" s="292"/>
      <c r="SMW40" s="292"/>
      <c r="SMX40" s="292"/>
      <c r="SMY40" s="292"/>
      <c r="SMZ40" s="292"/>
      <c r="SNA40" s="292"/>
      <c r="SNB40" s="292"/>
      <c r="SNC40" s="292"/>
      <c r="SND40" s="292"/>
      <c r="SNE40" s="292"/>
      <c r="SNF40" s="292"/>
      <c r="SNG40" s="292"/>
      <c r="SNH40" s="292"/>
      <c r="SNI40" s="292"/>
      <c r="SNJ40" s="292"/>
      <c r="SNK40" s="292"/>
      <c r="SNL40" s="292"/>
      <c r="SNM40" s="292"/>
      <c r="SNN40" s="292"/>
      <c r="SNO40" s="292"/>
      <c r="SNP40" s="292"/>
      <c r="SNQ40" s="292"/>
      <c r="SNR40" s="292"/>
      <c r="SNS40" s="292"/>
      <c r="SNT40" s="292"/>
      <c r="SNU40" s="292"/>
      <c r="SNV40" s="292"/>
      <c r="SNW40" s="292"/>
      <c r="SNX40" s="292"/>
      <c r="SNY40" s="292"/>
      <c r="SNZ40" s="292"/>
      <c r="SOA40" s="292"/>
      <c r="SOB40" s="292"/>
      <c r="SOC40" s="292"/>
      <c r="SOD40" s="292"/>
      <c r="SOE40" s="292"/>
      <c r="SOF40" s="292"/>
      <c r="SOG40" s="292"/>
      <c r="SOH40" s="292"/>
      <c r="SOI40" s="292"/>
      <c r="SOJ40" s="292"/>
      <c r="SOK40" s="292"/>
      <c r="SOL40" s="292"/>
      <c r="SOM40" s="292"/>
      <c r="SON40" s="292"/>
      <c r="SOO40" s="292"/>
      <c r="SOP40" s="292"/>
      <c r="SOQ40" s="292"/>
      <c r="SOR40" s="292"/>
      <c r="SOS40" s="292"/>
      <c r="SOT40" s="292"/>
      <c r="SOU40" s="292"/>
      <c r="SOV40" s="292"/>
      <c r="SOW40" s="292"/>
      <c r="SOX40" s="292"/>
      <c r="SOY40" s="292"/>
      <c r="SOZ40" s="292"/>
      <c r="SPA40" s="292"/>
      <c r="SPB40" s="292"/>
      <c r="SPC40" s="292"/>
      <c r="SPD40" s="292"/>
      <c r="SPE40" s="292"/>
      <c r="SPF40" s="292"/>
      <c r="SPG40" s="292"/>
      <c r="SPH40" s="292"/>
      <c r="SPI40" s="292"/>
      <c r="SPJ40" s="292"/>
      <c r="SPK40" s="292"/>
      <c r="SPL40" s="292"/>
      <c r="SPM40" s="292"/>
      <c r="SPN40" s="292"/>
      <c r="SPO40" s="292"/>
      <c r="SPP40" s="292"/>
      <c r="SPQ40" s="292"/>
      <c r="SPR40" s="292"/>
      <c r="SPS40" s="292"/>
      <c r="SPT40" s="292"/>
      <c r="SPU40" s="292"/>
      <c r="SPV40" s="292"/>
      <c r="SPW40" s="292"/>
      <c r="SPX40" s="292"/>
      <c r="SPY40" s="292"/>
      <c r="SPZ40" s="292"/>
      <c r="SQA40" s="292"/>
      <c r="SQB40" s="292"/>
      <c r="SQC40" s="292"/>
      <c r="SQD40" s="292"/>
      <c r="SQE40" s="292"/>
      <c r="SQF40" s="292"/>
      <c r="SQG40" s="292"/>
      <c r="SQH40" s="292"/>
      <c r="SQI40" s="292"/>
      <c r="SQJ40" s="292"/>
      <c r="SQK40" s="292"/>
      <c r="SQL40" s="292"/>
      <c r="SQM40" s="292"/>
      <c r="SQN40" s="292"/>
      <c r="SQO40" s="292"/>
      <c r="SQP40" s="292"/>
      <c r="SQQ40" s="292"/>
      <c r="SQR40" s="292"/>
      <c r="SQS40" s="292"/>
      <c r="SQT40" s="292"/>
      <c r="SQU40" s="292"/>
      <c r="SQV40" s="292"/>
      <c r="SQW40" s="292"/>
      <c r="SQX40" s="292"/>
      <c r="SQY40" s="292"/>
      <c r="SQZ40" s="292"/>
      <c r="SRA40" s="292"/>
      <c r="SRB40" s="292"/>
      <c r="SRC40" s="292"/>
      <c r="SRD40" s="292"/>
      <c r="SRE40" s="292"/>
      <c r="SRF40" s="292"/>
      <c r="SRG40" s="292"/>
      <c r="SRH40" s="292"/>
      <c r="SRI40" s="292"/>
      <c r="SRJ40" s="292"/>
      <c r="SRK40" s="292"/>
      <c r="SRL40" s="292"/>
      <c r="SRM40" s="292"/>
      <c r="SRN40" s="292"/>
      <c r="SRO40" s="292"/>
      <c r="SRP40" s="292"/>
      <c r="SRQ40" s="292"/>
      <c r="SRR40" s="292"/>
      <c r="SRS40" s="292"/>
      <c r="SRT40" s="292"/>
      <c r="SRU40" s="292"/>
      <c r="SRV40" s="292"/>
      <c r="SRW40" s="292"/>
      <c r="SRX40" s="292"/>
      <c r="SRY40" s="292"/>
      <c r="SRZ40" s="292"/>
      <c r="SSA40" s="292"/>
      <c r="SSB40" s="292"/>
      <c r="SSC40" s="292"/>
      <c r="SSD40" s="292"/>
      <c r="SSE40" s="292"/>
      <c r="SSF40" s="292"/>
      <c r="SSG40" s="292"/>
      <c r="SSH40" s="292"/>
      <c r="SSI40" s="292"/>
      <c r="SSJ40" s="292"/>
      <c r="SSK40" s="292"/>
      <c r="SSL40" s="292"/>
      <c r="SSM40" s="292"/>
      <c r="SSN40" s="292"/>
      <c r="SSO40" s="292"/>
      <c r="SSP40" s="292"/>
      <c r="SSQ40" s="292"/>
      <c r="SSR40" s="292"/>
      <c r="SSS40" s="292"/>
      <c r="SST40" s="292"/>
      <c r="SSU40" s="292"/>
      <c r="SSV40" s="292"/>
      <c r="SSW40" s="292"/>
      <c r="SSX40" s="292"/>
      <c r="SSY40" s="292"/>
      <c r="SSZ40" s="292"/>
      <c r="STA40" s="292"/>
      <c r="STB40" s="292"/>
      <c r="STC40" s="292"/>
      <c r="STD40" s="292"/>
      <c r="STE40" s="292"/>
      <c r="STF40" s="292"/>
      <c r="STG40" s="292"/>
      <c r="STH40" s="292"/>
      <c r="STI40" s="292"/>
      <c r="STJ40" s="292"/>
      <c r="STK40" s="292"/>
      <c r="STL40" s="292"/>
      <c r="STM40" s="292"/>
      <c r="STN40" s="292"/>
      <c r="STO40" s="292"/>
      <c r="STP40" s="292"/>
      <c r="STQ40" s="292"/>
      <c r="STR40" s="292"/>
      <c r="STS40" s="292"/>
      <c r="STT40" s="292"/>
      <c r="STU40" s="292"/>
      <c r="STV40" s="292"/>
      <c r="STW40" s="292"/>
      <c r="STX40" s="292"/>
      <c r="STY40" s="292"/>
      <c r="STZ40" s="292"/>
      <c r="SUA40" s="292"/>
      <c r="SUB40" s="292"/>
      <c r="SUC40" s="292"/>
      <c r="SUD40" s="292"/>
      <c r="SUE40" s="292"/>
      <c r="SUF40" s="292"/>
      <c r="SUG40" s="292"/>
      <c r="SUH40" s="292"/>
      <c r="SUI40" s="292"/>
      <c r="SUJ40" s="292"/>
      <c r="SUK40" s="292"/>
      <c r="SUL40" s="292"/>
      <c r="SUM40" s="292"/>
      <c r="SUN40" s="292"/>
      <c r="SUO40" s="292"/>
      <c r="SUP40" s="292"/>
      <c r="SUQ40" s="292"/>
      <c r="SUR40" s="292"/>
      <c r="SUS40" s="292"/>
      <c r="SUT40" s="292"/>
      <c r="SUU40" s="292"/>
      <c r="SUV40" s="292"/>
      <c r="SUW40" s="292"/>
      <c r="SUX40" s="292"/>
      <c r="SUY40" s="292"/>
      <c r="SUZ40" s="292"/>
      <c r="SVA40" s="292"/>
      <c r="SVB40" s="292"/>
      <c r="SVC40" s="292"/>
      <c r="SVD40" s="292"/>
      <c r="SVE40" s="292"/>
      <c r="SVF40" s="292"/>
      <c r="SVG40" s="292"/>
      <c r="SVH40" s="292"/>
      <c r="SVI40" s="292"/>
      <c r="SVJ40" s="292"/>
      <c r="SVK40" s="292"/>
      <c r="SVL40" s="292"/>
      <c r="SVM40" s="292"/>
      <c r="SVN40" s="292"/>
      <c r="SVO40" s="292"/>
      <c r="SVP40" s="292"/>
      <c r="SVQ40" s="292"/>
      <c r="SVR40" s="292"/>
      <c r="SVS40" s="292"/>
      <c r="SVT40" s="292"/>
      <c r="SVU40" s="292"/>
      <c r="SVV40" s="292"/>
      <c r="SVW40" s="292"/>
      <c r="SVX40" s="292"/>
      <c r="SVY40" s="292"/>
      <c r="SVZ40" s="292"/>
      <c r="SWA40" s="292"/>
      <c r="SWB40" s="292"/>
      <c r="SWC40" s="292"/>
      <c r="SWD40" s="292"/>
      <c r="SWE40" s="292"/>
      <c r="SWF40" s="292"/>
      <c r="SWG40" s="292"/>
      <c r="SWH40" s="292"/>
      <c r="SWI40" s="292"/>
      <c r="SWJ40" s="292"/>
      <c r="SWK40" s="292"/>
      <c r="SWL40" s="292"/>
      <c r="SWM40" s="292"/>
      <c r="SWN40" s="292"/>
      <c r="SWO40" s="292"/>
      <c r="SWP40" s="292"/>
      <c r="SWQ40" s="292"/>
      <c r="SWR40" s="292"/>
      <c r="SWS40" s="292"/>
      <c r="SWT40" s="292"/>
      <c r="SWU40" s="292"/>
      <c r="SWV40" s="292"/>
      <c r="SWW40" s="292"/>
      <c r="SWX40" s="292"/>
      <c r="SWY40" s="292"/>
      <c r="SWZ40" s="292"/>
      <c r="SXA40" s="292"/>
      <c r="SXB40" s="292"/>
      <c r="SXC40" s="292"/>
      <c r="SXD40" s="292"/>
      <c r="SXE40" s="292"/>
      <c r="SXF40" s="292"/>
      <c r="SXG40" s="292"/>
      <c r="SXH40" s="292"/>
      <c r="SXI40" s="292"/>
      <c r="SXJ40" s="292"/>
      <c r="SXK40" s="292"/>
      <c r="SXL40" s="292"/>
      <c r="SXM40" s="292"/>
      <c r="SXN40" s="292"/>
      <c r="SXO40" s="292"/>
      <c r="SXP40" s="292"/>
      <c r="SXQ40" s="292"/>
      <c r="SXR40" s="292"/>
      <c r="SXS40" s="292"/>
      <c r="SXT40" s="292"/>
      <c r="SXU40" s="292"/>
      <c r="SXV40" s="292"/>
      <c r="SXW40" s="292"/>
      <c r="SXX40" s="292"/>
      <c r="SXY40" s="292"/>
      <c r="SXZ40" s="292"/>
      <c r="SYA40" s="292"/>
      <c r="SYB40" s="292"/>
      <c r="SYC40" s="292"/>
      <c r="SYD40" s="292"/>
      <c r="SYE40" s="292"/>
      <c r="SYF40" s="292"/>
      <c r="SYG40" s="292"/>
      <c r="SYH40" s="292"/>
      <c r="SYI40" s="292"/>
      <c r="SYJ40" s="292"/>
      <c r="SYK40" s="292"/>
      <c r="SYL40" s="292"/>
      <c r="SYM40" s="292"/>
      <c r="SYN40" s="292"/>
      <c r="SYO40" s="292"/>
      <c r="SYP40" s="292"/>
      <c r="SYQ40" s="292"/>
      <c r="SYR40" s="292"/>
      <c r="SYS40" s="292"/>
      <c r="SYT40" s="292"/>
      <c r="SYU40" s="292"/>
      <c r="SYV40" s="292"/>
      <c r="SYW40" s="292"/>
      <c r="SYX40" s="292"/>
      <c r="SYY40" s="292"/>
      <c r="SYZ40" s="292"/>
      <c r="SZA40" s="292"/>
      <c r="SZB40" s="292"/>
      <c r="SZC40" s="292"/>
      <c r="SZD40" s="292"/>
      <c r="SZE40" s="292"/>
      <c r="SZF40" s="292"/>
      <c r="SZG40" s="292"/>
      <c r="SZH40" s="292"/>
      <c r="SZI40" s="292"/>
      <c r="SZJ40" s="292"/>
      <c r="SZK40" s="292"/>
      <c r="SZL40" s="292"/>
      <c r="SZM40" s="292"/>
      <c r="SZN40" s="292"/>
      <c r="SZO40" s="292"/>
      <c r="SZP40" s="292"/>
      <c r="SZQ40" s="292"/>
      <c r="SZR40" s="292"/>
      <c r="SZS40" s="292"/>
      <c r="SZT40" s="292"/>
      <c r="SZU40" s="292"/>
      <c r="SZV40" s="292"/>
      <c r="SZW40" s="292"/>
      <c r="SZX40" s="292"/>
      <c r="SZY40" s="292"/>
      <c r="SZZ40" s="292"/>
      <c r="TAA40" s="292"/>
      <c r="TAB40" s="292"/>
      <c r="TAC40" s="292"/>
      <c r="TAD40" s="292"/>
      <c r="TAE40" s="292"/>
      <c r="TAF40" s="292"/>
      <c r="TAG40" s="292"/>
      <c r="TAH40" s="292"/>
      <c r="TAI40" s="292"/>
      <c r="TAJ40" s="292"/>
      <c r="TAK40" s="292"/>
      <c r="TAL40" s="292"/>
      <c r="TAM40" s="292"/>
      <c r="TAN40" s="292"/>
      <c r="TAO40" s="292"/>
      <c r="TAP40" s="292"/>
      <c r="TAQ40" s="292"/>
      <c r="TAR40" s="292"/>
      <c r="TAS40" s="292"/>
      <c r="TAT40" s="292"/>
      <c r="TAU40" s="292"/>
      <c r="TAV40" s="292"/>
      <c r="TAW40" s="292"/>
      <c r="TAX40" s="292"/>
      <c r="TAY40" s="292"/>
      <c r="TAZ40" s="292"/>
      <c r="TBA40" s="292"/>
      <c r="TBB40" s="292"/>
      <c r="TBC40" s="292"/>
      <c r="TBD40" s="292"/>
      <c r="TBE40" s="292"/>
      <c r="TBF40" s="292"/>
      <c r="TBG40" s="292"/>
      <c r="TBH40" s="292"/>
      <c r="TBI40" s="292"/>
      <c r="TBJ40" s="292"/>
      <c r="TBK40" s="292"/>
      <c r="TBL40" s="292"/>
      <c r="TBM40" s="292"/>
      <c r="TBN40" s="292"/>
      <c r="TBO40" s="292"/>
      <c r="TBP40" s="292"/>
      <c r="TBQ40" s="292"/>
      <c r="TBR40" s="292"/>
      <c r="TBS40" s="292"/>
      <c r="TBT40" s="292"/>
      <c r="TBU40" s="292"/>
      <c r="TBV40" s="292"/>
      <c r="TBW40" s="292"/>
      <c r="TBX40" s="292"/>
      <c r="TBY40" s="292"/>
      <c r="TBZ40" s="292"/>
      <c r="TCA40" s="292"/>
      <c r="TCB40" s="292"/>
      <c r="TCC40" s="292"/>
      <c r="TCD40" s="292"/>
      <c r="TCE40" s="292"/>
      <c r="TCF40" s="292"/>
      <c r="TCG40" s="292"/>
      <c r="TCH40" s="292"/>
      <c r="TCI40" s="292"/>
      <c r="TCJ40" s="292"/>
      <c r="TCK40" s="292"/>
      <c r="TCL40" s="292"/>
      <c r="TCM40" s="292"/>
      <c r="TCN40" s="292"/>
      <c r="TCO40" s="292"/>
      <c r="TCP40" s="292"/>
      <c r="TCQ40" s="292"/>
      <c r="TCR40" s="292"/>
      <c r="TCS40" s="292"/>
      <c r="TCT40" s="292"/>
      <c r="TCU40" s="292"/>
      <c r="TCV40" s="292"/>
      <c r="TCW40" s="292"/>
      <c r="TCX40" s="292"/>
      <c r="TCY40" s="292"/>
      <c r="TCZ40" s="292"/>
      <c r="TDA40" s="292"/>
      <c r="TDB40" s="292"/>
      <c r="TDC40" s="292"/>
      <c r="TDD40" s="292"/>
      <c r="TDE40" s="292"/>
      <c r="TDF40" s="292"/>
      <c r="TDG40" s="292"/>
      <c r="TDH40" s="292"/>
      <c r="TDI40" s="292"/>
      <c r="TDJ40" s="292"/>
      <c r="TDK40" s="292"/>
      <c r="TDL40" s="292"/>
      <c r="TDM40" s="292"/>
      <c r="TDN40" s="292"/>
      <c r="TDO40" s="292"/>
      <c r="TDP40" s="292"/>
      <c r="TDQ40" s="292"/>
      <c r="TDR40" s="292"/>
      <c r="TDS40" s="292"/>
      <c r="TDT40" s="292"/>
      <c r="TDU40" s="292"/>
      <c r="TDV40" s="292"/>
      <c r="TDW40" s="292"/>
      <c r="TDX40" s="292"/>
      <c r="TDY40" s="292"/>
      <c r="TDZ40" s="292"/>
      <c r="TEA40" s="292"/>
      <c r="TEB40" s="292"/>
      <c r="TEC40" s="292"/>
      <c r="TED40" s="292"/>
      <c r="TEE40" s="292"/>
      <c r="TEF40" s="292"/>
      <c r="TEG40" s="292"/>
      <c r="TEH40" s="292"/>
      <c r="TEI40" s="292"/>
      <c r="TEJ40" s="292"/>
      <c r="TEK40" s="292"/>
      <c r="TEL40" s="292"/>
      <c r="TEM40" s="292"/>
      <c r="TEN40" s="292"/>
      <c r="TEO40" s="292"/>
      <c r="TEP40" s="292"/>
      <c r="TEQ40" s="292"/>
      <c r="TER40" s="292"/>
      <c r="TES40" s="292"/>
      <c r="TET40" s="292"/>
      <c r="TEU40" s="292"/>
      <c r="TEV40" s="292"/>
      <c r="TEW40" s="292"/>
      <c r="TEX40" s="292"/>
      <c r="TEY40" s="292"/>
      <c r="TEZ40" s="292"/>
      <c r="TFA40" s="292"/>
      <c r="TFB40" s="292"/>
      <c r="TFC40" s="292"/>
      <c r="TFD40" s="292"/>
      <c r="TFE40" s="292"/>
      <c r="TFF40" s="292"/>
      <c r="TFG40" s="292"/>
      <c r="TFH40" s="292"/>
      <c r="TFI40" s="292"/>
      <c r="TFJ40" s="292"/>
      <c r="TFK40" s="292"/>
      <c r="TFL40" s="292"/>
      <c r="TFM40" s="292"/>
      <c r="TFN40" s="292"/>
      <c r="TFO40" s="292"/>
      <c r="TFP40" s="292"/>
      <c r="TFQ40" s="292"/>
      <c r="TFR40" s="292"/>
      <c r="TFS40" s="292"/>
      <c r="TFT40" s="292"/>
      <c r="TFU40" s="292"/>
      <c r="TFV40" s="292"/>
      <c r="TFW40" s="292"/>
      <c r="TFX40" s="292"/>
      <c r="TFY40" s="292"/>
      <c r="TFZ40" s="292"/>
      <c r="TGA40" s="292"/>
      <c r="TGB40" s="292"/>
      <c r="TGC40" s="292"/>
      <c r="TGD40" s="292"/>
      <c r="TGE40" s="292"/>
      <c r="TGF40" s="292"/>
      <c r="TGG40" s="292"/>
      <c r="TGH40" s="292"/>
      <c r="TGI40" s="292"/>
      <c r="TGJ40" s="292"/>
      <c r="TGK40" s="292"/>
      <c r="TGL40" s="292"/>
      <c r="TGM40" s="292"/>
      <c r="TGN40" s="292"/>
      <c r="TGO40" s="292"/>
      <c r="TGP40" s="292"/>
      <c r="TGQ40" s="292"/>
      <c r="TGR40" s="292"/>
      <c r="TGS40" s="292"/>
      <c r="TGT40" s="292"/>
      <c r="TGU40" s="292"/>
      <c r="TGV40" s="292"/>
      <c r="TGW40" s="292"/>
      <c r="TGX40" s="292"/>
      <c r="TGY40" s="292"/>
      <c r="TGZ40" s="292"/>
      <c r="THA40" s="292"/>
      <c r="THB40" s="292"/>
      <c r="THC40" s="292"/>
      <c r="THD40" s="292"/>
      <c r="THE40" s="292"/>
      <c r="THF40" s="292"/>
      <c r="THG40" s="292"/>
      <c r="THH40" s="292"/>
      <c r="THI40" s="292"/>
      <c r="THJ40" s="292"/>
      <c r="THK40" s="292"/>
      <c r="THL40" s="292"/>
      <c r="THM40" s="292"/>
      <c r="THN40" s="292"/>
      <c r="THO40" s="292"/>
      <c r="THP40" s="292"/>
      <c r="THQ40" s="292"/>
      <c r="THR40" s="292"/>
      <c r="THS40" s="292"/>
      <c r="THT40" s="292"/>
      <c r="THU40" s="292"/>
      <c r="THV40" s="292"/>
      <c r="THW40" s="292"/>
      <c r="THX40" s="292"/>
      <c r="THY40" s="292"/>
      <c r="THZ40" s="292"/>
      <c r="TIA40" s="292"/>
      <c r="TIB40" s="292"/>
      <c r="TIC40" s="292"/>
      <c r="TID40" s="292"/>
      <c r="TIE40" s="292"/>
      <c r="TIF40" s="292"/>
      <c r="TIG40" s="292"/>
      <c r="TIH40" s="292"/>
      <c r="TII40" s="292"/>
      <c r="TIJ40" s="292"/>
      <c r="TIK40" s="292"/>
      <c r="TIL40" s="292"/>
      <c r="TIM40" s="292"/>
      <c r="TIN40" s="292"/>
      <c r="TIO40" s="292"/>
      <c r="TIP40" s="292"/>
      <c r="TIQ40" s="292"/>
      <c r="TIR40" s="292"/>
      <c r="TIS40" s="292"/>
      <c r="TIT40" s="292"/>
      <c r="TIU40" s="292"/>
      <c r="TIV40" s="292"/>
      <c r="TIW40" s="292"/>
      <c r="TIX40" s="292"/>
      <c r="TIY40" s="292"/>
      <c r="TIZ40" s="292"/>
      <c r="TJA40" s="292"/>
      <c r="TJB40" s="292"/>
      <c r="TJC40" s="292"/>
      <c r="TJD40" s="292"/>
      <c r="TJE40" s="292"/>
      <c r="TJF40" s="292"/>
      <c r="TJG40" s="292"/>
      <c r="TJH40" s="292"/>
      <c r="TJI40" s="292"/>
      <c r="TJJ40" s="292"/>
      <c r="TJK40" s="292"/>
      <c r="TJL40" s="292"/>
      <c r="TJM40" s="292"/>
      <c r="TJN40" s="292"/>
      <c r="TJO40" s="292"/>
      <c r="TJP40" s="292"/>
      <c r="TJQ40" s="292"/>
      <c r="TJR40" s="292"/>
      <c r="TJS40" s="292"/>
      <c r="TJT40" s="292"/>
      <c r="TJU40" s="292"/>
      <c r="TJV40" s="292"/>
      <c r="TJW40" s="292"/>
      <c r="TJX40" s="292"/>
      <c r="TJY40" s="292"/>
      <c r="TJZ40" s="292"/>
      <c r="TKA40" s="292"/>
      <c r="TKB40" s="292"/>
      <c r="TKC40" s="292"/>
      <c r="TKD40" s="292"/>
      <c r="TKE40" s="292"/>
      <c r="TKF40" s="292"/>
      <c r="TKG40" s="292"/>
      <c r="TKH40" s="292"/>
      <c r="TKI40" s="292"/>
      <c r="TKJ40" s="292"/>
      <c r="TKK40" s="292"/>
      <c r="TKL40" s="292"/>
      <c r="TKM40" s="292"/>
      <c r="TKN40" s="292"/>
      <c r="TKO40" s="292"/>
      <c r="TKP40" s="292"/>
      <c r="TKQ40" s="292"/>
      <c r="TKR40" s="292"/>
      <c r="TKS40" s="292"/>
      <c r="TKT40" s="292"/>
      <c r="TKU40" s="292"/>
      <c r="TKV40" s="292"/>
      <c r="TKW40" s="292"/>
      <c r="TKX40" s="292"/>
      <c r="TKY40" s="292"/>
      <c r="TKZ40" s="292"/>
      <c r="TLA40" s="292"/>
      <c r="TLB40" s="292"/>
      <c r="TLC40" s="292"/>
      <c r="TLD40" s="292"/>
      <c r="TLE40" s="292"/>
      <c r="TLF40" s="292"/>
      <c r="TLG40" s="292"/>
      <c r="TLH40" s="292"/>
      <c r="TLI40" s="292"/>
      <c r="TLJ40" s="292"/>
      <c r="TLK40" s="292"/>
      <c r="TLL40" s="292"/>
      <c r="TLM40" s="292"/>
      <c r="TLN40" s="292"/>
      <c r="TLO40" s="292"/>
      <c r="TLP40" s="292"/>
      <c r="TLQ40" s="292"/>
      <c r="TLR40" s="292"/>
      <c r="TLS40" s="292"/>
      <c r="TLT40" s="292"/>
      <c r="TLU40" s="292"/>
      <c r="TLV40" s="292"/>
      <c r="TLW40" s="292"/>
      <c r="TLX40" s="292"/>
      <c r="TLY40" s="292"/>
      <c r="TLZ40" s="292"/>
      <c r="TMA40" s="292"/>
      <c r="TMB40" s="292"/>
      <c r="TMC40" s="292"/>
      <c r="TMD40" s="292"/>
      <c r="TME40" s="292"/>
      <c r="TMF40" s="292"/>
      <c r="TMG40" s="292"/>
      <c r="TMH40" s="292"/>
      <c r="TMI40" s="292"/>
      <c r="TMJ40" s="292"/>
      <c r="TMK40" s="292"/>
      <c r="TML40" s="292"/>
      <c r="TMM40" s="292"/>
      <c r="TMN40" s="292"/>
      <c r="TMO40" s="292"/>
      <c r="TMP40" s="292"/>
      <c r="TMQ40" s="292"/>
      <c r="TMR40" s="292"/>
      <c r="TMS40" s="292"/>
      <c r="TMT40" s="292"/>
      <c r="TMU40" s="292"/>
      <c r="TMV40" s="292"/>
      <c r="TMW40" s="292"/>
      <c r="TMX40" s="292"/>
      <c r="TMY40" s="292"/>
      <c r="TMZ40" s="292"/>
      <c r="TNA40" s="292"/>
      <c r="TNB40" s="292"/>
      <c r="TNC40" s="292"/>
      <c r="TND40" s="292"/>
      <c r="TNE40" s="292"/>
      <c r="TNF40" s="292"/>
      <c r="TNG40" s="292"/>
      <c r="TNH40" s="292"/>
      <c r="TNI40" s="292"/>
      <c r="TNJ40" s="292"/>
      <c r="TNK40" s="292"/>
      <c r="TNL40" s="292"/>
      <c r="TNM40" s="292"/>
      <c r="TNN40" s="292"/>
      <c r="TNO40" s="292"/>
      <c r="TNP40" s="292"/>
      <c r="TNQ40" s="292"/>
      <c r="TNR40" s="292"/>
      <c r="TNS40" s="292"/>
      <c r="TNT40" s="292"/>
      <c r="TNU40" s="292"/>
      <c r="TNV40" s="292"/>
      <c r="TNW40" s="292"/>
      <c r="TNX40" s="292"/>
      <c r="TNY40" s="292"/>
      <c r="TNZ40" s="292"/>
      <c r="TOA40" s="292"/>
      <c r="TOB40" s="292"/>
      <c r="TOC40" s="292"/>
      <c r="TOD40" s="292"/>
      <c r="TOE40" s="292"/>
      <c r="TOF40" s="292"/>
      <c r="TOG40" s="292"/>
      <c r="TOH40" s="292"/>
      <c r="TOI40" s="292"/>
      <c r="TOJ40" s="292"/>
      <c r="TOK40" s="292"/>
      <c r="TOL40" s="292"/>
      <c r="TOM40" s="292"/>
      <c r="TON40" s="292"/>
      <c r="TOO40" s="292"/>
      <c r="TOP40" s="292"/>
      <c r="TOQ40" s="292"/>
      <c r="TOR40" s="292"/>
      <c r="TOS40" s="292"/>
      <c r="TOT40" s="292"/>
      <c r="TOU40" s="292"/>
      <c r="TOV40" s="292"/>
      <c r="TOW40" s="292"/>
      <c r="TOX40" s="292"/>
      <c r="TOY40" s="292"/>
      <c r="TOZ40" s="292"/>
      <c r="TPA40" s="292"/>
      <c r="TPB40" s="292"/>
      <c r="TPC40" s="292"/>
      <c r="TPD40" s="292"/>
      <c r="TPE40" s="292"/>
      <c r="TPF40" s="292"/>
      <c r="TPG40" s="292"/>
      <c r="TPH40" s="292"/>
      <c r="TPI40" s="292"/>
      <c r="TPJ40" s="292"/>
      <c r="TPK40" s="292"/>
      <c r="TPL40" s="292"/>
      <c r="TPM40" s="292"/>
      <c r="TPN40" s="292"/>
      <c r="TPO40" s="292"/>
      <c r="TPP40" s="292"/>
      <c r="TPQ40" s="292"/>
      <c r="TPR40" s="292"/>
      <c r="TPS40" s="292"/>
      <c r="TPT40" s="292"/>
      <c r="TPU40" s="292"/>
      <c r="TPV40" s="292"/>
      <c r="TPW40" s="292"/>
      <c r="TPX40" s="292"/>
      <c r="TPY40" s="292"/>
      <c r="TPZ40" s="292"/>
      <c r="TQA40" s="292"/>
      <c r="TQB40" s="292"/>
      <c r="TQC40" s="292"/>
      <c r="TQD40" s="292"/>
      <c r="TQE40" s="292"/>
      <c r="TQF40" s="292"/>
      <c r="TQG40" s="292"/>
      <c r="TQH40" s="292"/>
      <c r="TQI40" s="292"/>
      <c r="TQJ40" s="292"/>
      <c r="TQK40" s="292"/>
      <c r="TQL40" s="292"/>
      <c r="TQM40" s="292"/>
      <c r="TQN40" s="292"/>
      <c r="TQO40" s="292"/>
      <c r="TQP40" s="292"/>
      <c r="TQQ40" s="292"/>
      <c r="TQR40" s="292"/>
      <c r="TQS40" s="292"/>
      <c r="TQT40" s="292"/>
      <c r="TQU40" s="292"/>
      <c r="TQV40" s="292"/>
      <c r="TQW40" s="292"/>
      <c r="TQX40" s="292"/>
      <c r="TQY40" s="292"/>
      <c r="TQZ40" s="292"/>
      <c r="TRA40" s="292"/>
      <c r="TRB40" s="292"/>
      <c r="TRC40" s="292"/>
      <c r="TRD40" s="292"/>
      <c r="TRE40" s="292"/>
      <c r="TRF40" s="292"/>
      <c r="TRG40" s="292"/>
      <c r="TRH40" s="292"/>
      <c r="TRI40" s="292"/>
      <c r="TRJ40" s="292"/>
      <c r="TRK40" s="292"/>
      <c r="TRL40" s="292"/>
      <c r="TRM40" s="292"/>
      <c r="TRN40" s="292"/>
      <c r="TRO40" s="292"/>
      <c r="TRP40" s="292"/>
      <c r="TRQ40" s="292"/>
      <c r="TRR40" s="292"/>
      <c r="TRS40" s="292"/>
      <c r="TRT40" s="292"/>
      <c r="TRU40" s="292"/>
      <c r="TRV40" s="292"/>
      <c r="TRW40" s="292"/>
      <c r="TRX40" s="292"/>
      <c r="TRY40" s="292"/>
      <c r="TRZ40" s="292"/>
      <c r="TSA40" s="292"/>
      <c r="TSB40" s="292"/>
      <c r="TSC40" s="292"/>
      <c r="TSD40" s="292"/>
      <c r="TSE40" s="292"/>
      <c r="TSF40" s="292"/>
      <c r="TSG40" s="292"/>
      <c r="TSH40" s="292"/>
      <c r="TSI40" s="292"/>
      <c r="TSJ40" s="292"/>
      <c r="TSK40" s="292"/>
      <c r="TSL40" s="292"/>
      <c r="TSM40" s="292"/>
      <c r="TSN40" s="292"/>
      <c r="TSO40" s="292"/>
      <c r="TSP40" s="292"/>
      <c r="TSQ40" s="292"/>
      <c r="TSR40" s="292"/>
      <c r="TSS40" s="292"/>
      <c r="TST40" s="292"/>
      <c r="TSU40" s="292"/>
      <c r="TSV40" s="292"/>
      <c r="TSW40" s="292"/>
      <c r="TSX40" s="292"/>
      <c r="TSY40" s="292"/>
      <c r="TSZ40" s="292"/>
      <c r="TTA40" s="292"/>
      <c r="TTB40" s="292"/>
      <c r="TTC40" s="292"/>
      <c r="TTD40" s="292"/>
      <c r="TTE40" s="292"/>
      <c r="TTF40" s="292"/>
      <c r="TTG40" s="292"/>
      <c r="TTH40" s="292"/>
      <c r="TTI40" s="292"/>
      <c r="TTJ40" s="292"/>
      <c r="TTK40" s="292"/>
      <c r="TTL40" s="292"/>
      <c r="TTM40" s="292"/>
      <c r="TTN40" s="292"/>
      <c r="TTO40" s="292"/>
      <c r="TTP40" s="292"/>
      <c r="TTQ40" s="292"/>
      <c r="TTR40" s="292"/>
      <c r="TTS40" s="292"/>
      <c r="TTT40" s="292"/>
      <c r="TTU40" s="292"/>
      <c r="TTV40" s="292"/>
      <c r="TTW40" s="292"/>
      <c r="TTX40" s="292"/>
      <c r="TTY40" s="292"/>
      <c r="TTZ40" s="292"/>
      <c r="TUA40" s="292"/>
      <c r="TUB40" s="292"/>
      <c r="TUC40" s="292"/>
      <c r="TUD40" s="292"/>
      <c r="TUE40" s="292"/>
      <c r="TUF40" s="292"/>
      <c r="TUG40" s="292"/>
      <c r="TUH40" s="292"/>
      <c r="TUI40" s="292"/>
      <c r="TUJ40" s="292"/>
      <c r="TUK40" s="292"/>
      <c r="TUL40" s="292"/>
      <c r="TUM40" s="292"/>
      <c r="TUN40" s="292"/>
      <c r="TUO40" s="292"/>
      <c r="TUP40" s="292"/>
      <c r="TUQ40" s="292"/>
      <c r="TUR40" s="292"/>
      <c r="TUS40" s="292"/>
      <c r="TUT40" s="292"/>
      <c r="TUU40" s="292"/>
      <c r="TUV40" s="292"/>
      <c r="TUW40" s="292"/>
      <c r="TUX40" s="292"/>
      <c r="TUY40" s="292"/>
      <c r="TUZ40" s="292"/>
      <c r="TVA40" s="292"/>
      <c r="TVB40" s="292"/>
      <c r="TVC40" s="292"/>
      <c r="TVD40" s="292"/>
      <c r="TVE40" s="292"/>
      <c r="TVF40" s="292"/>
      <c r="TVG40" s="292"/>
      <c r="TVH40" s="292"/>
      <c r="TVI40" s="292"/>
      <c r="TVJ40" s="292"/>
      <c r="TVK40" s="292"/>
      <c r="TVL40" s="292"/>
      <c r="TVM40" s="292"/>
      <c r="TVN40" s="292"/>
      <c r="TVO40" s="292"/>
      <c r="TVP40" s="292"/>
      <c r="TVQ40" s="292"/>
      <c r="TVR40" s="292"/>
      <c r="TVS40" s="292"/>
      <c r="TVT40" s="292"/>
      <c r="TVU40" s="292"/>
      <c r="TVV40" s="292"/>
      <c r="TVW40" s="292"/>
      <c r="TVX40" s="292"/>
      <c r="TVY40" s="292"/>
      <c r="TVZ40" s="292"/>
      <c r="TWA40" s="292"/>
      <c r="TWB40" s="292"/>
      <c r="TWC40" s="292"/>
      <c r="TWD40" s="292"/>
      <c r="TWE40" s="292"/>
      <c r="TWF40" s="292"/>
      <c r="TWG40" s="292"/>
      <c r="TWH40" s="292"/>
      <c r="TWI40" s="292"/>
      <c r="TWJ40" s="292"/>
      <c r="TWK40" s="292"/>
      <c r="TWL40" s="292"/>
      <c r="TWM40" s="292"/>
      <c r="TWN40" s="292"/>
      <c r="TWO40" s="292"/>
      <c r="TWP40" s="292"/>
      <c r="TWQ40" s="292"/>
      <c r="TWR40" s="292"/>
      <c r="TWS40" s="292"/>
      <c r="TWT40" s="292"/>
      <c r="TWU40" s="292"/>
      <c r="TWV40" s="292"/>
      <c r="TWW40" s="292"/>
      <c r="TWX40" s="292"/>
      <c r="TWY40" s="292"/>
      <c r="TWZ40" s="292"/>
      <c r="TXA40" s="292"/>
      <c r="TXB40" s="292"/>
      <c r="TXC40" s="292"/>
      <c r="TXD40" s="292"/>
      <c r="TXE40" s="292"/>
      <c r="TXF40" s="292"/>
      <c r="TXG40" s="292"/>
      <c r="TXH40" s="292"/>
      <c r="TXI40" s="292"/>
      <c r="TXJ40" s="292"/>
      <c r="TXK40" s="292"/>
      <c r="TXL40" s="292"/>
      <c r="TXM40" s="292"/>
      <c r="TXN40" s="292"/>
      <c r="TXO40" s="292"/>
      <c r="TXP40" s="292"/>
      <c r="TXQ40" s="292"/>
      <c r="TXR40" s="292"/>
      <c r="TXS40" s="292"/>
      <c r="TXT40" s="292"/>
      <c r="TXU40" s="292"/>
      <c r="TXV40" s="292"/>
      <c r="TXW40" s="292"/>
      <c r="TXX40" s="292"/>
      <c r="TXY40" s="292"/>
      <c r="TXZ40" s="292"/>
      <c r="TYA40" s="292"/>
      <c r="TYB40" s="292"/>
      <c r="TYC40" s="292"/>
      <c r="TYD40" s="292"/>
      <c r="TYE40" s="292"/>
      <c r="TYF40" s="292"/>
      <c r="TYG40" s="292"/>
      <c r="TYH40" s="292"/>
      <c r="TYI40" s="292"/>
      <c r="TYJ40" s="292"/>
      <c r="TYK40" s="292"/>
      <c r="TYL40" s="292"/>
      <c r="TYM40" s="292"/>
      <c r="TYN40" s="292"/>
      <c r="TYO40" s="292"/>
      <c r="TYP40" s="292"/>
      <c r="TYQ40" s="292"/>
      <c r="TYR40" s="292"/>
      <c r="TYS40" s="292"/>
      <c r="TYT40" s="292"/>
      <c r="TYU40" s="292"/>
      <c r="TYV40" s="292"/>
      <c r="TYW40" s="292"/>
      <c r="TYX40" s="292"/>
      <c r="TYY40" s="292"/>
      <c r="TYZ40" s="292"/>
      <c r="TZA40" s="292"/>
      <c r="TZB40" s="292"/>
      <c r="TZC40" s="292"/>
      <c r="TZD40" s="292"/>
      <c r="TZE40" s="292"/>
      <c r="TZF40" s="292"/>
      <c r="TZG40" s="292"/>
      <c r="TZH40" s="292"/>
      <c r="TZI40" s="292"/>
      <c r="TZJ40" s="292"/>
      <c r="TZK40" s="292"/>
      <c r="TZL40" s="292"/>
      <c r="TZM40" s="292"/>
      <c r="TZN40" s="292"/>
      <c r="TZO40" s="292"/>
      <c r="TZP40" s="292"/>
      <c r="TZQ40" s="292"/>
      <c r="TZR40" s="292"/>
      <c r="TZS40" s="292"/>
      <c r="TZT40" s="292"/>
      <c r="TZU40" s="292"/>
      <c r="TZV40" s="292"/>
      <c r="TZW40" s="292"/>
      <c r="TZX40" s="292"/>
      <c r="TZY40" s="292"/>
      <c r="TZZ40" s="292"/>
      <c r="UAA40" s="292"/>
      <c r="UAB40" s="292"/>
      <c r="UAC40" s="292"/>
      <c r="UAD40" s="292"/>
      <c r="UAE40" s="292"/>
      <c r="UAF40" s="292"/>
      <c r="UAG40" s="292"/>
      <c r="UAH40" s="292"/>
      <c r="UAI40" s="292"/>
      <c r="UAJ40" s="292"/>
      <c r="UAK40" s="292"/>
      <c r="UAL40" s="292"/>
      <c r="UAM40" s="292"/>
      <c r="UAN40" s="292"/>
      <c r="UAO40" s="292"/>
      <c r="UAP40" s="292"/>
      <c r="UAQ40" s="292"/>
      <c r="UAR40" s="292"/>
      <c r="UAS40" s="292"/>
      <c r="UAT40" s="292"/>
      <c r="UAU40" s="292"/>
      <c r="UAV40" s="292"/>
      <c r="UAW40" s="292"/>
      <c r="UAX40" s="292"/>
      <c r="UAY40" s="292"/>
      <c r="UAZ40" s="292"/>
      <c r="UBA40" s="292"/>
      <c r="UBB40" s="292"/>
      <c r="UBC40" s="292"/>
      <c r="UBD40" s="292"/>
      <c r="UBE40" s="292"/>
      <c r="UBF40" s="292"/>
      <c r="UBG40" s="292"/>
      <c r="UBH40" s="292"/>
      <c r="UBI40" s="292"/>
      <c r="UBJ40" s="292"/>
      <c r="UBK40" s="292"/>
      <c r="UBL40" s="292"/>
      <c r="UBM40" s="292"/>
      <c r="UBN40" s="292"/>
      <c r="UBO40" s="292"/>
      <c r="UBP40" s="292"/>
      <c r="UBQ40" s="292"/>
      <c r="UBR40" s="292"/>
      <c r="UBS40" s="292"/>
      <c r="UBT40" s="292"/>
      <c r="UBU40" s="292"/>
      <c r="UBV40" s="292"/>
      <c r="UBW40" s="292"/>
      <c r="UBX40" s="292"/>
      <c r="UBY40" s="292"/>
      <c r="UBZ40" s="292"/>
      <c r="UCA40" s="292"/>
      <c r="UCB40" s="292"/>
      <c r="UCC40" s="292"/>
      <c r="UCD40" s="292"/>
      <c r="UCE40" s="292"/>
      <c r="UCF40" s="292"/>
      <c r="UCG40" s="292"/>
      <c r="UCH40" s="292"/>
      <c r="UCI40" s="292"/>
      <c r="UCJ40" s="292"/>
      <c r="UCK40" s="292"/>
      <c r="UCL40" s="292"/>
      <c r="UCM40" s="292"/>
      <c r="UCN40" s="292"/>
      <c r="UCO40" s="292"/>
      <c r="UCP40" s="292"/>
      <c r="UCQ40" s="292"/>
      <c r="UCR40" s="292"/>
      <c r="UCS40" s="292"/>
      <c r="UCT40" s="292"/>
      <c r="UCU40" s="292"/>
      <c r="UCV40" s="292"/>
      <c r="UCW40" s="292"/>
      <c r="UCX40" s="292"/>
      <c r="UCY40" s="292"/>
      <c r="UCZ40" s="292"/>
      <c r="UDA40" s="292"/>
      <c r="UDB40" s="292"/>
      <c r="UDC40" s="292"/>
      <c r="UDD40" s="292"/>
      <c r="UDE40" s="292"/>
      <c r="UDF40" s="292"/>
      <c r="UDG40" s="292"/>
      <c r="UDH40" s="292"/>
      <c r="UDI40" s="292"/>
      <c r="UDJ40" s="292"/>
      <c r="UDK40" s="292"/>
      <c r="UDL40" s="292"/>
      <c r="UDM40" s="292"/>
      <c r="UDN40" s="292"/>
      <c r="UDO40" s="292"/>
      <c r="UDP40" s="292"/>
      <c r="UDQ40" s="292"/>
      <c r="UDR40" s="292"/>
      <c r="UDS40" s="292"/>
      <c r="UDT40" s="292"/>
      <c r="UDU40" s="292"/>
      <c r="UDV40" s="292"/>
      <c r="UDW40" s="292"/>
      <c r="UDX40" s="292"/>
      <c r="UDY40" s="292"/>
      <c r="UDZ40" s="292"/>
      <c r="UEA40" s="292"/>
      <c r="UEB40" s="292"/>
      <c r="UEC40" s="292"/>
      <c r="UED40" s="292"/>
      <c r="UEE40" s="292"/>
      <c r="UEF40" s="292"/>
      <c r="UEG40" s="292"/>
      <c r="UEH40" s="292"/>
      <c r="UEI40" s="292"/>
      <c r="UEJ40" s="292"/>
      <c r="UEK40" s="292"/>
      <c r="UEL40" s="292"/>
      <c r="UEM40" s="292"/>
      <c r="UEN40" s="292"/>
      <c r="UEO40" s="292"/>
      <c r="UEP40" s="292"/>
      <c r="UEQ40" s="292"/>
      <c r="UER40" s="292"/>
      <c r="UES40" s="292"/>
      <c r="UET40" s="292"/>
      <c r="UEU40" s="292"/>
      <c r="UEV40" s="292"/>
      <c r="UEW40" s="292"/>
      <c r="UEX40" s="292"/>
      <c r="UEY40" s="292"/>
      <c r="UEZ40" s="292"/>
      <c r="UFA40" s="292"/>
      <c r="UFB40" s="292"/>
      <c r="UFC40" s="292"/>
      <c r="UFD40" s="292"/>
      <c r="UFE40" s="292"/>
      <c r="UFF40" s="292"/>
      <c r="UFG40" s="292"/>
      <c r="UFH40" s="292"/>
      <c r="UFI40" s="292"/>
      <c r="UFJ40" s="292"/>
      <c r="UFK40" s="292"/>
      <c r="UFL40" s="292"/>
      <c r="UFM40" s="292"/>
      <c r="UFN40" s="292"/>
      <c r="UFO40" s="292"/>
      <c r="UFP40" s="292"/>
      <c r="UFQ40" s="292"/>
      <c r="UFR40" s="292"/>
      <c r="UFS40" s="292"/>
      <c r="UFT40" s="292"/>
      <c r="UFU40" s="292"/>
      <c r="UFV40" s="292"/>
      <c r="UFW40" s="292"/>
      <c r="UFX40" s="292"/>
      <c r="UFY40" s="292"/>
      <c r="UFZ40" s="292"/>
      <c r="UGA40" s="292"/>
      <c r="UGB40" s="292"/>
      <c r="UGC40" s="292"/>
      <c r="UGD40" s="292"/>
      <c r="UGE40" s="292"/>
      <c r="UGF40" s="292"/>
      <c r="UGG40" s="292"/>
      <c r="UGH40" s="292"/>
      <c r="UGI40" s="292"/>
      <c r="UGJ40" s="292"/>
      <c r="UGK40" s="292"/>
      <c r="UGL40" s="292"/>
      <c r="UGM40" s="292"/>
      <c r="UGN40" s="292"/>
      <c r="UGO40" s="292"/>
      <c r="UGP40" s="292"/>
      <c r="UGQ40" s="292"/>
      <c r="UGR40" s="292"/>
      <c r="UGS40" s="292"/>
      <c r="UGT40" s="292"/>
      <c r="UGU40" s="292"/>
      <c r="UGV40" s="292"/>
      <c r="UGW40" s="292"/>
      <c r="UGX40" s="292"/>
      <c r="UGY40" s="292"/>
      <c r="UGZ40" s="292"/>
      <c r="UHA40" s="292"/>
      <c r="UHB40" s="292"/>
      <c r="UHC40" s="292"/>
      <c r="UHD40" s="292"/>
      <c r="UHE40" s="292"/>
      <c r="UHF40" s="292"/>
      <c r="UHG40" s="292"/>
      <c r="UHH40" s="292"/>
      <c r="UHI40" s="292"/>
      <c r="UHJ40" s="292"/>
      <c r="UHK40" s="292"/>
      <c r="UHL40" s="292"/>
      <c r="UHM40" s="292"/>
      <c r="UHN40" s="292"/>
      <c r="UHO40" s="292"/>
      <c r="UHP40" s="292"/>
      <c r="UHQ40" s="292"/>
      <c r="UHR40" s="292"/>
      <c r="UHS40" s="292"/>
      <c r="UHT40" s="292"/>
      <c r="UHU40" s="292"/>
      <c r="UHV40" s="292"/>
      <c r="UHW40" s="292"/>
      <c r="UHX40" s="292"/>
      <c r="UHY40" s="292"/>
      <c r="UHZ40" s="292"/>
      <c r="UIA40" s="292"/>
      <c r="UIB40" s="292"/>
      <c r="UIC40" s="292"/>
      <c r="UID40" s="292"/>
      <c r="UIE40" s="292"/>
      <c r="UIF40" s="292"/>
      <c r="UIG40" s="292"/>
      <c r="UIH40" s="292"/>
      <c r="UII40" s="292"/>
      <c r="UIJ40" s="292"/>
      <c r="UIK40" s="292"/>
      <c r="UIL40" s="292"/>
      <c r="UIM40" s="292"/>
      <c r="UIN40" s="292"/>
      <c r="UIO40" s="292"/>
      <c r="UIP40" s="292"/>
      <c r="UIQ40" s="292"/>
      <c r="UIR40" s="292"/>
      <c r="UIS40" s="292"/>
      <c r="UIT40" s="292"/>
      <c r="UIU40" s="292"/>
      <c r="UIV40" s="292"/>
      <c r="UIW40" s="292"/>
      <c r="UIX40" s="292"/>
      <c r="UIY40" s="292"/>
      <c r="UIZ40" s="292"/>
      <c r="UJA40" s="292"/>
      <c r="UJB40" s="292"/>
      <c r="UJC40" s="292"/>
      <c r="UJD40" s="292"/>
      <c r="UJE40" s="292"/>
      <c r="UJF40" s="292"/>
      <c r="UJG40" s="292"/>
      <c r="UJH40" s="292"/>
      <c r="UJI40" s="292"/>
      <c r="UJJ40" s="292"/>
      <c r="UJK40" s="292"/>
      <c r="UJL40" s="292"/>
      <c r="UJM40" s="292"/>
      <c r="UJN40" s="292"/>
      <c r="UJO40" s="292"/>
      <c r="UJP40" s="292"/>
      <c r="UJQ40" s="292"/>
      <c r="UJR40" s="292"/>
      <c r="UJS40" s="292"/>
      <c r="UJT40" s="292"/>
      <c r="UJU40" s="292"/>
      <c r="UJV40" s="292"/>
      <c r="UJW40" s="292"/>
      <c r="UJX40" s="292"/>
      <c r="UJY40" s="292"/>
      <c r="UJZ40" s="292"/>
      <c r="UKA40" s="292"/>
      <c r="UKB40" s="292"/>
      <c r="UKC40" s="292"/>
      <c r="UKD40" s="292"/>
      <c r="UKE40" s="292"/>
      <c r="UKF40" s="292"/>
      <c r="UKG40" s="292"/>
      <c r="UKH40" s="292"/>
      <c r="UKI40" s="292"/>
      <c r="UKJ40" s="292"/>
      <c r="UKK40" s="292"/>
      <c r="UKL40" s="292"/>
      <c r="UKM40" s="292"/>
      <c r="UKN40" s="292"/>
      <c r="UKO40" s="292"/>
      <c r="UKP40" s="292"/>
      <c r="UKQ40" s="292"/>
      <c r="UKR40" s="292"/>
      <c r="UKS40" s="292"/>
      <c r="UKT40" s="292"/>
      <c r="UKU40" s="292"/>
      <c r="UKV40" s="292"/>
      <c r="UKW40" s="292"/>
      <c r="UKX40" s="292"/>
      <c r="UKY40" s="292"/>
      <c r="UKZ40" s="292"/>
      <c r="ULA40" s="292"/>
      <c r="ULB40" s="292"/>
      <c r="ULC40" s="292"/>
      <c r="ULD40" s="292"/>
      <c r="ULE40" s="292"/>
      <c r="ULF40" s="292"/>
      <c r="ULG40" s="292"/>
      <c r="ULH40" s="292"/>
      <c r="ULI40" s="292"/>
      <c r="ULJ40" s="292"/>
      <c r="ULK40" s="292"/>
      <c r="ULL40" s="292"/>
      <c r="ULM40" s="292"/>
      <c r="ULN40" s="292"/>
      <c r="ULO40" s="292"/>
      <c r="ULP40" s="292"/>
      <c r="ULQ40" s="292"/>
      <c r="ULR40" s="292"/>
      <c r="ULS40" s="292"/>
      <c r="ULT40" s="292"/>
      <c r="ULU40" s="292"/>
      <c r="ULV40" s="292"/>
      <c r="ULW40" s="292"/>
      <c r="ULX40" s="292"/>
      <c r="ULY40" s="292"/>
      <c r="ULZ40" s="292"/>
      <c r="UMA40" s="292"/>
      <c r="UMB40" s="292"/>
      <c r="UMC40" s="292"/>
      <c r="UMD40" s="292"/>
      <c r="UME40" s="292"/>
      <c r="UMF40" s="292"/>
      <c r="UMG40" s="292"/>
      <c r="UMH40" s="292"/>
      <c r="UMI40" s="292"/>
      <c r="UMJ40" s="292"/>
      <c r="UMK40" s="292"/>
      <c r="UML40" s="292"/>
      <c r="UMM40" s="292"/>
      <c r="UMN40" s="292"/>
      <c r="UMO40" s="292"/>
      <c r="UMP40" s="292"/>
      <c r="UMQ40" s="292"/>
      <c r="UMR40" s="292"/>
      <c r="UMS40" s="292"/>
      <c r="UMT40" s="292"/>
      <c r="UMU40" s="292"/>
      <c r="UMV40" s="292"/>
      <c r="UMW40" s="292"/>
      <c r="UMX40" s="292"/>
      <c r="UMY40" s="292"/>
      <c r="UMZ40" s="292"/>
      <c r="UNA40" s="292"/>
      <c r="UNB40" s="292"/>
      <c r="UNC40" s="292"/>
      <c r="UND40" s="292"/>
      <c r="UNE40" s="292"/>
      <c r="UNF40" s="292"/>
      <c r="UNG40" s="292"/>
      <c r="UNH40" s="292"/>
      <c r="UNI40" s="292"/>
      <c r="UNJ40" s="292"/>
      <c r="UNK40" s="292"/>
      <c r="UNL40" s="292"/>
      <c r="UNM40" s="292"/>
      <c r="UNN40" s="292"/>
      <c r="UNO40" s="292"/>
      <c r="UNP40" s="292"/>
      <c r="UNQ40" s="292"/>
      <c r="UNR40" s="292"/>
      <c r="UNS40" s="292"/>
      <c r="UNT40" s="292"/>
      <c r="UNU40" s="292"/>
      <c r="UNV40" s="292"/>
      <c r="UNW40" s="292"/>
      <c r="UNX40" s="292"/>
      <c r="UNY40" s="292"/>
      <c r="UNZ40" s="292"/>
      <c r="UOA40" s="292"/>
      <c r="UOB40" s="292"/>
      <c r="UOC40" s="292"/>
      <c r="UOD40" s="292"/>
      <c r="UOE40" s="292"/>
      <c r="UOF40" s="292"/>
      <c r="UOG40" s="292"/>
      <c r="UOH40" s="292"/>
      <c r="UOI40" s="292"/>
      <c r="UOJ40" s="292"/>
      <c r="UOK40" s="292"/>
      <c r="UOL40" s="292"/>
      <c r="UOM40" s="292"/>
      <c r="UON40" s="292"/>
      <c r="UOO40" s="292"/>
      <c r="UOP40" s="292"/>
      <c r="UOQ40" s="292"/>
      <c r="UOR40" s="292"/>
      <c r="UOS40" s="292"/>
      <c r="UOT40" s="292"/>
      <c r="UOU40" s="292"/>
      <c r="UOV40" s="292"/>
      <c r="UOW40" s="292"/>
      <c r="UOX40" s="292"/>
      <c r="UOY40" s="292"/>
      <c r="UOZ40" s="292"/>
      <c r="UPA40" s="292"/>
      <c r="UPB40" s="292"/>
      <c r="UPC40" s="292"/>
      <c r="UPD40" s="292"/>
      <c r="UPE40" s="292"/>
      <c r="UPF40" s="292"/>
      <c r="UPG40" s="292"/>
      <c r="UPH40" s="292"/>
      <c r="UPI40" s="292"/>
      <c r="UPJ40" s="292"/>
      <c r="UPK40" s="292"/>
      <c r="UPL40" s="292"/>
      <c r="UPM40" s="292"/>
      <c r="UPN40" s="292"/>
      <c r="UPO40" s="292"/>
      <c r="UPP40" s="292"/>
      <c r="UPQ40" s="292"/>
      <c r="UPR40" s="292"/>
      <c r="UPS40" s="292"/>
      <c r="UPT40" s="292"/>
      <c r="UPU40" s="292"/>
      <c r="UPV40" s="292"/>
      <c r="UPW40" s="292"/>
      <c r="UPX40" s="292"/>
      <c r="UPY40" s="292"/>
      <c r="UPZ40" s="292"/>
      <c r="UQA40" s="292"/>
      <c r="UQB40" s="292"/>
      <c r="UQC40" s="292"/>
      <c r="UQD40" s="292"/>
      <c r="UQE40" s="292"/>
      <c r="UQF40" s="292"/>
      <c r="UQG40" s="292"/>
      <c r="UQH40" s="292"/>
      <c r="UQI40" s="292"/>
      <c r="UQJ40" s="292"/>
      <c r="UQK40" s="292"/>
      <c r="UQL40" s="292"/>
      <c r="UQM40" s="292"/>
      <c r="UQN40" s="292"/>
      <c r="UQO40" s="292"/>
      <c r="UQP40" s="292"/>
      <c r="UQQ40" s="292"/>
      <c r="UQR40" s="292"/>
      <c r="UQS40" s="292"/>
      <c r="UQT40" s="292"/>
      <c r="UQU40" s="292"/>
      <c r="UQV40" s="292"/>
      <c r="UQW40" s="292"/>
      <c r="UQX40" s="292"/>
      <c r="UQY40" s="292"/>
      <c r="UQZ40" s="292"/>
      <c r="URA40" s="292"/>
      <c r="URB40" s="292"/>
      <c r="URC40" s="292"/>
      <c r="URD40" s="292"/>
      <c r="URE40" s="292"/>
      <c r="URF40" s="292"/>
      <c r="URG40" s="292"/>
      <c r="URH40" s="292"/>
      <c r="URI40" s="292"/>
      <c r="URJ40" s="292"/>
      <c r="URK40" s="292"/>
      <c r="URL40" s="292"/>
      <c r="URM40" s="292"/>
      <c r="URN40" s="292"/>
      <c r="URO40" s="292"/>
      <c r="URP40" s="292"/>
      <c r="URQ40" s="292"/>
      <c r="URR40" s="292"/>
      <c r="URS40" s="292"/>
      <c r="URT40" s="292"/>
      <c r="URU40" s="292"/>
      <c r="URV40" s="292"/>
      <c r="URW40" s="292"/>
      <c r="URX40" s="292"/>
      <c r="URY40" s="292"/>
      <c r="URZ40" s="292"/>
      <c r="USA40" s="292"/>
      <c r="USB40" s="292"/>
      <c r="USC40" s="292"/>
      <c r="USD40" s="292"/>
      <c r="USE40" s="292"/>
      <c r="USF40" s="292"/>
      <c r="USG40" s="292"/>
      <c r="USH40" s="292"/>
      <c r="USI40" s="292"/>
      <c r="USJ40" s="292"/>
      <c r="USK40" s="292"/>
      <c r="USL40" s="292"/>
      <c r="USM40" s="292"/>
      <c r="USN40" s="292"/>
      <c r="USO40" s="292"/>
      <c r="USP40" s="292"/>
      <c r="USQ40" s="292"/>
      <c r="USR40" s="292"/>
      <c r="USS40" s="292"/>
      <c r="UST40" s="292"/>
      <c r="USU40" s="292"/>
      <c r="USV40" s="292"/>
      <c r="USW40" s="292"/>
      <c r="USX40" s="292"/>
      <c r="USY40" s="292"/>
      <c r="USZ40" s="292"/>
      <c r="UTA40" s="292"/>
      <c r="UTB40" s="292"/>
      <c r="UTC40" s="292"/>
      <c r="UTD40" s="292"/>
      <c r="UTE40" s="292"/>
      <c r="UTF40" s="292"/>
      <c r="UTG40" s="292"/>
      <c r="UTH40" s="292"/>
      <c r="UTI40" s="292"/>
      <c r="UTJ40" s="292"/>
      <c r="UTK40" s="292"/>
      <c r="UTL40" s="292"/>
      <c r="UTM40" s="292"/>
      <c r="UTN40" s="292"/>
      <c r="UTO40" s="292"/>
      <c r="UTP40" s="292"/>
      <c r="UTQ40" s="292"/>
      <c r="UTR40" s="292"/>
      <c r="UTS40" s="292"/>
      <c r="UTT40" s="292"/>
      <c r="UTU40" s="292"/>
      <c r="UTV40" s="292"/>
      <c r="UTW40" s="292"/>
      <c r="UTX40" s="292"/>
      <c r="UTY40" s="292"/>
      <c r="UTZ40" s="292"/>
      <c r="UUA40" s="292"/>
      <c r="UUB40" s="292"/>
      <c r="UUC40" s="292"/>
      <c r="UUD40" s="292"/>
      <c r="UUE40" s="292"/>
      <c r="UUF40" s="292"/>
      <c r="UUG40" s="292"/>
      <c r="UUH40" s="292"/>
      <c r="UUI40" s="292"/>
      <c r="UUJ40" s="292"/>
      <c r="UUK40" s="292"/>
      <c r="UUL40" s="292"/>
      <c r="UUM40" s="292"/>
      <c r="UUN40" s="292"/>
      <c r="UUO40" s="292"/>
      <c r="UUP40" s="292"/>
      <c r="UUQ40" s="292"/>
      <c r="UUR40" s="292"/>
      <c r="UUS40" s="292"/>
      <c r="UUT40" s="292"/>
      <c r="UUU40" s="292"/>
      <c r="UUV40" s="292"/>
      <c r="UUW40" s="292"/>
      <c r="UUX40" s="292"/>
      <c r="UUY40" s="292"/>
      <c r="UUZ40" s="292"/>
      <c r="UVA40" s="292"/>
      <c r="UVB40" s="292"/>
      <c r="UVC40" s="292"/>
      <c r="UVD40" s="292"/>
      <c r="UVE40" s="292"/>
      <c r="UVF40" s="292"/>
      <c r="UVG40" s="292"/>
      <c r="UVH40" s="292"/>
      <c r="UVI40" s="292"/>
      <c r="UVJ40" s="292"/>
      <c r="UVK40" s="292"/>
      <c r="UVL40" s="292"/>
      <c r="UVM40" s="292"/>
      <c r="UVN40" s="292"/>
      <c r="UVO40" s="292"/>
      <c r="UVP40" s="292"/>
      <c r="UVQ40" s="292"/>
      <c r="UVR40" s="292"/>
      <c r="UVS40" s="292"/>
      <c r="UVT40" s="292"/>
      <c r="UVU40" s="292"/>
      <c r="UVV40" s="292"/>
      <c r="UVW40" s="292"/>
      <c r="UVX40" s="292"/>
      <c r="UVY40" s="292"/>
      <c r="UVZ40" s="292"/>
      <c r="UWA40" s="292"/>
      <c r="UWB40" s="292"/>
      <c r="UWC40" s="292"/>
      <c r="UWD40" s="292"/>
      <c r="UWE40" s="292"/>
      <c r="UWF40" s="292"/>
      <c r="UWG40" s="292"/>
      <c r="UWH40" s="292"/>
      <c r="UWI40" s="292"/>
      <c r="UWJ40" s="292"/>
      <c r="UWK40" s="292"/>
      <c r="UWL40" s="292"/>
      <c r="UWM40" s="292"/>
      <c r="UWN40" s="292"/>
      <c r="UWO40" s="292"/>
      <c r="UWP40" s="292"/>
      <c r="UWQ40" s="292"/>
      <c r="UWR40" s="292"/>
      <c r="UWS40" s="292"/>
      <c r="UWT40" s="292"/>
      <c r="UWU40" s="292"/>
      <c r="UWV40" s="292"/>
      <c r="UWW40" s="292"/>
      <c r="UWX40" s="292"/>
      <c r="UWY40" s="292"/>
      <c r="UWZ40" s="292"/>
      <c r="UXA40" s="292"/>
      <c r="UXB40" s="292"/>
      <c r="UXC40" s="292"/>
      <c r="UXD40" s="292"/>
      <c r="UXE40" s="292"/>
      <c r="UXF40" s="292"/>
      <c r="UXG40" s="292"/>
      <c r="UXH40" s="292"/>
      <c r="UXI40" s="292"/>
      <c r="UXJ40" s="292"/>
      <c r="UXK40" s="292"/>
      <c r="UXL40" s="292"/>
      <c r="UXM40" s="292"/>
      <c r="UXN40" s="292"/>
      <c r="UXO40" s="292"/>
      <c r="UXP40" s="292"/>
      <c r="UXQ40" s="292"/>
      <c r="UXR40" s="292"/>
      <c r="UXS40" s="292"/>
      <c r="UXT40" s="292"/>
      <c r="UXU40" s="292"/>
      <c r="UXV40" s="292"/>
      <c r="UXW40" s="292"/>
      <c r="UXX40" s="292"/>
      <c r="UXY40" s="292"/>
      <c r="UXZ40" s="292"/>
      <c r="UYA40" s="292"/>
      <c r="UYB40" s="292"/>
      <c r="UYC40" s="292"/>
      <c r="UYD40" s="292"/>
      <c r="UYE40" s="292"/>
      <c r="UYF40" s="292"/>
      <c r="UYG40" s="292"/>
      <c r="UYH40" s="292"/>
      <c r="UYI40" s="292"/>
      <c r="UYJ40" s="292"/>
      <c r="UYK40" s="292"/>
      <c r="UYL40" s="292"/>
      <c r="UYM40" s="292"/>
      <c r="UYN40" s="292"/>
      <c r="UYO40" s="292"/>
      <c r="UYP40" s="292"/>
      <c r="UYQ40" s="292"/>
      <c r="UYR40" s="292"/>
      <c r="UYS40" s="292"/>
      <c r="UYT40" s="292"/>
      <c r="UYU40" s="292"/>
      <c r="UYV40" s="292"/>
      <c r="UYW40" s="292"/>
      <c r="UYX40" s="292"/>
      <c r="UYY40" s="292"/>
      <c r="UYZ40" s="292"/>
      <c r="UZA40" s="292"/>
      <c r="UZB40" s="292"/>
      <c r="UZC40" s="292"/>
      <c r="UZD40" s="292"/>
      <c r="UZE40" s="292"/>
      <c r="UZF40" s="292"/>
      <c r="UZG40" s="292"/>
      <c r="UZH40" s="292"/>
      <c r="UZI40" s="292"/>
      <c r="UZJ40" s="292"/>
      <c r="UZK40" s="292"/>
      <c r="UZL40" s="292"/>
      <c r="UZM40" s="292"/>
      <c r="UZN40" s="292"/>
      <c r="UZO40" s="292"/>
      <c r="UZP40" s="292"/>
      <c r="UZQ40" s="292"/>
      <c r="UZR40" s="292"/>
      <c r="UZS40" s="292"/>
      <c r="UZT40" s="292"/>
      <c r="UZU40" s="292"/>
      <c r="UZV40" s="292"/>
      <c r="UZW40" s="292"/>
      <c r="UZX40" s="292"/>
      <c r="UZY40" s="292"/>
      <c r="UZZ40" s="292"/>
      <c r="VAA40" s="292"/>
      <c r="VAB40" s="292"/>
      <c r="VAC40" s="292"/>
      <c r="VAD40" s="292"/>
      <c r="VAE40" s="292"/>
      <c r="VAF40" s="292"/>
      <c r="VAG40" s="292"/>
      <c r="VAH40" s="292"/>
      <c r="VAI40" s="292"/>
      <c r="VAJ40" s="292"/>
      <c r="VAK40" s="292"/>
      <c r="VAL40" s="292"/>
      <c r="VAM40" s="292"/>
      <c r="VAN40" s="292"/>
      <c r="VAO40" s="292"/>
      <c r="VAP40" s="292"/>
      <c r="VAQ40" s="292"/>
      <c r="VAR40" s="292"/>
      <c r="VAS40" s="292"/>
      <c r="VAT40" s="292"/>
      <c r="VAU40" s="292"/>
      <c r="VAV40" s="292"/>
      <c r="VAW40" s="292"/>
      <c r="VAX40" s="292"/>
      <c r="VAY40" s="292"/>
      <c r="VAZ40" s="292"/>
      <c r="VBA40" s="292"/>
      <c r="VBB40" s="292"/>
      <c r="VBC40" s="292"/>
      <c r="VBD40" s="292"/>
      <c r="VBE40" s="292"/>
      <c r="VBF40" s="292"/>
      <c r="VBG40" s="292"/>
      <c r="VBH40" s="292"/>
      <c r="VBI40" s="292"/>
      <c r="VBJ40" s="292"/>
      <c r="VBK40" s="292"/>
      <c r="VBL40" s="292"/>
      <c r="VBM40" s="292"/>
      <c r="VBN40" s="292"/>
      <c r="VBO40" s="292"/>
      <c r="VBP40" s="292"/>
      <c r="VBQ40" s="292"/>
      <c r="VBR40" s="292"/>
      <c r="VBS40" s="292"/>
      <c r="VBT40" s="292"/>
      <c r="VBU40" s="292"/>
      <c r="VBV40" s="292"/>
      <c r="VBW40" s="292"/>
      <c r="VBX40" s="292"/>
      <c r="VBY40" s="292"/>
      <c r="VBZ40" s="292"/>
      <c r="VCA40" s="292"/>
      <c r="VCB40" s="292"/>
      <c r="VCC40" s="292"/>
      <c r="VCD40" s="292"/>
      <c r="VCE40" s="292"/>
      <c r="VCF40" s="292"/>
      <c r="VCG40" s="292"/>
      <c r="VCH40" s="292"/>
      <c r="VCI40" s="292"/>
      <c r="VCJ40" s="292"/>
      <c r="VCK40" s="292"/>
      <c r="VCL40" s="292"/>
      <c r="VCM40" s="292"/>
      <c r="VCN40" s="292"/>
      <c r="VCO40" s="292"/>
      <c r="VCP40" s="292"/>
      <c r="VCQ40" s="292"/>
      <c r="VCR40" s="292"/>
      <c r="VCS40" s="292"/>
      <c r="VCT40" s="292"/>
      <c r="VCU40" s="292"/>
      <c r="VCV40" s="292"/>
      <c r="VCW40" s="292"/>
      <c r="VCX40" s="292"/>
      <c r="VCY40" s="292"/>
      <c r="VCZ40" s="292"/>
      <c r="VDA40" s="292"/>
      <c r="VDB40" s="292"/>
      <c r="VDC40" s="292"/>
      <c r="VDD40" s="292"/>
      <c r="VDE40" s="292"/>
      <c r="VDF40" s="292"/>
      <c r="VDG40" s="292"/>
      <c r="VDH40" s="292"/>
      <c r="VDI40" s="292"/>
      <c r="VDJ40" s="292"/>
      <c r="VDK40" s="292"/>
      <c r="VDL40" s="292"/>
      <c r="VDM40" s="292"/>
      <c r="VDN40" s="292"/>
      <c r="VDO40" s="292"/>
      <c r="VDP40" s="292"/>
      <c r="VDQ40" s="292"/>
      <c r="VDR40" s="292"/>
      <c r="VDS40" s="292"/>
      <c r="VDT40" s="292"/>
      <c r="VDU40" s="292"/>
      <c r="VDV40" s="292"/>
      <c r="VDW40" s="292"/>
      <c r="VDX40" s="292"/>
      <c r="VDY40" s="292"/>
      <c r="VDZ40" s="292"/>
      <c r="VEA40" s="292"/>
      <c r="VEB40" s="292"/>
      <c r="VEC40" s="292"/>
      <c r="VED40" s="292"/>
      <c r="VEE40" s="292"/>
      <c r="VEF40" s="292"/>
      <c r="VEG40" s="292"/>
      <c r="VEH40" s="292"/>
      <c r="VEI40" s="292"/>
      <c r="VEJ40" s="292"/>
      <c r="VEK40" s="292"/>
      <c r="VEL40" s="292"/>
      <c r="VEM40" s="292"/>
      <c r="VEN40" s="292"/>
      <c r="VEO40" s="292"/>
      <c r="VEP40" s="292"/>
      <c r="VEQ40" s="292"/>
      <c r="VER40" s="292"/>
      <c r="VES40" s="292"/>
      <c r="VET40" s="292"/>
      <c r="VEU40" s="292"/>
      <c r="VEV40" s="292"/>
      <c r="VEW40" s="292"/>
      <c r="VEX40" s="292"/>
      <c r="VEY40" s="292"/>
      <c r="VEZ40" s="292"/>
      <c r="VFA40" s="292"/>
      <c r="VFB40" s="292"/>
      <c r="VFC40" s="292"/>
      <c r="VFD40" s="292"/>
      <c r="VFE40" s="292"/>
      <c r="VFF40" s="292"/>
      <c r="VFG40" s="292"/>
      <c r="VFH40" s="292"/>
      <c r="VFI40" s="292"/>
      <c r="VFJ40" s="292"/>
      <c r="VFK40" s="292"/>
      <c r="VFL40" s="292"/>
      <c r="VFM40" s="292"/>
      <c r="VFN40" s="292"/>
      <c r="VFO40" s="292"/>
      <c r="VFP40" s="292"/>
      <c r="VFQ40" s="292"/>
      <c r="VFR40" s="292"/>
      <c r="VFS40" s="292"/>
      <c r="VFT40" s="292"/>
      <c r="VFU40" s="292"/>
      <c r="VFV40" s="292"/>
      <c r="VFW40" s="292"/>
      <c r="VFX40" s="292"/>
      <c r="VFY40" s="292"/>
      <c r="VFZ40" s="292"/>
      <c r="VGA40" s="292"/>
      <c r="VGB40" s="292"/>
      <c r="VGC40" s="292"/>
      <c r="VGD40" s="292"/>
      <c r="VGE40" s="292"/>
      <c r="VGF40" s="292"/>
      <c r="VGG40" s="292"/>
      <c r="VGH40" s="292"/>
      <c r="VGI40" s="292"/>
      <c r="VGJ40" s="292"/>
      <c r="VGK40" s="292"/>
      <c r="VGL40" s="292"/>
      <c r="VGM40" s="292"/>
      <c r="VGN40" s="292"/>
      <c r="VGO40" s="292"/>
      <c r="VGP40" s="292"/>
      <c r="VGQ40" s="292"/>
      <c r="VGR40" s="292"/>
      <c r="VGS40" s="292"/>
      <c r="VGT40" s="292"/>
      <c r="VGU40" s="292"/>
      <c r="VGV40" s="292"/>
      <c r="VGW40" s="292"/>
      <c r="VGX40" s="292"/>
      <c r="VGY40" s="292"/>
      <c r="VGZ40" s="292"/>
      <c r="VHA40" s="292"/>
      <c r="VHB40" s="292"/>
      <c r="VHC40" s="292"/>
      <c r="VHD40" s="292"/>
      <c r="VHE40" s="292"/>
      <c r="VHF40" s="292"/>
      <c r="VHG40" s="292"/>
      <c r="VHH40" s="292"/>
      <c r="VHI40" s="292"/>
      <c r="VHJ40" s="292"/>
      <c r="VHK40" s="292"/>
      <c r="VHL40" s="292"/>
      <c r="VHM40" s="292"/>
      <c r="VHN40" s="292"/>
      <c r="VHO40" s="292"/>
      <c r="VHP40" s="292"/>
      <c r="VHQ40" s="292"/>
      <c r="VHR40" s="292"/>
      <c r="VHS40" s="292"/>
      <c r="VHT40" s="292"/>
      <c r="VHU40" s="292"/>
      <c r="VHV40" s="292"/>
      <c r="VHW40" s="292"/>
      <c r="VHX40" s="292"/>
      <c r="VHY40" s="292"/>
      <c r="VHZ40" s="292"/>
      <c r="VIA40" s="292"/>
      <c r="VIB40" s="292"/>
      <c r="VIC40" s="292"/>
      <c r="VID40" s="292"/>
      <c r="VIE40" s="292"/>
      <c r="VIF40" s="292"/>
      <c r="VIG40" s="292"/>
      <c r="VIH40" s="292"/>
      <c r="VII40" s="292"/>
      <c r="VIJ40" s="292"/>
      <c r="VIK40" s="292"/>
      <c r="VIL40" s="292"/>
      <c r="VIM40" s="292"/>
      <c r="VIN40" s="292"/>
      <c r="VIO40" s="292"/>
      <c r="VIP40" s="292"/>
      <c r="VIQ40" s="292"/>
      <c r="VIR40" s="292"/>
      <c r="VIS40" s="292"/>
      <c r="VIT40" s="292"/>
      <c r="VIU40" s="292"/>
      <c r="VIV40" s="292"/>
      <c r="VIW40" s="292"/>
      <c r="VIX40" s="292"/>
      <c r="VIY40" s="292"/>
      <c r="VIZ40" s="292"/>
      <c r="VJA40" s="292"/>
      <c r="VJB40" s="292"/>
      <c r="VJC40" s="292"/>
      <c r="VJD40" s="292"/>
      <c r="VJE40" s="292"/>
      <c r="VJF40" s="292"/>
      <c r="VJG40" s="292"/>
      <c r="VJH40" s="292"/>
      <c r="VJI40" s="292"/>
      <c r="VJJ40" s="292"/>
      <c r="VJK40" s="292"/>
      <c r="VJL40" s="292"/>
      <c r="VJM40" s="292"/>
      <c r="VJN40" s="292"/>
      <c r="VJO40" s="292"/>
      <c r="VJP40" s="292"/>
      <c r="VJQ40" s="292"/>
      <c r="VJR40" s="292"/>
      <c r="VJS40" s="292"/>
      <c r="VJT40" s="292"/>
      <c r="VJU40" s="292"/>
      <c r="VJV40" s="292"/>
      <c r="VJW40" s="292"/>
      <c r="VJX40" s="292"/>
      <c r="VJY40" s="292"/>
      <c r="VJZ40" s="292"/>
      <c r="VKA40" s="292"/>
      <c r="VKB40" s="292"/>
      <c r="VKC40" s="292"/>
      <c r="VKD40" s="292"/>
      <c r="VKE40" s="292"/>
      <c r="VKF40" s="292"/>
      <c r="VKG40" s="292"/>
      <c r="VKH40" s="292"/>
      <c r="VKI40" s="292"/>
      <c r="VKJ40" s="292"/>
      <c r="VKK40" s="292"/>
      <c r="VKL40" s="292"/>
      <c r="VKM40" s="292"/>
      <c r="VKN40" s="292"/>
      <c r="VKO40" s="292"/>
      <c r="VKP40" s="292"/>
      <c r="VKQ40" s="292"/>
      <c r="VKR40" s="292"/>
      <c r="VKS40" s="292"/>
      <c r="VKT40" s="292"/>
      <c r="VKU40" s="292"/>
      <c r="VKV40" s="292"/>
      <c r="VKW40" s="292"/>
      <c r="VKX40" s="292"/>
      <c r="VKY40" s="292"/>
      <c r="VKZ40" s="292"/>
      <c r="VLA40" s="292"/>
      <c r="VLB40" s="292"/>
      <c r="VLC40" s="292"/>
      <c r="VLD40" s="292"/>
      <c r="VLE40" s="292"/>
      <c r="VLF40" s="292"/>
      <c r="VLG40" s="292"/>
      <c r="VLH40" s="292"/>
      <c r="VLI40" s="292"/>
      <c r="VLJ40" s="292"/>
      <c r="VLK40" s="292"/>
      <c r="VLL40" s="292"/>
      <c r="VLM40" s="292"/>
      <c r="VLN40" s="292"/>
      <c r="VLO40" s="292"/>
      <c r="VLP40" s="292"/>
      <c r="VLQ40" s="292"/>
      <c r="VLR40" s="292"/>
      <c r="VLS40" s="292"/>
      <c r="VLT40" s="292"/>
      <c r="VLU40" s="292"/>
      <c r="VLV40" s="292"/>
      <c r="VLW40" s="292"/>
      <c r="VLX40" s="292"/>
      <c r="VLY40" s="292"/>
      <c r="VLZ40" s="292"/>
      <c r="VMA40" s="292"/>
      <c r="VMB40" s="292"/>
      <c r="VMC40" s="292"/>
      <c r="VMD40" s="292"/>
      <c r="VME40" s="292"/>
      <c r="VMF40" s="292"/>
      <c r="VMG40" s="292"/>
      <c r="VMH40" s="292"/>
      <c r="VMI40" s="292"/>
      <c r="VMJ40" s="292"/>
      <c r="VMK40" s="292"/>
      <c r="VML40" s="292"/>
      <c r="VMM40" s="292"/>
      <c r="VMN40" s="292"/>
      <c r="VMO40" s="292"/>
      <c r="VMP40" s="292"/>
      <c r="VMQ40" s="292"/>
      <c r="VMR40" s="292"/>
      <c r="VMS40" s="292"/>
      <c r="VMT40" s="292"/>
      <c r="VMU40" s="292"/>
      <c r="VMV40" s="292"/>
      <c r="VMW40" s="292"/>
      <c r="VMX40" s="292"/>
      <c r="VMY40" s="292"/>
      <c r="VMZ40" s="292"/>
      <c r="VNA40" s="292"/>
      <c r="VNB40" s="292"/>
      <c r="VNC40" s="292"/>
      <c r="VND40" s="292"/>
      <c r="VNE40" s="292"/>
      <c r="VNF40" s="292"/>
      <c r="VNG40" s="292"/>
      <c r="VNH40" s="292"/>
      <c r="VNI40" s="292"/>
      <c r="VNJ40" s="292"/>
      <c r="VNK40" s="292"/>
      <c r="VNL40" s="292"/>
      <c r="VNM40" s="292"/>
      <c r="VNN40" s="292"/>
      <c r="VNO40" s="292"/>
      <c r="VNP40" s="292"/>
      <c r="VNQ40" s="292"/>
      <c r="VNR40" s="292"/>
      <c r="VNS40" s="292"/>
      <c r="VNT40" s="292"/>
      <c r="VNU40" s="292"/>
      <c r="VNV40" s="292"/>
      <c r="VNW40" s="292"/>
      <c r="VNX40" s="292"/>
      <c r="VNY40" s="292"/>
      <c r="VNZ40" s="292"/>
      <c r="VOA40" s="292"/>
      <c r="VOB40" s="292"/>
      <c r="VOC40" s="292"/>
      <c r="VOD40" s="292"/>
      <c r="VOE40" s="292"/>
      <c r="VOF40" s="292"/>
      <c r="VOG40" s="292"/>
      <c r="VOH40" s="292"/>
      <c r="VOI40" s="292"/>
      <c r="VOJ40" s="292"/>
      <c r="VOK40" s="292"/>
      <c r="VOL40" s="292"/>
      <c r="VOM40" s="292"/>
      <c r="VON40" s="292"/>
      <c r="VOO40" s="292"/>
      <c r="VOP40" s="292"/>
      <c r="VOQ40" s="292"/>
      <c r="VOR40" s="292"/>
      <c r="VOS40" s="292"/>
      <c r="VOT40" s="292"/>
      <c r="VOU40" s="292"/>
      <c r="VOV40" s="292"/>
      <c r="VOW40" s="292"/>
      <c r="VOX40" s="292"/>
      <c r="VOY40" s="292"/>
      <c r="VOZ40" s="292"/>
      <c r="VPA40" s="292"/>
      <c r="VPB40" s="292"/>
      <c r="VPC40" s="292"/>
      <c r="VPD40" s="292"/>
      <c r="VPE40" s="292"/>
      <c r="VPF40" s="292"/>
      <c r="VPG40" s="292"/>
      <c r="VPH40" s="292"/>
      <c r="VPI40" s="292"/>
      <c r="VPJ40" s="292"/>
      <c r="VPK40" s="292"/>
      <c r="VPL40" s="292"/>
      <c r="VPM40" s="292"/>
      <c r="VPN40" s="292"/>
      <c r="VPO40" s="292"/>
      <c r="VPP40" s="292"/>
      <c r="VPQ40" s="292"/>
      <c r="VPR40" s="292"/>
      <c r="VPS40" s="292"/>
      <c r="VPT40" s="292"/>
      <c r="VPU40" s="292"/>
      <c r="VPV40" s="292"/>
      <c r="VPW40" s="292"/>
      <c r="VPX40" s="292"/>
      <c r="VPY40" s="292"/>
      <c r="VPZ40" s="292"/>
      <c r="VQA40" s="292"/>
      <c r="VQB40" s="292"/>
      <c r="VQC40" s="292"/>
      <c r="VQD40" s="292"/>
      <c r="VQE40" s="292"/>
      <c r="VQF40" s="292"/>
      <c r="VQG40" s="292"/>
      <c r="VQH40" s="292"/>
      <c r="VQI40" s="292"/>
      <c r="VQJ40" s="292"/>
      <c r="VQK40" s="292"/>
      <c r="VQL40" s="292"/>
      <c r="VQM40" s="292"/>
      <c r="VQN40" s="292"/>
      <c r="VQO40" s="292"/>
      <c r="VQP40" s="292"/>
      <c r="VQQ40" s="292"/>
      <c r="VQR40" s="292"/>
      <c r="VQS40" s="292"/>
      <c r="VQT40" s="292"/>
      <c r="VQU40" s="292"/>
      <c r="VQV40" s="292"/>
      <c r="VQW40" s="292"/>
      <c r="VQX40" s="292"/>
      <c r="VQY40" s="292"/>
      <c r="VQZ40" s="292"/>
      <c r="VRA40" s="292"/>
      <c r="VRB40" s="292"/>
      <c r="VRC40" s="292"/>
      <c r="VRD40" s="292"/>
      <c r="VRE40" s="292"/>
      <c r="VRF40" s="292"/>
      <c r="VRG40" s="292"/>
      <c r="VRH40" s="292"/>
      <c r="VRI40" s="292"/>
      <c r="VRJ40" s="292"/>
      <c r="VRK40" s="292"/>
      <c r="VRL40" s="292"/>
      <c r="VRM40" s="292"/>
      <c r="VRN40" s="292"/>
      <c r="VRO40" s="292"/>
      <c r="VRP40" s="292"/>
      <c r="VRQ40" s="292"/>
      <c r="VRR40" s="292"/>
      <c r="VRS40" s="292"/>
      <c r="VRT40" s="292"/>
      <c r="VRU40" s="292"/>
      <c r="VRV40" s="292"/>
      <c r="VRW40" s="292"/>
      <c r="VRX40" s="292"/>
      <c r="VRY40" s="292"/>
      <c r="VRZ40" s="292"/>
      <c r="VSA40" s="292"/>
      <c r="VSB40" s="292"/>
      <c r="VSC40" s="292"/>
      <c r="VSD40" s="292"/>
      <c r="VSE40" s="292"/>
      <c r="VSF40" s="292"/>
      <c r="VSG40" s="292"/>
      <c r="VSH40" s="292"/>
      <c r="VSI40" s="292"/>
      <c r="VSJ40" s="292"/>
      <c r="VSK40" s="292"/>
      <c r="VSL40" s="292"/>
      <c r="VSM40" s="292"/>
      <c r="VSN40" s="292"/>
      <c r="VSO40" s="292"/>
      <c r="VSP40" s="292"/>
      <c r="VSQ40" s="292"/>
      <c r="VSR40" s="292"/>
      <c r="VSS40" s="292"/>
      <c r="VST40" s="292"/>
      <c r="VSU40" s="292"/>
      <c r="VSV40" s="292"/>
      <c r="VSW40" s="292"/>
      <c r="VSX40" s="292"/>
      <c r="VSY40" s="292"/>
      <c r="VSZ40" s="292"/>
      <c r="VTA40" s="292"/>
      <c r="VTB40" s="292"/>
      <c r="VTC40" s="292"/>
      <c r="VTD40" s="292"/>
      <c r="VTE40" s="292"/>
      <c r="VTF40" s="292"/>
      <c r="VTG40" s="292"/>
      <c r="VTH40" s="292"/>
      <c r="VTI40" s="292"/>
      <c r="VTJ40" s="292"/>
      <c r="VTK40" s="292"/>
      <c r="VTL40" s="292"/>
      <c r="VTM40" s="292"/>
      <c r="VTN40" s="292"/>
      <c r="VTO40" s="292"/>
      <c r="VTP40" s="292"/>
      <c r="VTQ40" s="292"/>
      <c r="VTR40" s="292"/>
      <c r="VTS40" s="292"/>
      <c r="VTT40" s="292"/>
      <c r="VTU40" s="292"/>
      <c r="VTV40" s="292"/>
      <c r="VTW40" s="292"/>
      <c r="VTX40" s="292"/>
      <c r="VTY40" s="292"/>
      <c r="VTZ40" s="292"/>
      <c r="VUA40" s="292"/>
      <c r="VUB40" s="292"/>
      <c r="VUC40" s="292"/>
      <c r="VUD40" s="292"/>
      <c r="VUE40" s="292"/>
      <c r="VUF40" s="292"/>
      <c r="VUG40" s="292"/>
      <c r="VUH40" s="292"/>
      <c r="VUI40" s="292"/>
      <c r="VUJ40" s="292"/>
      <c r="VUK40" s="292"/>
      <c r="VUL40" s="292"/>
      <c r="VUM40" s="292"/>
      <c r="VUN40" s="292"/>
      <c r="VUO40" s="292"/>
      <c r="VUP40" s="292"/>
      <c r="VUQ40" s="292"/>
      <c r="VUR40" s="292"/>
      <c r="VUS40" s="292"/>
      <c r="VUT40" s="292"/>
      <c r="VUU40" s="292"/>
      <c r="VUV40" s="292"/>
      <c r="VUW40" s="292"/>
      <c r="VUX40" s="292"/>
      <c r="VUY40" s="292"/>
      <c r="VUZ40" s="292"/>
      <c r="VVA40" s="292"/>
      <c r="VVB40" s="292"/>
      <c r="VVC40" s="292"/>
      <c r="VVD40" s="292"/>
      <c r="VVE40" s="292"/>
      <c r="VVF40" s="292"/>
      <c r="VVG40" s="292"/>
      <c r="VVH40" s="292"/>
      <c r="VVI40" s="292"/>
      <c r="VVJ40" s="292"/>
      <c r="VVK40" s="292"/>
      <c r="VVL40" s="292"/>
      <c r="VVM40" s="292"/>
      <c r="VVN40" s="292"/>
      <c r="VVO40" s="292"/>
      <c r="VVP40" s="292"/>
      <c r="VVQ40" s="292"/>
      <c r="VVR40" s="292"/>
      <c r="VVS40" s="292"/>
      <c r="VVT40" s="292"/>
      <c r="VVU40" s="292"/>
      <c r="VVV40" s="292"/>
      <c r="VVW40" s="292"/>
      <c r="VVX40" s="292"/>
      <c r="VVY40" s="292"/>
      <c r="VVZ40" s="292"/>
      <c r="VWA40" s="292"/>
      <c r="VWB40" s="292"/>
      <c r="VWC40" s="292"/>
      <c r="VWD40" s="292"/>
      <c r="VWE40" s="292"/>
      <c r="VWF40" s="292"/>
      <c r="VWG40" s="292"/>
      <c r="VWH40" s="292"/>
      <c r="VWI40" s="292"/>
      <c r="VWJ40" s="292"/>
      <c r="VWK40" s="292"/>
      <c r="VWL40" s="292"/>
      <c r="VWM40" s="292"/>
      <c r="VWN40" s="292"/>
      <c r="VWO40" s="292"/>
      <c r="VWP40" s="292"/>
      <c r="VWQ40" s="292"/>
      <c r="VWR40" s="292"/>
      <c r="VWS40" s="292"/>
      <c r="VWT40" s="292"/>
      <c r="VWU40" s="292"/>
      <c r="VWV40" s="292"/>
      <c r="VWW40" s="292"/>
      <c r="VWX40" s="292"/>
      <c r="VWY40" s="292"/>
      <c r="VWZ40" s="292"/>
      <c r="VXA40" s="292"/>
      <c r="VXB40" s="292"/>
      <c r="VXC40" s="292"/>
      <c r="VXD40" s="292"/>
      <c r="VXE40" s="292"/>
      <c r="VXF40" s="292"/>
      <c r="VXG40" s="292"/>
      <c r="VXH40" s="292"/>
      <c r="VXI40" s="292"/>
      <c r="VXJ40" s="292"/>
      <c r="VXK40" s="292"/>
      <c r="VXL40" s="292"/>
      <c r="VXM40" s="292"/>
      <c r="VXN40" s="292"/>
      <c r="VXO40" s="292"/>
      <c r="VXP40" s="292"/>
      <c r="VXQ40" s="292"/>
      <c r="VXR40" s="292"/>
      <c r="VXS40" s="292"/>
      <c r="VXT40" s="292"/>
      <c r="VXU40" s="292"/>
      <c r="VXV40" s="292"/>
      <c r="VXW40" s="292"/>
      <c r="VXX40" s="292"/>
      <c r="VXY40" s="292"/>
      <c r="VXZ40" s="292"/>
      <c r="VYA40" s="292"/>
      <c r="VYB40" s="292"/>
      <c r="VYC40" s="292"/>
      <c r="VYD40" s="292"/>
      <c r="VYE40" s="292"/>
      <c r="VYF40" s="292"/>
      <c r="VYG40" s="292"/>
      <c r="VYH40" s="292"/>
      <c r="VYI40" s="292"/>
      <c r="VYJ40" s="292"/>
      <c r="VYK40" s="292"/>
      <c r="VYL40" s="292"/>
      <c r="VYM40" s="292"/>
      <c r="VYN40" s="292"/>
      <c r="VYO40" s="292"/>
      <c r="VYP40" s="292"/>
      <c r="VYQ40" s="292"/>
      <c r="VYR40" s="292"/>
      <c r="VYS40" s="292"/>
      <c r="VYT40" s="292"/>
      <c r="VYU40" s="292"/>
      <c r="VYV40" s="292"/>
      <c r="VYW40" s="292"/>
      <c r="VYX40" s="292"/>
      <c r="VYY40" s="292"/>
      <c r="VYZ40" s="292"/>
      <c r="VZA40" s="292"/>
      <c r="VZB40" s="292"/>
      <c r="VZC40" s="292"/>
      <c r="VZD40" s="292"/>
      <c r="VZE40" s="292"/>
      <c r="VZF40" s="292"/>
      <c r="VZG40" s="292"/>
      <c r="VZH40" s="292"/>
      <c r="VZI40" s="292"/>
      <c r="VZJ40" s="292"/>
      <c r="VZK40" s="292"/>
      <c r="VZL40" s="292"/>
      <c r="VZM40" s="292"/>
      <c r="VZN40" s="292"/>
      <c r="VZO40" s="292"/>
      <c r="VZP40" s="292"/>
      <c r="VZQ40" s="292"/>
      <c r="VZR40" s="292"/>
      <c r="VZS40" s="292"/>
      <c r="VZT40" s="292"/>
      <c r="VZU40" s="292"/>
      <c r="VZV40" s="292"/>
      <c r="VZW40" s="292"/>
      <c r="VZX40" s="292"/>
      <c r="VZY40" s="292"/>
      <c r="VZZ40" s="292"/>
      <c r="WAA40" s="292"/>
      <c r="WAB40" s="292"/>
      <c r="WAC40" s="292"/>
      <c r="WAD40" s="292"/>
      <c r="WAE40" s="292"/>
      <c r="WAF40" s="292"/>
      <c r="WAG40" s="292"/>
      <c r="WAH40" s="292"/>
      <c r="WAI40" s="292"/>
      <c r="WAJ40" s="292"/>
      <c r="WAK40" s="292"/>
      <c r="WAL40" s="292"/>
      <c r="WAM40" s="292"/>
      <c r="WAN40" s="292"/>
      <c r="WAO40" s="292"/>
      <c r="WAP40" s="292"/>
      <c r="WAQ40" s="292"/>
      <c r="WAR40" s="292"/>
      <c r="WAS40" s="292"/>
      <c r="WAT40" s="292"/>
      <c r="WAU40" s="292"/>
      <c r="WAV40" s="292"/>
      <c r="WAW40" s="292"/>
      <c r="WAX40" s="292"/>
      <c r="WAY40" s="292"/>
      <c r="WAZ40" s="292"/>
      <c r="WBA40" s="292"/>
      <c r="WBB40" s="292"/>
      <c r="WBC40" s="292"/>
      <c r="WBD40" s="292"/>
      <c r="WBE40" s="292"/>
      <c r="WBF40" s="292"/>
      <c r="WBG40" s="292"/>
      <c r="WBH40" s="292"/>
      <c r="WBI40" s="292"/>
      <c r="WBJ40" s="292"/>
      <c r="WBK40" s="292"/>
      <c r="WBL40" s="292"/>
      <c r="WBM40" s="292"/>
      <c r="WBN40" s="292"/>
      <c r="WBO40" s="292"/>
      <c r="WBP40" s="292"/>
      <c r="WBQ40" s="292"/>
      <c r="WBR40" s="292"/>
      <c r="WBS40" s="292"/>
      <c r="WBT40" s="292"/>
      <c r="WBU40" s="292"/>
      <c r="WBV40" s="292"/>
      <c r="WBW40" s="292"/>
      <c r="WBX40" s="292"/>
      <c r="WBY40" s="292"/>
      <c r="WBZ40" s="292"/>
      <c r="WCA40" s="292"/>
      <c r="WCB40" s="292"/>
      <c r="WCC40" s="292"/>
      <c r="WCD40" s="292"/>
      <c r="WCE40" s="292"/>
      <c r="WCF40" s="292"/>
      <c r="WCG40" s="292"/>
      <c r="WCH40" s="292"/>
      <c r="WCI40" s="292"/>
      <c r="WCJ40" s="292"/>
      <c r="WCK40" s="292"/>
      <c r="WCL40" s="292"/>
      <c r="WCM40" s="292"/>
      <c r="WCN40" s="292"/>
      <c r="WCO40" s="292"/>
      <c r="WCP40" s="292"/>
      <c r="WCQ40" s="292"/>
      <c r="WCR40" s="292"/>
      <c r="WCS40" s="292"/>
      <c r="WCT40" s="292"/>
      <c r="WCU40" s="292"/>
      <c r="WCV40" s="292"/>
      <c r="WCW40" s="292"/>
      <c r="WCX40" s="292"/>
      <c r="WCY40" s="292"/>
      <c r="WCZ40" s="292"/>
      <c r="WDA40" s="292"/>
      <c r="WDB40" s="292"/>
      <c r="WDC40" s="292"/>
      <c r="WDD40" s="292"/>
      <c r="WDE40" s="292"/>
      <c r="WDF40" s="292"/>
      <c r="WDG40" s="292"/>
      <c r="WDH40" s="292"/>
      <c r="WDI40" s="292"/>
      <c r="WDJ40" s="292"/>
      <c r="WDK40" s="292"/>
      <c r="WDL40" s="292"/>
      <c r="WDM40" s="292"/>
      <c r="WDN40" s="292"/>
      <c r="WDO40" s="292"/>
      <c r="WDP40" s="292"/>
      <c r="WDQ40" s="292"/>
      <c r="WDR40" s="292"/>
      <c r="WDS40" s="292"/>
      <c r="WDT40" s="292"/>
      <c r="WDU40" s="292"/>
      <c r="WDV40" s="292"/>
      <c r="WDW40" s="292"/>
      <c r="WDX40" s="292"/>
      <c r="WDY40" s="292"/>
      <c r="WDZ40" s="292"/>
      <c r="WEA40" s="292"/>
      <c r="WEB40" s="292"/>
      <c r="WEC40" s="292"/>
      <c r="WED40" s="292"/>
      <c r="WEE40" s="292"/>
      <c r="WEF40" s="292"/>
      <c r="WEG40" s="292"/>
      <c r="WEH40" s="292"/>
      <c r="WEI40" s="292"/>
      <c r="WEJ40" s="292"/>
      <c r="WEK40" s="292"/>
      <c r="WEL40" s="292"/>
      <c r="WEM40" s="292"/>
      <c r="WEN40" s="292"/>
      <c r="WEO40" s="292"/>
      <c r="WEP40" s="292"/>
      <c r="WEQ40" s="292"/>
      <c r="WER40" s="292"/>
      <c r="WES40" s="292"/>
      <c r="WET40" s="292"/>
      <c r="WEU40" s="292"/>
      <c r="WEV40" s="292"/>
      <c r="WEW40" s="292"/>
      <c r="WEX40" s="292"/>
      <c r="WEY40" s="292"/>
      <c r="WEZ40" s="292"/>
      <c r="WFA40" s="292"/>
      <c r="WFB40" s="292"/>
      <c r="WFC40" s="292"/>
      <c r="WFD40" s="292"/>
      <c r="WFE40" s="292"/>
      <c r="WFF40" s="292"/>
      <c r="WFG40" s="292"/>
      <c r="WFH40" s="292"/>
      <c r="WFI40" s="292"/>
      <c r="WFJ40" s="292"/>
      <c r="WFK40" s="292"/>
      <c r="WFL40" s="292"/>
      <c r="WFM40" s="292"/>
      <c r="WFN40" s="292"/>
      <c r="WFO40" s="292"/>
      <c r="WFP40" s="292"/>
      <c r="WFQ40" s="292"/>
      <c r="WFR40" s="292"/>
      <c r="WFS40" s="292"/>
      <c r="WFT40" s="292"/>
      <c r="WFU40" s="292"/>
      <c r="WFV40" s="292"/>
      <c r="WFW40" s="292"/>
      <c r="WFX40" s="292"/>
      <c r="WFY40" s="292"/>
      <c r="WFZ40" s="292"/>
      <c r="WGA40" s="292"/>
      <c r="WGB40" s="292"/>
      <c r="WGC40" s="292"/>
      <c r="WGD40" s="292"/>
      <c r="WGE40" s="292"/>
      <c r="WGF40" s="292"/>
      <c r="WGG40" s="292"/>
      <c r="WGH40" s="292"/>
      <c r="WGI40" s="292"/>
      <c r="WGJ40" s="292"/>
      <c r="WGK40" s="292"/>
      <c r="WGL40" s="292"/>
      <c r="WGM40" s="292"/>
      <c r="WGN40" s="292"/>
      <c r="WGO40" s="292"/>
      <c r="WGP40" s="292"/>
      <c r="WGQ40" s="292"/>
      <c r="WGR40" s="292"/>
      <c r="WGS40" s="292"/>
      <c r="WGT40" s="292"/>
      <c r="WGU40" s="292"/>
      <c r="WGV40" s="292"/>
      <c r="WGW40" s="292"/>
      <c r="WGX40" s="292"/>
      <c r="WGY40" s="292"/>
      <c r="WGZ40" s="292"/>
      <c r="WHA40" s="292"/>
      <c r="WHB40" s="292"/>
      <c r="WHC40" s="292"/>
      <c r="WHD40" s="292"/>
      <c r="WHE40" s="292"/>
      <c r="WHF40" s="292"/>
      <c r="WHG40" s="292"/>
      <c r="WHH40" s="292"/>
      <c r="WHI40" s="292"/>
      <c r="WHJ40" s="292"/>
      <c r="WHK40" s="292"/>
      <c r="WHL40" s="292"/>
      <c r="WHM40" s="292"/>
      <c r="WHN40" s="292"/>
      <c r="WHO40" s="292"/>
      <c r="WHP40" s="292"/>
      <c r="WHQ40" s="292"/>
      <c r="WHR40" s="292"/>
      <c r="WHS40" s="292"/>
      <c r="WHT40" s="292"/>
      <c r="WHU40" s="292"/>
      <c r="WHV40" s="292"/>
      <c r="WHW40" s="292"/>
      <c r="WHX40" s="292"/>
      <c r="WHY40" s="292"/>
      <c r="WHZ40" s="292"/>
      <c r="WIA40" s="292"/>
      <c r="WIB40" s="292"/>
      <c r="WIC40" s="292"/>
      <c r="WID40" s="292"/>
      <c r="WIE40" s="292"/>
      <c r="WIF40" s="292"/>
      <c r="WIG40" s="292"/>
      <c r="WIH40" s="292"/>
      <c r="WII40" s="292"/>
      <c r="WIJ40" s="292"/>
      <c r="WIK40" s="292"/>
      <c r="WIL40" s="292"/>
      <c r="WIM40" s="292"/>
      <c r="WIN40" s="292"/>
      <c r="WIO40" s="292"/>
      <c r="WIP40" s="292"/>
      <c r="WIQ40" s="292"/>
      <c r="WIR40" s="292"/>
      <c r="WIS40" s="292"/>
      <c r="WIT40" s="292"/>
      <c r="WIU40" s="292"/>
      <c r="WIV40" s="292"/>
      <c r="WIW40" s="292"/>
      <c r="WIX40" s="292"/>
      <c r="WIY40" s="292"/>
      <c r="WIZ40" s="292"/>
      <c r="WJA40" s="292"/>
      <c r="WJB40" s="292"/>
      <c r="WJC40" s="292"/>
      <c r="WJD40" s="292"/>
      <c r="WJE40" s="292"/>
      <c r="WJF40" s="292"/>
      <c r="WJG40" s="292"/>
      <c r="WJH40" s="292"/>
      <c r="WJI40" s="292"/>
      <c r="WJJ40" s="292"/>
      <c r="WJK40" s="292"/>
      <c r="WJL40" s="292"/>
      <c r="WJM40" s="292"/>
      <c r="WJN40" s="292"/>
      <c r="WJO40" s="292"/>
      <c r="WJP40" s="292"/>
      <c r="WJQ40" s="292"/>
      <c r="WJR40" s="292"/>
      <c r="WJS40" s="292"/>
      <c r="WJT40" s="292"/>
      <c r="WJU40" s="292"/>
      <c r="WJV40" s="292"/>
      <c r="WJW40" s="292"/>
      <c r="WJX40" s="292"/>
      <c r="WJY40" s="292"/>
      <c r="WJZ40" s="292"/>
      <c r="WKA40" s="292"/>
      <c r="WKB40" s="292"/>
      <c r="WKC40" s="292"/>
      <c r="WKD40" s="292"/>
      <c r="WKE40" s="292"/>
      <c r="WKF40" s="292"/>
      <c r="WKG40" s="292"/>
      <c r="WKH40" s="292"/>
      <c r="WKI40" s="292"/>
      <c r="WKJ40" s="292"/>
      <c r="WKK40" s="292"/>
      <c r="WKL40" s="292"/>
      <c r="WKM40" s="292"/>
      <c r="WKN40" s="292"/>
      <c r="WKO40" s="292"/>
      <c r="WKP40" s="292"/>
      <c r="WKQ40" s="292"/>
      <c r="WKR40" s="292"/>
      <c r="WKS40" s="292"/>
      <c r="WKT40" s="292"/>
      <c r="WKU40" s="292"/>
      <c r="WKV40" s="292"/>
      <c r="WKW40" s="292"/>
      <c r="WKX40" s="292"/>
      <c r="WKY40" s="292"/>
      <c r="WKZ40" s="292"/>
      <c r="WLA40" s="292"/>
      <c r="WLB40" s="292"/>
      <c r="WLC40" s="292"/>
      <c r="WLD40" s="292"/>
      <c r="WLE40" s="292"/>
      <c r="WLF40" s="292"/>
      <c r="WLG40" s="292"/>
      <c r="WLH40" s="292"/>
      <c r="WLI40" s="292"/>
      <c r="WLJ40" s="292"/>
      <c r="WLK40" s="292"/>
      <c r="WLL40" s="292"/>
      <c r="WLM40" s="292"/>
      <c r="WLN40" s="292"/>
      <c r="WLO40" s="292"/>
      <c r="WLP40" s="292"/>
      <c r="WLQ40" s="292"/>
      <c r="WLR40" s="292"/>
      <c r="WLS40" s="292"/>
      <c r="WLT40" s="292"/>
      <c r="WLU40" s="292"/>
      <c r="WLV40" s="292"/>
      <c r="WLW40" s="292"/>
      <c r="WLX40" s="292"/>
      <c r="WLY40" s="292"/>
      <c r="WLZ40" s="292"/>
      <c r="WMA40" s="292"/>
      <c r="WMB40" s="292"/>
      <c r="WMC40" s="292"/>
      <c r="WMD40" s="292"/>
      <c r="WME40" s="292"/>
      <c r="WMF40" s="292"/>
      <c r="WMG40" s="292"/>
      <c r="WMH40" s="292"/>
      <c r="WMI40" s="292"/>
      <c r="WMJ40" s="292"/>
      <c r="WMK40" s="292"/>
      <c r="WML40" s="292"/>
      <c r="WMM40" s="292"/>
      <c r="WMN40" s="292"/>
      <c r="WMO40" s="292"/>
      <c r="WMP40" s="292"/>
      <c r="WMQ40" s="292"/>
      <c r="WMR40" s="292"/>
      <c r="WMS40" s="292"/>
      <c r="WMT40" s="292"/>
      <c r="WMU40" s="292"/>
      <c r="WMV40" s="292"/>
      <c r="WMW40" s="292"/>
      <c r="WMX40" s="292"/>
      <c r="WMY40" s="292"/>
      <c r="WMZ40" s="292"/>
      <c r="WNA40" s="292"/>
      <c r="WNB40" s="292"/>
      <c r="WNC40" s="292"/>
      <c r="WND40" s="292"/>
      <c r="WNE40" s="292"/>
      <c r="WNF40" s="292"/>
      <c r="WNG40" s="292"/>
      <c r="WNH40" s="292"/>
      <c r="WNI40" s="292"/>
      <c r="WNJ40" s="292"/>
      <c r="WNK40" s="292"/>
      <c r="WNL40" s="292"/>
      <c r="WNM40" s="292"/>
      <c r="WNN40" s="292"/>
      <c r="WNO40" s="292"/>
      <c r="WNP40" s="292"/>
      <c r="WNQ40" s="292"/>
      <c r="WNR40" s="292"/>
      <c r="WNS40" s="292"/>
      <c r="WNT40" s="292"/>
      <c r="WNU40" s="292"/>
      <c r="WNV40" s="292"/>
      <c r="WNW40" s="292"/>
      <c r="WNX40" s="292"/>
      <c r="WNY40" s="292"/>
      <c r="WNZ40" s="292"/>
      <c r="WOA40" s="292"/>
      <c r="WOB40" s="292"/>
      <c r="WOC40" s="292"/>
      <c r="WOD40" s="292"/>
      <c r="WOE40" s="292"/>
      <c r="WOF40" s="292"/>
      <c r="WOG40" s="292"/>
      <c r="WOH40" s="292"/>
      <c r="WOI40" s="292"/>
      <c r="WOJ40" s="292"/>
      <c r="WOK40" s="292"/>
      <c r="WOL40" s="292"/>
      <c r="WOM40" s="292"/>
      <c r="WON40" s="292"/>
      <c r="WOO40" s="292"/>
      <c r="WOP40" s="292"/>
      <c r="WOQ40" s="292"/>
      <c r="WOR40" s="292"/>
      <c r="WOS40" s="292"/>
      <c r="WOT40" s="292"/>
      <c r="WOU40" s="292"/>
      <c r="WOV40" s="292"/>
      <c r="WOW40" s="292"/>
      <c r="WOX40" s="292"/>
      <c r="WOY40" s="292"/>
      <c r="WOZ40" s="292"/>
      <c r="WPA40" s="292"/>
      <c r="WPB40" s="292"/>
      <c r="WPC40" s="292"/>
      <c r="WPD40" s="292"/>
      <c r="WPE40" s="292"/>
      <c r="WPF40" s="292"/>
      <c r="WPG40" s="292"/>
      <c r="WPH40" s="292"/>
      <c r="WPI40" s="292"/>
      <c r="WPJ40" s="292"/>
      <c r="WPK40" s="292"/>
      <c r="WPL40" s="292"/>
      <c r="WPM40" s="292"/>
      <c r="WPN40" s="292"/>
      <c r="WPO40" s="292"/>
      <c r="WPP40" s="292"/>
      <c r="WPQ40" s="292"/>
      <c r="WPR40" s="292"/>
      <c r="WPS40" s="292"/>
      <c r="WPT40" s="292"/>
      <c r="WPU40" s="292"/>
      <c r="WPV40" s="292"/>
      <c r="WPW40" s="292"/>
      <c r="WPX40" s="292"/>
      <c r="WPY40" s="292"/>
      <c r="WPZ40" s="292"/>
      <c r="WQA40" s="292"/>
      <c r="WQB40" s="292"/>
      <c r="WQC40" s="292"/>
      <c r="WQD40" s="292"/>
      <c r="WQE40" s="292"/>
      <c r="WQF40" s="292"/>
      <c r="WQG40" s="292"/>
      <c r="WQH40" s="292"/>
      <c r="WQI40" s="292"/>
      <c r="WQJ40" s="292"/>
      <c r="WQK40" s="292"/>
      <c r="WQL40" s="292"/>
      <c r="WQM40" s="292"/>
      <c r="WQN40" s="292"/>
      <c r="WQO40" s="292"/>
      <c r="WQP40" s="292"/>
      <c r="WQQ40" s="292"/>
      <c r="WQR40" s="292"/>
      <c r="WQS40" s="292"/>
      <c r="WQT40" s="292"/>
      <c r="WQU40" s="292"/>
      <c r="WQV40" s="292"/>
      <c r="WQW40" s="292"/>
      <c r="WQX40" s="292"/>
      <c r="WQY40" s="292"/>
      <c r="WQZ40" s="292"/>
      <c r="WRA40" s="292"/>
      <c r="WRB40" s="292"/>
      <c r="WRC40" s="292"/>
      <c r="WRD40" s="292"/>
      <c r="WRE40" s="292"/>
      <c r="WRF40" s="292"/>
      <c r="WRG40" s="292"/>
      <c r="WRH40" s="292"/>
      <c r="WRI40" s="292"/>
      <c r="WRJ40" s="292"/>
      <c r="WRK40" s="292"/>
      <c r="WRL40" s="292"/>
      <c r="WRM40" s="292"/>
      <c r="WRN40" s="292"/>
      <c r="WRO40" s="292"/>
      <c r="WRP40" s="292"/>
      <c r="WRQ40" s="292"/>
      <c r="WRR40" s="292"/>
      <c r="WRS40" s="292"/>
      <c r="WRT40" s="292"/>
      <c r="WRU40" s="292"/>
      <c r="WRV40" s="292"/>
      <c r="WRW40" s="292"/>
      <c r="WRX40" s="292"/>
      <c r="WRY40" s="292"/>
      <c r="WRZ40" s="292"/>
      <c r="WSA40" s="292"/>
      <c r="WSB40" s="292"/>
      <c r="WSC40" s="292"/>
      <c r="WSD40" s="292"/>
      <c r="WSE40" s="292"/>
      <c r="WSF40" s="292"/>
      <c r="WSG40" s="292"/>
      <c r="WSH40" s="292"/>
      <c r="WSI40" s="292"/>
      <c r="WSJ40" s="292"/>
      <c r="WSK40" s="292"/>
      <c r="WSL40" s="292"/>
      <c r="WSM40" s="292"/>
      <c r="WSN40" s="292"/>
      <c r="WSO40" s="292"/>
      <c r="WSP40" s="292"/>
      <c r="WSQ40" s="292"/>
      <c r="WSR40" s="292"/>
      <c r="WSS40" s="292"/>
      <c r="WST40" s="292"/>
      <c r="WSU40" s="292"/>
      <c r="WSV40" s="292"/>
      <c r="WSW40" s="292"/>
      <c r="WSX40" s="292"/>
      <c r="WSY40" s="292"/>
      <c r="WSZ40" s="292"/>
      <c r="WTA40" s="292"/>
      <c r="WTB40" s="292"/>
      <c r="WTC40" s="292"/>
      <c r="WTD40" s="292"/>
      <c r="WTE40" s="292"/>
      <c r="WTF40" s="292"/>
      <c r="WTG40" s="292"/>
      <c r="WTH40" s="292"/>
      <c r="WTI40" s="292"/>
      <c r="WTJ40" s="292"/>
      <c r="WTK40" s="292"/>
      <c r="WTL40" s="292"/>
      <c r="WTM40" s="292"/>
      <c r="WTN40" s="292"/>
      <c r="WTO40" s="292"/>
      <c r="WTP40" s="292"/>
      <c r="WTQ40" s="292"/>
      <c r="WTR40" s="292"/>
      <c r="WTS40" s="292"/>
      <c r="WTT40" s="292"/>
      <c r="WTU40" s="292"/>
      <c r="WTV40" s="292"/>
      <c r="WTW40" s="292"/>
      <c r="WTX40" s="292"/>
      <c r="WTY40" s="292"/>
      <c r="WTZ40" s="292"/>
      <c r="WUA40" s="292"/>
      <c r="WUB40" s="292"/>
      <c r="WUC40" s="292"/>
      <c r="WUD40" s="292"/>
      <c r="WUE40" s="292"/>
      <c r="WUF40" s="292"/>
      <c r="WUG40" s="292"/>
      <c r="WUH40" s="292"/>
      <c r="WUI40" s="292"/>
      <c r="WUJ40" s="292"/>
      <c r="WUK40" s="292"/>
      <c r="WUL40" s="292"/>
      <c r="WUM40" s="292"/>
      <c r="WUN40" s="292"/>
      <c r="WUO40" s="292"/>
      <c r="WUP40" s="292"/>
      <c r="WUQ40" s="292"/>
      <c r="WUR40" s="292"/>
      <c r="WUS40" s="292"/>
      <c r="WUT40" s="292"/>
      <c r="WUU40" s="292"/>
      <c r="WUV40" s="292"/>
      <c r="WUW40" s="292"/>
      <c r="WUX40" s="292"/>
      <c r="WUY40" s="292"/>
      <c r="WUZ40" s="292"/>
      <c r="WVA40" s="292"/>
      <c r="WVB40" s="292"/>
      <c r="WVC40" s="292"/>
      <c r="WVD40" s="292"/>
      <c r="WVE40" s="292"/>
      <c r="WVF40" s="292"/>
      <c r="WVG40" s="292"/>
      <c r="WVH40" s="292"/>
      <c r="WVI40" s="292"/>
      <c r="WVJ40" s="292"/>
      <c r="WVK40" s="292"/>
      <c r="WVL40" s="292"/>
      <c r="WVM40" s="292"/>
      <c r="WVN40" s="292"/>
      <c r="WVO40" s="292"/>
      <c r="WVP40" s="292"/>
      <c r="WVQ40" s="292"/>
      <c r="WVR40" s="292"/>
      <c r="WVS40" s="292"/>
      <c r="WVT40" s="292"/>
      <c r="WVU40" s="292"/>
      <c r="WVV40" s="292"/>
      <c r="WVW40" s="292"/>
      <c r="WVX40" s="292"/>
      <c r="WVY40" s="292"/>
      <c r="WVZ40" s="292"/>
      <c r="WWA40" s="292"/>
      <c r="WWB40" s="292"/>
      <c r="WWC40" s="292"/>
      <c r="WWD40" s="292"/>
      <c r="WWE40" s="292"/>
      <c r="WWF40" s="292"/>
      <c r="WWG40" s="292"/>
      <c r="WWH40" s="292"/>
      <c r="WWI40" s="292"/>
      <c r="WWJ40" s="292"/>
      <c r="WWK40" s="292"/>
      <c r="WWL40" s="292"/>
      <c r="WWM40" s="292"/>
      <c r="WWN40" s="292"/>
      <c r="WWO40" s="292"/>
      <c r="WWP40" s="292"/>
      <c r="WWQ40" s="292"/>
      <c r="WWR40" s="292"/>
      <c r="WWS40" s="292"/>
      <c r="WWT40" s="292"/>
      <c r="WWU40" s="292"/>
      <c r="WWV40" s="292"/>
      <c r="WWW40" s="292"/>
      <c r="WWX40" s="292"/>
      <c r="WWY40" s="292"/>
      <c r="WWZ40" s="292"/>
      <c r="WXA40" s="292"/>
      <c r="WXB40" s="292"/>
      <c r="WXC40" s="292"/>
      <c r="WXD40" s="292"/>
      <c r="WXE40" s="292"/>
      <c r="WXF40" s="292"/>
      <c r="WXG40" s="292"/>
      <c r="WXH40" s="292"/>
      <c r="WXI40" s="292"/>
      <c r="WXJ40" s="292"/>
      <c r="WXK40" s="292"/>
      <c r="WXL40" s="292"/>
      <c r="WXM40" s="292"/>
      <c r="WXN40" s="292"/>
      <c r="WXO40" s="292"/>
      <c r="WXP40" s="292"/>
      <c r="WXQ40" s="292"/>
      <c r="WXR40" s="292"/>
      <c r="WXS40" s="292"/>
      <c r="WXT40" s="292"/>
      <c r="WXU40" s="292"/>
      <c r="WXV40" s="292"/>
      <c r="WXW40" s="292"/>
      <c r="WXX40" s="292"/>
      <c r="WXY40" s="292"/>
      <c r="WXZ40" s="292"/>
      <c r="WYA40" s="292"/>
      <c r="WYB40" s="292"/>
      <c r="WYC40" s="292"/>
      <c r="WYD40" s="292"/>
      <c r="WYE40" s="292"/>
      <c r="WYF40" s="292"/>
      <c r="WYG40" s="292"/>
      <c r="WYH40" s="292"/>
      <c r="WYI40" s="292"/>
      <c r="WYJ40" s="292"/>
      <c r="WYK40" s="292"/>
      <c r="WYL40" s="292"/>
      <c r="WYM40" s="292"/>
      <c r="WYN40" s="292"/>
      <c r="WYO40" s="292"/>
      <c r="WYP40" s="292"/>
      <c r="WYQ40" s="292"/>
      <c r="WYR40" s="292"/>
      <c r="WYS40" s="292"/>
      <c r="WYT40" s="292"/>
      <c r="WYU40" s="292"/>
      <c r="WYV40" s="292"/>
      <c r="WYW40" s="292"/>
      <c r="WYX40" s="292"/>
      <c r="WYY40" s="292"/>
      <c r="WYZ40" s="292"/>
      <c r="WZA40" s="292"/>
      <c r="WZB40" s="292"/>
      <c r="WZC40" s="292"/>
      <c r="WZD40" s="292"/>
      <c r="WZE40" s="292"/>
      <c r="WZF40" s="292"/>
      <c r="WZG40" s="292"/>
      <c r="WZH40" s="292"/>
      <c r="WZI40" s="292"/>
      <c r="WZJ40" s="292"/>
      <c r="WZK40" s="292"/>
      <c r="WZL40" s="292"/>
      <c r="WZM40" s="292"/>
      <c r="WZN40" s="292"/>
      <c r="WZO40" s="292"/>
      <c r="WZP40" s="292"/>
      <c r="WZQ40" s="292"/>
      <c r="WZR40" s="292"/>
      <c r="WZS40" s="292"/>
      <c r="WZT40" s="292"/>
      <c r="WZU40" s="292"/>
      <c r="WZV40" s="292"/>
      <c r="WZW40" s="292"/>
      <c r="WZX40" s="292"/>
      <c r="WZY40" s="292"/>
      <c r="WZZ40" s="292"/>
      <c r="XAA40" s="292"/>
      <c r="XAB40" s="292"/>
      <c r="XAC40" s="292"/>
      <c r="XAD40" s="292"/>
      <c r="XAE40" s="292"/>
      <c r="XAF40" s="292"/>
      <c r="XAG40" s="292"/>
      <c r="XAH40" s="292"/>
      <c r="XAI40" s="292"/>
      <c r="XAJ40" s="292"/>
      <c r="XAK40" s="292"/>
      <c r="XAL40" s="292"/>
      <c r="XAM40" s="292"/>
      <c r="XAN40" s="292"/>
      <c r="XAO40" s="292"/>
      <c r="XAP40" s="292"/>
      <c r="XAQ40" s="292"/>
      <c r="XAR40" s="292"/>
      <c r="XAS40" s="292"/>
      <c r="XAT40" s="292"/>
      <c r="XAU40" s="292"/>
      <c r="XAV40" s="292"/>
      <c r="XAW40" s="292"/>
      <c r="XAX40" s="292"/>
      <c r="XAY40" s="292"/>
      <c r="XAZ40" s="292"/>
      <c r="XBA40" s="292"/>
      <c r="XBB40" s="292"/>
      <c r="XBC40" s="292"/>
      <c r="XBD40" s="292"/>
      <c r="XBE40" s="292"/>
      <c r="XBF40" s="292"/>
      <c r="XBG40" s="292"/>
      <c r="XBH40" s="292"/>
      <c r="XBI40" s="292"/>
      <c r="XBJ40" s="292"/>
      <c r="XBK40" s="292"/>
      <c r="XBL40" s="292"/>
      <c r="XBM40" s="292"/>
      <c r="XBN40" s="292"/>
      <c r="XBO40" s="292"/>
      <c r="XBP40" s="292"/>
      <c r="XBQ40" s="292"/>
      <c r="XBR40" s="292"/>
      <c r="XBS40" s="292"/>
      <c r="XBT40" s="292"/>
      <c r="XBU40" s="292"/>
      <c r="XBV40" s="292"/>
      <c r="XBW40" s="292"/>
      <c r="XBX40" s="292"/>
      <c r="XBY40" s="292"/>
      <c r="XBZ40" s="292"/>
      <c r="XCA40" s="292"/>
      <c r="XCB40" s="292"/>
      <c r="XCC40" s="292"/>
      <c r="XCD40" s="292"/>
      <c r="XCE40" s="292"/>
      <c r="XCF40" s="292"/>
      <c r="XCG40" s="292"/>
      <c r="XCH40" s="292"/>
      <c r="XCI40" s="292"/>
      <c r="XCJ40" s="292"/>
      <c r="XCK40" s="292"/>
      <c r="XCL40" s="292"/>
      <c r="XCM40" s="292"/>
      <c r="XCN40" s="292"/>
      <c r="XCO40" s="292"/>
      <c r="XCP40" s="292"/>
      <c r="XCQ40" s="292"/>
      <c r="XCR40" s="292"/>
      <c r="XCS40" s="292"/>
      <c r="XCT40" s="292"/>
      <c r="XCU40" s="292"/>
      <c r="XCV40" s="292"/>
      <c r="XCW40" s="292"/>
      <c r="XCX40" s="292"/>
      <c r="XCY40" s="292"/>
      <c r="XCZ40" s="292"/>
      <c r="XDA40" s="292"/>
      <c r="XDB40" s="292"/>
      <c r="XDC40" s="292"/>
      <c r="XDD40" s="292"/>
      <c r="XDE40" s="292"/>
      <c r="XDF40" s="292"/>
      <c r="XDG40" s="292"/>
      <c r="XDH40" s="292"/>
      <c r="XDI40" s="292"/>
      <c r="XDJ40" s="292"/>
      <c r="XDK40" s="292"/>
      <c r="XDL40" s="292"/>
      <c r="XDM40" s="292"/>
      <c r="XDN40" s="292"/>
      <c r="XDO40" s="292"/>
      <c r="XDP40" s="292"/>
      <c r="XDQ40" s="292"/>
      <c r="XDR40" s="292"/>
      <c r="XDS40" s="292"/>
      <c r="XDT40" s="292"/>
      <c r="XDU40" s="292"/>
      <c r="XDV40" s="292"/>
      <c r="XDW40" s="292"/>
      <c r="XDX40" s="292"/>
      <c r="XDY40" s="292"/>
      <c r="XDZ40" s="292"/>
      <c r="XEA40" s="292"/>
      <c r="XEB40" s="292"/>
      <c r="XEC40" s="292"/>
      <c r="XED40" s="292"/>
      <c r="XEE40" s="292"/>
      <c r="XEF40" s="292"/>
      <c r="XEG40" s="292"/>
      <c r="XEH40" s="292"/>
      <c r="XEI40" s="292"/>
      <c r="XEJ40" s="292"/>
      <c r="XEK40" s="292"/>
      <c r="XEL40" s="292"/>
      <c r="XEM40" s="292"/>
      <c r="XEN40" s="292"/>
      <c r="XEO40" s="292"/>
      <c r="XEP40" s="292"/>
      <c r="XEQ40" s="292"/>
    </row>
    <row r="41" spans="1:16371" ht="30" customHeight="1" x14ac:dyDescent="0.25">
      <c r="A41" s="269" t="str">
        <f>'5.3-2 source'!A54:X54</f>
        <v>(1)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41" s="268"/>
      <c r="C41" s="268"/>
      <c r="D41" s="268"/>
      <c r="E41" s="268"/>
      <c r="F41" s="268"/>
      <c r="G41" s="268"/>
    </row>
    <row r="42" spans="1:16371" ht="15" customHeight="1" x14ac:dyDescent="0.25">
      <c r="A42" s="269" t="str">
        <f>'5.3-2 source'!A55:X55</f>
        <v>(2) Hors pensions d'orphelins (principales et temporaires).</v>
      </c>
      <c r="B42" s="268"/>
      <c r="C42" s="268"/>
      <c r="D42" s="268"/>
      <c r="E42" s="268"/>
      <c r="F42" s="268"/>
      <c r="G42" s="268"/>
    </row>
    <row r="43" spans="1:16371" ht="38.25" customHeight="1" x14ac:dyDescent="0.25">
      <c r="A43" s="269" t="str">
        <f>'5.3-2 source'!A56:X56</f>
        <v>(3) Les effectifs et indicateurs des pensions militaires entrées en paiement sont hors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v>
      </c>
      <c r="B43" s="268"/>
      <c r="C43" s="268"/>
      <c r="D43" s="268"/>
      <c r="E43" s="268"/>
      <c r="F43" s="268"/>
      <c r="G43" s="268"/>
    </row>
    <row r="44" spans="1:16371" ht="15" customHeight="1" x14ac:dyDescent="0.25">
      <c r="A44" s="269" t="str">
        <f>'5.3-2 source'!A57:X57</f>
        <v>(4)  Les données sont issues des titres définitifs uniquement. Les pensions en état d'avances ne sont pas prises en compte.</v>
      </c>
      <c r="B44" s="268"/>
      <c r="C44" s="268"/>
      <c r="D44" s="268"/>
      <c r="E44" s="268"/>
      <c r="F44" s="268"/>
      <c r="G44" s="268"/>
    </row>
    <row r="45" spans="1:16371" ht="15" customHeight="1" x14ac:dyDescent="0.25">
      <c r="A45" s="269" t="str">
        <f>'5.3-2 source'!A58:X58</f>
        <v>(5) Pour les pensions d'orphelins, seules les pensions principales d'orphelins majeurs infirmes sont prises en compte.</v>
      </c>
      <c r="B45" s="268"/>
      <c r="C45" s="268"/>
      <c r="D45" s="268"/>
      <c r="E45" s="268"/>
      <c r="F45" s="268"/>
      <c r="G45" s="268"/>
    </row>
    <row r="46" spans="1:16371" ht="15" customHeight="1" x14ac:dyDescent="0.25">
      <c r="A46" s="269" t="str">
        <f>'5.3-2 source'!A59:X59</f>
        <v>(6) Seul 1% de la population des retraités du FSPOEIE a sa pension calculée sur une base indiciaire.</v>
      </c>
      <c r="B46" s="268"/>
      <c r="C46" s="268"/>
      <c r="D46" s="268"/>
      <c r="E46" s="268"/>
      <c r="F46" s="268"/>
      <c r="G46" s="268"/>
    </row>
    <row r="47" spans="1:16371" ht="23.25" customHeight="1" x14ac:dyDescent="0.25">
      <c r="A47" s="289"/>
      <c r="B47" s="264"/>
      <c r="C47" s="264"/>
      <c r="D47" s="264"/>
      <c r="E47" s="264"/>
      <c r="F47" s="264"/>
      <c r="G47" s="264"/>
      <c r="H47" s="264"/>
    </row>
    <row r="50" spans="1:3" x14ac:dyDescent="0.25">
      <c r="A50" s="290"/>
      <c r="B50" s="291"/>
      <c r="C50" s="291"/>
    </row>
    <row r="51" spans="1:3" x14ac:dyDescent="0.25">
      <c r="A51" s="264"/>
      <c r="B51" s="266"/>
      <c r="C51" s="266"/>
    </row>
  </sheetData>
  <mergeCells count="1044">
    <mergeCell ref="FH40:FW40"/>
    <mergeCell ref="FX40:GM40"/>
    <mergeCell ref="A41:G41"/>
    <mergeCell ref="A42:G42"/>
    <mergeCell ref="A43:G43"/>
    <mergeCell ref="A44:G44"/>
    <mergeCell ref="A45:G45"/>
    <mergeCell ref="A46:G46"/>
    <mergeCell ref="T40:AI40"/>
    <mergeCell ref="AJ40:AY40"/>
    <mergeCell ref="AZ40:BO40"/>
    <mergeCell ref="BP40:CE40"/>
    <mergeCell ref="CF40:CU40"/>
    <mergeCell ref="A23:A36"/>
    <mergeCell ref="B23:B29"/>
    <mergeCell ref="B30:B36"/>
    <mergeCell ref="A3:C3"/>
    <mergeCell ref="A4:A15"/>
    <mergeCell ref="B4:B9"/>
    <mergeCell ref="B10:B15"/>
    <mergeCell ref="A16:B22"/>
    <mergeCell ref="A39:G39"/>
    <mergeCell ref="RP40:SE40"/>
    <mergeCell ref="SF40:SU40"/>
    <mergeCell ref="SV40:TK40"/>
    <mergeCell ref="TL40:UA40"/>
    <mergeCell ref="UB40:UQ40"/>
    <mergeCell ref="UR40:VG40"/>
    <mergeCell ref="NX40:OM40"/>
    <mergeCell ref="ON40:PC40"/>
    <mergeCell ref="PD40:PS40"/>
    <mergeCell ref="PT40:QI40"/>
    <mergeCell ref="QJ40:QY40"/>
    <mergeCell ref="QZ40:RO40"/>
    <mergeCell ref="A1:G1"/>
    <mergeCell ref="A37:G37"/>
    <mergeCell ref="A38:G38"/>
    <mergeCell ref="A40:G40"/>
    <mergeCell ref="KF40:KU40"/>
    <mergeCell ref="KV40:LK40"/>
    <mergeCell ref="LL40:MA40"/>
    <mergeCell ref="MB40:MQ40"/>
    <mergeCell ref="MR40:NG40"/>
    <mergeCell ref="NH40:NW40"/>
    <mergeCell ref="GN40:HC40"/>
    <mergeCell ref="HD40:HS40"/>
    <mergeCell ref="HT40:II40"/>
    <mergeCell ref="IJ40:IY40"/>
    <mergeCell ref="IZ40:JO40"/>
    <mergeCell ref="JP40:KE40"/>
    <mergeCell ref="CV40:DK40"/>
    <mergeCell ref="DL40:EA40"/>
    <mergeCell ref="EB40:EQ40"/>
    <mergeCell ref="ER40:FG40"/>
    <mergeCell ref="ACR40:ADG40"/>
    <mergeCell ref="ADH40:ADW40"/>
    <mergeCell ref="ADX40:AEM40"/>
    <mergeCell ref="AEN40:AFC40"/>
    <mergeCell ref="AFD40:AFS40"/>
    <mergeCell ref="AFT40:AGI40"/>
    <mergeCell ref="YZ40:ZO40"/>
    <mergeCell ref="ZP40:AAE40"/>
    <mergeCell ref="AAF40:AAU40"/>
    <mergeCell ref="AAV40:ABK40"/>
    <mergeCell ref="ABL40:ACA40"/>
    <mergeCell ref="ACB40:ACQ40"/>
    <mergeCell ref="VH40:VW40"/>
    <mergeCell ref="VX40:WM40"/>
    <mergeCell ref="WN40:XC40"/>
    <mergeCell ref="XD40:XS40"/>
    <mergeCell ref="XT40:YI40"/>
    <mergeCell ref="YJ40:YY40"/>
    <mergeCell ref="ANT40:AOI40"/>
    <mergeCell ref="AOJ40:AOY40"/>
    <mergeCell ref="AOZ40:APO40"/>
    <mergeCell ref="APP40:AQE40"/>
    <mergeCell ref="AQF40:AQU40"/>
    <mergeCell ref="AQV40:ARK40"/>
    <mergeCell ref="AKB40:AKQ40"/>
    <mergeCell ref="AKR40:ALG40"/>
    <mergeCell ref="ALH40:ALW40"/>
    <mergeCell ref="ALX40:AMM40"/>
    <mergeCell ref="AMN40:ANC40"/>
    <mergeCell ref="AND40:ANS40"/>
    <mergeCell ref="AGJ40:AGY40"/>
    <mergeCell ref="AGZ40:AHO40"/>
    <mergeCell ref="AHP40:AIE40"/>
    <mergeCell ref="AIF40:AIU40"/>
    <mergeCell ref="AIV40:AJK40"/>
    <mergeCell ref="AJL40:AKA40"/>
    <mergeCell ref="AYV40:AZK40"/>
    <mergeCell ref="AZL40:BAA40"/>
    <mergeCell ref="BAB40:BAQ40"/>
    <mergeCell ref="BAR40:BBG40"/>
    <mergeCell ref="BBH40:BBW40"/>
    <mergeCell ref="BBX40:BCM40"/>
    <mergeCell ref="AVD40:AVS40"/>
    <mergeCell ref="AVT40:AWI40"/>
    <mergeCell ref="AWJ40:AWY40"/>
    <mergeCell ref="AWZ40:AXO40"/>
    <mergeCell ref="AXP40:AYE40"/>
    <mergeCell ref="AYF40:AYU40"/>
    <mergeCell ref="ARL40:ASA40"/>
    <mergeCell ref="ASB40:ASQ40"/>
    <mergeCell ref="ASR40:ATG40"/>
    <mergeCell ref="ATH40:ATW40"/>
    <mergeCell ref="ATX40:AUM40"/>
    <mergeCell ref="AUN40:AVC40"/>
    <mergeCell ref="BJX40:BKM40"/>
    <mergeCell ref="BKN40:BLC40"/>
    <mergeCell ref="BLD40:BLS40"/>
    <mergeCell ref="BLT40:BMI40"/>
    <mergeCell ref="BMJ40:BMY40"/>
    <mergeCell ref="BMZ40:BNO40"/>
    <mergeCell ref="BGF40:BGU40"/>
    <mergeCell ref="BGV40:BHK40"/>
    <mergeCell ref="BHL40:BIA40"/>
    <mergeCell ref="BIB40:BIQ40"/>
    <mergeCell ref="BIR40:BJG40"/>
    <mergeCell ref="BJH40:BJW40"/>
    <mergeCell ref="BCN40:BDC40"/>
    <mergeCell ref="BDD40:BDS40"/>
    <mergeCell ref="BDT40:BEI40"/>
    <mergeCell ref="BEJ40:BEY40"/>
    <mergeCell ref="BEZ40:BFO40"/>
    <mergeCell ref="BFP40:BGE40"/>
    <mergeCell ref="BUZ40:BVO40"/>
    <mergeCell ref="BVP40:BWE40"/>
    <mergeCell ref="BWF40:BWU40"/>
    <mergeCell ref="BWV40:BXK40"/>
    <mergeCell ref="BXL40:BYA40"/>
    <mergeCell ref="BYB40:BYQ40"/>
    <mergeCell ref="BRH40:BRW40"/>
    <mergeCell ref="BRX40:BSM40"/>
    <mergeCell ref="BSN40:BTC40"/>
    <mergeCell ref="BTD40:BTS40"/>
    <mergeCell ref="BTT40:BUI40"/>
    <mergeCell ref="BUJ40:BUY40"/>
    <mergeCell ref="BNP40:BOE40"/>
    <mergeCell ref="BOF40:BOU40"/>
    <mergeCell ref="BOV40:BPK40"/>
    <mergeCell ref="BPL40:BQA40"/>
    <mergeCell ref="BQB40:BQQ40"/>
    <mergeCell ref="BQR40:BRG40"/>
    <mergeCell ref="CGB40:CGQ40"/>
    <mergeCell ref="CGR40:CHG40"/>
    <mergeCell ref="CHH40:CHW40"/>
    <mergeCell ref="CHX40:CIM40"/>
    <mergeCell ref="CIN40:CJC40"/>
    <mergeCell ref="CJD40:CJS40"/>
    <mergeCell ref="CCJ40:CCY40"/>
    <mergeCell ref="CCZ40:CDO40"/>
    <mergeCell ref="CDP40:CEE40"/>
    <mergeCell ref="CEF40:CEU40"/>
    <mergeCell ref="CEV40:CFK40"/>
    <mergeCell ref="CFL40:CGA40"/>
    <mergeCell ref="BYR40:BZG40"/>
    <mergeCell ref="BZH40:BZW40"/>
    <mergeCell ref="BZX40:CAM40"/>
    <mergeCell ref="CAN40:CBC40"/>
    <mergeCell ref="CBD40:CBS40"/>
    <mergeCell ref="CBT40:CCI40"/>
    <mergeCell ref="CRD40:CRS40"/>
    <mergeCell ref="CRT40:CSI40"/>
    <mergeCell ref="CSJ40:CSY40"/>
    <mergeCell ref="CSZ40:CTO40"/>
    <mergeCell ref="CTP40:CUE40"/>
    <mergeCell ref="CUF40:CUU40"/>
    <mergeCell ref="CNL40:COA40"/>
    <mergeCell ref="COB40:COQ40"/>
    <mergeCell ref="COR40:CPG40"/>
    <mergeCell ref="CPH40:CPW40"/>
    <mergeCell ref="CPX40:CQM40"/>
    <mergeCell ref="CQN40:CRC40"/>
    <mergeCell ref="CJT40:CKI40"/>
    <mergeCell ref="CKJ40:CKY40"/>
    <mergeCell ref="CKZ40:CLO40"/>
    <mergeCell ref="CLP40:CME40"/>
    <mergeCell ref="CMF40:CMU40"/>
    <mergeCell ref="CMV40:CNK40"/>
    <mergeCell ref="DCF40:DCU40"/>
    <mergeCell ref="DCV40:DDK40"/>
    <mergeCell ref="DDL40:DEA40"/>
    <mergeCell ref="DEB40:DEQ40"/>
    <mergeCell ref="DER40:DFG40"/>
    <mergeCell ref="DFH40:DFW40"/>
    <mergeCell ref="CYN40:CZC40"/>
    <mergeCell ref="CZD40:CZS40"/>
    <mergeCell ref="CZT40:DAI40"/>
    <mergeCell ref="DAJ40:DAY40"/>
    <mergeCell ref="DAZ40:DBO40"/>
    <mergeCell ref="DBP40:DCE40"/>
    <mergeCell ref="CUV40:CVK40"/>
    <mergeCell ref="CVL40:CWA40"/>
    <mergeCell ref="CWB40:CWQ40"/>
    <mergeCell ref="CWR40:CXG40"/>
    <mergeCell ref="CXH40:CXW40"/>
    <mergeCell ref="CXX40:CYM40"/>
    <mergeCell ref="DNH40:DNW40"/>
    <mergeCell ref="DNX40:DOM40"/>
    <mergeCell ref="DON40:DPC40"/>
    <mergeCell ref="DPD40:DPS40"/>
    <mergeCell ref="DPT40:DQI40"/>
    <mergeCell ref="DQJ40:DQY40"/>
    <mergeCell ref="DJP40:DKE40"/>
    <mergeCell ref="DKF40:DKU40"/>
    <mergeCell ref="DKV40:DLK40"/>
    <mergeCell ref="DLL40:DMA40"/>
    <mergeCell ref="DMB40:DMQ40"/>
    <mergeCell ref="DMR40:DNG40"/>
    <mergeCell ref="DFX40:DGM40"/>
    <mergeCell ref="DGN40:DHC40"/>
    <mergeCell ref="DHD40:DHS40"/>
    <mergeCell ref="DHT40:DII40"/>
    <mergeCell ref="DIJ40:DIY40"/>
    <mergeCell ref="DIZ40:DJO40"/>
    <mergeCell ref="DYJ40:DYY40"/>
    <mergeCell ref="DYZ40:DZO40"/>
    <mergeCell ref="DZP40:EAE40"/>
    <mergeCell ref="EAF40:EAU40"/>
    <mergeCell ref="EAV40:EBK40"/>
    <mergeCell ref="EBL40:ECA40"/>
    <mergeCell ref="DUR40:DVG40"/>
    <mergeCell ref="DVH40:DVW40"/>
    <mergeCell ref="DVX40:DWM40"/>
    <mergeCell ref="DWN40:DXC40"/>
    <mergeCell ref="DXD40:DXS40"/>
    <mergeCell ref="DXT40:DYI40"/>
    <mergeCell ref="DQZ40:DRO40"/>
    <mergeCell ref="DRP40:DSE40"/>
    <mergeCell ref="DSF40:DSU40"/>
    <mergeCell ref="DSV40:DTK40"/>
    <mergeCell ref="DTL40:DUA40"/>
    <mergeCell ref="DUB40:DUQ40"/>
    <mergeCell ref="EJL40:EKA40"/>
    <mergeCell ref="EKB40:EKQ40"/>
    <mergeCell ref="EKR40:ELG40"/>
    <mergeCell ref="ELH40:ELW40"/>
    <mergeCell ref="ELX40:EMM40"/>
    <mergeCell ref="EMN40:ENC40"/>
    <mergeCell ref="EFT40:EGI40"/>
    <mergeCell ref="EGJ40:EGY40"/>
    <mergeCell ref="EGZ40:EHO40"/>
    <mergeCell ref="EHP40:EIE40"/>
    <mergeCell ref="EIF40:EIU40"/>
    <mergeCell ref="EIV40:EJK40"/>
    <mergeCell ref="ECB40:ECQ40"/>
    <mergeCell ref="ECR40:EDG40"/>
    <mergeCell ref="EDH40:EDW40"/>
    <mergeCell ref="EDX40:EEM40"/>
    <mergeCell ref="EEN40:EFC40"/>
    <mergeCell ref="EFD40:EFS40"/>
    <mergeCell ref="EUN40:EVC40"/>
    <mergeCell ref="EVD40:EVS40"/>
    <mergeCell ref="EVT40:EWI40"/>
    <mergeCell ref="EWJ40:EWY40"/>
    <mergeCell ref="EWZ40:EXO40"/>
    <mergeCell ref="EXP40:EYE40"/>
    <mergeCell ref="EQV40:ERK40"/>
    <mergeCell ref="ERL40:ESA40"/>
    <mergeCell ref="ESB40:ESQ40"/>
    <mergeCell ref="ESR40:ETG40"/>
    <mergeCell ref="ETH40:ETW40"/>
    <mergeCell ref="ETX40:EUM40"/>
    <mergeCell ref="END40:ENS40"/>
    <mergeCell ref="ENT40:EOI40"/>
    <mergeCell ref="EOJ40:EOY40"/>
    <mergeCell ref="EOZ40:EPO40"/>
    <mergeCell ref="EPP40:EQE40"/>
    <mergeCell ref="EQF40:EQU40"/>
    <mergeCell ref="FFP40:FGE40"/>
    <mergeCell ref="FGF40:FGU40"/>
    <mergeCell ref="FGV40:FHK40"/>
    <mergeCell ref="FHL40:FIA40"/>
    <mergeCell ref="FIB40:FIQ40"/>
    <mergeCell ref="FIR40:FJG40"/>
    <mergeCell ref="FBX40:FCM40"/>
    <mergeCell ref="FCN40:FDC40"/>
    <mergeCell ref="FDD40:FDS40"/>
    <mergeCell ref="FDT40:FEI40"/>
    <mergeCell ref="FEJ40:FEY40"/>
    <mergeCell ref="FEZ40:FFO40"/>
    <mergeCell ref="EYF40:EYU40"/>
    <mergeCell ref="EYV40:EZK40"/>
    <mergeCell ref="EZL40:FAA40"/>
    <mergeCell ref="FAB40:FAQ40"/>
    <mergeCell ref="FAR40:FBG40"/>
    <mergeCell ref="FBH40:FBW40"/>
    <mergeCell ref="FQR40:FRG40"/>
    <mergeCell ref="FRH40:FRW40"/>
    <mergeCell ref="FRX40:FSM40"/>
    <mergeCell ref="FSN40:FTC40"/>
    <mergeCell ref="FTD40:FTS40"/>
    <mergeCell ref="FTT40:FUI40"/>
    <mergeCell ref="FMZ40:FNO40"/>
    <mergeCell ref="FNP40:FOE40"/>
    <mergeCell ref="FOF40:FOU40"/>
    <mergeCell ref="FOV40:FPK40"/>
    <mergeCell ref="FPL40:FQA40"/>
    <mergeCell ref="FQB40:FQQ40"/>
    <mergeCell ref="FJH40:FJW40"/>
    <mergeCell ref="FJX40:FKM40"/>
    <mergeCell ref="FKN40:FLC40"/>
    <mergeCell ref="FLD40:FLS40"/>
    <mergeCell ref="FLT40:FMI40"/>
    <mergeCell ref="FMJ40:FMY40"/>
    <mergeCell ref="GBT40:GCI40"/>
    <mergeCell ref="GCJ40:GCY40"/>
    <mergeCell ref="GCZ40:GDO40"/>
    <mergeCell ref="GDP40:GEE40"/>
    <mergeCell ref="GEF40:GEU40"/>
    <mergeCell ref="GEV40:GFK40"/>
    <mergeCell ref="FYB40:FYQ40"/>
    <mergeCell ref="FYR40:FZG40"/>
    <mergeCell ref="FZH40:FZW40"/>
    <mergeCell ref="FZX40:GAM40"/>
    <mergeCell ref="GAN40:GBC40"/>
    <mergeCell ref="GBD40:GBS40"/>
    <mergeCell ref="FUJ40:FUY40"/>
    <mergeCell ref="FUZ40:FVO40"/>
    <mergeCell ref="FVP40:FWE40"/>
    <mergeCell ref="FWF40:FWU40"/>
    <mergeCell ref="FWV40:FXK40"/>
    <mergeCell ref="FXL40:FYA40"/>
    <mergeCell ref="GMV40:GNK40"/>
    <mergeCell ref="GNL40:GOA40"/>
    <mergeCell ref="GOB40:GOQ40"/>
    <mergeCell ref="GOR40:GPG40"/>
    <mergeCell ref="GPH40:GPW40"/>
    <mergeCell ref="GPX40:GQM40"/>
    <mergeCell ref="GJD40:GJS40"/>
    <mergeCell ref="GJT40:GKI40"/>
    <mergeCell ref="GKJ40:GKY40"/>
    <mergeCell ref="GKZ40:GLO40"/>
    <mergeCell ref="GLP40:GME40"/>
    <mergeCell ref="GMF40:GMU40"/>
    <mergeCell ref="GFL40:GGA40"/>
    <mergeCell ref="GGB40:GGQ40"/>
    <mergeCell ref="GGR40:GHG40"/>
    <mergeCell ref="GHH40:GHW40"/>
    <mergeCell ref="GHX40:GIM40"/>
    <mergeCell ref="GIN40:GJC40"/>
    <mergeCell ref="GXX40:GYM40"/>
    <mergeCell ref="GYN40:GZC40"/>
    <mergeCell ref="GZD40:GZS40"/>
    <mergeCell ref="GZT40:HAI40"/>
    <mergeCell ref="HAJ40:HAY40"/>
    <mergeCell ref="HAZ40:HBO40"/>
    <mergeCell ref="GUF40:GUU40"/>
    <mergeCell ref="GUV40:GVK40"/>
    <mergeCell ref="GVL40:GWA40"/>
    <mergeCell ref="GWB40:GWQ40"/>
    <mergeCell ref="GWR40:GXG40"/>
    <mergeCell ref="GXH40:GXW40"/>
    <mergeCell ref="GQN40:GRC40"/>
    <mergeCell ref="GRD40:GRS40"/>
    <mergeCell ref="GRT40:GSI40"/>
    <mergeCell ref="GSJ40:GSY40"/>
    <mergeCell ref="GSZ40:GTO40"/>
    <mergeCell ref="GTP40:GUE40"/>
    <mergeCell ref="HIZ40:HJO40"/>
    <mergeCell ref="HJP40:HKE40"/>
    <mergeCell ref="HKF40:HKU40"/>
    <mergeCell ref="HKV40:HLK40"/>
    <mergeCell ref="HLL40:HMA40"/>
    <mergeCell ref="HMB40:HMQ40"/>
    <mergeCell ref="HFH40:HFW40"/>
    <mergeCell ref="HFX40:HGM40"/>
    <mergeCell ref="HGN40:HHC40"/>
    <mergeCell ref="HHD40:HHS40"/>
    <mergeCell ref="HHT40:HII40"/>
    <mergeCell ref="HIJ40:HIY40"/>
    <mergeCell ref="HBP40:HCE40"/>
    <mergeCell ref="HCF40:HCU40"/>
    <mergeCell ref="HCV40:HDK40"/>
    <mergeCell ref="HDL40:HEA40"/>
    <mergeCell ref="HEB40:HEQ40"/>
    <mergeCell ref="HER40:HFG40"/>
    <mergeCell ref="HUB40:HUQ40"/>
    <mergeCell ref="HUR40:HVG40"/>
    <mergeCell ref="HVH40:HVW40"/>
    <mergeCell ref="HVX40:HWM40"/>
    <mergeCell ref="HWN40:HXC40"/>
    <mergeCell ref="HXD40:HXS40"/>
    <mergeCell ref="HQJ40:HQY40"/>
    <mergeCell ref="HQZ40:HRO40"/>
    <mergeCell ref="HRP40:HSE40"/>
    <mergeCell ref="HSF40:HSU40"/>
    <mergeCell ref="HSV40:HTK40"/>
    <mergeCell ref="HTL40:HUA40"/>
    <mergeCell ref="HMR40:HNG40"/>
    <mergeCell ref="HNH40:HNW40"/>
    <mergeCell ref="HNX40:HOM40"/>
    <mergeCell ref="HON40:HPC40"/>
    <mergeCell ref="HPD40:HPS40"/>
    <mergeCell ref="HPT40:HQI40"/>
    <mergeCell ref="IFD40:IFS40"/>
    <mergeCell ref="IFT40:IGI40"/>
    <mergeCell ref="IGJ40:IGY40"/>
    <mergeCell ref="IGZ40:IHO40"/>
    <mergeCell ref="IHP40:IIE40"/>
    <mergeCell ref="IIF40:IIU40"/>
    <mergeCell ref="IBL40:ICA40"/>
    <mergeCell ref="ICB40:ICQ40"/>
    <mergeCell ref="ICR40:IDG40"/>
    <mergeCell ref="IDH40:IDW40"/>
    <mergeCell ref="IDX40:IEM40"/>
    <mergeCell ref="IEN40:IFC40"/>
    <mergeCell ref="HXT40:HYI40"/>
    <mergeCell ref="HYJ40:HYY40"/>
    <mergeCell ref="HYZ40:HZO40"/>
    <mergeCell ref="HZP40:IAE40"/>
    <mergeCell ref="IAF40:IAU40"/>
    <mergeCell ref="IAV40:IBK40"/>
    <mergeCell ref="IQF40:IQU40"/>
    <mergeCell ref="IQV40:IRK40"/>
    <mergeCell ref="IRL40:ISA40"/>
    <mergeCell ref="ISB40:ISQ40"/>
    <mergeCell ref="ISR40:ITG40"/>
    <mergeCell ref="ITH40:ITW40"/>
    <mergeCell ref="IMN40:INC40"/>
    <mergeCell ref="IND40:INS40"/>
    <mergeCell ref="INT40:IOI40"/>
    <mergeCell ref="IOJ40:IOY40"/>
    <mergeCell ref="IOZ40:IPO40"/>
    <mergeCell ref="IPP40:IQE40"/>
    <mergeCell ref="IIV40:IJK40"/>
    <mergeCell ref="IJL40:IKA40"/>
    <mergeCell ref="IKB40:IKQ40"/>
    <mergeCell ref="IKR40:ILG40"/>
    <mergeCell ref="ILH40:ILW40"/>
    <mergeCell ref="ILX40:IMM40"/>
    <mergeCell ref="JBH40:JBW40"/>
    <mergeCell ref="JBX40:JCM40"/>
    <mergeCell ref="JCN40:JDC40"/>
    <mergeCell ref="JDD40:JDS40"/>
    <mergeCell ref="JDT40:JEI40"/>
    <mergeCell ref="JEJ40:JEY40"/>
    <mergeCell ref="IXP40:IYE40"/>
    <mergeCell ref="IYF40:IYU40"/>
    <mergeCell ref="IYV40:IZK40"/>
    <mergeCell ref="IZL40:JAA40"/>
    <mergeCell ref="JAB40:JAQ40"/>
    <mergeCell ref="JAR40:JBG40"/>
    <mergeCell ref="ITX40:IUM40"/>
    <mergeCell ref="IUN40:IVC40"/>
    <mergeCell ref="IVD40:IVS40"/>
    <mergeCell ref="IVT40:IWI40"/>
    <mergeCell ref="IWJ40:IWY40"/>
    <mergeCell ref="IWZ40:IXO40"/>
    <mergeCell ref="JMJ40:JMY40"/>
    <mergeCell ref="JMZ40:JNO40"/>
    <mergeCell ref="JNP40:JOE40"/>
    <mergeCell ref="JOF40:JOU40"/>
    <mergeCell ref="JOV40:JPK40"/>
    <mergeCell ref="JPL40:JQA40"/>
    <mergeCell ref="JIR40:JJG40"/>
    <mergeCell ref="JJH40:JJW40"/>
    <mergeCell ref="JJX40:JKM40"/>
    <mergeCell ref="JKN40:JLC40"/>
    <mergeCell ref="JLD40:JLS40"/>
    <mergeCell ref="JLT40:JMI40"/>
    <mergeCell ref="JEZ40:JFO40"/>
    <mergeCell ref="JFP40:JGE40"/>
    <mergeCell ref="JGF40:JGU40"/>
    <mergeCell ref="JGV40:JHK40"/>
    <mergeCell ref="JHL40:JIA40"/>
    <mergeCell ref="JIB40:JIQ40"/>
    <mergeCell ref="JXL40:JYA40"/>
    <mergeCell ref="JYB40:JYQ40"/>
    <mergeCell ref="JYR40:JZG40"/>
    <mergeCell ref="JZH40:JZW40"/>
    <mergeCell ref="JZX40:KAM40"/>
    <mergeCell ref="KAN40:KBC40"/>
    <mergeCell ref="JTT40:JUI40"/>
    <mergeCell ref="JUJ40:JUY40"/>
    <mergeCell ref="JUZ40:JVO40"/>
    <mergeCell ref="JVP40:JWE40"/>
    <mergeCell ref="JWF40:JWU40"/>
    <mergeCell ref="JWV40:JXK40"/>
    <mergeCell ref="JQB40:JQQ40"/>
    <mergeCell ref="JQR40:JRG40"/>
    <mergeCell ref="JRH40:JRW40"/>
    <mergeCell ref="JRX40:JSM40"/>
    <mergeCell ref="JSN40:JTC40"/>
    <mergeCell ref="JTD40:JTS40"/>
    <mergeCell ref="KIN40:KJC40"/>
    <mergeCell ref="KJD40:KJS40"/>
    <mergeCell ref="KJT40:KKI40"/>
    <mergeCell ref="KKJ40:KKY40"/>
    <mergeCell ref="KKZ40:KLO40"/>
    <mergeCell ref="KLP40:KME40"/>
    <mergeCell ref="KEV40:KFK40"/>
    <mergeCell ref="KFL40:KGA40"/>
    <mergeCell ref="KGB40:KGQ40"/>
    <mergeCell ref="KGR40:KHG40"/>
    <mergeCell ref="KHH40:KHW40"/>
    <mergeCell ref="KHX40:KIM40"/>
    <mergeCell ref="KBD40:KBS40"/>
    <mergeCell ref="KBT40:KCI40"/>
    <mergeCell ref="KCJ40:KCY40"/>
    <mergeCell ref="KCZ40:KDO40"/>
    <mergeCell ref="KDP40:KEE40"/>
    <mergeCell ref="KEF40:KEU40"/>
    <mergeCell ref="KTP40:KUE40"/>
    <mergeCell ref="KUF40:KUU40"/>
    <mergeCell ref="KUV40:KVK40"/>
    <mergeCell ref="KVL40:KWA40"/>
    <mergeCell ref="KWB40:KWQ40"/>
    <mergeCell ref="KWR40:KXG40"/>
    <mergeCell ref="KPX40:KQM40"/>
    <mergeCell ref="KQN40:KRC40"/>
    <mergeCell ref="KRD40:KRS40"/>
    <mergeCell ref="KRT40:KSI40"/>
    <mergeCell ref="KSJ40:KSY40"/>
    <mergeCell ref="KSZ40:KTO40"/>
    <mergeCell ref="KMF40:KMU40"/>
    <mergeCell ref="KMV40:KNK40"/>
    <mergeCell ref="KNL40:KOA40"/>
    <mergeCell ref="KOB40:KOQ40"/>
    <mergeCell ref="KOR40:KPG40"/>
    <mergeCell ref="KPH40:KPW40"/>
    <mergeCell ref="LER40:LFG40"/>
    <mergeCell ref="LFH40:LFW40"/>
    <mergeCell ref="LFX40:LGM40"/>
    <mergeCell ref="LGN40:LHC40"/>
    <mergeCell ref="LHD40:LHS40"/>
    <mergeCell ref="LHT40:LII40"/>
    <mergeCell ref="LAZ40:LBO40"/>
    <mergeCell ref="LBP40:LCE40"/>
    <mergeCell ref="LCF40:LCU40"/>
    <mergeCell ref="LCV40:LDK40"/>
    <mergeCell ref="LDL40:LEA40"/>
    <mergeCell ref="LEB40:LEQ40"/>
    <mergeCell ref="KXH40:KXW40"/>
    <mergeCell ref="KXX40:KYM40"/>
    <mergeCell ref="KYN40:KZC40"/>
    <mergeCell ref="KZD40:KZS40"/>
    <mergeCell ref="KZT40:LAI40"/>
    <mergeCell ref="LAJ40:LAY40"/>
    <mergeCell ref="LPT40:LQI40"/>
    <mergeCell ref="LQJ40:LQY40"/>
    <mergeCell ref="LQZ40:LRO40"/>
    <mergeCell ref="LRP40:LSE40"/>
    <mergeCell ref="LSF40:LSU40"/>
    <mergeCell ref="LSV40:LTK40"/>
    <mergeCell ref="LMB40:LMQ40"/>
    <mergeCell ref="LMR40:LNG40"/>
    <mergeCell ref="LNH40:LNW40"/>
    <mergeCell ref="LNX40:LOM40"/>
    <mergeCell ref="LON40:LPC40"/>
    <mergeCell ref="LPD40:LPS40"/>
    <mergeCell ref="LIJ40:LIY40"/>
    <mergeCell ref="LIZ40:LJO40"/>
    <mergeCell ref="LJP40:LKE40"/>
    <mergeCell ref="LKF40:LKU40"/>
    <mergeCell ref="LKV40:LLK40"/>
    <mergeCell ref="LLL40:LMA40"/>
    <mergeCell ref="MAV40:MBK40"/>
    <mergeCell ref="MBL40:MCA40"/>
    <mergeCell ref="MCB40:MCQ40"/>
    <mergeCell ref="MCR40:MDG40"/>
    <mergeCell ref="MDH40:MDW40"/>
    <mergeCell ref="MDX40:MEM40"/>
    <mergeCell ref="LXD40:LXS40"/>
    <mergeCell ref="LXT40:LYI40"/>
    <mergeCell ref="LYJ40:LYY40"/>
    <mergeCell ref="LYZ40:LZO40"/>
    <mergeCell ref="LZP40:MAE40"/>
    <mergeCell ref="MAF40:MAU40"/>
    <mergeCell ref="LTL40:LUA40"/>
    <mergeCell ref="LUB40:LUQ40"/>
    <mergeCell ref="LUR40:LVG40"/>
    <mergeCell ref="LVH40:LVW40"/>
    <mergeCell ref="LVX40:LWM40"/>
    <mergeCell ref="LWN40:LXC40"/>
    <mergeCell ref="MLX40:MMM40"/>
    <mergeCell ref="MMN40:MNC40"/>
    <mergeCell ref="MND40:MNS40"/>
    <mergeCell ref="MNT40:MOI40"/>
    <mergeCell ref="MOJ40:MOY40"/>
    <mergeCell ref="MOZ40:MPO40"/>
    <mergeCell ref="MIF40:MIU40"/>
    <mergeCell ref="MIV40:MJK40"/>
    <mergeCell ref="MJL40:MKA40"/>
    <mergeCell ref="MKB40:MKQ40"/>
    <mergeCell ref="MKR40:MLG40"/>
    <mergeCell ref="MLH40:MLW40"/>
    <mergeCell ref="MEN40:MFC40"/>
    <mergeCell ref="MFD40:MFS40"/>
    <mergeCell ref="MFT40:MGI40"/>
    <mergeCell ref="MGJ40:MGY40"/>
    <mergeCell ref="MGZ40:MHO40"/>
    <mergeCell ref="MHP40:MIE40"/>
    <mergeCell ref="MWZ40:MXO40"/>
    <mergeCell ref="MXP40:MYE40"/>
    <mergeCell ref="MYF40:MYU40"/>
    <mergeCell ref="MYV40:MZK40"/>
    <mergeCell ref="MZL40:NAA40"/>
    <mergeCell ref="NAB40:NAQ40"/>
    <mergeCell ref="MTH40:MTW40"/>
    <mergeCell ref="MTX40:MUM40"/>
    <mergeCell ref="MUN40:MVC40"/>
    <mergeCell ref="MVD40:MVS40"/>
    <mergeCell ref="MVT40:MWI40"/>
    <mergeCell ref="MWJ40:MWY40"/>
    <mergeCell ref="MPP40:MQE40"/>
    <mergeCell ref="MQF40:MQU40"/>
    <mergeCell ref="MQV40:MRK40"/>
    <mergeCell ref="MRL40:MSA40"/>
    <mergeCell ref="MSB40:MSQ40"/>
    <mergeCell ref="MSR40:MTG40"/>
    <mergeCell ref="NIB40:NIQ40"/>
    <mergeCell ref="NIR40:NJG40"/>
    <mergeCell ref="NJH40:NJW40"/>
    <mergeCell ref="NJX40:NKM40"/>
    <mergeCell ref="NKN40:NLC40"/>
    <mergeCell ref="NLD40:NLS40"/>
    <mergeCell ref="NEJ40:NEY40"/>
    <mergeCell ref="NEZ40:NFO40"/>
    <mergeCell ref="NFP40:NGE40"/>
    <mergeCell ref="NGF40:NGU40"/>
    <mergeCell ref="NGV40:NHK40"/>
    <mergeCell ref="NHL40:NIA40"/>
    <mergeCell ref="NAR40:NBG40"/>
    <mergeCell ref="NBH40:NBW40"/>
    <mergeCell ref="NBX40:NCM40"/>
    <mergeCell ref="NCN40:NDC40"/>
    <mergeCell ref="NDD40:NDS40"/>
    <mergeCell ref="NDT40:NEI40"/>
    <mergeCell ref="NTD40:NTS40"/>
    <mergeCell ref="NTT40:NUI40"/>
    <mergeCell ref="NUJ40:NUY40"/>
    <mergeCell ref="NUZ40:NVO40"/>
    <mergeCell ref="NVP40:NWE40"/>
    <mergeCell ref="NWF40:NWU40"/>
    <mergeCell ref="NPL40:NQA40"/>
    <mergeCell ref="NQB40:NQQ40"/>
    <mergeCell ref="NQR40:NRG40"/>
    <mergeCell ref="NRH40:NRW40"/>
    <mergeCell ref="NRX40:NSM40"/>
    <mergeCell ref="NSN40:NTC40"/>
    <mergeCell ref="NLT40:NMI40"/>
    <mergeCell ref="NMJ40:NMY40"/>
    <mergeCell ref="NMZ40:NNO40"/>
    <mergeCell ref="NNP40:NOE40"/>
    <mergeCell ref="NOF40:NOU40"/>
    <mergeCell ref="NOV40:NPK40"/>
    <mergeCell ref="OEF40:OEU40"/>
    <mergeCell ref="OEV40:OFK40"/>
    <mergeCell ref="OFL40:OGA40"/>
    <mergeCell ref="OGB40:OGQ40"/>
    <mergeCell ref="OGR40:OHG40"/>
    <mergeCell ref="OHH40:OHW40"/>
    <mergeCell ref="OAN40:OBC40"/>
    <mergeCell ref="OBD40:OBS40"/>
    <mergeCell ref="OBT40:OCI40"/>
    <mergeCell ref="OCJ40:OCY40"/>
    <mergeCell ref="OCZ40:ODO40"/>
    <mergeCell ref="ODP40:OEE40"/>
    <mergeCell ref="NWV40:NXK40"/>
    <mergeCell ref="NXL40:NYA40"/>
    <mergeCell ref="NYB40:NYQ40"/>
    <mergeCell ref="NYR40:NZG40"/>
    <mergeCell ref="NZH40:NZW40"/>
    <mergeCell ref="NZX40:OAM40"/>
    <mergeCell ref="OPH40:OPW40"/>
    <mergeCell ref="OPX40:OQM40"/>
    <mergeCell ref="OQN40:ORC40"/>
    <mergeCell ref="ORD40:ORS40"/>
    <mergeCell ref="ORT40:OSI40"/>
    <mergeCell ref="OSJ40:OSY40"/>
    <mergeCell ref="OLP40:OME40"/>
    <mergeCell ref="OMF40:OMU40"/>
    <mergeCell ref="OMV40:ONK40"/>
    <mergeCell ref="ONL40:OOA40"/>
    <mergeCell ref="OOB40:OOQ40"/>
    <mergeCell ref="OOR40:OPG40"/>
    <mergeCell ref="OHX40:OIM40"/>
    <mergeCell ref="OIN40:OJC40"/>
    <mergeCell ref="OJD40:OJS40"/>
    <mergeCell ref="OJT40:OKI40"/>
    <mergeCell ref="OKJ40:OKY40"/>
    <mergeCell ref="OKZ40:OLO40"/>
    <mergeCell ref="PAJ40:PAY40"/>
    <mergeCell ref="PAZ40:PBO40"/>
    <mergeCell ref="PBP40:PCE40"/>
    <mergeCell ref="PCF40:PCU40"/>
    <mergeCell ref="PCV40:PDK40"/>
    <mergeCell ref="PDL40:PEA40"/>
    <mergeCell ref="OWR40:OXG40"/>
    <mergeCell ref="OXH40:OXW40"/>
    <mergeCell ref="OXX40:OYM40"/>
    <mergeCell ref="OYN40:OZC40"/>
    <mergeCell ref="OZD40:OZS40"/>
    <mergeCell ref="OZT40:PAI40"/>
    <mergeCell ref="OSZ40:OTO40"/>
    <mergeCell ref="OTP40:OUE40"/>
    <mergeCell ref="OUF40:OUU40"/>
    <mergeCell ref="OUV40:OVK40"/>
    <mergeCell ref="OVL40:OWA40"/>
    <mergeCell ref="OWB40:OWQ40"/>
    <mergeCell ref="PLL40:PMA40"/>
    <mergeCell ref="PMB40:PMQ40"/>
    <mergeCell ref="PMR40:PNG40"/>
    <mergeCell ref="PNH40:PNW40"/>
    <mergeCell ref="PNX40:POM40"/>
    <mergeCell ref="PON40:PPC40"/>
    <mergeCell ref="PHT40:PII40"/>
    <mergeCell ref="PIJ40:PIY40"/>
    <mergeCell ref="PIZ40:PJO40"/>
    <mergeCell ref="PJP40:PKE40"/>
    <mergeCell ref="PKF40:PKU40"/>
    <mergeCell ref="PKV40:PLK40"/>
    <mergeCell ref="PEB40:PEQ40"/>
    <mergeCell ref="PER40:PFG40"/>
    <mergeCell ref="PFH40:PFW40"/>
    <mergeCell ref="PFX40:PGM40"/>
    <mergeCell ref="PGN40:PHC40"/>
    <mergeCell ref="PHD40:PHS40"/>
    <mergeCell ref="PWN40:PXC40"/>
    <mergeCell ref="PXD40:PXS40"/>
    <mergeCell ref="PXT40:PYI40"/>
    <mergeCell ref="PYJ40:PYY40"/>
    <mergeCell ref="PYZ40:PZO40"/>
    <mergeCell ref="PZP40:QAE40"/>
    <mergeCell ref="PSV40:PTK40"/>
    <mergeCell ref="PTL40:PUA40"/>
    <mergeCell ref="PUB40:PUQ40"/>
    <mergeCell ref="PUR40:PVG40"/>
    <mergeCell ref="PVH40:PVW40"/>
    <mergeCell ref="PVX40:PWM40"/>
    <mergeCell ref="PPD40:PPS40"/>
    <mergeCell ref="PPT40:PQI40"/>
    <mergeCell ref="PQJ40:PQY40"/>
    <mergeCell ref="PQZ40:PRO40"/>
    <mergeCell ref="PRP40:PSE40"/>
    <mergeCell ref="PSF40:PSU40"/>
    <mergeCell ref="QHP40:QIE40"/>
    <mergeCell ref="QIF40:QIU40"/>
    <mergeCell ref="QIV40:QJK40"/>
    <mergeCell ref="QJL40:QKA40"/>
    <mergeCell ref="QKB40:QKQ40"/>
    <mergeCell ref="QKR40:QLG40"/>
    <mergeCell ref="QDX40:QEM40"/>
    <mergeCell ref="QEN40:QFC40"/>
    <mergeCell ref="QFD40:QFS40"/>
    <mergeCell ref="QFT40:QGI40"/>
    <mergeCell ref="QGJ40:QGY40"/>
    <mergeCell ref="QGZ40:QHO40"/>
    <mergeCell ref="QAF40:QAU40"/>
    <mergeCell ref="QAV40:QBK40"/>
    <mergeCell ref="QBL40:QCA40"/>
    <mergeCell ref="QCB40:QCQ40"/>
    <mergeCell ref="QCR40:QDG40"/>
    <mergeCell ref="QDH40:QDW40"/>
    <mergeCell ref="QSR40:QTG40"/>
    <mergeCell ref="QTH40:QTW40"/>
    <mergeCell ref="QTX40:QUM40"/>
    <mergeCell ref="QUN40:QVC40"/>
    <mergeCell ref="QVD40:QVS40"/>
    <mergeCell ref="QVT40:QWI40"/>
    <mergeCell ref="QOZ40:QPO40"/>
    <mergeCell ref="QPP40:QQE40"/>
    <mergeCell ref="QQF40:QQU40"/>
    <mergeCell ref="QQV40:QRK40"/>
    <mergeCell ref="QRL40:QSA40"/>
    <mergeCell ref="QSB40:QSQ40"/>
    <mergeCell ref="QLH40:QLW40"/>
    <mergeCell ref="QLX40:QMM40"/>
    <mergeCell ref="QMN40:QNC40"/>
    <mergeCell ref="QND40:QNS40"/>
    <mergeCell ref="QNT40:QOI40"/>
    <mergeCell ref="QOJ40:QOY40"/>
    <mergeCell ref="RDT40:REI40"/>
    <mergeCell ref="REJ40:REY40"/>
    <mergeCell ref="REZ40:RFO40"/>
    <mergeCell ref="RFP40:RGE40"/>
    <mergeCell ref="RGF40:RGU40"/>
    <mergeCell ref="RGV40:RHK40"/>
    <mergeCell ref="RAB40:RAQ40"/>
    <mergeCell ref="RAR40:RBG40"/>
    <mergeCell ref="RBH40:RBW40"/>
    <mergeCell ref="RBX40:RCM40"/>
    <mergeCell ref="RCN40:RDC40"/>
    <mergeCell ref="RDD40:RDS40"/>
    <mergeCell ref="QWJ40:QWY40"/>
    <mergeCell ref="QWZ40:QXO40"/>
    <mergeCell ref="QXP40:QYE40"/>
    <mergeCell ref="QYF40:QYU40"/>
    <mergeCell ref="QYV40:QZK40"/>
    <mergeCell ref="QZL40:RAA40"/>
    <mergeCell ref="ROV40:RPK40"/>
    <mergeCell ref="RPL40:RQA40"/>
    <mergeCell ref="RQB40:RQQ40"/>
    <mergeCell ref="RQR40:RRG40"/>
    <mergeCell ref="RRH40:RRW40"/>
    <mergeCell ref="RRX40:RSM40"/>
    <mergeCell ref="RLD40:RLS40"/>
    <mergeCell ref="RLT40:RMI40"/>
    <mergeCell ref="RMJ40:RMY40"/>
    <mergeCell ref="RMZ40:RNO40"/>
    <mergeCell ref="RNP40:ROE40"/>
    <mergeCell ref="ROF40:ROU40"/>
    <mergeCell ref="RHL40:RIA40"/>
    <mergeCell ref="RIB40:RIQ40"/>
    <mergeCell ref="RIR40:RJG40"/>
    <mergeCell ref="RJH40:RJW40"/>
    <mergeCell ref="RJX40:RKM40"/>
    <mergeCell ref="RKN40:RLC40"/>
    <mergeCell ref="RZX40:SAM40"/>
    <mergeCell ref="SAN40:SBC40"/>
    <mergeCell ref="SBD40:SBS40"/>
    <mergeCell ref="SBT40:SCI40"/>
    <mergeCell ref="SCJ40:SCY40"/>
    <mergeCell ref="SCZ40:SDO40"/>
    <mergeCell ref="RWF40:RWU40"/>
    <mergeCell ref="RWV40:RXK40"/>
    <mergeCell ref="RXL40:RYA40"/>
    <mergeCell ref="RYB40:RYQ40"/>
    <mergeCell ref="RYR40:RZG40"/>
    <mergeCell ref="RZH40:RZW40"/>
    <mergeCell ref="RSN40:RTC40"/>
    <mergeCell ref="RTD40:RTS40"/>
    <mergeCell ref="RTT40:RUI40"/>
    <mergeCell ref="RUJ40:RUY40"/>
    <mergeCell ref="RUZ40:RVO40"/>
    <mergeCell ref="RVP40:RWE40"/>
    <mergeCell ref="SKZ40:SLO40"/>
    <mergeCell ref="SLP40:SME40"/>
    <mergeCell ref="SMF40:SMU40"/>
    <mergeCell ref="SMV40:SNK40"/>
    <mergeCell ref="SNL40:SOA40"/>
    <mergeCell ref="SOB40:SOQ40"/>
    <mergeCell ref="SHH40:SHW40"/>
    <mergeCell ref="SHX40:SIM40"/>
    <mergeCell ref="SIN40:SJC40"/>
    <mergeCell ref="SJD40:SJS40"/>
    <mergeCell ref="SJT40:SKI40"/>
    <mergeCell ref="SKJ40:SKY40"/>
    <mergeCell ref="SDP40:SEE40"/>
    <mergeCell ref="SEF40:SEU40"/>
    <mergeCell ref="SEV40:SFK40"/>
    <mergeCell ref="SFL40:SGA40"/>
    <mergeCell ref="SGB40:SGQ40"/>
    <mergeCell ref="SGR40:SHG40"/>
    <mergeCell ref="SWB40:SWQ40"/>
    <mergeCell ref="SWR40:SXG40"/>
    <mergeCell ref="SXH40:SXW40"/>
    <mergeCell ref="SXX40:SYM40"/>
    <mergeCell ref="SYN40:SZC40"/>
    <mergeCell ref="SZD40:SZS40"/>
    <mergeCell ref="SSJ40:SSY40"/>
    <mergeCell ref="SSZ40:STO40"/>
    <mergeCell ref="STP40:SUE40"/>
    <mergeCell ref="SUF40:SUU40"/>
    <mergeCell ref="SUV40:SVK40"/>
    <mergeCell ref="SVL40:SWA40"/>
    <mergeCell ref="SOR40:SPG40"/>
    <mergeCell ref="SPH40:SPW40"/>
    <mergeCell ref="SPX40:SQM40"/>
    <mergeCell ref="SQN40:SRC40"/>
    <mergeCell ref="SRD40:SRS40"/>
    <mergeCell ref="SRT40:SSI40"/>
    <mergeCell ref="THD40:THS40"/>
    <mergeCell ref="THT40:TII40"/>
    <mergeCell ref="TIJ40:TIY40"/>
    <mergeCell ref="TIZ40:TJO40"/>
    <mergeCell ref="TJP40:TKE40"/>
    <mergeCell ref="TKF40:TKU40"/>
    <mergeCell ref="TDL40:TEA40"/>
    <mergeCell ref="TEB40:TEQ40"/>
    <mergeCell ref="TER40:TFG40"/>
    <mergeCell ref="TFH40:TFW40"/>
    <mergeCell ref="TFX40:TGM40"/>
    <mergeCell ref="TGN40:THC40"/>
    <mergeCell ref="SZT40:TAI40"/>
    <mergeCell ref="TAJ40:TAY40"/>
    <mergeCell ref="TAZ40:TBO40"/>
    <mergeCell ref="TBP40:TCE40"/>
    <mergeCell ref="TCF40:TCU40"/>
    <mergeCell ref="TCV40:TDK40"/>
    <mergeCell ref="TSF40:TSU40"/>
    <mergeCell ref="TSV40:TTK40"/>
    <mergeCell ref="TTL40:TUA40"/>
    <mergeCell ref="TUB40:TUQ40"/>
    <mergeCell ref="TUR40:TVG40"/>
    <mergeCell ref="TVH40:TVW40"/>
    <mergeCell ref="TON40:TPC40"/>
    <mergeCell ref="TPD40:TPS40"/>
    <mergeCell ref="TPT40:TQI40"/>
    <mergeCell ref="TQJ40:TQY40"/>
    <mergeCell ref="TQZ40:TRO40"/>
    <mergeCell ref="TRP40:TSE40"/>
    <mergeCell ref="TKV40:TLK40"/>
    <mergeCell ref="TLL40:TMA40"/>
    <mergeCell ref="TMB40:TMQ40"/>
    <mergeCell ref="TMR40:TNG40"/>
    <mergeCell ref="TNH40:TNW40"/>
    <mergeCell ref="TNX40:TOM40"/>
    <mergeCell ref="UDH40:UDW40"/>
    <mergeCell ref="UDX40:UEM40"/>
    <mergeCell ref="UEN40:UFC40"/>
    <mergeCell ref="UFD40:UFS40"/>
    <mergeCell ref="UFT40:UGI40"/>
    <mergeCell ref="UGJ40:UGY40"/>
    <mergeCell ref="TZP40:UAE40"/>
    <mergeCell ref="UAF40:UAU40"/>
    <mergeCell ref="UAV40:UBK40"/>
    <mergeCell ref="UBL40:UCA40"/>
    <mergeCell ref="UCB40:UCQ40"/>
    <mergeCell ref="UCR40:UDG40"/>
    <mergeCell ref="TVX40:TWM40"/>
    <mergeCell ref="TWN40:TXC40"/>
    <mergeCell ref="TXD40:TXS40"/>
    <mergeCell ref="TXT40:TYI40"/>
    <mergeCell ref="TYJ40:TYY40"/>
    <mergeCell ref="TYZ40:TZO40"/>
    <mergeCell ref="UOJ40:UOY40"/>
    <mergeCell ref="UOZ40:UPO40"/>
    <mergeCell ref="UPP40:UQE40"/>
    <mergeCell ref="UQF40:UQU40"/>
    <mergeCell ref="UQV40:URK40"/>
    <mergeCell ref="URL40:USA40"/>
    <mergeCell ref="UKR40:ULG40"/>
    <mergeCell ref="ULH40:ULW40"/>
    <mergeCell ref="ULX40:UMM40"/>
    <mergeCell ref="UMN40:UNC40"/>
    <mergeCell ref="UND40:UNS40"/>
    <mergeCell ref="UNT40:UOI40"/>
    <mergeCell ref="UGZ40:UHO40"/>
    <mergeCell ref="UHP40:UIE40"/>
    <mergeCell ref="UIF40:UIU40"/>
    <mergeCell ref="UIV40:UJK40"/>
    <mergeCell ref="UJL40:UKA40"/>
    <mergeCell ref="UKB40:UKQ40"/>
    <mergeCell ref="UZL40:VAA40"/>
    <mergeCell ref="VAB40:VAQ40"/>
    <mergeCell ref="VAR40:VBG40"/>
    <mergeCell ref="VBH40:VBW40"/>
    <mergeCell ref="VBX40:VCM40"/>
    <mergeCell ref="VCN40:VDC40"/>
    <mergeCell ref="UVT40:UWI40"/>
    <mergeCell ref="UWJ40:UWY40"/>
    <mergeCell ref="UWZ40:UXO40"/>
    <mergeCell ref="UXP40:UYE40"/>
    <mergeCell ref="UYF40:UYU40"/>
    <mergeCell ref="UYV40:UZK40"/>
    <mergeCell ref="USB40:USQ40"/>
    <mergeCell ref="USR40:UTG40"/>
    <mergeCell ref="UTH40:UTW40"/>
    <mergeCell ref="UTX40:UUM40"/>
    <mergeCell ref="UUN40:UVC40"/>
    <mergeCell ref="UVD40:UVS40"/>
    <mergeCell ref="VKN40:VLC40"/>
    <mergeCell ref="VLD40:VLS40"/>
    <mergeCell ref="VLT40:VMI40"/>
    <mergeCell ref="VMJ40:VMY40"/>
    <mergeCell ref="VMZ40:VNO40"/>
    <mergeCell ref="VNP40:VOE40"/>
    <mergeCell ref="VGV40:VHK40"/>
    <mergeCell ref="VHL40:VIA40"/>
    <mergeCell ref="VIB40:VIQ40"/>
    <mergeCell ref="VIR40:VJG40"/>
    <mergeCell ref="VJH40:VJW40"/>
    <mergeCell ref="VJX40:VKM40"/>
    <mergeCell ref="VDD40:VDS40"/>
    <mergeCell ref="VDT40:VEI40"/>
    <mergeCell ref="VEJ40:VEY40"/>
    <mergeCell ref="VEZ40:VFO40"/>
    <mergeCell ref="VFP40:VGE40"/>
    <mergeCell ref="VGF40:VGU40"/>
    <mergeCell ref="VVP40:VWE40"/>
    <mergeCell ref="VWF40:VWU40"/>
    <mergeCell ref="VWV40:VXK40"/>
    <mergeCell ref="VXL40:VYA40"/>
    <mergeCell ref="VYB40:VYQ40"/>
    <mergeCell ref="VYR40:VZG40"/>
    <mergeCell ref="VRX40:VSM40"/>
    <mergeCell ref="VSN40:VTC40"/>
    <mergeCell ref="VTD40:VTS40"/>
    <mergeCell ref="VTT40:VUI40"/>
    <mergeCell ref="VUJ40:VUY40"/>
    <mergeCell ref="VUZ40:VVO40"/>
    <mergeCell ref="VOF40:VOU40"/>
    <mergeCell ref="VOV40:VPK40"/>
    <mergeCell ref="VPL40:VQA40"/>
    <mergeCell ref="VQB40:VQQ40"/>
    <mergeCell ref="VQR40:VRG40"/>
    <mergeCell ref="VRH40:VRW40"/>
    <mergeCell ref="WLP40:WME40"/>
    <mergeCell ref="WMF40:WMU40"/>
    <mergeCell ref="WMV40:WNK40"/>
    <mergeCell ref="WNL40:WOA40"/>
    <mergeCell ref="WGR40:WHG40"/>
    <mergeCell ref="WHH40:WHW40"/>
    <mergeCell ref="WHX40:WIM40"/>
    <mergeCell ref="WIN40:WJC40"/>
    <mergeCell ref="WJD40:WJS40"/>
    <mergeCell ref="WJT40:WKI40"/>
    <mergeCell ref="WCZ40:WDO40"/>
    <mergeCell ref="WDP40:WEE40"/>
    <mergeCell ref="WEF40:WEU40"/>
    <mergeCell ref="WEV40:WFK40"/>
    <mergeCell ref="WFL40:WGA40"/>
    <mergeCell ref="WGB40:WGQ40"/>
    <mergeCell ref="VZH40:VZW40"/>
    <mergeCell ref="VZX40:WAM40"/>
    <mergeCell ref="WAN40:WBC40"/>
    <mergeCell ref="WBD40:WBS40"/>
    <mergeCell ref="WBT40:WCI40"/>
    <mergeCell ref="WCJ40:WCY40"/>
    <mergeCell ref="A47:H47"/>
    <mergeCell ref="A50:C50"/>
    <mergeCell ref="A51:C51"/>
    <mergeCell ref="XCV40:XDK40"/>
    <mergeCell ref="XDL40:XEA40"/>
    <mergeCell ref="XEB40:XEQ40"/>
    <mergeCell ref="WZD40:WZS40"/>
    <mergeCell ref="WZT40:XAI40"/>
    <mergeCell ref="XAJ40:XAY40"/>
    <mergeCell ref="XAZ40:XBO40"/>
    <mergeCell ref="XBP40:XCE40"/>
    <mergeCell ref="XCF40:XCU40"/>
    <mergeCell ref="WVL40:WWA40"/>
    <mergeCell ref="WWB40:WWQ40"/>
    <mergeCell ref="WWR40:WXG40"/>
    <mergeCell ref="WXH40:WXW40"/>
    <mergeCell ref="WXX40:WYM40"/>
    <mergeCell ref="WYN40:WZC40"/>
    <mergeCell ref="WRT40:WSI40"/>
    <mergeCell ref="WSJ40:WSY40"/>
    <mergeCell ref="WSZ40:WTO40"/>
    <mergeCell ref="WTP40:WUE40"/>
    <mergeCell ref="WUF40:WUU40"/>
    <mergeCell ref="WUV40:WVK40"/>
    <mergeCell ref="WOB40:WOQ40"/>
    <mergeCell ref="WOR40:WPG40"/>
    <mergeCell ref="WPH40:WPW40"/>
    <mergeCell ref="WPX40:WQM40"/>
    <mergeCell ref="WQN40:WRC40"/>
    <mergeCell ref="WRD40:WRS40"/>
    <mergeCell ref="WKJ40:WKY40"/>
    <mergeCell ref="WKZ40:WLO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WWZ64"/>
  <sheetViews>
    <sheetView zoomScale="85" zoomScaleNormal="85" workbookViewId="0">
      <pane xSplit="3" ySplit="3" topLeftCell="D40" activePane="bottomRight" state="frozen"/>
      <selection activeCell="G25" sqref="G25"/>
      <selection pane="topRight" activeCell="G25" sqref="G25"/>
      <selection pane="bottomLeft" activeCell="G25" sqref="G25"/>
      <selection pane="bottomRight" activeCell="A57" sqref="A57:X57"/>
    </sheetView>
  </sheetViews>
  <sheetFormatPr baseColWidth="10" defaultRowHeight="15" x14ac:dyDescent="0.25"/>
  <cols>
    <col min="1" max="2" width="15.7109375" style="45" customWidth="1"/>
    <col min="3" max="3" width="30.7109375" style="45" customWidth="1"/>
    <col min="4" max="23" width="12.7109375" style="45" customWidth="1"/>
    <col min="24" max="24" width="12.7109375" style="59" customWidth="1"/>
    <col min="25" max="25" width="11.42578125" style="59"/>
    <col min="26" max="16384" width="11.42578125" style="45"/>
  </cols>
  <sheetData>
    <row r="1" spans="1:25" x14ac:dyDescent="0.25">
      <c r="A1" s="263" t="s">
        <v>123</v>
      </c>
      <c r="B1" s="263"/>
      <c r="C1" s="263"/>
      <c r="D1" s="263"/>
      <c r="E1" s="263"/>
      <c r="F1" s="263"/>
      <c r="G1" s="263"/>
      <c r="H1" s="263"/>
      <c r="I1" s="263"/>
      <c r="J1" s="263"/>
      <c r="K1" s="263"/>
      <c r="L1" s="263"/>
      <c r="M1" s="263"/>
      <c r="N1" s="263"/>
      <c r="O1" s="263"/>
      <c r="P1" s="263"/>
      <c r="Q1" s="263"/>
      <c r="R1" s="263"/>
      <c r="S1" s="263"/>
      <c r="T1" s="263"/>
      <c r="U1" s="263"/>
      <c r="V1" s="263"/>
      <c r="W1" s="263"/>
      <c r="X1" s="263"/>
      <c r="Y1" s="45"/>
    </row>
    <row r="3" spans="1:25" ht="56.25" x14ac:dyDescent="0.25">
      <c r="A3" s="275" t="s">
        <v>179</v>
      </c>
      <c r="B3" s="296"/>
      <c r="C3" s="296"/>
      <c r="D3" s="89">
        <v>2000</v>
      </c>
      <c r="E3" s="89">
        <v>2001</v>
      </c>
      <c r="F3" s="89">
        <v>2002</v>
      </c>
      <c r="G3" s="89">
        <v>2003</v>
      </c>
      <c r="H3" s="89">
        <v>2004</v>
      </c>
      <c r="I3" s="89">
        <v>2005</v>
      </c>
      <c r="J3" s="89">
        <v>2006</v>
      </c>
      <c r="K3" s="89">
        <v>2007</v>
      </c>
      <c r="L3" s="89">
        <v>2008</v>
      </c>
      <c r="M3" s="89">
        <v>2009</v>
      </c>
      <c r="N3" s="89">
        <v>2010</v>
      </c>
      <c r="O3" s="89">
        <v>2011</v>
      </c>
      <c r="P3" s="89">
        <v>2012</v>
      </c>
      <c r="Q3" s="89">
        <v>2013</v>
      </c>
      <c r="R3" s="89">
        <v>2013</v>
      </c>
      <c r="S3" s="89">
        <v>2014</v>
      </c>
      <c r="T3" s="89">
        <v>2015</v>
      </c>
      <c r="U3" s="89">
        <v>2016</v>
      </c>
      <c r="V3" s="89">
        <v>2017</v>
      </c>
      <c r="W3" s="89" t="s">
        <v>126</v>
      </c>
      <c r="X3" s="89" t="s">
        <v>127</v>
      </c>
      <c r="Y3" s="45"/>
    </row>
    <row r="4" spans="1:25" ht="21.75" customHeight="1" x14ac:dyDescent="0.25">
      <c r="A4" s="275" t="s">
        <v>61</v>
      </c>
      <c r="B4" s="275" t="s">
        <v>51</v>
      </c>
      <c r="C4" s="82" t="s">
        <v>40</v>
      </c>
      <c r="D4" s="12"/>
      <c r="E4" s="12"/>
      <c r="F4" s="12"/>
      <c r="G4" s="12"/>
      <c r="H4" s="12"/>
      <c r="I4" s="12"/>
      <c r="J4" s="12"/>
      <c r="K4" s="12"/>
      <c r="L4" s="12"/>
      <c r="M4" s="12"/>
      <c r="N4" s="12"/>
      <c r="O4" s="12"/>
      <c r="P4" s="12"/>
      <c r="Q4" s="12"/>
      <c r="R4" s="12"/>
      <c r="S4" s="12"/>
      <c r="T4" s="12"/>
      <c r="U4" s="12"/>
      <c r="V4" s="12"/>
      <c r="W4" s="28"/>
      <c r="X4" s="28"/>
      <c r="Y4" s="45"/>
    </row>
    <row r="5" spans="1:25" ht="26.25" customHeight="1" x14ac:dyDescent="0.25">
      <c r="A5" s="275"/>
      <c r="B5" s="275"/>
      <c r="C5" s="13" t="s">
        <v>53</v>
      </c>
      <c r="D5" s="14">
        <v>1825.6877355019715</v>
      </c>
      <c r="E5" s="14">
        <v>1855.1303342546337</v>
      </c>
      <c r="F5" s="14">
        <v>1905.25</v>
      </c>
      <c r="G5" s="14">
        <v>1921.6666666666667</v>
      </c>
      <c r="H5" s="14">
        <v>1917.1666666666667</v>
      </c>
      <c r="I5" s="14">
        <v>1949.9166666666667</v>
      </c>
      <c r="J5" s="14">
        <v>1955.75</v>
      </c>
      <c r="K5" s="14">
        <v>2015.53</v>
      </c>
      <c r="L5" s="14">
        <v>2041.6158333333333</v>
      </c>
      <c r="M5" s="14">
        <v>2103</v>
      </c>
      <c r="N5" s="15">
        <v>2135</v>
      </c>
      <c r="O5" s="15">
        <v>2079.4</v>
      </c>
      <c r="P5" s="15">
        <v>2239.8633967999999</v>
      </c>
      <c r="Q5" s="15">
        <v>2212.1505698999999</v>
      </c>
      <c r="R5" s="123">
        <v>2212.1505597999999</v>
      </c>
      <c r="S5" s="123">
        <v>2214.1506033999999</v>
      </c>
      <c r="T5" s="123">
        <v>2217.4844969999999</v>
      </c>
      <c r="U5" s="123">
        <v>2223.9732585000002</v>
      </c>
      <c r="V5" s="123">
        <v>2244.6605995</v>
      </c>
      <c r="W5" s="27">
        <f>100*(V5/U5-1)</f>
        <v>0.93019738078832237</v>
      </c>
      <c r="X5" s="27">
        <f>100*(POWER(V5/R5*Q5/K5,1/10)-1)</f>
        <v>1.0825389621571979</v>
      </c>
      <c r="Y5" s="45"/>
    </row>
    <row r="6" spans="1:25" ht="19.5" customHeight="1" x14ac:dyDescent="0.25">
      <c r="A6" s="275"/>
      <c r="B6" s="275"/>
      <c r="C6" s="13" t="s">
        <v>41</v>
      </c>
      <c r="D6" s="16">
        <v>590</v>
      </c>
      <c r="E6" s="16">
        <v>595</v>
      </c>
      <c r="F6" s="16">
        <v>600</v>
      </c>
      <c r="G6" s="16">
        <v>604</v>
      </c>
      <c r="H6" s="16">
        <v>601</v>
      </c>
      <c r="I6" s="16">
        <v>606</v>
      </c>
      <c r="J6" s="16">
        <v>605</v>
      </c>
      <c r="K6" s="16">
        <v>618</v>
      </c>
      <c r="L6" s="14">
        <v>622</v>
      </c>
      <c r="M6" s="14">
        <v>634.68200000000002</v>
      </c>
      <c r="N6" s="15">
        <v>639</v>
      </c>
      <c r="O6" s="15">
        <v>626.79999999999995</v>
      </c>
      <c r="P6" s="15">
        <v>653.69109019999996</v>
      </c>
      <c r="Q6" s="15">
        <v>651.51986250000004</v>
      </c>
      <c r="R6" s="156">
        <v>671.78568600000006</v>
      </c>
      <c r="S6" s="156">
        <v>673.43907030000003</v>
      </c>
      <c r="T6" s="156">
        <v>673.09662170000001</v>
      </c>
      <c r="U6" s="156">
        <v>676.7670286</v>
      </c>
      <c r="V6" s="156">
        <v>678.66369120000002</v>
      </c>
      <c r="W6" s="27">
        <f t="shared" ref="W6:W50" si="0">100*(V6/U6-1)</f>
        <v>0.28025339885773271</v>
      </c>
      <c r="X6" s="27">
        <f>100*(POWER(V6/R6*Q6/K6,1/10)-1)</f>
        <v>0.63204664485252415</v>
      </c>
      <c r="Y6" s="45"/>
    </row>
    <row r="7" spans="1:25" ht="19.5" customHeight="1" x14ac:dyDescent="0.25">
      <c r="A7" s="275"/>
      <c r="B7" s="275"/>
      <c r="C7" s="13" t="s">
        <v>42</v>
      </c>
      <c r="D7" s="28">
        <v>68.237300000000005</v>
      </c>
      <c r="E7" s="28">
        <v>68.468599999999995</v>
      </c>
      <c r="F7" s="28">
        <v>68.600000000000009</v>
      </c>
      <c r="G7" s="28">
        <v>68.5</v>
      </c>
      <c r="H7" s="28">
        <v>68</v>
      </c>
      <c r="I7" s="28">
        <v>67.800000000000011</v>
      </c>
      <c r="J7" s="28">
        <v>67.5</v>
      </c>
      <c r="K7" s="28">
        <v>67.5</v>
      </c>
      <c r="L7" s="28">
        <v>67.2012</v>
      </c>
      <c r="M7" s="28">
        <v>67.635300000000001</v>
      </c>
      <c r="N7" s="27">
        <v>67.600000000000009</v>
      </c>
      <c r="O7" s="27">
        <v>66.209999999999994</v>
      </c>
      <c r="P7" s="27">
        <v>68.933700000000002</v>
      </c>
      <c r="Q7" s="27">
        <v>68.627290000000002</v>
      </c>
      <c r="R7" s="153">
        <v>70.503540000000001</v>
      </c>
      <c r="S7" s="153">
        <v>70.455359999999999</v>
      </c>
      <c r="T7" s="153">
        <v>70.385300000000001</v>
      </c>
      <c r="U7" s="153">
        <v>69.909319999999994</v>
      </c>
      <c r="V7" s="153">
        <v>69.059879999999993</v>
      </c>
      <c r="W7" s="27">
        <f t="shared" si="0"/>
        <v>-1.2150597373855154</v>
      </c>
      <c r="X7" s="27">
        <f t="shared" ref="X7:X21" si="1">100*(POWER(V7/R7*Q7/K7,1/10)-1)</f>
        <v>-4.1254446262473099E-2</v>
      </c>
      <c r="Y7" s="45"/>
    </row>
    <row r="8" spans="1:25" ht="21.75" customHeight="1" x14ac:dyDescent="0.25">
      <c r="A8" s="275"/>
      <c r="B8" s="275"/>
      <c r="C8" s="82" t="s">
        <v>43</v>
      </c>
      <c r="D8" s="12"/>
      <c r="E8" s="12"/>
      <c r="F8" s="12"/>
      <c r="G8" s="12"/>
      <c r="H8" s="12"/>
      <c r="I8" s="12"/>
      <c r="J8" s="12"/>
      <c r="K8" s="12"/>
      <c r="L8" s="12"/>
      <c r="M8" s="12"/>
      <c r="N8" s="18"/>
      <c r="O8" s="18"/>
      <c r="P8" s="18"/>
      <c r="Q8" s="18"/>
      <c r="R8" s="18"/>
      <c r="S8" s="18"/>
      <c r="T8" s="176"/>
      <c r="U8" s="18"/>
      <c r="V8" s="18"/>
      <c r="W8" s="27"/>
      <c r="X8" s="27"/>
      <c r="Y8" s="45"/>
    </row>
    <row r="9" spans="1:25" ht="27" customHeight="1" x14ac:dyDescent="0.25">
      <c r="A9" s="275"/>
      <c r="B9" s="275"/>
      <c r="C9" s="13" t="s">
        <v>53</v>
      </c>
      <c r="D9" s="14">
        <v>798.13066943234071</v>
      </c>
      <c r="E9" s="14">
        <v>804.77132927975458</v>
      </c>
      <c r="F9" s="14">
        <v>829.41666666666663</v>
      </c>
      <c r="G9" s="14">
        <v>828.33333333333337</v>
      </c>
      <c r="H9" s="14">
        <v>821.08333333333337</v>
      </c>
      <c r="I9" s="14">
        <v>836.16666666666663</v>
      </c>
      <c r="J9" s="14">
        <v>880</v>
      </c>
      <c r="K9" s="14">
        <v>898.82416666666666</v>
      </c>
      <c r="L9" s="14">
        <v>921.06700000000001</v>
      </c>
      <c r="M9" s="14">
        <v>941</v>
      </c>
      <c r="N9" s="14">
        <v>952</v>
      </c>
      <c r="O9" s="14">
        <v>970</v>
      </c>
      <c r="P9" s="14">
        <v>991.77461389999996</v>
      </c>
      <c r="Q9" s="14">
        <v>1017.0402144</v>
      </c>
      <c r="R9" s="151">
        <v>950.08304950000002</v>
      </c>
      <c r="S9" s="151">
        <v>964.23971570000003</v>
      </c>
      <c r="T9" s="151">
        <v>969.34560869999996</v>
      </c>
      <c r="U9" s="151">
        <v>971.33718109999995</v>
      </c>
      <c r="V9" s="151">
        <v>980.73073239999997</v>
      </c>
      <c r="W9" s="27">
        <f t="shared" si="0"/>
        <v>0.96707420273587363</v>
      </c>
      <c r="X9" s="27">
        <f t="shared" si="1"/>
        <v>1.565254232108293</v>
      </c>
      <c r="Y9" s="45"/>
    </row>
    <row r="10" spans="1:25" ht="21.75" customHeight="1" x14ac:dyDescent="0.25">
      <c r="A10" s="275"/>
      <c r="B10" s="275" t="s">
        <v>52</v>
      </c>
      <c r="C10" s="82" t="s">
        <v>40</v>
      </c>
      <c r="D10" s="12"/>
      <c r="E10" s="12"/>
      <c r="F10" s="12"/>
      <c r="G10" s="12"/>
      <c r="H10" s="12"/>
      <c r="I10" s="12"/>
      <c r="J10" s="12"/>
      <c r="K10" s="12"/>
      <c r="L10" s="12"/>
      <c r="M10" s="12"/>
      <c r="N10" s="18"/>
      <c r="O10" s="18"/>
      <c r="P10" s="18"/>
      <c r="Q10" s="18"/>
      <c r="R10" s="18"/>
      <c r="S10" s="18"/>
      <c r="T10" s="176"/>
      <c r="U10" s="18"/>
      <c r="V10" s="18"/>
      <c r="W10" s="27"/>
      <c r="X10" s="27"/>
      <c r="Y10" s="45"/>
    </row>
    <row r="11" spans="1:25" ht="31.5" customHeight="1" x14ac:dyDescent="0.25">
      <c r="A11" s="275"/>
      <c r="B11" s="275"/>
      <c r="C11" s="13" t="s">
        <v>53</v>
      </c>
      <c r="D11" s="15">
        <v>1765</v>
      </c>
      <c r="E11" s="15">
        <v>1796</v>
      </c>
      <c r="F11" s="15">
        <v>1839</v>
      </c>
      <c r="G11" s="15">
        <v>1843.14</v>
      </c>
      <c r="H11" s="15">
        <v>1831</v>
      </c>
      <c r="I11" s="15">
        <v>1860</v>
      </c>
      <c r="J11" s="15">
        <v>1880</v>
      </c>
      <c r="K11" s="15">
        <v>1929</v>
      </c>
      <c r="L11" s="15">
        <v>1957</v>
      </c>
      <c r="M11" s="15">
        <v>2006</v>
      </c>
      <c r="N11" s="15">
        <v>2035</v>
      </c>
      <c r="O11" s="15">
        <v>1974.9</v>
      </c>
      <c r="P11" s="15">
        <v>2157.6563430000001</v>
      </c>
      <c r="Q11" s="15">
        <v>2112.9843624</v>
      </c>
      <c r="R11" s="156">
        <v>2112.9843380000002</v>
      </c>
      <c r="S11" s="156">
        <v>2114.7336089</v>
      </c>
      <c r="T11" s="156">
        <v>2124.1598800000002</v>
      </c>
      <c r="U11" s="156">
        <v>2132.9663857999999</v>
      </c>
      <c r="V11" s="156">
        <v>2156.4238163</v>
      </c>
      <c r="W11" s="27">
        <f t="shared" si="0"/>
        <v>1.0997562200776079</v>
      </c>
      <c r="X11" s="27">
        <f t="shared" si="1"/>
        <v>1.1207284966485931</v>
      </c>
      <c r="Y11" s="45"/>
    </row>
    <row r="12" spans="1:25" ht="19.5" customHeight="1" x14ac:dyDescent="0.25">
      <c r="A12" s="275"/>
      <c r="B12" s="275"/>
      <c r="C12" s="13" t="s">
        <v>41</v>
      </c>
      <c r="D12" s="19">
        <v>568</v>
      </c>
      <c r="E12" s="19">
        <v>571</v>
      </c>
      <c r="F12" s="19">
        <v>577</v>
      </c>
      <c r="G12" s="19">
        <v>579</v>
      </c>
      <c r="H12" s="19">
        <v>575</v>
      </c>
      <c r="I12" s="19">
        <v>580</v>
      </c>
      <c r="J12" s="19">
        <v>582</v>
      </c>
      <c r="K12" s="19">
        <v>593</v>
      </c>
      <c r="L12" s="19">
        <v>598</v>
      </c>
      <c r="M12" s="19">
        <v>608</v>
      </c>
      <c r="N12" s="19">
        <v>612</v>
      </c>
      <c r="O12" s="20">
        <v>598.9</v>
      </c>
      <c r="P12" s="20">
        <v>633.02376589999994</v>
      </c>
      <c r="Q12" s="20">
        <v>626.29470179999998</v>
      </c>
      <c r="R12" s="152">
        <v>644.78629599999999</v>
      </c>
      <c r="S12" s="152">
        <v>645.61250389999998</v>
      </c>
      <c r="T12" s="152">
        <v>645.4533222</v>
      </c>
      <c r="U12" s="152">
        <v>647.70122500000002</v>
      </c>
      <c r="V12" s="152">
        <v>648.96845150000001</v>
      </c>
      <c r="W12" s="27">
        <f t="shared" si="0"/>
        <v>0.19564985383500044</v>
      </c>
      <c r="X12" s="27">
        <f t="shared" si="1"/>
        <v>0.61278788671965678</v>
      </c>
      <c r="Y12" s="45"/>
    </row>
    <row r="13" spans="1:25" ht="19.5" customHeight="1" x14ac:dyDescent="0.25">
      <c r="A13" s="275"/>
      <c r="B13" s="275"/>
      <c r="C13" s="13" t="s">
        <v>42</v>
      </c>
      <c r="D13" s="27">
        <v>68.100000000000009</v>
      </c>
      <c r="E13" s="27">
        <v>68.300000000000011</v>
      </c>
      <c r="F13" s="27">
        <v>68.5</v>
      </c>
      <c r="G13" s="27">
        <v>68.400000000000006</v>
      </c>
      <c r="H13" s="27">
        <v>67.900000000000006</v>
      </c>
      <c r="I13" s="27">
        <v>67.7</v>
      </c>
      <c r="J13" s="27">
        <v>67.600000000000009</v>
      </c>
      <c r="K13" s="27">
        <v>67.5</v>
      </c>
      <c r="L13" s="27">
        <v>67.100000000000009</v>
      </c>
      <c r="M13" s="27">
        <v>67.5</v>
      </c>
      <c r="N13" s="27">
        <v>67.400000000000006</v>
      </c>
      <c r="O13" s="27">
        <v>65.88</v>
      </c>
      <c r="P13" s="27">
        <v>68.570419999999999</v>
      </c>
      <c r="Q13" s="27">
        <v>68.312779999999989</v>
      </c>
      <c r="R13" s="153">
        <v>70.134240000000005</v>
      </c>
      <c r="S13" s="153">
        <v>70.236589999999993</v>
      </c>
      <c r="T13" s="153">
        <v>70.346170000000001</v>
      </c>
      <c r="U13" s="153">
        <v>70.091539999999995</v>
      </c>
      <c r="V13" s="153">
        <v>69.464759999999998</v>
      </c>
      <c r="W13" s="27">
        <f t="shared" si="0"/>
        <v>-0.89423060186720749</v>
      </c>
      <c r="X13" s="27">
        <f t="shared" si="1"/>
        <v>2.3780033096487685E-2</v>
      </c>
      <c r="Y13" s="45"/>
    </row>
    <row r="14" spans="1:25" ht="20.25" customHeight="1" x14ac:dyDescent="0.25">
      <c r="A14" s="275"/>
      <c r="B14" s="275"/>
      <c r="C14" s="82" t="s">
        <v>43</v>
      </c>
      <c r="D14" s="18"/>
      <c r="E14" s="18"/>
      <c r="F14" s="18"/>
      <c r="G14" s="18"/>
      <c r="H14" s="18"/>
      <c r="I14" s="18"/>
      <c r="J14" s="18"/>
      <c r="K14" s="18"/>
      <c r="L14" s="18"/>
      <c r="M14" s="18"/>
      <c r="N14" s="18"/>
      <c r="O14" s="18"/>
      <c r="P14" s="18"/>
      <c r="Q14" s="18"/>
      <c r="R14" s="18"/>
      <c r="S14" s="18"/>
      <c r="T14" s="18"/>
      <c r="U14" s="18"/>
      <c r="V14" s="18"/>
      <c r="W14" s="27"/>
      <c r="X14" s="27"/>
      <c r="Y14" s="45"/>
    </row>
    <row r="15" spans="1:25" ht="26.25" customHeight="1" x14ac:dyDescent="0.25">
      <c r="A15" s="275"/>
      <c r="B15" s="275"/>
      <c r="C15" s="13" t="s">
        <v>53</v>
      </c>
      <c r="D15" s="14">
        <v>786.58</v>
      </c>
      <c r="E15" s="14">
        <v>796</v>
      </c>
      <c r="F15" s="14">
        <v>814.15</v>
      </c>
      <c r="G15" s="14">
        <v>811.16</v>
      </c>
      <c r="H15" s="14">
        <v>808</v>
      </c>
      <c r="I15" s="14">
        <v>823</v>
      </c>
      <c r="J15" s="14">
        <v>864</v>
      </c>
      <c r="K15" s="14">
        <v>881</v>
      </c>
      <c r="L15" s="14">
        <v>904</v>
      </c>
      <c r="M15" s="14">
        <v>923</v>
      </c>
      <c r="N15" s="14">
        <v>932</v>
      </c>
      <c r="O15" s="14">
        <v>949</v>
      </c>
      <c r="P15" s="14">
        <v>970.99621209999998</v>
      </c>
      <c r="Q15" s="14">
        <v>991.64745400000004</v>
      </c>
      <c r="R15" s="151">
        <v>923.69813929999998</v>
      </c>
      <c r="S15" s="151">
        <v>938.24365920000002</v>
      </c>
      <c r="T15" s="151">
        <v>946.9843012</v>
      </c>
      <c r="U15" s="151">
        <v>947.71713569999997</v>
      </c>
      <c r="V15" s="151">
        <v>957.1509671</v>
      </c>
      <c r="W15" s="27">
        <f t="shared" si="0"/>
        <v>0.99542691005920503</v>
      </c>
      <c r="X15" s="27">
        <f t="shared" si="1"/>
        <v>1.5507596868815643</v>
      </c>
      <c r="Y15" s="45"/>
    </row>
    <row r="16" spans="1:25" ht="21.75" customHeight="1" x14ac:dyDescent="0.25">
      <c r="A16" s="275"/>
      <c r="B16" s="297" t="s">
        <v>138</v>
      </c>
      <c r="C16" s="82" t="s">
        <v>40</v>
      </c>
      <c r="D16" s="12"/>
      <c r="E16" s="12"/>
      <c r="F16" s="12"/>
      <c r="G16" s="12"/>
      <c r="H16" s="12"/>
      <c r="I16" s="12"/>
      <c r="J16" s="12"/>
      <c r="K16" s="12"/>
      <c r="L16" s="12"/>
      <c r="M16" s="12"/>
      <c r="N16" s="18"/>
      <c r="O16" s="18"/>
      <c r="P16" s="18"/>
      <c r="Q16" s="18"/>
      <c r="R16" s="18"/>
      <c r="S16" s="18"/>
      <c r="T16" s="176"/>
      <c r="U16" s="18"/>
      <c r="V16" s="18"/>
      <c r="W16" s="27"/>
      <c r="X16" s="27"/>
      <c r="Y16" s="45"/>
    </row>
    <row r="17" spans="1:25" ht="26.25" customHeight="1" x14ac:dyDescent="0.25">
      <c r="A17" s="275"/>
      <c r="B17" s="298"/>
      <c r="C17" s="13" t="s">
        <v>53</v>
      </c>
      <c r="D17" s="14">
        <v>1463.7012564593917</v>
      </c>
      <c r="E17" s="14">
        <v>1460.9706408600971</v>
      </c>
      <c r="F17" s="14">
        <v>1503.8333333333333</v>
      </c>
      <c r="G17" s="14">
        <v>1504</v>
      </c>
      <c r="H17" s="14">
        <v>1548</v>
      </c>
      <c r="I17" s="14">
        <v>1579</v>
      </c>
      <c r="J17" s="14">
        <v>1508.9</v>
      </c>
      <c r="K17" s="14">
        <v>1482.7916666666667</v>
      </c>
      <c r="L17" s="14">
        <v>1483.73</v>
      </c>
      <c r="M17" s="14">
        <v>1512</v>
      </c>
      <c r="N17" s="15">
        <v>1555</v>
      </c>
      <c r="O17" s="15">
        <v>1560</v>
      </c>
      <c r="P17" s="15">
        <v>1521.5003849</v>
      </c>
      <c r="Q17" s="15">
        <v>1555.1101716000001</v>
      </c>
      <c r="R17" s="156">
        <v>1503.6690432</v>
      </c>
      <c r="S17" s="156">
        <v>1542.6676123</v>
      </c>
      <c r="T17" s="156">
        <v>1617.6662993</v>
      </c>
      <c r="U17" s="156">
        <v>1593.9695380999999</v>
      </c>
      <c r="V17" s="156">
        <v>1608.3705195</v>
      </c>
      <c r="W17" s="27">
        <f t="shared" si="0"/>
        <v>0.90346653783397457</v>
      </c>
      <c r="X17" s="27">
        <f t="shared" si="1"/>
        <v>1.1559625740225288</v>
      </c>
      <c r="Y17" s="45"/>
    </row>
    <row r="18" spans="1:25" ht="19.5" customHeight="1" x14ac:dyDescent="0.25">
      <c r="A18" s="275"/>
      <c r="B18" s="298"/>
      <c r="C18" s="13" t="s">
        <v>41</v>
      </c>
      <c r="D18" s="16">
        <v>480</v>
      </c>
      <c r="E18" s="16">
        <v>479</v>
      </c>
      <c r="F18" s="16">
        <v>483</v>
      </c>
      <c r="G18" s="16">
        <v>482</v>
      </c>
      <c r="H18" s="16">
        <v>489</v>
      </c>
      <c r="I18" s="16">
        <v>492</v>
      </c>
      <c r="J18" s="16">
        <v>482</v>
      </c>
      <c r="K18" s="16">
        <v>477</v>
      </c>
      <c r="L18" s="16">
        <v>478</v>
      </c>
      <c r="M18" s="14">
        <v>481.238</v>
      </c>
      <c r="N18" s="15">
        <v>489</v>
      </c>
      <c r="O18" s="15">
        <v>491</v>
      </c>
      <c r="P18" s="15">
        <v>488.81094610000002</v>
      </c>
      <c r="Q18" s="15">
        <v>498.7142374</v>
      </c>
      <c r="R18" s="156">
        <v>532.12243100000001</v>
      </c>
      <c r="S18" s="156">
        <v>541.63970589999997</v>
      </c>
      <c r="T18" s="156">
        <v>553.7567841</v>
      </c>
      <c r="U18" s="156">
        <v>552.33729800000003</v>
      </c>
      <c r="V18" s="156">
        <v>550.60546959999999</v>
      </c>
      <c r="W18" s="27">
        <f t="shared" si="0"/>
        <v>-0.31354543795447665</v>
      </c>
      <c r="X18" s="27">
        <f t="shared" si="1"/>
        <v>0.7897189648384817</v>
      </c>
      <c r="Y18" s="45"/>
    </row>
    <row r="19" spans="1:25" ht="19.5" customHeight="1" x14ac:dyDescent="0.25">
      <c r="A19" s="275"/>
      <c r="B19" s="298"/>
      <c r="C19" s="13" t="s">
        <v>42</v>
      </c>
      <c r="D19" s="28">
        <v>66.900000000000006</v>
      </c>
      <c r="E19" s="28">
        <v>66.5</v>
      </c>
      <c r="F19" s="28">
        <v>66.400000000000006</v>
      </c>
      <c r="G19" s="28">
        <v>66.3</v>
      </c>
      <c r="H19" s="28">
        <v>66.400000000000006</v>
      </c>
      <c r="I19" s="28">
        <v>66.100000000000009</v>
      </c>
      <c r="J19" s="28">
        <v>61.740099999999998</v>
      </c>
      <c r="K19" s="28">
        <v>60.292699999999996</v>
      </c>
      <c r="L19" s="28">
        <v>60.063299999999998</v>
      </c>
      <c r="M19" s="28">
        <v>60.811999999999998</v>
      </c>
      <c r="N19" s="27">
        <v>61.3</v>
      </c>
      <c r="O19" s="27">
        <v>61.044800000000002</v>
      </c>
      <c r="P19" s="27">
        <v>59.003830000000001</v>
      </c>
      <c r="Q19" s="27">
        <v>58.689100000000003</v>
      </c>
      <c r="R19" s="153">
        <v>67.74879</v>
      </c>
      <c r="S19" s="153">
        <v>68.363839999999996</v>
      </c>
      <c r="T19" s="153">
        <v>69.90531</v>
      </c>
      <c r="U19" s="153">
        <v>68.915320000000008</v>
      </c>
      <c r="V19" s="153">
        <v>67.262820000000005</v>
      </c>
      <c r="W19" s="27">
        <f t="shared" si="0"/>
        <v>-2.3978703138866742</v>
      </c>
      <c r="X19" s="27">
        <f t="shared" si="1"/>
        <v>-0.3409771773678183</v>
      </c>
      <c r="Y19" s="45"/>
    </row>
    <row r="20" spans="1:25" ht="21.75" customHeight="1" x14ac:dyDescent="0.25">
      <c r="A20" s="275"/>
      <c r="B20" s="298"/>
      <c r="C20" s="82" t="s">
        <v>43</v>
      </c>
      <c r="D20" s="12"/>
      <c r="E20" s="12"/>
      <c r="F20" s="12"/>
      <c r="G20" s="12"/>
      <c r="H20" s="12"/>
      <c r="I20" s="12"/>
      <c r="J20" s="12"/>
      <c r="K20" s="17"/>
      <c r="L20" s="17"/>
      <c r="M20" s="18"/>
      <c r="N20" s="18"/>
      <c r="O20" s="18"/>
      <c r="P20" s="18"/>
      <c r="Q20" s="18"/>
      <c r="R20" s="18"/>
      <c r="S20" s="18"/>
      <c r="T20" s="18"/>
      <c r="U20" s="18"/>
      <c r="V20" s="18"/>
      <c r="W20" s="27"/>
      <c r="X20" s="27"/>
      <c r="Y20" s="45"/>
    </row>
    <row r="21" spans="1:25" ht="29.25" customHeight="1" x14ac:dyDescent="0.25">
      <c r="A21" s="275"/>
      <c r="B21" s="299"/>
      <c r="C21" s="13" t="s">
        <v>53</v>
      </c>
      <c r="D21" s="14">
        <v>719.42480167882559</v>
      </c>
      <c r="E21" s="14">
        <v>734.74986104357436</v>
      </c>
      <c r="F21" s="14">
        <v>744.25</v>
      </c>
      <c r="G21" s="14">
        <v>741.83333333333337</v>
      </c>
      <c r="H21" s="14">
        <v>742.5</v>
      </c>
      <c r="I21" s="14">
        <v>764.58333333333337</v>
      </c>
      <c r="J21" s="14">
        <v>774.92750000000001</v>
      </c>
      <c r="K21" s="14">
        <v>798.2741666666667</v>
      </c>
      <c r="L21" s="14">
        <v>820.42600000000004</v>
      </c>
      <c r="M21" s="14">
        <v>816.34500000000003</v>
      </c>
      <c r="N21" s="14">
        <v>846</v>
      </c>
      <c r="O21" s="14">
        <v>868.94</v>
      </c>
      <c r="P21" s="14">
        <v>891.09058770000001</v>
      </c>
      <c r="Q21" s="14">
        <v>910.08469449999996</v>
      </c>
      <c r="R21" s="151">
        <v>813.44971339999995</v>
      </c>
      <c r="S21" s="151">
        <v>806.25030479999998</v>
      </c>
      <c r="T21" s="151">
        <v>785.95772199999999</v>
      </c>
      <c r="U21" s="151">
        <v>754.98272889999998</v>
      </c>
      <c r="V21" s="151">
        <v>755.1245897</v>
      </c>
      <c r="W21" s="27">
        <f t="shared" si="0"/>
        <v>1.8789939765473385E-2</v>
      </c>
      <c r="X21" s="27">
        <f t="shared" si="1"/>
        <v>0.56845164783569935</v>
      </c>
      <c r="Y21" s="45"/>
    </row>
    <row r="22" spans="1:25" ht="21.75" customHeight="1" x14ac:dyDescent="0.25">
      <c r="A22" s="283" t="s">
        <v>178</v>
      </c>
      <c r="B22" s="285"/>
      <c r="C22" s="82" t="s">
        <v>40</v>
      </c>
      <c r="D22" s="21"/>
      <c r="E22" s="21"/>
      <c r="F22" s="21"/>
      <c r="G22" s="21"/>
      <c r="H22" s="21"/>
      <c r="I22" s="21"/>
      <c r="J22" s="12"/>
      <c r="K22" s="12"/>
      <c r="L22" s="12"/>
      <c r="M22" s="12"/>
      <c r="N22" s="12"/>
      <c r="O22" s="12"/>
      <c r="P22" s="12"/>
      <c r="Q22" s="12"/>
      <c r="R22" s="12"/>
      <c r="S22" s="12"/>
      <c r="T22" s="179"/>
      <c r="U22" s="12"/>
      <c r="V22" s="12"/>
      <c r="W22" s="27"/>
      <c r="X22" s="27"/>
      <c r="Y22" s="45"/>
    </row>
    <row r="23" spans="1:25" ht="27" customHeight="1" x14ac:dyDescent="0.25">
      <c r="A23" s="300"/>
      <c r="B23" s="301"/>
      <c r="C23" s="13" t="s">
        <v>53</v>
      </c>
      <c r="D23" s="14">
        <v>1424.6</v>
      </c>
      <c r="E23" s="14">
        <v>1458</v>
      </c>
      <c r="F23" s="14">
        <v>1456</v>
      </c>
      <c r="G23" s="14">
        <v>1502</v>
      </c>
      <c r="H23" s="14">
        <v>1543.5</v>
      </c>
      <c r="I23" s="14">
        <v>1515.5</v>
      </c>
      <c r="J23" s="14">
        <v>1461.1</v>
      </c>
      <c r="K23" s="14">
        <v>1537.4</v>
      </c>
      <c r="L23" s="14">
        <v>1554.5</v>
      </c>
      <c r="M23" s="14">
        <v>1626.7</v>
      </c>
      <c r="N23" s="15">
        <v>1715.4</v>
      </c>
      <c r="O23" s="15">
        <v>1696.1</v>
      </c>
      <c r="P23" s="15">
        <v>1782</v>
      </c>
      <c r="Q23" s="15"/>
      <c r="R23" s="15">
        <v>1710.05</v>
      </c>
      <c r="S23" s="15">
        <v>1925.82</v>
      </c>
      <c r="T23" s="174">
        <v>1955.25</v>
      </c>
      <c r="U23" s="156">
        <v>1869.29</v>
      </c>
      <c r="V23" s="156">
        <v>1727.89</v>
      </c>
      <c r="W23" s="27">
        <f t="shared" si="0"/>
        <v>-7.5643693594894206</v>
      </c>
      <c r="X23" s="27">
        <f t="shared" ref="X23:X50" si="2">100*(POWER(V23/K23,1/10)-1)</f>
        <v>1.1749320638124949</v>
      </c>
      <c r="Y23" s="45"/>
    </row>
    <row r="24" spans="1:25" ht="23.25" customHeight="1" x14ac:dyDescent="0.25">
      <c r="A24" s="300"/>
      <c r="B24" s="301"/>
      <c r="C24" s="13" t="s">
        <v>41</v>
      </c>
      <c r="D24" s="26" t="s">
        <v>56</v>
      </c>
      <c r="E24" s="26" t="s">
        <v>56</v>
      </c>
      <c r="F24" s="26" t="s">
        <v>56</v>
      </c>
      <c r="G24" s="26" t="s">
        <v>56</v>
      </c>
      <c r="H24" s="26" t="s">
        <v>56</v>
      </c>
      <c r="I24" s="26" t="s">
        <v>56</v>
      </c>
      <c r="J24" s="26" t="s">
        <v>56</v>
      </c>
      <c r="K24" s="26" t="s">
        <v>56</v>
      </c>
      <c r="L24" s="26" t="s">
        <v>56</v>
      </c>
      <c r="M24" s="26" t="s">
        <v>56</v>
      </c>
      <c r="N24" s="26" t="s">
        <v>56</v>
      </c>
      <c r="O24" s="26" t="s">
        <v>56</v>
      </c>
      <c r="P24" s="26" t="s">
        <v>56</v>
      </c>
      <c r="Q24" s="26"/>
      <c r="R24" s="26" t="s">
        <v>56</v>
      </c>
      <c r="S24" s="26" t="s">
        <v>56</v>
      </c>
      <c r="T24" s="26" t="s">
        <v>56</v>
      </c>
      <c r="U24" s="26" t="s">
        <v>56</v>
      </c>
      <c r="V24" s="26" t="s">
        <v>56</v>
      </c>
      <c r="W24" s="26" t="s">
        <v>56</v>
      </c>
      <c r="X24" s="26" t="s">
        <v>56</v>
      </c>
      <c r="Y24" s="45"/>
    </row>
    <row r="25" spans="1:25" ht="23.25" customHeight="1" x14ac:dyDescent="0.25">
      <c r="A25" s="300"/>
      <c r="B25" s="301"/>
      <c r="C25" s="13" t="s">
        <v>42</v>
      </c>
      <c r="D25" s="22" t="s">
        <v>54</v>
      </c>
      <c r="E25" s="22" t="s">
        <v>54</v>
      </c>
      <c r="F25" s="22" t="s">
        <v>54</v>
      </c>
      <c r="G25" s="22" t="s">
        <v>54</v>
      </c>
      <c r="H25" s="22" t="s">
        <v>54</v>
      </c>
      <c r="I25" s="22" t="s">
        <v>54</v>
      </c>
      <c r="J25" s="38">
        <v>64.8</v>
      </c>
      <c r="K25" s="38">
        <v>61.3</v>
      </c>
      <c r="L25" s="38">
        <v>65.600000000000009</v>
      </c>
      <c r="M25" s="38">
        <v>60.3</v>
      </c>
      <c r="N25" s="38">
        <v>60.6</v>
      </c>
      <c r="O25" s="38">
        <v>62.8</v>
      </c>
      <c r="P25" s="27">
        <v>61.9</v>
      </c>
      <c r="Q25" s="27"/>
      <c r="R25" s="27">
        <v>59.68</v>
      </c>
      <c r="S25" s="27">
        <v>63.29</v>
      </c>
      <c r="T25" s="175">
        <v>63.78</v>
      </c>
      <c r="U25" s="153">
        <v>63.94</v>
      </c>
      <c r="V25" s="153">
        <v>59.64</v>
      </c>
      <c r="W25" s="27">
        <f t="shared" si="0"/>
        <v>-6.7250547388176374</v>
      </c>
      <c r="X25" s="27">
        <f t="shared" si="2"/>
        <v>-0.27415703177673389</v>
      </c>
      <c r="Y25" s="45"/>
    </row>
    <row r="26" spans="1:25" ht="23.25" customHeight="1" x14ac:dyDescent="0.25">
      <c r="A26" s="300"/>
      <c r="B26" s="301"/>
      <c r="C26" s="13" t="s">
        <v>44</v>
      </c>
      <c r="D26" s="28">
        <v>66</v>
      </c>
      <c r="E26" s="28">
        <v>65.2</v>
      </c>
      <c r="F26" s="28">
        <v>64.099999999999994</v>
      </c>
      <c r="G26" s="28">
        <v>63.1</v>
      </c>
      <c r="H26" s="28">
        <v>62.8</v>
      </c>
      <c r="I26" s="28">
        <v>62.6</v>
      </c>
      <c r="J26" s="28">
        <v>61.742182347235698</v>
      </c>
      <c r="K26" s="28">
        <v>61.1</v>
      </c>
      <c r="L26" s="28">
        <v>60.4</v>
      </c>
      <c r="M26" s="27">
        <v>61</v>
      </c>
      <c r="N26" s="27">
        <v>61.199999999999996</v>
      </c>
      <c r="O26" s="27">
        <v>62.2</v>
      </c>
      <c r="P26" s="27">
        <v>61</v>
      </c>
      <c r="Q26" s="27"/>
      <c r="R26" s="27">
        <v>59.47</v>
      </c>
      <c r="S26" s="27">
        <v>63.49</v>
      </c>
      <c r="T26" s="175">
        <v>63.49</v>
      </c>
      <c r="U26" s="153">
        <v>63.78</v>
      </c>
      <c r="V26" s="153">
        <v>59.75</v>
      </c>
      <c r="W26" s="27">
        <f t="shared" si="0"/>
        <v>-6.3185951708999655</v>
      </c>
      <c r="X26" s="27">
        <f t="shared" si="2"/>
        <v>-0.22317734187350391</v>
      </c>
      <c r="Y26" s="45"/>
    </row>
    <row r="27" spans="1:25" ht="21" customHeight="1" x14ac:dyDescent="0.25">
      <c r="A27" s="300"/>
      <c r="B27" s="301"/>
      <c r="C27" s="82" t="s">
        <v>45</v>
      </c>
      <c r="D27" s="23"/>
      <c r="E27" s="23"/>
      <c r="F27" s="23"/>
      <c r="G27" s="23"/>
      <c r="H27" s="23"/>
      <c r="I27" s="23"/>
      <c r="J27" s="23"/>
      <c r="K27" s="23"/>
      <c r="L27" s="23"/>
      <c r="M27" s="24"/>
      <c r="N27" s="24"/>
      <c r="O27" s="24"/>
      <c r="P27" s="24"/>
      <c r="Q27" s="24"/>
      <c r="R27" s="24"/>
      <c r="S27" s="24"/>
      <c r="T27" s="180"/>
      <c r="U27" s="24"/>
      <c r="V27" s="24"/>
      <c r="W27" s="27"/>
      <c r="X27" s="27"/>
      <c r="Y27" s="45"/>
    </row>
    <row r="28" spans="1:25" ht="28.5" customHeight="1" x14ac:dyDescent="0.25">
      <c r="A28" s="286"/>
      <c r="B28" s="288"/>
      <c r="C28" s="13" t="s">
        <v>53</v>
      </c>
      <c r="D28" s="14">
        <v>632.20000000000005</v>
      </c>
      <c r="E28" s="14">
        <v>695</v>
      </c>
      <c r="F28" s="14">
        <v>719</v>
      </c>
      <c r="G28" s="14">
        <v>739</v>
      </c>
      <c r="H28" s="14">
        <v>763.82749362244977</v>
      </c>
      <c r="I28" s="14">
        <v>777.4</v>
      </c>
      <c r="J28" s="14">
        <v>779</v>
      </c>
      <c r="K28" s="14">
        <v>803.1</v>
      </c>
      <c r="L28" s="14">
        <v>811.3</v>
      </c>
      <c r="M28" s="14">
        <v>818.2</v>
      </c>
      <c r="N28" s="14">
        <v>831.7</v>
      </c>
      <c r="O28" s="14">
        <v>848.93228684732185</v>
      </c>
      <c r="P28" s="14">
        <v>865.21</v>
      </c>
      <c r="Q28" s="14"/>
      <c r="R28" s="14">
        <v>886.31</v>
      </c>
      <c r="S28" s="14">
        <v>891.72</v>
      </c>
      <c r="T28" s="177">
        <v>897.07</v>
      </c>
      <c r="U28" s="151">
        <v>901.68</v>
      </c>
      <c r="V28" s="151">
        <v>891.13</v>
      </c>
      <c r="W28" s="27">
        <f t="shared" si="0"/>
        <v>-1.1700381510070024</v>
      </c>
      <c r="X28" s="27">
        <f t="shared" si="2"/>
        <v>1.0455387662177795</v>
      </c>
      <c r="Y28" s="45"/>
    </row>
    <row r="29" spans="1:25" ht="21.75" customHeight="1" x14ac:dyDescent="0.25">
      <c r="A29" s="275" t="s">
        <v>26</v>
      </c>
      <c r="B29" s="275" t="s">
        <v>28</v>
      </c>
      <c r="C29" s="82" t="s">
        <v>40</v>
      </c>
      <c r="D29" s="12"/>
      <c r="E29" s="12"/>
      <c r="F29" s="12"/>
      <c r="G29" s="12"/>
      <c r="H29" s="12"/>
      <c r="I29" s="12"/>
      <c r="J29" s="12"/>
      <c r="K29" s="12"/>
      <c r="L29" s="12"/>
      <c r="M29" s="12"/>
      <c r="N29" s="12"/>
      <c r="O29" s="12"/>
      <c r="P29" s="12"/>
      <c r="Q29" s="12"/>
      <c r="R29" s="12"/>
      <c r="S29" s="12"/>
      <c r="T29" s="179"/>
      <c r="U29" s="12"/>
      <c r="V29" s="12"/>
      <c r="W29" s="27"/>
      <c r="X29" s="27"/>
      <c r="Y29" s="45"/>
    </row>
    <row r="30" spans="1:25" ht="27.75" customHeight="1" x14ac:dyDescent="0.25">
      <c r="A30" s="275"/>
      <c r="B30" s="275"/>
      <c r="C30" s="13" t="s">
        <v>53</v>
      </c>
      <c r="D30" s="14">
        <v>1049.46</v>
      </c>
      <c r="E30" s="14">
        <v>1094.9000000000001</v>
      </c>
      <c r="F30" s="14">
        <v>1112.9000000000001</v>
      </c>
      <c r="G30" s="14">
        <v>1130.7</v>
      </c>
      <c r="H30" s="14">
        <v>1116.9000000000001</v>
      </c>
      <c r="I30" s="14">
        <v>1129.9000000000001</v>
      </c>
      <c r="J30" s="14">
        <v>1147.3</v>
      </c>
      <c r="K30" s="14">
        <v>1188.9000000000001</v>
      </c>
      <c r="L30" s="14">
        <v>1217.3499999999999</v>
      </c>
      <c r="M30" s="14">
        <v>1233</v>
      </c>
      <c r="N30" s="14">
        <v>1249.81</v>
      </c>
      <c r="O30" s="14">
        <v>1189.0999999999999</v>
      </c>
      <c r="P30" s="14">
        <v>1230.9000000000001</v>
      </c>
      <c r="Q30" s="14"/>
      <c r="R30" s="14">
        <v>1233.3</v>
      </c>
      <c r="S30" s="14">
        <v>1267.2</v>
      </c>
      <c r="T30" s="177">
        <v>1264.6623279941714</v>
      </c>
      <c r="U30" s="151">
        <v>1254.9000000000001</v>
      </c>
      <c r="V30" s="151">
        <v>1288.7</v>
      </c>
      <c r="W30" s="27">
        <f t="shared" si="0"/>
        <v>2.6934417085026752</v>
      </c>
      <c r="X30" s="27">
        <f t="shared" si="2"/>
        <v>0.80931184962116376</v>
      </c>
      <c r="Y30" s="45"/>
    </row>
    <row r="31" spans="1:25" ht="22.5" customHeight="1" x14ac:dyDescent="0.25">
      <c r="A31" s="275"/>
      <c r="B31" s="275"/>
      <c r="C31" s="13" t="s">
        <v>41</v>
      </c>
      <c r="D31" s="25">
        <v>381</v>
      </c>
      <c r="E31" s="25">
        <v>387</v>
      </c>
      <c r="F31" s="25">
        <v>389</v>
      </c>
      <c r="G31" s="25">
        <v>392</v>
      </c>
      <c r="H31" s="21">
        <v>400</v>
      </c>
      <c r="I31" s="21">
        <v>401</v>
      </c>
      <c r="J31" s="21">
        <v>402</v>
      </c>
      <c r="K31" s="21">
        <v>413</v>
      </c>
      <c r="L31" s="21">
        <v>420</v>
      </c>
      <c r="M31" s="21">
        <v>423</v>
      </c>
      <c r="N31" s="21">
        <v>426</v>
      </c>
      <c r="O31" s="21">
        <v>424.4</v>
      </c>
      <c r="P31" s="21">
        <v>426.3</v>
      </c>
      <c r="Q31" s="21"/>
      <c r="R31" s="21">
        <v>431.3</v>
      </c>
      <c r="S31" s="21">
        <v>438.8</v>
      </c>
      <c r="T31" s="173">
        <v>442.18093285494621</v>
      </c>
      <c r="U31" s="123">
        <v>443.5</v>
      </c>
      <c r="V31" s="123">
        <v>451.1</v>
      </c>
      <c r="W31" s="27">
        <f t="shared" si="0"/>
        <v>1.7136414881623541</v>
      </c>
      <c r="X31" s="27">
        <f t="shared" si="2"/>
        <v>0.88631926833120378</v>
      </c>
      <c r="Y31" s="45"/>
    </row>
    <row r="32" spans="1:25" ht="22.5" customHeight="1" x14ac:dyDescent="0.25">
      <c r="A32" s="275"/>
      <c r="B32" s="275"/>
      <c r="C32" s="13" t="s">
        <v>42</v>
      </c>
      <c r="D32" s="22" t="s">
        <v>54</v>
      </c>
      <c r="E32" s="22" t="s">
        <v>54</v>
      </c>
      <c r="F32" s="22" t="s">
        <v>54</v>
      </c>
      <c r="G32" s="22" t="s">
        <v>54</v>
      </c>
      <c r="H32" s="38">
        <v>54.800000000000004</v>
      </c>
      <c r="I32" s="38">
        <v>54.900000000000006</v>
      </c>
      <c r="J32" s="38">
        <v>54.900000000000006</v>
      </c>
      <c r="K32" s="38">
        <v>55.000000000000007</v>
      </c>
      <c r="L32" s="38">
        <v>55.000000000000007</v>
      </c>
      <c r="M32" s="38">
        <v>54.7</v>
      </c>
      <c r="N32" s="38">
        <v>55.2</v>
      </c>
      <c r="O32" s="38">
        <v>52</v>
      </c>
      <c r="P32" s="27">
        <v>53.7</v>
      </c>
      <c r="Q32" s="27"/>
      <c r="R32" s="27">
        <v>53.7</v>
      </c>
      <c r="S32" s="27">
        <v>54.400000000000006</v>
      </c>
      <c r="T32" s="175">
        <v>53.805134570642956</v>
      </c>
      <c r="U32" s="153">
        <v>53.29999999999999</v>
      </c>
      <c r="V32" s="153">
        <v>53.29999999999999</v>
      </c>
      <c r="W32" s="27">
        <f t="shared" si="0"/>
        <v>0</v>
      </c>
      <c r="X32" s="27">
        <f t="shared" si="2"/>
        <v>-0.31347617481030099</v>
      </c>
      <c r="Y32" s="45"/>
    </row>
    <row r="33" spans="1:25" ht="22.5" customHeight="1" x14ac:dyDescent="0.25">
      <c r="A33" s="275"/>
      <c r="B33" s="275"/>
      <c r="C33" s="13" t="s">
        <v>44</v>
      </c>
      <c r="D33" s="28">
        <v>55.2</v>
      </c>
      <c r="E33" s="28">
        <v>55.300000000000004</v>
      </c>
      <c r="F33" s="28">
        <v>55.500000000000007</v>
      </c>
      <c r="G33" s="28">
        <v>55.300000000000004</v>
      </c>
      <c r="H33" s="28">
        <v>54.7</v>
      </c>
      <c r="I33" s="28">
        <v>54.6</v>
      </c>
      <c r="J33" s="28">
        <v>54.6</v>
      </c>
      <c r="K33" s="28">
        <v>54.400000000000006</v>
      </c>
      <c r="L33" s="28">
        <v>54.400000000000006</v>
      </c>
      <c r="M33" s="28">
        <v>53.905170165790175</v>
      </c>
      <c r="N33" s="28">
        <v>54.168298982604938</v>
      </c>
      <c r="O33" s="28">
        <v>50.8</v>
      </c>
      <c r="P33" s="28">
        <v>51.9</v>
      </c>
      <c r="Q33" s="28"/>
      <c r="R33" s="28">
        <v>52.2</v>
      </c>
      <c r="S33" s="28">
        <v>52.6</v>
      </c>
      <c r="T33" s="181">
        <v>52.075547930171737</v>
      </c>
      <c r="U33" s="154">
        <v>51.9</v>
      </c>
      <c r="V33" s="154">
        <v>52.1</v>
      </c>
      <c r="W33" s="27">
        <f t="shared" si="0"/>
        <v>0.38535645472062008</v>
      </c>
      <c r="X33" s="27">
        <f t="shared" si="2"/>
        <v>-0.43106030753381486</v>
      </c>
      <c r="Y33" s="45"/>
    </row>
    <row r="34" spans="1:25" ht="21.75" customHeight="1" x14ac:dyDescent="0.25">
      <c r="A34" s="275"/>
      <c r="B34" s="275"/>
      <c r="C34" s="82" t="s">
        <v>45</v>
      </c>
      <c r="D34" s="12"/>
      <c r="E34" s="12"/>
      <c r="F34" s="12"/>
      <c r="G34" s="12"/>
      <c r="H34" s="12"/>
      <c r="I34" s="12"/>
      <c r="J34" s="12"/>
      <c r="K34" s="12"/>
      <c r="L34" s="12"/>
      <c r="M34" s="12"/>
      <c r="N34" s="12"/>
      <c r="O34" s="12"/>
      <c r="P34" s="12"/>
      <c r="Q34" s="12"/>
      <c r="R34" s="12"/>
      <c r="S34" s="12"/>
      <c r="T34" s="179"/>
      <c r="U34" s="12"/>
      <c r="V34" s="12"/>
      <c r="W34" s="27"/>
      <c r="X34" s="27"/>
      <c r="Y34" s="45"/>
    </row>
    <row r="35" spans="1:25" ht="25.5" customHeight="1" x14ac:dyDescent="0.25">
      <c r="A35" s="275"/>
      <c r="B35" s="275"/>
      <c r="C35" s="13" t="s">
        <v>53</v>
      </c>
      <c r="D35" s="14">
        <v>529.76</v>
      </c>
      <c r="E35" s="14">
        <v>552</v>
      </c>
      <c r="F35" s="14">
        <v>552.70000000000005</v>
      </c>
      <c r="G35" s="14">
        <v>546</v>
      </c>
      <c r="H35" s="14">
        <v>552.20000000000005</v>
      </c>
      <c r="I35" s="14">
        <v>562.20000000000005</v>
      </c>
      <c r="J35" s="14">
        <v>570.1</v>
      </c>
      <c r="K35" s="14">
        <v>571.5</v>
      </c>
      <c r="L35" s="14">
        <v>586.54999999999995</v>
      </c>
      <c r="M35" s="14">
        <v>582.36</v>
      </c>
      <c r="N35" s="14">
        <v>582</v>
      </c>
      <c r="O35" s="14">
        <v>595.57773124484208</v>
      </c>
      <c r="P35" s="14">
        <v>614.29999999999995</v>
      </c>
      <c r="Q35" s="14"/>
      <c r="R35" s="14">
        <v>616.24295532646045</v>
      </c>
      <c r="S35" s="14">
        <v>616.79999999999995</v>
      </c>
      <c r="T35" s="177">
        <v>621.5</v>
      </c>
      <c r="U35" s="151">
        <v>621</v>
      </c>
      <c r="V35" s="151">
        <v>629</v>
      </c>
      <c r="W35" s="27">
        <f t="shared" si="0"/>
        <v>1.2882447665056418</v>
      </c>
      <c r="X35" s="27">
        <f t="shared" si="2"/>
        <v>0.96327767333845848</v>
      </c>
      <c r="Y35" s="45"/>
    </row>
    <row r="36" spans="1:25" ht="19.5" customHeight="1" x14ac:dyDescent="0.25">
      <c r="A36" s="275"/>
      <c r="B36" s="275" t="s">
        <v>29</v>
      </c>
      <c r="C36" s="82" t="s">
        <v>40</v>
      </c>
      <c r="D36" s="12"/>
      <c r="E36" s="12"/>
      <c r="F36" s="12"/>
      <c r="G36" s="12"/>
      <c r="H36" s="12"/>
      <c r="I36" s="12"/>
      <c r="J36" s="12"/>
      <c r="K36" s="12"/>
      <c r="L36" s="12"/>
      <c r="M36" s="12"/>
      <c r="N36" s="12"/>
      <c r="O36" s="12"/>
      <c r="P36" s="12"/>
      <c r="Q36" s="12"/>
      <c r="R36" s="12"/>
      <c r="S36" s="12"/>
      <c r="T36" s="179"/>
      <c r="U36" s="12"/>
      <c r="V36" s="12"/>
      <c r="W36" s="27"/>
      <c r="X36" s="27"/>
      <c r="Y36" s="45"/>
    </row>
    <row r="37" spans="1:25" ht="25.5" customHeight="1" x14ac:dyDescent="0.25">
      <c r="A37" s="275"/>
      <c r="B37" s="275"/>
      <c r="C37" s="13" t="s">
        <v>53</v>
      </c>
      <c r="D37" s="14">
        <v>1104.8</v>
      </c>
      <c r="E37" s="14">
        <v>1151.5</v>
      </c>
      <c r="F37" s="14">
        <v>1190.2</v>
      </c>
      <c r="G37" s="14">
        <v>1249</v>
      </c>
      <c r="H37" s="14">
        <v>1242.7</v>
      </c>
      <c r="I37" s="14">
        <v>1270.4000000000001</v>
      </c>
      <c r="J37" s="14">
        <v>1301.4000000000001</v>
      </c>
      <c r="K37" s="14">
        <v>1327.2</v>
      </c>
      <c r="L37" s="14">
        <v>1368.84</v>
      </c>
      <c r="M37" s="14">
        <v>1389.63</v>
      </c>
      <c r="N37" s="14">
        <v>1403.92</v>
      </c>
      <c r="O37" s="14">
        <v>1373.8</v>
      </c>
      <c r="P37" s="14">
        <v>1474.8</v>
      </c>
      <c r="Q37" s="14"/>
      <c r="R37" s="14">
        <v>1480.4</v>
      </c>
      <c r="S37" s="14">
        <v>1488.5</v>
      </c>
      <c r="T37" s="177">
        <v>1498.1806800248587</v>
      </c>
      <c r="U37" s="151">
        <v>1525.8</v>
      </c>
      <c r="V37" s="151">
        <v>1559.5</v>
      </c>
      <c r="W37" s="27">
        <f t="shared" si="0"/>
        <v>2.2086774151264921</v>
      </c>
      <c r="X37" s="27">
        <f t="shared" si="2"/>
        <v>1.6260160352925546</v>
      </c>
      <c r="Y37" s="45"/>
    </row>
    <row r="38" spans="1:25" ht="21" customHeight="1" x14ac:dyDescent="0.25">
      <c r="A38" s="275"/>
      <c r="B38" s="275"/>
      <c r="C38" s="13" t="s">
        <v>41</v>
      </c>
      <c r="D38" s="25">
        <v>399</v>
      </c>
      <c r="E38" s="25">
        <v>405</v>
      </c>
      <c r="F38" s="25">
        <v>415</v>
      </c>
      <c r="G38" s="25">
        <v>429</v>
      </c>
      <c r="H38" s="21">
        <v>429</v>
      </c>
      <c r="I38" s="21">
        <v>432</v>
      </c>
      <c r="J38" s="21">
        <v>435</v>
      </c>
      <c r="K38" s="21">
        <v>441</v>
      </c>
      <c r="L38" s="21">
        <v>446</v>
      </c>
      <c r="M38" s="21">
        <v>454</v>
      </c>
      <c r="N38" s="21">
        <v>457</v>
      </c>
      <c r="O38" s="21">
        <v>450.1</v>
      </c>
      <c r="P38" s="21">
        <v>465.2</v>
      </c>
      <c r="Q38" s="21"/>
      <c r="R38" s="21">
        <v>468.3</v>
      </c>
      <c r="S38" s="21">
        <v>471.1</v>
      </c>
      <c r="T38" s="173">
        <v>472.2206791591363</v>
      </c>
      <c r="U38" s="123">
        <v>479.4</v>
      </c>
      <c r="V38" s="123">
        <v>485.4</v>
      </c>
      <c r="W38" s="27">
        <f t="shared" si="0"/>
        <v>1.2515644555694649</v>
      </c>
      <c r="X38" s="27">
        <f t="shared" si="2"/>
        <v>0.96390005712307936</v>
      </c>
      <c r="Y38" s="45"/>
    </row>
    <row r="39" spans="1:25" ht="21" customHeight="1" x14ac:dyDescent="0.25">
      <c r="A39" s="275"/>
      <c r="B39" s="275"/>
      <c r="C39" s="13" t="s">
        <v>42</v>
      </c>
      <c r="D39" s="22" t="s">
        <v>54</v>
      </c>
      <c r="E39" s="22" t="s">
        <v>54</v>
      </c>
      <c r="F39" s="22" t="s">
        <v>54</v>
      </c>
      <c r="G39" s="22" t="s">
        <v>54</v>
      </c>
      <c r="H39" s="38">
        <v>59.9</v>
      </c>
      <c r="I39" s="38">
        <v>60.3</v>
      </c>
      <c r="J39" s="38">
        <v>59.9</v>
      </c>
      <c r="K39" s="38">
        <v>59.5</v>
      </c>
      <c r="L39" s="38">
        <v>59.9</v>
      </c>
      <c r="M39" s="38">
        <v>59.699999999999996</v>
      </c>
      <c r="N39" s="38">
        <v>59.599999999999994</v>
      </c>
      <c r="O39" s="38">
        <v>57.599999999999994</v>
      </c>
      <c r="P39" s="27">
        <v>61.1</v>
      </c>
      <c r="Q39" s="27"/>
      <c r="R39" s="27">
        <v>61.3</v>
      </c>
      <c r="S39" s="27">
        <v>61.3</v>
      </c>
      <c r="T39" s="175">
        <v>61.395166174653014</v>
      </c>
      <c r="U39" s="153">
        <v>61.5</v>
      </c>
      <c r="V39" s="153">
        <v>61.3</v>
      </c>
      <c r="W39" s="27">
        <f t="shared" si="0"/>
        <v>-0.32520325203252431</v>
      </c>
      <c r="X39" s="27">
        <f t="shared" si="2"/>
        <v>0.29847987066327075</v>
      </c>
      <c r="Y39" s="45"/>
    </row>
    <row r="40" spans="1:25" ht="21" customHeight="1" x14ac:dyDescent="0.25">
      <c r="A40" s="275"/>
      <c r="B40" s="275"/>
      <c r="C40" s="13" t="s">
        <v>44</v>
      </c>
      <c r="D40" s="28">
        <v>58.4</v>
      </c>
      <c r="E40" s="28">
        <v>59.3</v>
      </c>
      <c r="F40" s="28">
        <v>59.8</v>
      </c>
      <c r="G40" s="28">
        <v>59.8</v>
      </c>
      <c r="H40" s="28">
        <v>59.9</v>
      </c>
      <c r="I40" s="28">
        <v>60.199999999999996</v>
      </c>
      <c r="J40" s="28">
        <v>59.8</v>
      </c>
      <c r="K40" s="28">
        <v>59.4</v>
      </c>
      <c r="L40" s="28">
        <v>59.699999999999996</v>
      </c>
      <c r="M40" s="37">
        <v>59.565792067836355</v>
      </c>
      <c r="N40" s="37">
        <v>59.438622576410538</v>
      </c>
      <c r="O40" s="37">
        <v>57.499999999999993</v>
      </c>
      <c r="P40" s="37">
        <v>60.5</v>
      </c>
      <c r="Q40" s="37"/>
      <c r="R40" s="37">
        <v>60.8</v>
      </c>
      <c r="S40" s="37">
        <v>60.699999999999996</v>
      </c>
      <c r="T40" s="182">
        <v>60.695764872063208</v>
      </c>
      <c r="U40" s="155">
        <v>60.9</v>
      </c>
      <c r="V40" s="155">
        <v>60.9</v>
      </c>
      <c r="W40" s="27">
        <f t="shared" si="0"/>
        <v>0</v>
      </c>
      <c r="X40" s="27">
        <f t="shared" si="2"/>
        <v>0.24970071771956981</v>
      </c>
      <c r="Y40" s="45"/>
    </row>
    <row r="41" spans="1:25" ht="19.5" customHeight="1" x14ac:dyDescent="0.25">
      <c r="A41" s="275"/>
      <c r="B41" s="275"/>
      <c r="C41" s="82" t="s">
        <v>45</v>
      </c>
      <c r="D41" s="12"/>
      <c r="E41" s="12"/>
      <c r="F41" s="12"/>
      <c r="G41" s="12"/>
      <c r="H41" s="12"/>
      <c r="I41" s="12"/>
      <c r="J41" s="12"/>
      <c r="K41" s="12"/>
      <c r="L41" s="12"/>
      <c r="M41" s="18"/>
      <c r="N41" s="18"/>
      <c r="O41" s="18"/>
      <c r="P41" s="18"/>
      <c r="Q41" s="18"/>
      <c r="R41" s="18"/>
      <c r="S41" s="18"/>
      <c r="T41" s="176"/>
      <c r="U41" s="18"/>
      <c r="V41" s="18"/>
      <c r="W41" s="27"/>
      <c r="X41" s="27"/>
      <c r="Y41" s="45"/>
    </row>
    <row r="42" spans="1:25" ht="26.25" customHeight="1" x14ac:dyDescent="0.25">
      <c r="A42" s="275"/>
      <c r="B42" s="275"/>
      <c r="C42" s="13" t="s">
        <v>53</v>
      </c>
      <c r="D42" s="14">
        <v>534.17999999999995</v>
      </c>
      <c r="E42" s="14">
        <v>540.9</v>
      </c>
      <c r="F42" s="14">
        <v>552.5</v>
      </c>
      <c r="G42" s="14">
        <v>548.1</v>
      </c>
      <c r="H42" s="14">
        <v>565.29999999999995</v>
      </c>
      <c r="I42" s="14">
        <v>576.6</v>
      </c>
      <c r="J42" s="14">
        <v>584</v>
      </c>
      <c r="K42" s="14">
        <v>594.4</v>
      </c>
      <c r="L42" s="14">
        <v>603.16</v>
      </c>
      <c r="M42" s="14">
        <v>604.25</v>
      </c>
      <c r="N42" s="14">
        <v>609.66999999999996</v>
      </c>
      <c r="O42" s="14">
        <v>634.78592651250915</v>
      </c>
      <c r="P42" s="14">
        <v>647.6</v>
      </c>
      <c r="Q42" s="14"/>
      <c r="R42" s="14">
        <v>657.8515042117931</v>
      </c>
      <c r="S42" s="14">
        <v>660.4</v>
      </c>
      <c r="T42" s="177">
        <v>661.1</v>
      </c>
      <c r="U42" s="151">
        <v>671</v>
      </c>
      <c r="V42" s="151">
        <v>678</v>
      </c>
      <c r="W42" s="27">
        <f t="shared" si="0"/>
        <v>1.0432190760059523</v>
      </c>
      <c r="X42" s="27">
        <f t="shared" si="2"/>
        <v>1.3246446464923123</v>
      </c>
      <c r="Y42" s="45"/>
    </row>
    <row r="43" spans="1:25" ht="22.5" customHeight="1" x14ac:dyDescent="0.25">
      <c r="A43" s="275"/>
      <c r="B43" s="275" t="s">
        <v>30</v>
      </c>
      <c r="C43" s="82" t="s">
        <v>40</v>
      </c>
      <c r="D43" s="12"/>
      <c r="E43" s="12"/>
      <c r="F43" s="12"/>
      <c r="G43" s="12"/>
      <c r="H43" s="12"/>
      <c r="I43" s="12"/>
      <c r="J43" s="12"/>
      <c r="K43" s="12"/>
      <c r="L43" s="12"/>
      <c r="M43" s="12"/>
      <c r="N43" s="12"/>
      <c r="O43" s="12"/>
      <c r="P43" s="12"/>
      <c r="Q43" s="12"/>
      <c r="R43" s="12"/>
      <c r="S43" s="12"/>
      <c r="T43" s="179"/>
      <c r="U43" s="12"/>
      <c r="V43" s="12"/>
      <c r="W43" s="27"/>
      <c r="X43" s="27"/>
      <c r="Y43" s="45"/>
    </row>
    <row r="44" spans="1:25" ht="27.75" customHeight="1" x14ac:dyDescent="0.25">
      <c r="A44" s="275"/>
      <c r="B44" s="275"/>
      <c r="C44" s="13" t="s">
        <v>53</v>
      </c>
      <c r="D44" s="14">
        <v>1076.06</v>
      </c>
      <c r="E44" s="14">
        <v>1123.5</v>
      </c>
      <c r="F44" s="14">
        <v>1152.0999999999999</v>
      </c>
      <c r="G44" s="14">
        <v>1194.1600000000001</v>
      </c>
      <c r="H44" s="14">
        <v>1178.49</v>
      </c>
      <c r="I44" s="14">
        <v>1200.92</v>
      </c>
      <c r="J44" s="14">
        <v>1216.71</v>
      </c>
      <c r="K44" s="14">
        <v>1253.52</v>
      </c>
      <c r="L44" s="14">
        <v>1289.76</v>
      </c>
      <c r="M44" s="14">
        <v>1305.8399999999999</v>
      </c>
      <c r="N44" s="14">
        <v>1321.62</v>
      </c>
      <c r="O44" s="14">
        <v>1276.8</v>
      </c>
      <c r="P44" s="14">
        <v>1332</v>
      </c>
      <c r="Q44" s="14"/>
      <c r="R44" s="14">
        <v>1332.3</v>
      </c>
      <c r="S44" s="14">
        <v>1355.5</v>
      </c>
      <c r="T44" s="177">
        <v>1355.299956937349</v>
      </c>
      <c r="U44" s="151">
        <v>1359.4</v>
      </c>
      <c r="V44" s="151">
        <v>1392.9</v>
      </c>
      <c r="W44" s="27">
        <f t="shared" si="0"/>
        <v>2.464322495218485</v>
      </c>
      <c r="X44" s="27">
        <f t="shared" si="2"/>
        <v>1.0599006797069821</v>
      </c>
      <c r="Y44" s="45"/>
    </row>
    <row r="45" spans="1:25" ht="23.25" customHeight="1" x14ac:dyDescent="0.25">
      <c r="A45" s="275"/>
      <c r="B45" s="275"/>
      <c r="C45" s="13" t="s">
        <v>41</v>
      </c>
      <c r="D45" s="25">
        <v>389</v>
      </c>
      <c r="E45" s="25">
        <v>396</v>
      </c>
      <c r="F45" s="25">
        <v>404</v>
      </c>
      <c r="G45" s="25">
        <v>412</v>
      </c>
      <c r="H45" s="21">
        <v>415</v>
      </c>
      <c r="I45" s="21">
        <v>417</v>
      </c>
      <c r="J45" s="21">
        <v>417</v>
      </c>
      <c r="K45" s="21">
        <v>426</v>
      </c>
      <c r="L45" s="21">
        <v>432</v>
      </c>
      <c r="M45" s="19">
        <v>438</v>
      </c>
      <c r="N45" s="19">
        <v>440</v>
      </c>
      <c r="O45" s="20">
        <v>437.2</v>
      </c>
      <c r="P45" s="20">
        <v>442.5</v>
      </c>
      <c r="Q45" s="20"/>
      <c r="R45" s="20">
        <v>446.1</v>
      </c>
      <c r="S45" s="20">
        <v>451.7</v>
      </c>
      <c r="T45" s="178">
        <v>453.83586441053274</v>
      </c>
      <c r="U45" s="152">
        <v>457.4</v>
      </c>
      <c r="V45" s="152">
        <v>464.3</v>
      </c>
      <c r="W45" s="27">
        <f t="shared" si="0"/>
        <v>1.5085264538696963</v>
      </c>
      <c r="X45" s="27">
        <f t="shared" si="2"/>
        <v>0.86463202270150585</v>
      </c>
      <c r="Y45" s="45"/>
    </row>
    <row r="46" spans="1:25" ht="23.25" customHeight="1" x14ac:dyDescent="0.25">
      <c r="A46" s="275"/>
      <c r="B46" s="275"/>
      <c r="C46" s="13" t="s">
        <v>42</v>
      </c>
      <c r="D46" s="22" t="s">
        <v>54</v>
      </c>
      <c r="E46" s="22" t="s">
        <v>54</v>
      </c>
      <c r="F46" s="22" t="s">
        <v>54</v>
      </c>
      <c r="G46" s="22" t="s">
        <v>54</v>
      </c>
      <c r="H46" s="38">
        <v>57.4</v>
      </c>
      <c r="I46" s="38">
        <v>57.599999999999994</v>
      </c>
      <c r="J46" s="38">
        <v>57.199999999999996</v>
      </c>
      <c r="K46" s="38">
        <v>57.099999999999994</v>
      </c>
      <c r="L46" s="38">
        <v>57.3</v>
      </c>
      <c r="M46" s="38">
        <v>57.099999999999994</v>
      </c>
      <c r="N46" s="37">
        <v>57.199999999999996</v>
      </c>
      <c r="O46" s="37">
        <v>54.6</v>
      </c>
      <c r="P46" s="27">
        <v>56.8</v>
      </c>
      <c r="Q46" s="27"/>
      <c r="R46" s="27">
        <v>56.8</v>
      </c>
      <c r="S46" s="27">
        <v>57.100000000000009</v>
      </c>
      <c r="T46" s="175">
        <v>56.749943023873364</v>
      </c>
      <c r="U46" s="153">
        <v>56.499999999999993</v>
      </c>
      <c r="V46" s="153">
        <v>56.399999999999991</v>
      </c>
      <c r="W46" s="27">
        <f t="shared" si="0"/>
        <v>-0.17699115044248481</v>
      </c>
      <c r="X46" s="27">
        <f t="shared" si="2"/>
        <v>-0.12327353725313239</v>
      </c>
      <c r="Y46" s="45"/>
    </row>
    <row r="47" spans="1:25" ht="23.25" customHeight="1" x14ac:dyDescent="0.25">
      <c r="A47" s="275"/>
      <c r="B47" s="275"/>
      <c r="C47" s="13" t="s">
        <v>44</v>
      </c>
      <c r="D47" s="28">
        <v>56.699999999999996</v>
      </c>
      <c r="E47" s="28">
        <v>57.4</v>
      </c>
      <c r="F47" s="28">
        <v>57.699999999999996</v>
      </c>
      <c r="G47" s="28">
        <v>57.699999999999996</v>
      </c>
      <c r="H47" s="28">
        <v>57.3</v>
      </c>
      <c r="I47" s="28">
        <v>57.4</v>
      </c>
      <c r="J47" s="28">
        <v>56.899999999999991</v>
      </c>
      <c r="K47" s="28">
        <v>56.699999999999996</v>
      </c>
      <c r="L47" s="28">
        <v>56.899999999999991</v>
      </c>
      <c r="M47" s="28">
        <v>56.599999999999994</v>
      </c>
      <c r="N47" s="28">
        <v>56.599999999999994</v>
      </c>
      <c r="O47" s="28">
        <v>54</v>
      </c>
      <c r="P47" s="28">
        <v>55.400000000000006</v>
      </c>
      <c r="Q47" s="28"/>
      <c r="R47" s="28">
        <v>55.600000000000009</v>
      </c>
      <c r="S47" s="28">
        <v>55.8</v>
      </c>
      <c r="T47" s="181">
        <v>55.420051490044976</v>
      </c>
      <c r="U47" s="154">
        <v>55.3</v>
      </c>
      <c r="V47" s="154">
        <v>55.500000000000007</v>
      </c>
      <c r="W47" s="27">
        <f t="shared" si="0"/>
        <v>0.36166365280290158</v>
      </c>
      <c r="X47" s="27">
        <f t="shared" si="2"/>
        <v>-0.21368327135897758</v>
      </c>
      <c r="Y47" s="45"/>
    </row>
    <row r="48" spans="1:25" ht="20.25" customHeight="1" x14ac:dyDescent="0.25">
      <c r="A48" s="275"/>
      <c r="B48" s="275"/>
      <c r="C48" s="82" t="s">
        <v>45</v>
      </c>
      <c r="D48" s="12"/>
      <c r="E48" s="12"/>
      <c r="F48" s="12"/>
      <c r="G48" s="12"/>
      <c r="H48" s="12"/>
      <c r="I48" s="12"/>
      <c r="J48" s="12"/>
      <c r="K48" s="12"/>
      <c r="L48" s="12"/>
      <c r="M48" s="18"/>
      <c r="N48" s="18"/>
      <c r="O48" s="18"/>
      <c r="P48" s="18"/>
      <c r="Q48" s="18"/>
      <c r="R48" s="18"/>
      <c r="S48" s="18"/>
      <c r="T48" s="176"/>
      <c r="U48" s="18"/>
      <c r="V48" s="18"/>
      <c r="W48" s="27"/>
      <c r="X48" s="27"/>
      <c r="Y48" s="45"/>
    </row>
    <row r="49" spans="1:16172" ht="25.5" customHeight="1" x14ac:dyDescent="0.25">
      <c r="A49" s="275"/>
      <c r="B49" s="275"/>
      <c r="C49" s="13" t="s">
        <v>53</v>
      </c>
      <c r="D49" s="14">
        <v>531.1</v>
      </c>
      <c r="E49" s="14">
        <v>548.5</v>
      </c>
      <c r="F49" s="14">
        <v>552.63</v>
      </c>
      <c r="G49" s="14">
        <v>546.67999999999995</v>
      </c>
      <c r="H49" s="14">
        <v>556.66999999999996</v>
      </c>
      <c r="I49" s="14">
        <v>567.15</v>
      </c>
      <c r="J49" s="14">
        <v>574.91</v>
      </c>
      <c r="K49" s="14">
        <v>579.38</v>
      </c>
      <c r="L49" s="14">
        <v>592.66</v>
      </c>
      <c r="M49" s="14">
        <v>589.75</v>
      </c>
      <c r="N49" s="14">
        <v>591.61</v>
      </c>
      <c r="O49" s="14">
        <v>609.0000119279938</v>
      </c>
      <c r="P49" s="14">
        <v>625.79999999999995</v>
      </c>
      <c r="Q49" s="14"/>
      <c r="R49" s="14">
        <v>630.50900678593462</v>
      </c>
      <c r="S49" s="14">
        <v>631.5</v>
      </c>
      <c r="T49" s="177">
        <v>634.9</v>
      </c>
      <c r="U49" s="151">
        <v>639</v>
      </c>
      <c r="V49" s="151">
        <v>646</v>
      </c>
      <c r="W49" s="27">
        <f t="shared" si="0"/>
        <v>1.0954616588419341</v>
      </c>
      <c r="X49" s="27">
        <f t="shared" si="2"/>
        <v>1.094354098008421</v>
      </c>
      <c r="Y49" s="45"/>
    </row>
    <row r="50" spans="1:16172" ht="24" customHeight="1" x14ac:dyDescent="0.25">
      <c r="A50" s="302" t="s">
        <v>46</v>
      </c>
      <c r="B50" s="296"/>
      <c r="C50" s="296"/>
      <c r="D50" s="94">
        <v>50.96</v>
      </c>
      <c r="E50" s="94">
        <v>51.43</v>
      </c>
      <c r="F50" s="94">
        <v>52.11</v>
      </c>
      <c r="G50" s="94">
        <v>52.49</v>
      </c>
      <c r="H50" s="94">
        <v>52.76</v>
      </c>
      <c r="I50" s="94">
        <v>53.2</v>
      </c>
      <c r="J50" s="94">
        <v>53.85</v>
      </c>
      <c r="K50" s="94">
        <v>54.38</v>
      </c>
      <c r="L50" s="94">
        <v>54.68</v>
      </c>
      <c r="M50" s="94">
        <v>55.03</v>
      </c>
      <c r="N50" s="94">
        <v>55.4</v>
      </c>
      <c r="O50" s="94">
        <v>55.563499999999998</v>
      </c>
      <c r="P50" s="94">
        <v>55.563499999999998</v>
      </c>
      <c r="Q50" s="94"/>
      <c r="R50" s="94">
        <v>55.563499999999998</v>
      </c>
      <c r="S50" s="94">
        <v>55.563499999999998</v>
      </c>
      <c r="T50" s="183">
        <v>55.563499999999998</v>
      </c>
      <c r="U50" s="184">
        <v>55.9</v>
      </c>
      <c r="V50" s="184">
        <v>55.897199999999998</v>
      </c>
      <c r="W50" s="27">
        <f t="shared" si="0"/>
        <v>-5.0089445438272762E-3</v>
      </c>
      <c r="X50" s="27">
        <f t="shared" si="2"/>
        <v>0.27555746613814325</v>
      </c>
    </row>
    <row r="51" spans="1:16172" ht="15" customHeight="1" x14ac:dyDescent="0.25">
      <c r="A51" s="303" t="str">
        <f>'5.3-1 source'!A18:S18</f>
        <v>Sources : DGFiP - Service des retraites de l'État, CNRACL et FSPOEIE.</v>
      </c>
      <c r="B51" s="304"/>
      <c r="C51" s="304"/>
      <c r="D51" s="304"/>
      <c r="E51" s="304"/>
      <c r="F51" s="304"/>
      <c r="G51" s="304"/>
      <c r="H51" s="304"/>
      <c r="I51" s="304"/>
      <c r="J51" s="304"/>
      <c r="K51" s="304"/>
      <c r="L51" s="304"/>
      <c r="M51" s="304"/>
      <c r="N51" s="304"/>
      <c r="O51" s="304"/>
      <c r="P51" s="304"/>
      <c r="Q51" s="304"/>
      <c r="R51" s="304"/>
      <c r="S51" s="304"/>
      <c r="T51" s="304"/>
      <c r="U51" s="304"/>
      <c r="V51" s="304"/>
      <c r="W51" s="304"/>
      <c r="X51" s="304"/>
    </row>
    <row r="52" spans="1:16172" ht="41.25" customHeight="1" x14ac:dyDescent="0.25">
      <c r="A52" s="305" t="s">
        <v>149</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row>
    <row r="53" spans="1:16172" ht="15" customHeight="1" x14ac:dyDescent="0.25">
      <c r="A53" s="293" t="s">
        <v>50</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48"/>
      <c r="Z53" s="48"/>
      <c r="AA53" s="48"/>
      <c r="AB53" s="48"/>
      <c r="AC53" s="48"/>
      <c r="AD53" s="48"/>
      <c r="AE53" s="48"/>
      <c r="AF53" s="48"/>
      <c r="AG53" s="48"/>
      <c r="AH53" s="48"/>
      <c r="AI53" s="48"/>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2"/>
      <c r="CJ53" s="292"/>
      <c r="CK53" s="292"/>
      <c r="CL53" s="292"/>
      <c r="CM53" s="292"/>
      <c r="CN53" s="292"/>
      <c r="CO53" s="292"/>
      <c r="CP53" s="292"/>
      <c r="CQ53" s="292"/>
      <c r="CR53" s="292"/>
      <c r="CS53" s="292"/>
      <c r="CT53" s="292"/>
      <c r="CU53" s="292"/>
      <c r="CV53" s="292"/>
      <c r="CW53" s="292"/>
      <c r="CX53" s="292"/>
      <c r="CY53" s="292"/>
      <c r="CZ53" s="292"/>
      <c r="DA53" s="292"/>
      <c r="DB53" s="292"/>
      <c r="DC53" s="292"/>
      <c r="DD53" s="292"/>
      <c r="DE53" s="292"/>
      <c r="DF53" s="292"/>
      <c r="DG53" s="292"/>
      <c r="DH53" s="292"/>
      <c r="DI53" s="292"/>
      <c r="DJ53" s="292"/>
      <c r="DK53" s="292"/>
      <c r="DL53" s="292"/>
      <c r="DM53" s="292"/>
      <c r="DN53" s="292"/>
      <c r="DO53" s="292"/>
      <c r="DP53" s="292"/>
      <c r="DQ53" s="292"/>
      <c r="DR53" s="292"/>
      <c r="DS53" s="292"/>
      <c r="DT53" s="292"/>
      <c r="DU53" s="292"/>
      <c r="DV53" s="292"/>
      <c r="DW53" s="292"/>
      <c r="DX53" s="292"/>
      <c r="DY53" s="292"/>
      <c r="DZ53" s="292"/>
      <c r="EA53" s="292"/>
      <c r="EB53" s="292"/>
      <c r="EC53" s="292"/>
      <c r="ED53" s="292"/>
      <c r="EE53" s="292"/>
      <c r="EF53" s="292"/>
      <c r="EG53" s="292"/>
      <c r="EH53" s="292"/>
      <c r="EI53" s="292"/>
      <c r="EJ53" s="292"/>
      <c r="EK53" s="292"/>
      <c r="EL53" s="292"/>
      <c r="EM53" s="292"/>
      <c r="EN53" s="292"/>
      <c r="EO53" s="292"/>
      <c r="EP53" s="292"/>
      <c r="EQ53" s="292"/>
      <c r="ER53" s="292"/>
      <c r="ES53" s="292"/>
      <c r="ET53" s="292"/>
      <c r="EU53" s="292"/>
      <c r="EV53" s="292"/>
      <c r="EW53" s="292"/>
      <c r="EX53" s="292"/>
      <c r="EY53" s="292"/>
      <c r="EZ53" s="292"/>
      <c r="FA53" s="292"/>
      <c r="FB53" s="292"/>
      <c r="FC53" s="292"/>
      <c r="FD53" s="292"/>
      <c r="FE53" s="292"/>
      <c r="FF53" s="292"/>
      <c r="FG53" s="292"/>
      <c r="FH53" s="292"/>
      <c r="FI53" s="292"/>
      <c r="FJ53" s="292"/>
      <c r="FK53" s="292"/>
      <c r="FL53" s="292"/>
      <c r="FM53" s="292"/>
      <c r="FN53" s="292"/>
      <c r="FO53" s="292"/>
      <c r="FP53" s="292"/>
      <c r="FQ53" s="292"/>
      <c r="FR53" s="292"/>
      <c r="FS53" s="292"/>
      <c r="FT53" s="292"/>
      <c r="FU53" s="292"/>
      <c r="FV53" s="292"/>
      <c r="FW53" s="292"/>
      <c r="FX53" s="292"/>
      <c r="FY53" s="292"/>
      <c r="FZ53" s="292"/>
      <c r="GA53" s="292"/>
      <c r="GB53" s="292"/>
      <c r="GC53" s="292"/>
      <c r="GD53" s="292"/>
      <c r="GE53" s="292"/>
      <c r="GF53" s="292"/>
      <c r="GG53" s="292"/>
      <c r="GH53" s="292"/>
      <c r="GI53" s="292"/>
      <c r="GJ53" s="292"/>
      <c r="GK53" s="292"/>
      <c r="GL53" s="292"/>
      <c r="GM53" s="292"/>
      <c r="GN53" s="292"/>
      <c r="GO53" s="292"/>
      <c r="GP53" s="292"/>
      <c r="GQ53" s="292"/>
      <c r="GR53" s="292"/>
      <c r="GS53" s="292"/>
      <c r="GT53" s="292"/>
      <c r="GU53" s="292"/>
      <c r="GV53" s="292"/>
      <c r="GW53" s="292"/>
      <c r="GX53" s="292"/>
      <c r="GY53" s="292"/>
      <c r="GZ53" s="292"/>
      <c r="HA53" s="292"/>
      <c r="HB53" s="292"/>
      <c r="HC53" s="292"/>
      <c r="HD53" s="292"/>
      <c r="HE53" s="292"/>
      <c r="HF53" s="292"/>
      <c r="HG53" s="292"/>
      <c r="HH53" s="292"/>
      <c r="HI53" s="292"/>
      <c r="HJ53" s="292"/>
      <c r="HK53" s="292"/>
      <c r="HL53" s="292"/>
      <c r="HM53" s="292"/>
      <c r="HN53" s="292"/>
      <c r="HO53" s="292"/>
      <c r="HP53" s="292"/>
      <c r="HQ53" s="292"/>
      <c r="HR53" s="292"/>
      <c r="HS53" s="292"/>
      <c r="HT53" s="292"/>
      <c r="HU53" s="292"/>
      <c r="HV53" s="292"/>
      <c r="HW53" s="292"/>
      <c r="HX53" s="292"/>
      <c r="HY53" s="292"/>
      <c r="HZ53" s="292"/>
      <c r="IA53" s="292"/>
      <c r="IB53" s="292"/>
      <c r="IC53" s="292"/>
      <c r="ID53" s="292"/>
      <c r="IE53" s="292"/>
      <c r="IF53" s="292"/>
      <c r="IG53" s="292"/>
      <c r="IH53" s="292"/>
      <c r="II53" s="292"/>
      <c r="IJ53" s="292"/>
      <c r="IK53" s="292"/>
      <c r="IL53" s="292"/>
      <c r="IM53" s="292"/>
      <c r="IN53" s="292"/>
      <c r="IO53" s="292"/>
      <c r="IP53" s="292"/>
      <c r="IQ53" s="292"/>
      <c r="IR53" s="292"/>
      <c r="IS53" s="292"/>
      <c r="IT53" s="292"/>
      <c r="IU53" s="292"/>
      <c r="IV53" s="292"/>
      <c r="IW53" s="292"/>
      <c r="IX53" s="292"/>
      <c r="IY53" s="292"/>
      <c r="IZ53" s="292"/>
      <c r="JA53" s="292"/>
      <c r="JB53" s="292"/>
      <c r="JC53" s="292"/>
      <c r="JD53" s="292"/>
      <c r="JE53" s="292"/>
      <c r="JF53" s="292"/>
      <c r="JG53" s="292"/>
      <c r="JH53" s="292"/>
      <c r="JI53" s="292"/>
      <c r="JJ53" s="292"/>
      <c r="JK53" s="292"/>
      <c r="JL53" s="292"/>
      <c r="JM53" s="292"/>
      <c r="JN53" s="292"/>
      <c r="JO53" s="292"/>
      <c r="JP53" s="292"/>
      <c r="JQ53" s="292"/>
      <c r="JR53" s="292"/>
      <c r="JS53" s="292"/>
      <c r="JT53" s="292"/>
      <c r="JU53" s="292"/>
      <c r="JV53" s="292"/>
      <c r="JW53" s="292"/>
      <c r="JX53" s="292"/>
      <c r="JY53" s="292"/>
      <c r="JZ53" s="292"/>
      <c r="KA53" s="292"/>
      <c r="KB53" s="292"/>
      <c r="KC53" s="292"/>
      <c r="KD53" s="292"/>
      <c r="KE53" s="292"/>
      <c r="KF53" s="292"/>
      <c r="KG53" s="292"/>
      <c r="KH53" s="292"/>
      <c r="KI53" s="292"/>
      <c r="KJ53" s="292"/>
      <c r="KK53" s="292"/>
      <c r="KL53" s="292"/>
      <c r="KM53" s="292"/>
      <c r="KN53" s="292"/>
      <c r="KO53" s="292"/>
      <c r="KP53" s="292"/>
      <c r="KQ53" s="292"/>
      <c r="KR53" s="292"/>
      <c r="KS53" s="292"/>
      <c r="KT53" s="292"/>
      <c r="KU53" s="292"/>
      <c r="KV53" s="292"/>
      <c r="KW53" s="292"/>
      <c r="KX53" s="292"/>
      <c r="KY53" s="292"/>
      <c r="KZ53" s="292"/>
      <c r="LA53" s="292"/>
      <c r="LB53" s="292"/>
      <c r="LC53" s="292"/>
      <c r="LD53" s="292"/>
      <c r="LE53" s="292"/>
      <c r="LF53" s="292"/>
      <c r="LG53" s="292"/>
      <c r="LH53" s="292"/>
      <c r="LI53" s="292"/>
      <c r="LJ53" s="292"/>
      <c r="LK53" s="292"/>
      <c r="LL53" s="292"/>
      <c r="LM53" s="292"/>
      <c r="LN53" s="292"/>
      <c r="LO53" s="292"/>
      <c r="LP53" s="292"/>
      <c r="LQ53" s="292"/>
      <c r="LR53" s="292"/>
      <c r="LS53" s="292"/>
      <c r="LT53" s="292"/>
      <c r="LU53" s="292"/>
      <c r="LV53" s="292"/>
      <c r="LW53" s="292"/>
      <c r="LX53" s="292"/>
      <c r="LY53" s="292"/>
      <c r="LZ53" s="292"/>
      <c r="MA53" s="292"/>
      <c r="MB53" s="292"/>
      <c r="MC53" s="292"/>
      <c r="MD53" s="292"/>
      <c r="ME53" s="292"/>
      <c r="MF53" s="292"/>
      <c r="MG53" s="292"/>
      <c r="MH53" s="292"/>
      <c r="MI53" s="292"/>
      <c r="MJ53" s="292"/>
      <c r="MK53" s="292"/>
      <c r="ML53" s="292"/>
      <c r="MM53" s="292"/>
      <c r="MN53" s="292"/>
      <c r="MO53" s="292"/>
      <c r="MP53" s="292"/>
      <c r="MQ53" s="292"/>
      <c r="MR53" s="292"/>
      <c r="MS53" s="292"/>
      <c r="MT53" s="292"/>
      <c r="MU53" s="292"/>
      <c r="MV53" s="292"/>
      <c r="MW53" s="292"/>
      <c r="MX53" s="292"/>
      <c r="MY53" s="292"/>
      <c r="MZ53" s="292"/>
      <c r="NA53" s="292"/>
      <c r="NB53" s="292"/>
      <c r="NC53" s="292"/>
      <c r="ND53" s="292"/>
      <c r="NE53" s="292"/>
      <c r="NF53" s="292"/>
      <c r="NG53" s="292"/>
      <c r="NH53" s="292"/>
      <c r="NI53" s="292"/>
      <c r="NJ53" s="292"/>
      <c r="NK53" s="292"/>
      <c r="NL53" s="292"/>
      <c r="NM53" s="292"/>
      <c r="NN53" s="292"/>
      <c r="NO53" s="292"/>
      <c r="NP53" s="292"/>
      <c r="NQ53" s="292"/>
      <c r="NR53" s="292"/>
      <c r="NS53" s="292"/>
      <c r="NT53" s="292"/>
      <c r="NU53" s="292"/>
      <c r="NV53" s="292"/>
      <c r="NW53" s="292"/>
      <c r="NX53" s="292"/>
      <c r="NY53" s="292"/>
      <c r="NZ53" s="292"/>
      <c r="OA53" s="292"/>
      <c r="OB53" s="292"/>
      <c r="OC53" s="292"/>
      <c r="OD53" s="292"/>
      <c r="OE53" s="292"/>
      <c r="OF53" s="292"/>
      <c r="OG53" s="292"/>
      <c r="OH53" s="292"/>
      <c r="OI53" s="292"/>
      <c r="OJ53" s="292"/>
      <c r="OK53" s="292"/>
      <c r="OL53" s="292"/>
      <c r="OM53" s="292"/>
      <c r="ON53" s="292"/>
      <c r="OO53" s="292"/>
      <c r="OP53" s="292"/>
      <c r="OQ53" s="292"/>
      <c r="OR53" s="292"/>
      <c r="OS53" s="292"/>
      <c r="OT53" s="292"/>
      <c r="OU53" s="292"/>
      <c r="OV53" s="292"/>
      <c r="OW53" s="292"/>
      <c r="OX53" s="292"/>
      <c r="OY53" s="292"/>
      <c r="OZ53" s="292"/>
      <c r="PA53" s="292"/>
      <c r="PB53" s="292"/>
      <c r="PC53" s="292"/>
      <c r="PD53" s="292"/>
      <c r="PE53" s="292"/>
      <c r="PF53" s="292"/>
      <c r="PG53" s="292"/>
      <c r="PH53" s="292"/>
      <c r="PI53" s="292"/>
      <c r="PJ53" s="292"/>
      <c r="PK53" s="292"/>
      <c r="PL53" s="292"/>
      <c r="PM53" s="292"/>
      <c r="PN53" s="292"/>
      <c r="PO53" s="292"/>
      <c r="PP53" s="292"/>
      <c r="PQ53" s="292"/>
      <c r="PR53" s="292"/>
      <c r="PS53" s="292"/>
      <c r="PT53" s="292"/>
      <c r="PU53" s="292"/>
      <c r="PV53" s="292"/>
      <c r="PW53" s="292"/>
      <c r="PX53" s="292"/>
      <c r="PY53" s="292"/>
      <c r="PZ53" s="292"/>
      <c r="QA53" s="292"/>
      <c r="QB53" s="292"/>
      <c r="QC53" s="292"/>
      <c r="QD53" s="292"/>
      <c r="QE53" s="292"/>
      <c r="QF53" s="292"/>
      <c r="QG53" s="292"/>
      <c r="QH53" s="292"/>
      <c r="QI53" s="292"/>
      <c r="QJ53" s="292"/>
      <c r="QK53" s="292"/>
      <c r="QL53" s="292"/>
      <c r="QM53" s="292"/>
      <c r="QN53" s="292"/>
      <c r="QO53" s="292"/>
      <c r="QP53" s="292"/>
      <c r="QQ53" s="292"/>
      <c r="QR53" s="292"/>
      <c r="QS53" s="292"/>
      <c r="QT53" s="292"/>
      <c r="QU53" s="292"/>
      <c r="QV53" s="292"/>
      <c r="QW53" s="292"/>
      <c r="QX53" s="292"/>
      <c r="QY53" s="292"/>
      <c r="QZ53" s="292"/>
      <c r="RA53" s="292"/>
      <c r="RB53" s="292"/>
      <c r="RC53" s="292"/>
      <c r="RD53" s="292"/>
      <c r="RE53" s="292"/>
      <c r="RF53" s="292"/>
      <c r="RG53" s="292"/>
      <c r="RH53" s="292"/>
      <c r="RI53" s="292"/>
      <c r="RJ53" s="292"/>
      <c r="RK53" s="292"/>
      <c r="RL53" s="292"/>
      <c r="RM53" s="292"/>
      <c r="RN53" s="292"/>
      <c r="RO53" s="292"/>
      <c r="RP53" s="292"/>
      <c r="RQ53" s="292"/>
      <c r="RR53" s="292"/>
      <c r="RS53" s="292"/>
      <c r="RT53" s="292"/>
      <c r="RU53" s="292"/>
      <c r="RV53" s="292"/>
      <c r="RW53" s="292"/>
      <c r="RX53" s="292"/>
      <c r="RY53" s="292"/>
      <c r="RZ53" s="292"/>
      <c r="SA53" s="292"/>
      <c r="SB53" s="292"/>
      <c r="SC53" s="292"/>
      <c r="SD53" s="292"/>
      <c r="SE53" s="292"/>
      <c r="SF53" s="292"/>
      <c r="SG53" s="292"/>
      <c r="SH53" s="292"/>
      <c r="SI53" s="292"/>
      <c r="SJ53" s="292"/>
      <c r="SK53" s="292"/>
      <c r="SL53" s="292"/>
      <c r="SM53" s="292"/>
      <c r="SN53" s="292"/>
      <c r="SO53" s="292"/>
      <c r="SP53" s="292"/>
      <c r="SQ53" s="292"/>
      <c r="SR53" s="292"/>
      <c r="SS53" s="292"/>
      <c r="ST53" s="292"/>
      <c r="SU53" s="292"/>
      <c r="SV53" s="292"/>
      <c r="SW53" s="292"/>
      <c r="SX53" s="292"/>
      <c r="SY53" s="292"/>
      <c r="SZ53" s="292"/>
      <c r="TA53" s="292"/>
      <c r="TB53" s="292"/>
      <c r="TC53" s="292"/>
      <c r="TD53" s="292"/>
      <c r="TE53" s="292"/>
      <c r="TF53" s="292"/>
      <c r="TG53" s="292"/>
      <c r="TH53" s="292"/>
      <c r="TI53" s="292"/>
      <c r="TJ53" s="292"/>
      <c r="TK53" s="292"/>
      <c r="TL53" s="292"/>
      <c r="TM53" s="292"/>
      <c r="TN53" s="292"/>
      <c r="TO53" s="292"/>
      <c r="TP53" s="292"/>
      <c r="TQ53" s="292"/>
      <c r="TR53" s="292"/>
      <c r="TS53" s="292"/>
      <c r="TT53" s="292"/>
      <c r="TU53" s="292"/>
      <c r="TV53" s="292"/>
      <c r="TW53" s="292"/>
      <c r="TX53" s="292"/>
      <c r="TY53" s="292"/>
      <c r="TZ53" s="292"/>
      <c r="UA53" s="292"/>
      <c r="UB53" s="292"/>
      <c r="UC53" s="292"/>
      <c r="UD53" s="292"/>
      <c r="UE53" s="292"/>
      <c r="UF53" s="292"/>
      <c r="UG53" s="292"/>
      <c r="UH53" s="292"/>
      <c r="UI53" s="292"/>
      <c r="UJ53" s="292"/>
      <c r="UK53" s="292"/>
      <c r="UL53" s="292"/>
      <c r="UM53" s="292"/>
      <c r="UN53" s="292"/>
      <c r="UO53" s="292"/>
      <c r="UP53" s="292"/>
      <c r="UQ53" s="292"/>
      <c r="UR53" s="292"/>
      <c r="US53" s="292"/>
      <c r="UT53" s="292"/>
      <c r="UU53" s="292"/>
      <c r="UV53" s="292"/>
      <c r="UW53" s="292"/>
      <c r="UX53" s="292"/>
      <c r="UY53" s="292"/>
      <c r="UZ53" s="292"/>
      <c r="VA53" s="292"/>
      <c r="VB53" s="292"/>
      <c r="VC53" s="292"/>
      <c r="VD53" s="292"/>
      <c r="VE53" s="292"/>
      <c r="VF53" s="292"/>
      <c r="VG53" s="292"/>
      <c r="VH53" s="292"/>
      <c r="VI53" s="292"/>
      <c r="VJ53" s="292"/>
      <c r="VK53" s="292"/>
      <c r="VL53" s="292"/>
      <c r="VM53" s="292"/>
      <c r="VN53" s="292"/>
      <c r="VO53" s="292"/>
      <c r="VP53" s="292"/>
      <c r="VQ53" s="292"/>
      <c r="VR53" s="292"/>
      <c r="VS53" s="292"/>
      <c r="VT53" s="292"/>
      <c r="VU53" s="292"/>
      <c r="VV53" s="292"/>
      <c r="VW53" s="292"/>
      <c r="VX53" s="292"/>
      <c r="VY53" s="292"/>
      <c r="VZ53" s="292"/>
      <c r="WA53" s="292"/>
      <c r="WB53" s="292"/>
      <c r="WC53" s="292"/>
      <c r="WD53" s="292"/>
      <c r="WE53" s="292"/>
      <c r="WF53" s="292"/>
      <c r="WG53" s="292"/>
      <c r="WH53" s="292"/>
      <c r="WI53" s="292"/>
      <c r="WJ53" s="292"/>
      <c r="WK53" s="292"/>
      <c r="WL53" s="292"/>
      <c r="WM53" s="292"/>
      <c r="WN53" s="292"/>
      <c r="WO53" s="292"/>
      <c r="WP53" s="292"/>
      <c r="WQ53" s="292"/>
      <c r="WR53" s="292"/>
      <c r="WS53" s="292"/>
      <c r="WT53" s="292"/>
      <c r="WU53" s="292"/>
      <c r="WV53" s="292"/>
      <c r="WW53" s="292"/>
      <c r="WX53" s="292"/>
      <c r="WY53" s="292"/>
      <c r="WZ53" s="292"/>
      <c r="XA53" s="292"/>
      <c r="XB53" s="292"/>
      <c r="XC53" s="292"/>
      <c r="XD53" s="292"/>
      <c r="XE53" s="292"/>
      <c r="XF53" s="292"/>
      <c r="XG53" s="292"/>
      <c r="XH53" s="292"/>
      <c r="XI53" s="292"/>
      <c r="XJ53" s="292"/>
      <c r="XK53" s="292"/>
      <c r="XL53" s="292"/>
      <c r="XM53" s="292"/>
      <c r="XN53" s="292"/>
      <c r="XO53" s="292"/>
      <c r="XP53" s="292"/>
      <c r="XQ53" s="292"/>
      <c r="XR53" s="292"/>
      <c r="XS53" s="292"/>
      <c r="XT53" s="292"/>
      <c r="XU53" s="292"/>
      <c r="XV53" s="292"/>
      <c r="XW53" s="292"/>
      <c r="XX53" s="292"/>
      <c r="XY53" s="292"/>
      <c r="XZ53" s="292"/>
      <c r="YA53" s="292"/>
      <c r="YB53" s="292"/>
      <c r="YC53" s="292"/>
      <c r="YD53" s="292"/>
      <c r="YE53" s="292"/>
      <c r="YF53" s="292"/>
      <c r="YG53" s="292"/>
      <c r="YH53" s="292"/>
      <c r="YI53" s="292"/>
      <c r="YJ53" s="292"/>
      <c r="YK53" s="292"/>
      <c r="YL53" s="292"/>
      <c r="YM53" s="292"/>
      <c r="YN53" s="292"/>
      <c r="YO53" s="292"/>
      <c r="YP53" s="292"/>
      <c r="YQ53" s="292"/>
      <c r="YR53" s="292"/>
      <c r="YS53" s="292"/>
      <c r="YT53" s="292"/>
      <c r="YU53" s="292"/>
      <c r="YV53" s="292"/>
      <c r="YW53" s="292"/>
      <c r="YX53" s="292"/>
      <c r="YY53" s="292"/>
      <c r="YZ53" s="292"/>
      <c r="ZA53" s="292"/>
      <c r="ZB53" s="292"/>
      <c r="ZC53" s="292"/>
      <c r="ZD53" s="292"/>
      <c r="ZE53" s="292"/>
      <c r="ZF53" s="292"/>
      <c r="ZG53" s="292"/>
      <c r="ZH53" s="292"/>
      <c r="ZI53" s="292"/>
      <c r="ZJ53" s="292"/>
      <c r="ZK53" s="292"/>
      <c r="ZL53" s="292"/>
      <c r="ZM53" s="292"/>
      <c r="ZN53" s="292"/>
      <c r="ZO53" s="292"/>
      <c r="ZP53" s="292"/>
      <c r="ZQ53" s="292"/>
      <c r="ZR53" s="292"/>
      <c r="ZS53" s="292"/>
      <c r="ZT53" s="292"/>
      <c r="ZU53" s="292"/>
      <c r="ZV53" s="292"/>
      <c r="ZW53" s="292"/>
      <c r="ZX53" s="292"/>
      <c r="ZY53" s="292"/>
      <c r="ZZ53" s="292"/>
      <c r="AAA53" s="292"/>
      <c r="AAB53" s="292"/>
      <c r="AAC53" s="292"/>
      <c r="AAD53" s="292"/>
      <c r="AAE53" s="292"/>
      <c r="AAF53" s="292"/>
      <c r="AAG53" s="292"/>
      <c r="AAH53" s="292"/>
      <c r="AAI53" s="292"/>
      <c r="AAJ53" s="292"/>
      <c r="AAK53" s="292"/>
      <c r="AAL53" s="292"/>
      <c r="AAM53" s="292"/>
      <c r="AAN53" s="292"/>
      <c r="AAO53" s="292"/>
      <c r="AAP53" s="292"/>
      <c r="AAQ53" s="292"/>
      <c r="AAR53" s="292"/>
      <c r="AAS53" s="292"/>
      <c r="AAT53" s="292"/>
      <c r="AAU53" s="292"/>
      <c r="AAV53" s="292"/>
      <c r="AAW53" s="292"/>
      <c r="AAX53" s="292"/>
      <c r="AAY53" s="292"/>
      <c r="AAZ53" s="292"/>
      <c r="ABA53" s="292"/>
      <c r="ABB53" s="292"/>
      <c r="ABC53" s="292"/>
      <c r="ABD53" s="292"/>
      <c r="ABE53" s="292"/>
      <c r="ABF53" s="292"/>
      <c r="ABG53" s="292"/>
      <c r="ABH53" s="292"/>
      <c r="ABI53" s="292"/>
      <c r="ABJ53" s="292"/>
      <c r="ABK53" s="292"/>
      <c r="ABL53" s="292"/>
      <c r="ABM53" s="292"/>
      <c r="ABN53" s="292"/>
      <c r="ABO53" s="292"/>
      <c r="ABP53" s="292"/>
      <c r="ABQ53" s="292"/>
      <c r="ABR53" s="292"/>
      <c r="ABS53" s="292"/>
      <c r="ABT53" s="292"/>
      <c r="ABU53" s="292"/>
      <c r="ABV53" s="292"/>
      <c r="ABW53" s="292"/>
      <c r="ABX53" s="292"/>
      <c r="ABY53" s="292"/>
      <c r="ABZ53" s="292"/>
      <c r="ACA53" s="292"/>
      <c r="ACB53" s="292"/>
      <c r="ACC53" s="292"/>
      <c r="ACD53" s="292"/>
      <c r="ACE53" s="292"/>
      <c r="ACF53" s="292"/>
      <c r="ACG53" s="292"/>
      <c r="ACH53" s="292"/>
      <c r="ACI53" s="292"/>
      <c r="ACJ53" s="292"/>
      <c r="ACK53" s="292"/>
      <c r="ACL53" s="292"/>
      <c r="ACM53" s="292"/>
      <c r="ACN53" s="292"/>
      <c r="ACO53" s="292"/>
      <c r="ACP53" s="292"/>
      <c r="ACQ53" s="292"/>
      <c r="ACR53" s="292"/>
      <c r="ACS53" s="292"/>
      <c r="ACT53" s="292"/>
      <c r="ACU53" s="292"/>
      <c r="ACV53" s="292"/>
      <c r="ACW53" s="292"/>
      <c r="ACX53" s="292"/>
      <c r="ACY53" s="292"/>
      <c r="ACZ53" s="292"/>
      <c r="ADA53" s="292"/>
      <c r="ADB53" s="292"/>
      <c r="ADC53" s="292"/>
      <c r="ADD53" s="292"/>
      <c r="ADE53" s="292"/>
      <c r="ADF53" s="292"/>
      <c r="ADG53" s="292"/>
      <c r="ADH53" s="292"/>
      <c r="ADI53" s="292"/>
      <c r="ADJ53" s="292"/>
      <c r="ADK53" s="292"/>
      <c r="ADL53" s="292"/>
      <c r="ADM53" s="292"/>
      <c r="ADN53" s="292"/>
      <c r="ADO53" s="292"/>
      <c r="ADP53" s="292"/>
      <c r="ADQ53" s="292"/>
      <c r="ADR53" s="292"/>
      <c r="ADS53" s="292"/>
      <c r="ADT53" s="292"/>
      <c r="ADU53" s="292"/>
      <c r="ADV53" s="292"/>
      <c r="ADW53" s="292"/>
      <c r="ADX53" s="292"/>
      <c r="ADY53" s="292"/>
      <c r="ADZ53" s="292"/>
      <c r="AEA53" s="292"/>
      <c r="AEB53" s="292"/>
      <c r="AEC53" s="292"/>
      <c r="AED53" s="292"/>
      <c r="AEE53" s="292"/>
      <c r="AEF53" s="292"/>
      <c r="AEG53" s="292"/>
      <c r="AEH53" s="292"/>
      <c r="AEI53" s="292"/>
      <c r="AEJ53" s="292"/>
      <c r="AEK53" s="292"/>
      <c r="AEL53" s="292"/>
      <c r="AEM53" s="292"/>
      <c r="AEN53" s="292"/>
      <c r="AEO53" s="292"/>
      <c r="AEP53" s="292"/>
      <c r="AEQ53" s="292"/>
      <c r="AER53" s="292"/>
      <c r="AES53" s="292"/>
      <c r="AET53" s="292"/>
      <c r="AEU53" s="292"/>
      <c r="AEV53" s="292"/>
      <c r="AEW53" s="292"/>
      <c r="AEX53" s="292"/>
      <c r="AEY53" s="292"/>
      <c r="AEZ53" s="292"/>
      <c r="AFA53" s="292"/>
      <c r="AFB53" s="292"/>
      <c r="AFC53" s="292"/>
      <c r="AFD53" s="292"/>
      <c r="AFE53" s="292"/>
      <c r="AFF53" s="292"/>
      <c r="AFG53" s="292"/>
      <c r="AFH53" s="292"/>
      <c r="AFI53" s="292"/>
      <c r="AFJ53" s="292"/>
      <c r="AFK53" s="292"/>
      <c r="AFL53" s="292"/>
      <c r="AFM53" s="292"/>
      <c r="AFN53" s="292"/>
      <c r="AFO53" s="292"/>
      <c r="AFP53" s="292"/>
      <c r="AFQ53" s="292"/>
      <c r="AFR53" s="292"/>
      <c r="AFS53" s="292"/>
      <c r="AFT53" s="292"/>
      <c r="AFU53" s="292"/>
      <c r="AFV53" s="292"/>
      <c r="AFW53" s="292"/>
      <c r="AFX53" s="292"/>
      <c r="AFY53" s="292"/>
      <c r="AFZ53" s="292"/>
      <c r="AGA53" s="292"/>
      <c r="AGB53" s="292"/>
      <c r="AGC53" s="292"/>
      <c r="AGD53" s="292"/>
      <c r="AGE53" s="292"/>
      <c r="AGF53" s="292"/>
      <c r="AGG53" s="292"/>
      <c r="AGH53" s="292"/>
      <c r="AGI53" s="292"/>
      <c r="AGJ53" s="292"/>
      <c r="AGK53" s="292"/>
      <c r="AGL53" s="292"/>
      <c r="AGM53" s="292"/>
      <c r="AGN53" s="292"/>
      <c r="AGO53" s="292"/>
      <c r="AGP53" s="292"/>
      <c r="AGQ53" s="292"/>
      <c r="AGR53" s="292"/>
      <c r="AGS53" s="292"/>
      <c r="AGT53" s="292"/>
      <c r="AGU53" s="292"/>
      <c r="AGV53" s="292"/>
      <c r="AGW53" s="292"/>
      <c r="AGX53" s="292"/>
      <c r="AGY53" s="292"/>
      <c r="AGZ53" s="292"/>
      <c r="AHA53" s="292"/>
      <c r="AHB53" s="292"/>
      <c r="AHC53" s="292"/>
      <c r="AHD53" s="292"/>
      <c r="AHE53" s="292"/>
      <c r="AHF53" s="292"/>
      <c r="AHG53" s="292"/>
      <c r="AHH53" s="292"/>
      <c r="AHI53" s="292"/>
      <c r="AHJ53" s="292"/>
      <c r="AHK53" s="292"/>
      <c r="AHL53" s="292"/>
      <c r="AHM53" s="292"/>
      <c r="AHN53" s="292"/>
      <c r="AHO53" s="292"/>
      <c r="AHP53" s="292"/>
      <c r="AHQ53" s="292"/>
      <c r="AHR53" s="292"/>
      <c r="AHS53" s="292"/>
      <c r="AHT53" s="292"/>
      <c r="AHU53" s="292"/>
      <c r="AHV53" s="292"/>
      <c r="AHW53" s="292"/>
      <c r="AHX53" s="292"/>
      <c r="AHY53" s="292"/>
      <c r="AHZ53" s="292"/>
      <c r="AIA53" s="292"/>
      <c r="AIB53" s="292"/>
      <c r="AIC53" s="292"/>
      <c r="AID53" s="292"/>
      <c r="AIE53" s="292"/>
      <c r="AIF53" s="292"/>
      <c r="AIG53" s="292"/>
      <c r="AIH53" s="292"/>
      <c r="AII53" s="292"/>
      <c r="AIJ53" s="292"/>
      <c r="AIK53" s="292"/>
      <c r="AIL53" s="292"/>
      <c r="AIM53" s="292"/>
      <c r="AIN53" s="292"/>
      <c r="AIO53" s="292"/>
      <c r="AIP53" s="292"/>
      <c r="AIQ53" s="292"/>
      <c r="AIR53" s="292"/>
      <c r="AIS53" s="292"/>
      <c r="AIT53" s="292"/>
      <c r="AIU53" s="292"/>
      <c r="AIV53" s="292"/>
      <c r="AIW53" s="292"/>
      <c r="AIX53" s="292"/>
      <c r="AIY53" s="292"/>
      <c r="AIZ53" s="292"/>
      <c r="AJA53" s="292"/>
      <c r="AJB53" s="292"/>
      <c r="AJC53" s="292"/>
      <c r="AJD53" s="292"/>
      <c r="AJE53" s="292"/>
      <c r="AJF53" s="292"/>
      <c r="AJG53" s="292"/>
      <c r="AJH53" s="292"/>
      <c r="AJI53" s="292"/>
      <c r="AJJ53" s="292"/>
      <c r="AJK53" s="292"/>
      <c r="AJL53" s="292"/>
      <c r="AJM53" s="292"/>
      <c r="AJN53" s="292"/>
      <c r="AJO53" s="292"/>
      <c r="AJP53" s="292"/>
      <c r="AJQ53" s="292"/>
      <c r="AJR53" s="292"/>
      <c r="AJS53" s="292"/>
      <c r="AJT53" s="292"/>
      <c r="AJU53" s="292"/>
      <c r="AJV53" s="292"/>
      <c r="AJW53" s="292"/>
      <c r="AJX53" s="292"/>
      <c r="AJY53" s="292"/>
      <c r="AJZ53" s="292"/>
      <c r="AKA53" s="292"/>
      <c r="AKB53" s="292"/>
      <c r="AKC53" s="292"/>
      <c r="AKD53" s="292"/>
      <c r="AKE53" s="292"/>
      <c r="AKF53" s="292"/>
      <c r="AKG53" s="292"/>
      <c r="AKH53" s="292"/>
      <c r="AKI53" s="292"/>
      <c r="AKJ53" s="292"/>
      <c r="AKK53" s="292"/>
      <c r="AKL53" s="292"/>
      <c r="AKM53" s="292"/>
      <c r="AKN53" s="292"/>
      <c r="AKO53" s="292"/>
      <c r="AKP53" s="292"/>
      <c r="AKQ53" s="292"/>
      <c r="AKR53" s="292"/>
      <c r="AKS53" s="292"/>
      <c r="AKT53" s="292"/>
      <c r="AKU53" s="292"/>
      <c r="AKV53" s="292"/>
      <c r="AKW53" s="292"/>
      <c r="AKX53" s="292"/>
      <c r="AKY53" s="292"/>
      <c r="AKZ53" s="292"/>
      <c r="ALA53" s="292"/>
      <c r="ALB53" s="292"/>
      <c r="ALC53" s="292"/>
      <c r="ALD53" s="292"/>
      <c r="ALE53" s="292"/>
      <c r="ALF53" s="292"/>
      <c r="ALG53" s="292"/>
      <c r="ALH53" s="292"/>
      <c r="ALI53" s="292"/>
      <c r="ALJ53" s="292"/>
      <c r="ALK53" s="292"/>
      <c r="ALL53" s="292"/>
      <c r="ALM53" s="292"/>
      <c r="ALN53" s="292"/>
      <c r="ALO53" s="292"/>
      <c r="ALP53" s="292"/>
      <c r="ALQ53" s="292"/>
      <c r="ALR53" s="292"/>
      <c r="ALS53" s="292"/>
      <c r="ALT53" s="292"/>
      <c r="ALU53" s="292"/>
      <c r="ALV53" s="292"/>
      <c r="ALW53" s="292"/>
      <c r="ALX53" s="292"/>
      <c r="ALY53" s="292"/>
      <c r="ALZ53" s="292"/>
      <c r="AMA53" s="292"/>
      <c r="AMB53" s="292"/>
      <c r="AMC53" s="292"/>
      <c r="AMD53" s="292"/>
      <c r="AME53" s="292"/>
      <c r="AMF53" s="292"/>
      <c r="AMG53" s="292"/>
      <c r="AMH53" s="292"/>
      <c r="AMI53" s="292"/>
      <c r="AMJ53" s="292"/>
      <c r="AMK53" s="292"/>
      <c r="AML53" s="292"/>
      <c r="AMM53" s="292"/>
      <c r="AMN53" s="292"/>
      <c r="AMO53" s="292"/>
      <c r="AMP53" s="292"/>
      <c r="AMQ53" s="292"/>
      <c r="AMR53" s="292"/>
      <c r="AMS53" s="292"/>
      <c r="AMT53" s="292"/>
      <c r="AMU53" s="292"/>
      <c r="AMV53" s="292"/>
      <c r="AMW53" s="292"/>
      <c r="AMX53" s="292"/>
      <c r="AMY53" s="292"/>
      <c r="AMZ53" s="292"/>
      <c r="ANA53" s="292"/>
      <c r="ANB53" s="292"/>
      <c r="ANC53" s="292"/>
      <c r="AND53" s="292"/>
      <c r="ANE53" s="292"/>
      <c r="ANF53" s="292"/>
      <c r="ANG53" s="292"/>
      <c r="ANH53" s="292"/>
      <c r="ANI53" s="292"/>
      <c r="ANJ53" s="292"/>
      <c r="ANK53" s="292"/>
      <c r="ANL53" s="292"/>
      <c r="ANM53" s="292"/>
      <c r="ANN53" s="292"/>
      <c r="ANO53" s="292"/>
      <c r="ANP53" s="292"/>
      <c r="ANQ53" s="292"/>
      <c r="ANR53" s="292"/>
      <c r="ANS53" s="292"/>
      <c r="ANT53" s="292"/>
      <c r="ANU53" s="292"/>
      <c r="ANV53" s="292"/>
      <c r="ANW53" s="292"/>
      <c r="ANX53" s="292"/>
      <c r="ANY53" s="292"/>
      <c r="ANZ53" s="292"/>
      <c r="AOA53" s="292"/>
      <c r="AOB53" s="292"/>
      <c r="AOC53" s="292"/>
      <c r="AOD53" s="292"/>
      <c r="AOE53" s="292"/>
      <c r="AOF53" s="292"/>
      <c r="AOG53" s="292"/>
      <c r="AOH53" s="292"/>
      <c r="AOI53" s="292"/>
      <c r="AOJ53" s="292"/>
      <c r="AOK53" s="292"/>
      <c r="AOL53" s="292"/>
      <c r="AOM53" s="292"/>
      <c r="AON53" s="292"/>
      <c r="AOO53" s="292"/>
      <c r="AOP53" s="292"/>
      <c r="AOQ53" s="292"/>
      <c r="AOR53" s="292"/>
      <c r="AOS53" s="292"/>
      <c r="AOT53" s="292"/>
      <c r="AOU53" s="292"/>
      <c r="AOV53" s="292"/>
      <c r="AOW53" s="292"/>
      <c r="AOX53" s="292"/>
      <c r="AOY53" s="292"/>
      <c r="AOZ53" s="292"/>
      <c r="APA53" s="292"/>
      <c r="APB53" s="292"/>
      <c r="APC53" s="292"/>
      <c r="APD53" s="292"/>
      <c r="APE53" s="292"/>
      <c r="APF53" s="292"/>
      <c r="APG53" s="292"/>
      <c r="APH53" s="292"/>
      <c r="API53" s="292"/>
      <c r="APJ53" s="292"/>
      <c r="APK53" s="292"/>
      <c r="APL53" s="292"/>
      <c r="APM53" s="292"/>
      <c r="APN53" s="292"/>
      <c r="APO53" s="292"/>
      <c r="APP53" s="292"/>
      <c r="APQ53" s="292"/>
      <c r="APR53" s="292"/>
      <c r="APS53" s="292"/>
      <c r="APT53" s="292"/>
      <c r="APU53" s="292"/>
      <c r="APV53" s="292"/>
      <c r="APW53" s="292"/>
      <c r="APX53" s="292"/>
      <c r="APY53" s="292"/>
      <c r="APZ53" s="292"/>
      <c r="AQA53" s="292"/>
      <c r="AQB53" s="292"/>
      <c r="AQC53" s="292"/>
      <c r="AQD53" s="292"/>
      <c r="AQE53" s="292"/>
      <c r="AQF53" s="292"/>
      <c r="AQG53" s="292"/>
      <c r="AQH53" s="292"/>
      <c r="AQI53" s="292"/>
      <c r="AQJ53" s="292"/>
      <c r="AQK53" s="292"/>
      <c r="AQL53" s="292"/>
      <c r="AQM53" s="292"/>
      <c r="AQN53" s="292"/>
      <c r="AQO53" s="292"/>
      <c r="AQP53" s="292"/>
      <c r="AQQ53" s="292"/>
      <c r="AQR53" s="292"/>
      <c r="AQS53" s="292"/>
      <c r="AQT53" s="292"/>
      <c r="AQU53" s="292"/>
      <c r="AQV53" s="292"/>
      <c r="AQW53" s="292"/>
      <c r="AQX53" s="292"/>
      <c r="AQY53" s="292"/>
      <c r="AQZ53" s="292"/>
      <c r="ARA53" s="292"/>
      <c r="ARB53" s="292"/>
      <c r="ARC53" s="292"/>
      <c r="ARD53" s="292"/>
      <c r="ARE53" s="292"/>
      <c r="ARF53" s="292"/>
      <c r="ARG53" s="292"/>
      <c r="ARH53" s="292"/>
      <c r="ARI53" s="292"/>
      <c r="ARJ53" s="292"/>
      <c r="ARK53" s="292"/>
      <c r="ARL53" s="292"/>
      <c r="ARM53" s="292"/>
      <c r="ARN53" s="292"/>
      <c r="ARO53" s="292"/>
      <c r="ARP53" s="292"/>
      <c r="ARQ53" s="292"/>
      <c r="ARR53" s="292"/>
      <c r="ARS53" s="292"/>
      <c r="ART53" s="292"/>
      <c r="ARU53" s="292"/>
      <c r="ARV53" s="292"/>
      <c r="ARW53" s="292"/>
      <c r="ARX53" s="292"/>
      <c r="ARY53" s="292"/>
      <c r="ARZ53" s="292"/>
      <c r="ASA53" s="292"/>
      <c r="ASB53" s="292"/>
      <c r="ASC53" s="292"/>
      <c r="ASD53" s="292"/>
      <c r="ASE53" s="292"/>
      <c r="ASF53" s="292"/>
      <c r="ASG53" s="292"/>
      <c r="ASH53" s="292"/>
      <c r="ASI53" s="292"/>
      <c r="ASJ53" s="292"/>
      <c r="ASK53" s="292"/>
      <c r="ASL53" s="292"/>
      <c r="ASM53" s="292"/>
      <c r="ASN53" s="292"/>
      <c r="ASO53" s="292"/>
      <c r="ASP53" s="292"/>
      <c r="ASQ53" s="292"/>
      <c r="ASR53" s="292"/>
      <c r="ASS53" s="292"/>
      <c r="AST53" s="292"/>
      <c r="ASU53" s="292"/>
      <c r="ASV53" s="292"/>
      <c r="ASW53" s="292"/>
      <c r="ASX53" s="292"/>
      <c r="ASY53" s="292"/>
      <c r="ASZ53" s="292"/>
      <c r="ATA53" s="292"/>
      <c r="ATB53" s="292"/>
      <c r="ATC53" s="292"/>
      <c r="ATD53" s="292"/>
      <c r="ATE53" s="292"/>
      <c r="ATF53" s="292"/>
      <c r="ATG53" s="292"/>
      <c r="ATH53" s="292"/>
      <c r="ATI53" s="292"/>
      <c r="ATJ53" s="292"/>
      <c r="ATK53" s="292"/>
      <c r="ATL53" s="292"/>
      <c r="ATM53" s="292"/>
      <c r="ATN53" s="292"/>
      <c r="ATO53" s="292"/>
      <c r="ATP53" s="292"/>
      <c r="ATQ53" s="292"/>
      <c r="ATR53" s="292"/>
      <c r="ATS53" s="292"/>
      <c r="ATT53" s="292"/>
      <c r="ATU53" s="292"/>
      <c r="ATV53" s="292"/>
      <c r="ATW53" s="292"/>
      <c r="ATX53" s="292"/>
      <c r="ATY53" s="292"/>
      <c r="ATZ53" s="292"/>
      <c r="AUA53" s="292"/>
      <c r="AUB53" s="292"/>
      <c r="AUC53" s="292"/>
      <c r="AUD53" s="292"/>
      <c r="AUE53" s="292"/>
      <c r="AUF53" s="292"/>
      <c r="AUG53" s="292"/>
      <c r="AUH53" s="292"/>
      <c r="AUI53" s="292"/>
      <c r="AUJ53" s="292"/>
      <c r="AUK53" s="292"/>
      <c r="AUL53" s="292"/>
      <c r="AUM53" s="292"/>
      <c r="AUN53" s="292"/>
      <c r="AUO53" s="292"/>
      <c r="AUP53" s="292"/>
      <c r="AUQ53" s="292"/>
      <c r="AUR53" s="292"/>
      <c r="AUS53" s="292"/>
      <c r="AUT53" s="292"/>
      <c r="AUU53" s="292"/>
      <c r="AUV53" s="292"/>
      <c r="AUW53" s="292"/>
      <c r="AUX53" s="292"/>
      <c r="AUY53" s="292"/>
      <c r="AUZ53" s="292"/>
      <c r="AVA53" s="292"/>
      <c r="AVB53" s="292"/>
      <c r="AVC53" s="292"/>
      <c r="AVD53" s="292"/>
      <c r="AVE53" s="292"/>
      <c r="AVF53" s="292"/>
      <c r="AVG53" s="292"/>
      <c r="AVH53" s="292"/>
      <c r="AVI53" s="292"/>
      <c r="AVJ53" s="292"/>
      <c r="AVK53" s="292"/>
      <c r="AVL53" s="292"/>
      <c r="AVM53" s="292"/>
      <c r="AVN53" s="292"/>
      <c r="AVO53" s="292"/>
      <c r="AVP53" s="292"/>
      <c r="AVQ53" s="292"/>
      <c r="AVR53" s="292"/>
      <c r="AVS53" s="292"/>
      <c r="AVT53" s="292"/>
      <c r="AVU53" s="292"/>
      <c r="AVV53" s="292"/>
      <c r="AVW53" s="292"/>
      <c r="AVX53" s="292"/>
      <c r="AVY53" s="292"/>
      <c r="AVZ53" s="292"/>
      <c r="AWA53" s="292"/>
      <c r="AWB53" s="292"/>
      <c r="AWC53" s="292"/>
      <c r="AWD53" s="292"/>
      <c r="AWE53" s="292"/>
      <c r="AWF53" s="292"/>
      <c r="AWG53" s="292"/>
      <c r="AWH53" s="292"/>
      <c r="AWI53" s="292"/>
      <c r="AWJ53" s="292"/>
      <c r="AWK53" s="292"/>
      <c r="AWL53" s="292"/>
      <c r="AWM53" s="292"/>
      <c r="AWN53" s="292"/>
      <c r="AWO53" s="292"/>
      <c r="AWP53" s="292"/>
      <c r="AWQ53" s="292"/>
      <c r="AWR53" s="292"/>
      <c r="AWS53" s="292"/>
      <c r="AWT53" s="292"/>
      <c r="AWU53" s="292"/>
      <c r="AWV53" s="292"/>
      <c r="AWW53" s="292"/>
      <c r="AWX53" s="292"/>
      <c r="AWY53" s="292"/>
      <c r="AWZ53" s="292"/>
      <c r="AXA53" s="292"/>
      <c r="AXB53" s="292"/>
      <c r="AXC53" s="292"/>
      <c r="AXD53" s="292"/>
      <c r="AXE53" s="292"/>
      <c r="AXF53" s="292"/>
      <c r="AXG53" s="292"/>
      <c r="AXH53" s="292"/>
      <c r="AXI53" s="292"/>
      <c r="AXJ53" s="292"/>
      <c r="AXK53" s="292"/>
      <c r="AXL53" s="292"/>
      <c r="AXM53" s="292"/>
      <c r="AXN53" s="292"/>
      <c r="AXO53" s="292"/>
      <c r="AXP53" s="292"/>
      <c r="AXQ53" s="292"/>
      <c r="AXR53" s="292"/>
      <c r="AXS53" s="292"/>
      <c r="AXT53" s="292"/>
      <c r="AXU53" s="292"/>
      <c r="AXV53" s="292"/>
      <c r="AXW53" s="292"/>
      <c r="AXX53" s="292"/>
      <c r="AXY53" s="292"/>
      <c r="AXZ53" s="292"/>
      <c r="AYA53" s="292"/>
      <c r="AYB53" s="292"/>
      <c r="AYC53" s="292"/>
      <c r="AYD53" s="292"/>
      <c r="AYE53" s="292"/>
      <c r="AYF53" s="292"/>
      <c r="AYG53" s="292"/>
      <c r="AYH53" s="292"/>
      <c r="AYI53" s="292"/>
      <c r="AYJ53" s="292"/>
      <c r="AYK53" s="292"/>
      <c r="AYL53" s="292"/>
      <c r="AYM53" s="292"/>
      <c r="AYN53" s="292"/>
      <c r="AYO53" s="292"/>
      <c r="AYP53" s="292"/>
      <c r="AYQ53" s="292"/>
      <c r="AYR53" s="292"/>
      <c r="AYS53" s="292"/>
      <c r="AYT53" s="292"/>
      <c r="AYU53" s="292"/>
      <c r="AYV53" s="292"/>
      <c r="AYW53" s="292"/>
      <c r="AYX53" s="292"/>
      <c r="AYY53" s="292"/>
      <c r="AYZ53" s="292"/>
      <c r="AZA53" s="292"/>
      <c r="AZB53" s="292"/>
      <c r="AZC53" s="292"/>
      <c r="AZD53" s="292"/>
      <c r="AZE53" s="292"/>
      <c r="AZF53" s="292"/>
      <c r="AZG53" s="292"/>
      <c r="AZH53" s="292"/>
      <c r="AZI53" s="292"/>
      <c r="AZJ53" s="292"/>
      <c r="AZK53" s="292"/>
      <c r="AZL53" s="292"/>
      <c r="AZM53" s="292"/>
      <c r="AZN53" s="292"/>
      <c r="AZO53" s="292"/>
      <c r="AZP53" s="292"/>
      <c r="AZQ53" s="292"/>
      <c r="AZR53" s="292"/>
      <c r="AZS53" s="292"/>
      <c r="AZT53" s="292"/>
      <c r="AZU53" s="292"/>
      <c r="AZV53" s="292"/>
      <c r="AZW53" s="292"/>
      <c r="AZX53" s="292"/>
      <c r="AZY53" s="292"/>
      <c r="AZZ53" s="292"/>
      <c r="BAA53" s="292"/>
      <c r="BAB53" s="292"/>
      <c r="BAC53" s="292"/>
      <c r="BAD53" s="292"/>
      <c r="BAE53" s="292"/>
      <c r="BAF53" s="292"/>
      <c r="BAG53" s="292"/>
      <c r="BAH53" s="292"/>
      <c r="BAI53" s="292"/>
      <c r="BAJ53" s="292"/>
      <c r="BAK53" s="292"/>
      <c r="BAL53" s="292"/>
      <c r="BAM53" s="292"/>
      <c r="BAN53" s="292"/>
      <c r="BAO53" s="292"/>
      <c r="BAP53" s="292"/>
      <c r="BAQ53" s="292"/>
      <c r="BAR53" s="292"/>
      <c r="BAS53" s="292"/>
      <c r="BAT53" s="292"/>
      <c r="BAU53" s="292"/>
      <c r="BAV53" s="292"/>
      <c r="BAW53" s="292"/>
      <c r="BAX53" s="292"/>
      <c r="BAY53" s="292"/>
      <c r="BAZ53" s="292"/>
      <c r="BBA53" s="292"/>
      <c r="BBB53" s="292"/>
      <c r="BBC53" s="292"/>
      <c r="BBD53" s="292"/>
      <c r="BBE53" s="292"/>
      <c r="BBF53" s="292"/>
      <c r="BBG53" s="292"/>
      <c r="BBH53" s="292"/>
      <c r="BBI53" s="292"/>
      <c r="BBJ53" s="292"/>
      <c r="BBK53" s="292"/>
      <c r="BBL53" s="292"/>
      <c r="BBM53" s="292"/>
      <c r="BBN53" s="292"/>
      <c r="BBO53" s="292"/>
      <c r="BBP53" s="292"/>
      <c r="BBQ53" s="292"/>
      <c r="BBR53" s="292"/>
      <c r="BBS53" s="292"/>
      <c r="BBT53" s="292"/>
      <c r="BBU53" s="292"/>
      <c r="BBV53" s="292"/>
      <c r="BBW53" s="292"/>
      <c r="BBX53" s="292"/>
      <c r="BBY53" s="292"/>
      <c r="BBZ53" s="292"/>
      <c r="BCA53" s="292"/>
      <c r="BCB53" s="292"/>
      <c r="BCC53" s="292"/>
      <c r="BCD53" s="292"/>
      <c r="BCE53" s="292"/>
      <c r="BCF53" s="292"/>
      <c r="BCG53" s="292"/>
      <c r="BCH53" s="292"/>
      <c r="BCI53" s="292"/>
      <c r="BCJ53" s="292"/>
      <c r="BCK53" s="292"/>
      <c r="BCL53" s="292"/>
      <c r="BCM53" s="292"/>
      <c r="BCN53" s="292"/>
      <c r="BCO53" s="292"/>
      <c r="BCP53" s="292"/>
      <c r="BCQ53" s="292"/>
      <c r="BCR53" s="292"/>
      <c r="BCS53" s="292"/>
      <c r="BCT53" s="292"/>
      <c r="BCU53" s="292"/>
      <c r="BCV53" s="292"/>
      <c r="BCW53" s="292"/>
      <c r="BCX53" s="292"/>
      <c r="BCY53" s="292"/>
      <c r="BCZ53" s="292"/>
      <c r="BDA53" s="292"/>
      <c r="BDB53" s="292"/>
      <c r="BDC53" s="292"/>
      <c r="BDD53" s="292"/>
      <c r="BDE53" s="292"/>
      <c r="BDF53" s="292"/>
      <c r="BDG53" s="292"/>
      <c r="BDH53" s="292"/>
      <c r="BDI53" s="292"/>
      <c r="BDJ53" s="292"/>
      <c r="BDK53" s="292"/>
      <c r="BDL53" s="292"/>
      <c r="BDM53" s="292"/>
      <c r="BDN53" s="292"/>
      <c r="BDO53" s="292"/>
      <c r="BDP53" s="292"/>
      <c r="BDQ53" s="292"/>
      <c r="BDR53" s="292"/>
      <c r="BDS53" s="292"/>
      <c r="BDT53" s="292"/>
      <c r="BDU53" s="292"/>
      <c r="BDV53" s="292"/>
      <c r="BDW53" s="292"/>
      <c r="BDX53" s="292"/>
      <c r="BDY53" s="292"/>
      <c r="BDZ53" s="292"/>
      <c r="BEA53" s="292"/>
      <c r="BEB53" s="292"/>
      <c r="BEC53" s="292"/>
      <c r="BED53" s="292"/>
      <c r="BEE53" s="292"/>
      <c r="BEF53" s="292"/>
      <c r="BEG53" s="292"/>
      <c r="BEH53" s="292"/>
      <c r="BEI53" s="292"/>
      <c r="BEJ53" s="292"/>
      <c r="BEK53" s="292"/>
      <c r="BEL53" s="292"/>
      <c r="BEM53" s="292"/>
      <c r="BEN53" s="292"/>
      <c r="BEO53" s="292"/>
      <c r="BEP53" s="292"/>
      <c r="BEQ53" s="292"/>
      <c r="BER53" s="292"/>
      <c r="BES53" s="292"/>
      <c r="BET53" s="292"/>
      <c r="BEU53" s="292"/>
      <c r="BEV53" s="292"/>
      <c r="BEW53" s="292"/>
      <c r="BEX53" s="292"/>
      <c r="BEY53" s="292"/>
      <c r="BEZ53" s="292"/>
      <c r="BFA53" s="292"/>
      <c r="BFB53" s="292"/>
      <c r="BFC53" s="292"/>
      <c r="BFD53" s="292"/>
      <c r="BFE53" s="292"/>
      <c r="BFF53" s="292"/>
      <c r="BFG53" s="292"/>
      <c r="BFH53" s="292"/>
      <c r="BFI53" s="292"/>
      <c r="BFJ53" s="292"/>
      <c r="BFK53" s="292"/>
      <c r="BFL53" s="292"/>
      <c r="BFM53" s="292"/>
      <c r="BFN53" s="292"/>
      <c r="BFO53" s="292"/>
      <c r="BFP53" s="292"/>
      <c r="BFQ53" s="292"/>
      <c r="BFR53" s="292"/>
      <c r="BFS53" s="292"/>
      <c r="BFT53" s="292"/>
      <c r="BFU53" s="292"/>
      <c r="BFV53" s="292"/>
      <c r="BFW53" s="292"/>
      <c r="BFX53" s="292"/>
      <c r="BFY53" s="292"/>
      <c r="BFZ53" s="292"/>
      <c r="BGA53" s="292"/>
      <c r="BGB53" s="292"/>
      <c r="BGC53" s="292"/>
      <c r="BGD53" s="292"/>
      <c r="BGE53" s="292"/>
      <c r="BGF53" s="292"/>
      <c r="BGG53" s="292"/>
      <c r="BGH53" s="292"/>
      <c r="BGI53" s="292"/>
      <c r="BGJ53" s="292"/>
      <c r="BGK53" s="292"/>
      <c r="BGL53" s="292"/>
      <c r="BGM53" s="292"/>
      <c r="BGN53" s="292"/>
      <c r="BGO53" s="292"/>
      <c r="BGP53" s="292"/>
      <c r="BGQ53" s="292"/>
      <c r="BGR53" s="292"/>
      <c r="BGS53" s="292"/>
      <c r="BGT53" s="292"/>
      <c r="BGU53" s="292"/>
      <c r="BGV53" s="292"/>
      <c r="BGW53" s="292"/>
      <c r="BGX53" s="292"/>
      <c r="BGY53" s="292"/>
      <c r="BGZ53" s="292"/>
      <c r="BHA53" s="292"/>
      <c r="BHB53" s="292"/>
      <c r="BHC53" s="292"/>
      <c r="BHD53" s="292"/>
      <c r="BHE53" s="292"/>
      <c r="BHF53" s="292"/>
      <c r="BHG53" s="292"/>
      <c r="BHH53" s="292"/>
      <c r="BHI53" s="292"/>
      <c r="BHJ53" s="292"/>
      <c r="BHK53" s="292"/>
      <c r="BHL53" s="292"/>
      <c r="BHM53" s="292"/>
      <c r="BHN53" s="292"/>
      <c r="BHO53" s="292"/>
      <c r="BHP53" s="292"/>
      <c r="BHQ53" s="292"/>
      <c r="BHR53" s="292"/>
      <c r="BHS53" s="292"/>
      <c r="BHT53" s="292"/>
      <c r="BHU53" s="292"/>
      <c r="BHV53" s="292"/>
      <c r="BHW53" s="292"/>
      <c r="BHX53" s="292"/>
      <c r="BHY53" s="292"/>
      <c r="BHZ53" s="292"/>
      <c r="BIA53" s="292"/>
      <c r="BIB53" s="292"/>
      <c r="BIC53" s="292"/>
      <c r="BID53" s="292"/>
      <c r="BIE53" s="292"/>
      <c r="BIF53" s="292"/>
      <c r="BIG53" s="292"/>
      <c r="BIH53" s="292"/>
      <c r="BII53" s="292"/>
      <c r="BIJ53" s="292"/>
      <c r="BIK53" s="292"/>
      <c r="BIL53" s="292"/>
      <c r="BIM53" s="292"/>
      <c r="BIN53" s="292"/>
      <c r="BIO53" s="292"/>
      <c r="BIP53" s="292"/>
      <c r="BIQ53" s="292"/>
      <c r="BIR53" s="292"/>
      <c r="BIS53" s="292"/>
      <c r="BIT53" s="292"/>
      <c r="BIU53" s="292"/>
      <c r="BIV53" s="292"/>
      <c r="BIW53" s="292"/>
      <c r="BIX53" s="292"/>
      <c r="BIY53" s="292"/>
      <c r="BIZ53" s="292"/>
      <c r="BJA53" s="292"/>
      <c r="BJB53" s="292"/>
      <c r="BJC53" s="292"/>
      <c r="BJD53" s="292"/>
      <c r="BJE53" s="292"/>
      <c r="BJF53" s="292"/>
      <c r="BJG53" s="292"/>
      <c r="BJH53" s="292"/>
      <c r="BJI53" s="292"/>
      <c r="BJJ53" s="292"/>
      <c r="BJK53" s="292"/>
      <c r="BJL53" s="292"/>
      <c r="BJM53" s="292"/>
      <c r="BJN53" s="292"/>
      <c r="BJO53" s="292"/>
      <c r="BJP53" s="292"/>
      <c r="BJQ53" s="292"/>
      <c r="BJR53" s="292"/>
      <c r="BJS53" s="292"/>
      <c r="BJT53" s="292"/>
      <c r="BJU53" s="292"/>
      <c r="BJV53" s="292"/>
      <c r="BJW53" s="292"/>
      <c r="BJX53" s="292"/>
      <c r="BJY53" s="292"/>
      <c r="BJZ53" s="292"/>
      <c r="BKA53" s="292"/>
      <c r="BKB53" s="292"/>
      <c r="BKC53" s="292"/>
      <c r="BKD53" s="292"/>
      <c r="BKE53" s="292"/>
      <c r="BKF53" s="292"/>
      <c r="BKG53" s="292"/>
      <c r="BKH53" s="292"/>
      <c r="BKI53" s="292"/>
      <c r="BKJ53" s="292"/>
      <c r="BKK53" s="292"/>
      <c r="BKL53" s="292"/>
      <c r="BKM53" s="292"/>
      <c r="BKN53" s="292"/>
      <c r="BKO53" s="292"/>
      <c r="BKP53" s="292"/>
      <c r="BKQ53" s="292"/>
      <c r="BKR53" s="292"/>
      <c r="BKS53" s="292"/>
      <c r="BKT53" s="292"/>
      <c r="BKU53" s="292"/>
      <c r="BKV53" s="292"/>
      <c r="BKW53" s="292"/>
      <c r="BKX53" s="292"/>
      <c r="BKY53" s="292"/>
      <c r="BKZ53" s="292"/>
      <c r="BLA53" s="292"/>
      <c r="BLB53" s="292"/>
      <c r="BLC53" s="292"/>
      <c r="BLD53" s="292"/>
      <c r="BLE53" s="292"/>
      <c r="BLF53" s="292"/>
      <c r="BLG53" s="292"/>
      <c r="BLH53" s="292"/>
      <c r="BLI53" s="292"/>
      <c r="BLJ53" s="292"/>
      <c r="BLK53" s="292"/>
      <c r="BLL53" s="292"/>
      <c r="BLM53" s="292"/>
      <c r="BLN53" s="292"/>
      <c r="BLO53" s="292"/>
      <c r="BLP53" s="292"/>
      <c r="BLQ53" s="292"/>
      <c r="BLR53" s="292"/>
      <c r="BLS53" s="292"/>
      <c r="BLT53" s="292"/>
      <c r="BLU53" s="292"/>
      <c r="BLV53" s="292"/>
      <c r="BLW53" s="292"/>
      <c r="BLX53" s="292"/>
      <c r="BLY53" s="292"/>
      <c r="BLZ53" s="292"/>
      <c r="BMA53" s="292"/>
      <c r="BMB53" s="292"/>
      <c r="BMC53" s="292"/>
      <c r="BMD53" s="292"/>
      <c r="BME53" s="292"/>
      <c r="BMF53" s="292"/>
      <c r="BMG53" s="292"/>
      <c r="BMH53" s="292"/>
      <c r="BMI53" s="292"/>
      <c r="BMJ53" s="292"/>
      <c r="BMK53" s="292"/>
      <c r="BML53" s="292"/>
      <c r="BMM53" s="292"/>
      <c r="BMN53" s="292"/>
      <c r="BMO53" s="292"/>
      <c r="BMP53" s="292"/>
      <c r="BMQ53" s="292"/>
      <c r="BMR53" s="292"/>
      <c r="BMS53" s="292"/>
      <c r="BMT53" s="292"/>
      <c r="BMU53" s="292"/>
      <c r="BMV53" s="292"/>
      <c r="BMW53" s="292"/>
      <c r="BMX53" s="292"/>
      <c r="BMY53" s="292"/>
      <c r="BMZ53" s="292"/>
      <c r="BNA53" s="292"/>
      <c r="BNB53" s="292"/>
      <c r="BNC53" s="292"/>
      <c r="BND53" s="292"/>
      <c r="BNE53" s="292"/>
      <c r="BNF53" s="292"/>
      <c r="BNG53" s="292"/>
      <c r="BNH53" s="292"/>
      <c r="BNI53" s="292"/>
      <c r="BNJ53" s="292"/>
      <c r="BNK53" s="292"/>
      <c r="BNL53" s="292"/>
      <c r="BNM53" s="292"/>
      <c r="BNN53" s="292"/>
      <c r="BNO53" s="292"/>
      <c r="BNP53" s="292"/>
      <c r="BNQ53" s="292"/>
      <c r="BNR53" s="292"/>
      <c r="BNS53" s="292"/>
      <c r="BNT53" s="292"/>
      <c r="BNU53" s="292"/>
      <c r="BNV53" s="292"/>
      <c r="BNW53" s="292"/>
      <c r="BNX53" s="292"/>
      <c r="BNY53" s="292"/>
      <c r="BNZ53" s="292"/>
      <c r="BOA53" s="292"/>
      <c r="BOB53" s="292"/>
      <c r="BOC53" s="292"/>
      <c r="BOD53" s="292"/>
      <c r="BOE53" s="292"/>
      <c r="BOF53" s="292"/>
      <c r="BOG53" s="292"/>
      <c r="BOH53" s="292"/>
      <c r="BOI53" s="292"/>
      <c r="BOJ53" s="292"/>
      <c r="BOK53" s="292"/>
      <c r="BOL53" s="292"/>
      <c r="BOM53" s="292"/>
      <c r="BON53" s="292"/>
      <c r="BOO53" s="292"/>
      <c r="BOP53" s="292"/>
      <c r="BOQ53" s="292"/>
      <c r="BOR53" s="292"/>
      <c r="BOS53" s="292"/>
      <c r="BOT53" s="292"/>
      <c r="BOU53" s="292"/>
      <c r="BOV53" s="292"/>
      <c r="BOW53" s="292"/>
      <c r="BOX53" s="292"/>
      <c r="BOY53" s="292"/>
      <c r="BOZ53" s="292"/>
      <c r="BPA53" s="292"/>
      <c r="BPB53" s="292"/>
      <c r="BPC53" s="292"/>
      <c r="BPD53" s="292"/>
      <c r="BPE53" s="292"/>
      <c r="BPF53" s="292"/>
      <c r="BPG53" s="292"/>
      <c r="BPH53" s="292"/>
      <c r="BPI53" s="292"/>
      <c r="BPJ53" s="292"/>
      <c r="BPK53" s="292"/>
      <c r="BPL53" s="292"/>
      <c r="BPM53" s="292"/>
      <c r="BPN53" s="292"/>
      <c r="BPO53" s="292"/>
      <c r="BPP53" s="292"/>
      <c r="BPQ53" s="292"/>
      <c r="BPR53" s="292"/>
      <c r="BPS53" s="292"/>
      <c r="BPT53" s="292"/>
      <c r="BPU53" s="292"/>
      <c r="BPV53" s="292"/>
      <c r="BPW53" s="292"/>
      <c r="BPX53" s="292"/>
      <c r="BPY53" s="292"/>
      <c r="BPZ53" s="292"/>
      <c r="BQA53" s="292"/>
      <c r="BQB53" s="292"/>
      <c r="BQC53" s="292"/>
      <c r="BQD53" s="292"/>
      <c r="BQE53" s="292"/>
      <c r="BQF53" s="292"/>
      <c r="BQG53" s="292"/>
      <c r="BQH53" s="292"/>
      <c r="BQI53" s="292"/>
      <c r="BQJ53" s="292"/>
      <c r="BQK53" s="292"/>
      <c r="BQL53" s="292"/>
      <c r="BQM53" s="292"/>
      <c r="BQN53" s="292"/>
      <c r="BQO53" s="292"/>
      <c r="BQP53" s="292"/>
      <c r="BQQ53" s="292"/>
      <c r="BQR53" s="292"/>
      <c r="BQS53" s="292"/>
      <c r="BQT53" s="292"/>
      <c r="BQU53" s="292"/>
      <c r="BQV53" s="292"/>
      <c r="BQW53" s="292"/>
      <c r="BQX53" s="292"/>
      <c r="BQY53" s="292"/>
      <c r="BQZ53" s="292"/>
      <c r="BRA53" s="292"/>
      <c r="BRB53" s="292"/>
      <c r="BRC53" s="292"/>
      <c r="BRD53" s="292"/>
      <c r="BRE53" s="292"/>
      <c r="BRF53" s="292"/>
      <c r="BRG53" s="292"/>
      <c r="BRH53" s="292"/>
      <c r="BRI53" s="292"/>
      <c r="BRJ53" s="292"/>
      <c r="BRK53" s="292"/>
      <c r="BRL53" s="292"/>
      <c r="BRM53" s="292"/>
      <c r="BRN53" s="292"/>
      <c r="BRO53" s="292"/>
      <c r="BRP53" s="292"/>
      <c r="BRQ53" s="292"/>
      <c r="BRR53" s="292"/>
      <c r="BRS53" s="292"/>
      <c r="BRT53" s="292"/>
      <c r="BRU53" s="292"/>
      <c r="BRV53" s="292"/>
      <c r="BRW53" s="292"/>
      <c r="BRX53" s="292"/>
      <c r="BRY53" s="292"/>
      <c r="BRZ53" s="292"/>
      <c r="BSA53" s="292"/>
      <c r="BSB53" s="292"/>
      <c r="BSC53" s="292"/>
      <c r="BSD53" s="292"/>
      <c r="BSE53" s="292"/>
      <c r="BSF53" s="292"/>
      <c r="BSG53" s="292"/>
      <c r="BSH53" s="292"/>
      <c r="BSI53" s="292"/>
      <c r="BSJ53" s="292"/>
      <c r="BSK53" s="292"/>
      <c r="BSL53" s="292"/>
      <c r="BSM53" s="292"/>
      <c r="BSN53" s="292"/>
      <c r="BSO53" s="292"/>
      <c r="BSP53" s="292"/>
      <c r="BSQ53" s="292"/>
      <c r="BSR53" s="292"/>
      <c r="BSS53" s="292"/>
      <c r="BST53" s="292"/>
      <c r="BSU53" s="292"/>
      <c r="BSV53" s="292"/>
      <c r="BSW53" s="292"/>
      <c r="BSX53" s="292"/>
      <c r="BSY53" s="292"/>
      <c r="BSZ53" s="292"/>
      <c r="BTA53" s="292"/>
      <c r="BTB53" s="292"/>
      <c r="BTC53" s="292"/>
      <c r="BTD53" s="292"/>
      <c r="BTE53" s="292"/>
      <c r="BTF53" s="292"/>
      <c r="BTG53" s="292"/>
      <c r="BTH53" s="292"/>
      <c r="BTI53" s="292"/>
      <c r="BTJ53" s="292"/>
      <c r="BTK53" s="292"/>
      <c r="BTL53" s="292"/>
      <c r="BTM53" s="292"/>
      <c r="BTN53" s="292"/>
      <c r="BTO53" s="292"/>
      <c r="BTP53" s="292"/>
      <c r="BTQ53" s="292"/>
      <c r="BTR53" s="292"/>
      <c r="BTS53" s="292"/>
      <c r="BTT53" s="292"/>
      <c r="BTU53" s="292"/>
      <c r="BTV53" s="292"/>
      <c r="BTW53" s="292"/>
      <c r="BTX53" s="292"/>
      <c r="BTY53" s="292"/>
      <c r="BTZ53" s="292"/>
      <c r="BUA53" s="292"/>
      <c r="BUB53" s="292"/>
      <c r="BUC53" s="292"/>
      <c r="BUD53" s="292"/>
      <c r="BUE53" s="292"/>
      <c r="BUF53" s="292"/>
      <c r="BUG53" s="292"/>
      <c r="BUH53" s="292"/>
      <c r="BUI53" s="292"/>
      <c r="BUJ53" s="292"/>
      <c r="BUK53" s="292"/>
      <c r="BUL53" s="292"/>
      <c r="BUM53" s="292"/>
      <c r="BUN53" s="292"/>
      <c r="BUO53" s="292"/>
      <c r="BUP53" s="292"/>
      <c r="BUQ53" s="292"/>
      <c r="BUR53" s="292"/>
      <c r="BUS53" s="292"/>
      <c r="BUT53" s="292"/>
      <c r="BUU53" s="292"/>
      <c r="BUV53" s="292"/>
      <c r="BUW53" s="292"/>
      <c r="BUX53" s="292"/>
      <c r="BUY53" s="292"/>
      <c r="BUZ53" s="292"/>
      <c r="BVA53" s="292"/>
      <c r="BVB53" s="292"/>
      <c r="BVC53" s="292"/>
      <c r="BVD53" s="292"/>
      <c r="BVE53" s="292"/>
      <c r="BVF53" s="292"/>
      <c r="BVG53" s="292"/>
      <c r="BVH53" s="292"/>
      <c r="BVI53" s="292"/>
      <c r="BVJ53" s="292"/>
      <c r="BVK53" s="292"/>
      <c r="BVL53" s="292"/>
      <c r="BVM53" s="292"/>
      <c r="BVN53" s="292"/>
      <c r="BVO53" s="292"/>
      <c r="BVP53" s="292"/>
      <c r="BVQ53" s="292"/>
      <c r="BVR53" s="292"/>
      <c r="BVS53" s="292"/>
      <c r="BVT53" s="292"/>
      <c r="BVU53" s="292"/>
      <c r="BVV53" s="292"/>
      <c r="BVW53" s="292"/>
      <c r="BVX53" s="292"/>
      <c r="BVY53" s="292"/>
      <c r="BVZ53" s="292"/>
      <c r="BWA53" s="292"/>
      <c r="BWB53" s="292"/>
      <c r="BWC53" s="292"/>
      <c r="BWD53" s="292"/>
      <c r="BWE53" s="292"/>
      <c r="BWF53" s="292"/>
      <c r="BWG53" s="292"/>
      <c r="BWH53" s="292"/>
      <c r="BWI53" s="292"/>
      <c r="BWJ53" s="292"/>
      <c r="BWK53" s="292"/>
      <c r="BWL53" s="292"/>
      <c r="BWM53" s="292"/>
      <c r="BWN53" s="292"/>
      <c r="BWO53" s="292"/>
      <c r="BWP53" s="292"/>
      <c r="BWQ53" s="292"/>
      <c r="BWR53" s="292"/>
      <c r="BWS53" s="292"/>
      <c r="BWT53" s="292"/>
      <c r="BWU53" s="292"/>
      <c r="BWV53" s="292"/>
      <c r="BWW53" s="292"/>
      <c r="BWX53" s="292"/>
      <c r="BWY53" s="292"/>
      <c r="BWZ53" s="292"/>
      <c r="BXA53" s="292"/>
      <c r="BXB53" s="292"/>
      <c r="BXC53" s="292"/>
      <c r="BXD53" s="292"/>
      <c r="BXE53" s="292"/>
      <c r="BXF53" s="292"/>
      <c r="BXG53" s="292"/>
      <c r="BXH53" s="292"/>
      <c r="BXI53" s="292"/>
      <c r="BXJ53" s="292"/>
      <c r="BXK53" s="292"/>
      <c r="BXL53" s="292"/>
      <c r="BXM53" s="292"/>
      <c r="BXN53" s="292"/>
      <c r="BXO53" s="292"/>
      <c r="BXP53" s="292"/>
      <c r="BXQ53" s="292"/>
      <c r="BXR53" s="292"/>
      <c r="BXS53" s="292"/>
      <c r="BXT53" s="292"/>
      <c r="BXU53" s="292"/>
      <c r="BXV53" s="292"/>
      <c r="BXW53" s="292"/>
      <c r="BXX53" s="292"/>
      <c r="BXY53" s="292"/>
      <c r="BXZ53" s="292"/>
      <c r="BYA53" s="292"/>
      <c r="BYB53" s="292"/>
      <c r="BYC53" s="292"/>
      <c r="BYD53" s="292"/>
      <c r="BYE53" s="292"/>
      <c r="BYF53" s="292"/>
      <c r="BYG53" s="292"/>
      <c r="BYH53" s="292"/>
      <c r="BYI53" s="292"/>
      <c r="BYJ53" s="292"/>
      <c r="BYK53" s="292"/>
      <c r="BYL53" s="292"/>
      <c r="BYM53" s="292"/>
      <c r="BYN53" s="292"/>
      <c r="BYO53" s="292"/>
      <c r="BYP53" s="292"/>
      <c r="BYQ53" s="292"/>
      <c r="BYR53" s="292"/>
      <c r="BYS53" s="292"/>
      <c r="BYT53" s="292"/>
      <c r="BYU53" s="292"/>
      <c r="BYV53" s="292"/>
      <c r="BYW53" s="292"/>
      <c r="BYX53" s="292"/>
      <c r="BYY53" s="292"/>
      <c r="BYZ53" s="292"/>
      <c r="BZA53" s="292"/>
      <c r="BZB53" s="292"/>
      <c r="BZC53" s="292"/>
      <c r="BZD53" s="292"/>
      <c r="BZE53" s="292"/>
      <c r="BZF53" s="292"/>
      <c r="BZG53" s="292"/>
      <c r="BZH53" s="292"/>
      <c r="BZI53" s="292"/>
      <c r="BZJ53" s="292"/>
      <c r="BZK53" s="292"/>
      <c r="BZL53" s="292"/>
      <c r="BZM53" s="292"/>
      <c r="BZN53" s="292"/>
      <c r="BZO53" s="292"/>
      <c r="BZP53" s="292"/>
      <c r="BZQ53" s="292"/>
      <c r="BZR53" s="292"/>
      <c r="BZS53" s="292"/>
      <c r="BZT53" s="292"/>
      <c r="BZU53" s="292"/>
      <c r="BZV53" s="292"/>
      <c r="BZW53" s="292"/>
      <c r="BZX53" s="292"/>
      <c r="BZY53" s="292"/>
      <c r="BZZ53" s="292"/>
      <c r="CAA53" s="292"/>
      <c r="CAB53" s="292"/>
      <c r="CAC53" s="292"/>
      <c r="CAD53" s="292"/>
      <c r="CAE53" s="292"/>
      <c r="CAF53" s="292"/>
      <c r="CAG53" s="292"/>
      <c r="CAH53" s="292"/>
      <c r="CAI53" s="292"/>
      <c r="CAJ53" s="292"/>
      <c r="CAK53" s="292"/>
      <c r="CAL53" s="292"/>
      <c r="CAM53" s="292"/>
      <c r="CAN53" s="292"/>
      <c r="CAO53" s="292"/>
      <c r="CAP53" s="292"/>
      <c r="CAQ53" s="292"/>
      <c r="CAR53" s="292"/>
      <c r="CAS53" s="292"/>
      <c r="CAT53" s="292"/>
      <c r="CAU53" s="292"/>
      <c r="CAV53" s="292"/>
      <c r="CAW53" s="292"/>
      <c r="CAX53" s="292"/>
      <c r="CAY53" s="292"/>
      <c r="CAZ53" s="292"/>
      <c r="CBA53" s="292"/>
      <c r="CBB53" s="292"/>
      <c r="CBC53" s="292"/>
      <c r="CBD53" s="292"/>
      <c r="CBE53" s="292"/>
      <c r="CBF53" s="292"/>
      <c r="CBG53" s="292"/>
      <c r="CBH53" s="292"/>
      <c r="CBI53" s="292"/>
      <c r="CBJ53" s="292"/>
      <c r="CBK53" s="292"/>
      <c r="CBL53" s="292"/>
      <c r="CBM53" s="292"/>
      <c r="CBN53" s="292"/>
      <c r="CBO53" s="292"/>
      <c r="CBP53" s="292"/>
      <c r="CBQ53" s="292"/>
      <c r="CBR53" s="292"/>
      <c r="CBS53" s="292"/>
      <c r="CBT53" s="292"/>
      <c r="CBU53" s="292"/>
      <c r="CBV53" s="292"/>
      <c r="CBW53" s="292"/>
      <c r="CBX53" s="292"/>
      <c r="CBY53" s="292"/>
      <c r="CBZ53" s="292"/>
      <c r="CCA53" s="292"/>
      <c r="CCB53" s="292"/>
      <c r="CCC53" s="292"/>
      <c r="CCD53" s="292"/>
      <c r="CCE53" s="292"/>
      <c r="CCF53" s="292"/>
      <c r="CCG53" s="292"/>
      <c r="CCH53" s="292"/>
      <c r="CCI53" s="292"/>
      <c r="CCJ53" s="292"/>
      <c r="CCK53" s="292"/>
      <c r="CCL53" s="292"/>
      <c r="CCM53" s="292"/>
      <c r="CCN53" s="292"/>
      <c r="CCO53" s="292"/>
      <c r="CCP53" s="292"/>
      <c r="CCQ53" s="292"/>
      <c r="CCR53" s="292"/>
      <c r="CCS53" s="292"/>
      <c r="CCT53" s="292"/>
      <c r="CCU53" s="292"/>
      <c r="CCV53" s="292"/>
      <c r="CCW53" s="292"/>
      <c r="CCX53" s="292"/>
      <c r="CCY53" s="292"/>
      <c r="CCZ53" s="292"/>
      <c r="CDA53" s="292"/>
      <c r="CDB53" s="292"/>
      <c r="CDC53" s="292"/>
      <c r="CDD53" s="292"/>
      <c r="CDE53" s="292"/>
      <c r="CDF53" s="292"/>
      <c r="CDG53" s="292"/>
      <c r="CDH53" s="292"/>
      <c r="CDI53" s="292"/>
      <c r="CDJ53" s="292"/>
      <c r="CDK53" s="292"/>
      <c r="CDL53" s="292"/>
      <c r="CDM53" s="292"/>
      <c r="CDN53" s="292"/>
      <c r="CDO53" s="292"/>
      <c r="CDP53" s="292"/>
      <c r="CDQ53" s="292"/>
      <c r="CDR53" s="292"/>
      <c r="CDS53" s="292"/>
      <c r="CDT53" s="292"/>
      <c r="CDU53" s="292"/>
      <c r="CDV53" s="292"/>
      <c r="CDW53" s="292"/>
      <c r="CDX53" s="292"/>
      <c r="CDY53" s="292"/>
      <c r="CDZ53" s="292"/>
      <c r="CEA53" s="292"/>
      <c r="CEB53" s="292"/>
      <c r="CEC53" s="292"/>
      <c r="CED53" s="292"/>
      <c r="CEE53" s="292"/>
      <c r="CEF53" s="292"/>
      <c r="CEG53" s="292"/>
      <c r="CEH53" s="292"/>
      <c r="CEI53" s="292"/>
      <c r="CEJ53" s="292"/>
      <c r="CEK53" s="292"/>
      <c r="CEL53" s="292"/>
      <c r="CEM53" s="292"/>
      <c r="CEN53" s="292"/>
      <c r="CEO53" s="292"/>
      <c r="CEP53" s="292"/>
      <c r="CEQ53" s="292"/>
      <c r="CER53" s="292"/>
      <c r="CES53" s="292"/>
      <c r="CET53" s="292"/>
      <c r="CEU53" s="292"/>
      <c r="CEV53" s="292"/>
      <c r="CEW53" s="292"/>
      <c r="CEX53" s="292"/>
      <c r="CEY53" s="292"/>
      <c r="CEZ53" s="292"/>
      <c r="CFA53" s="292"/>
      <c r="CFB53" s="292"/>
      <c r="CFC53" s="292"/>
      <c r="CFD53" s="292"/>
      <c r="CFE53" s="292"/>
      <c r="CFF53" s="292"/>
      <c r="CFG53" s="292"/>
      <c r="CFH53" s="292"/>
      <c r="CFI53" s="292"/>
      <c r="CFJ53" s="292"/>
      <c r="CFK53" s="292"/>
      <c r="CFL53" s="292"/>
      <c r="CFM53" s="292"/>
      <c r="CFN53" s="292"/>
      <c r="CFO53" s="292"/>
      <c r="CFP53" s="292"/>
      <c r="CFQ53" s="292"/>
      <c r="CFR53" s="292"/>
      <c r="CFS53" s="292"/>
      <c r="CFT53" s="292"/>
      <c r="CFU53" s="292"/>
      <c r="CFV53" s="292"/>
      <c r="CFW53" s="292"/>
      <c r="CFX53" s="292"/>
      <c r="CFY53" s="292"/>
      <c r="CFZ53" s="292"/>
      <c r="CGA53" s="292"/>
      <c r="CGB53" s="292"/>
      <c r="CGC53" s="292"/>
      <c r="CGD53" s="292"/>
      <c r="CGE53" s="292"/>
      <c r="CGF53" s="292"/>
      <c r="CGG53" s="292"/>
      <c r="CGH53" s="292"/>
      <c r="CGI53" s="292"/>
      <c r="CGJ53" s="292"/>
      <c r="CGK53" s="292"/>
      <c r="CGL53" s="292"/>
      <c r="CGM53" s="292"/>
      <c r="CGN53" s="292"/>
      <c r="CGO53" s="292"/>
      <c r="CGP53" s="292"/>
      <c r="CGQ53" s="292"/>
      <c r="CGR53" s="292"/>
      <c r="CGS53" s="292"/>
      <c r="CGT53" s="292"/>
      <c r="CGU53" s="292"/>
      <c r="CGV53" s="292"/>
      <c r="CGW53" s="292"/>
      <c r="CGX53" s="292"/>
      <c r="CGY53" s="292"/>
      <c r="CGZ53" s="292"/>
      <c r="CHA53" s="292"/>
      <c r="CHB53" s="292"/>
      <c r="CHC53" s="292"/>
      <c r="CHD53" s="292"/>
      <c r="CHE53" s="292"/>
      <c r="CHF53" s="292"/>
      <c r="CHG53" s="292"/>
      <c r="CHH53" s="292"/>
      <c r="CHI53" s="292"/>
      <c r="CHJ53" s="292"/>
      <c r="CHK53" s="292"/>
      <c r="CHL53" s="292"/>
      <c r="CHM53" s="292"/>
      <c r="CHN53" s="292"/>
      <c r="CHO53" s="292"/>
      <c r="CHP53" s="292"/>
      <c r="CHQ53" s="292"/>
      <c r="CHR53" s="292"/>
      <c r="CHS53" s="292"/>
      <c r="CHT53" s="292"/>
      <c r="CHU53" s="292"/>
      <c r="CHV53" s="292"/>
      <c r="CHW53" s="292"/>
      <c r="CHX53" s="292"/>
      <c r="CHY53" s="292"/>
      <c r="CHZ53" s="292"/>
      <c r="CIA53" s="292"/>
      <c r="CIB53" s="292"/>
      <c r="CIC53" s="292"/>
      <c r="CID53" s="292"/>
      <c r="CIE53" s="292"/>
      <c r="CIF53" s="292"/>
      <c r="CIG53" s="292"/>
      <c r="CIH53" s="292"/>
      <c r="CII53" s="292"/>
      <c r="CIJ53" s="292"/>
      <c r="CIK53" s="292"/>
      <c r="CIL53" s="292"/>
      <c r="CIM53" s="292"/>
      <c r="CIN53" s="292"/>
      <c r="CIO53" s="292"/>
      <c r="CIP53" s="292"/>
      <c r="CIQ53" s="292"/>
      <c r="CIR53" s="292"/>
      <c r="CIS53" s="292"/>
      <c r="CIT53" s="292"/>
      <c r="CIU53" s="292"/>
      <c r="CIV53" s="292"/>
      <c r="CIW53" s="292"/>
      <c r="CIX53" s="292"/>
      <c r="CIY53" s="292"/>
      <c r="CIZ53" s="292"/>
      <c r="CJA53" s="292"/>
      <c r="CJB53" s="292"/>
      <c r="CJC53" s="292"/>
      <c r="CJD53" s="292"/>
      <c r="CJE53" s="292"/>
      <c r="CJF53" s="292"/>
      <c r="CJG53" s="292"/>
      <c r="CJH53" s="292"/>
      <c r="CJI53" s="292"/>
      <c r="CJJ53" s="292"/>
      <c r="CJK53" s="292"/>
      <c r="CJL53" s="292"/>
      <c r="CJM53" s="292"/>
      <c r="CJN53" s="292"/>
      <c r="CJO53" s="292"/>
      <c r="CJP53" s="292"/>
      <c r="CJQ53" s="292"/>
      <c r="CJR53" s="292"/>
      <c r="CJS53" s="292"/>
      <c r="CJT53" s="292"/>
      <c r="CJU53" s="292"/>
      <c r="CJV53" s="292"/>
      <c r="CJW53" s="292"/>
      <c r="CJX53" s="292"/>
      <c r="CJY53" s="292"/>
      <c r="CJZ53" s="292"/>
      <c r="CKA53" s="292"/>
      <c r="CKB53" s="292"/>
      <c r="CKC53" s="292"/>
      <c r="CKD53" s="292"/>
      <c r="CKE53" s="292"/>
      <c r="CKF53" s="292"/>
      <c r="CKG53" s="292"/>
      <c r="CKH53" s="292"/>
      <c r="CKI53" s="292"/>
      <c r="CKJ53" s="292"/>
      <c r="CKK53" s="292"/>
      <c r="CKL53" s="292"/>
      <c r="CKM53" s="292"/>
      <c r="CKN53" s="292"/>
      <c r="CKO53" s="292"/>
      <c r="CKP53" s="292"/>
      <c r="CKQ53" s="292"/>
      <c r="CKR53" s="292"/>
      <c r="CKS53" s="292"/>
      <c r="CKT53" s="292"/>
      <c r="CKU53" s="292"/>
      <c r="CKV53" s="292"/>
      <c r="CKW53" s="292"/>
      <c r="CKX53" s="292"/>
      <c r="CKY53" s="292"/>
      <c r="CKZ53" s="292"/>
      <c r="CLA53" s="292"/>
      <c r="CLB53" s="292"/>
      <c r="CLC53" s="292"/>
      <c r="CLD53" s="292"/>
      <c r="CLE53" s="292"/>
      <c r="CLF53" s="292"/>
      <c r="CLG53" s="292"/>
      <c r="CLH53" s="292"/>
      <c r="CLI53" s="292"/>
      <c r="CLJ53" s="292"/>
      <c r="CLK53" s="292"/>
      <c r="CLL53" s="292"/>
      <c r="CLM53" s="292"/>
      <c r="CLN53" s="292"/>
      <c r="CLO53" s="292"/>
      <c r="CLP53" s="292"/>
      <c r="CLQ53" s="292"/>
      <c r="CLR53" s="292"/>
      <c r="CLS53" s="292"/>
      <c r="CLT53" s="292"/>
      <c r="CLU53" s="292"/>
      <c r="CLV53" s="292"/>
      <c r="CLW53" s="292"/>
      <c r="CLX53" s="292"/>
      <c r="CLY53" s="292"/>
      <c r="CLZ53" s="292"/>
      <c r="CMA53" s="292"/>
      <c r="CMB53" s="292"/>
      <c r="CMC53" s="292"/>
      <c r="CMD53" s="292"/>
      <c r="CME53" s="292"/>
      <c r="CMF53" s="292"/>
      <c r="CMG53" s="292"/>
      <c r="CMH53" s="292"/>
      <c r="CMI53" s="292"/>
      <c r="CMJ53" s="292"/>
      <c r="CMK53" s="292"/>
      <c r="CML53" s="292"/>
      <c r="CMM53" s="292"/>
      <c r="CMN53" s="292"/>
      <c r="CMO53" s="292"/>
      <c r="CMP53" s="292"/>
      <c r="CMQ53" s="292"/>
      <c r="CMR53" s="292"/>
      <c r="CMS53" s="292"/>
      <c r="CMT53" s="292"/>
      <c r="CMU53" s="292"/>
      <c r="CMV53" s="292"/>
      <c r="CMW53" s="292"/>
      <c r="CMX53" s="292"/>
      <c r="CMY53" s="292"/>
      <c r="CMZ53" s="292"/>
      <c r="CNA53" s="292"/>
      <c r="CNB53" s="292"/>
      <c r="CNC53" s="292"/>
      <c r="CND53" s="292"/>
      <c r="CNE53" s="292"/>
      <c r="CNF53" s="292"/>
      <c r="CNG53" s="292"/>
      <c r="CNH53" s="292"/>
      <c r="CNI53" s="292"/>
      <c r="CNJ53" s="292"/>
      <c r="CNK53" s="292"/>
      <c r="CNL53" s="292"/>
      <c r="CNM53" s="292"/>
      <c r="CNN53" s="292"/>
      <c r="CNO53" s="292"/>
      <c r="CNP53" s="292"/>
      <c r="CNQ53" s="292"/>
      <c r="CNR53" s="292"/>
      <c r="CNS53" s="292"/>
      <c r="CNT53" s="292"/>
      <c r="CNU53" s="292"/>
      <c r="CNV53" s="292"/>
      <c r="CNW53" s="292"/>
      <c r="CNX53" s="292"/>
      <c r="CNY53" s="292"/>
      <c r="CNZ53" s="292"/>
      <c r="COA53" s="292"/>
      <c r="COB53" s="292"/>
      <c r="COC53" s="292"/>
      <c r="COD53" s="292"/>
      <c r="COE53" s="292"/>
      <c r="COF53" s="292"/>
      <c r="COG53" s="292"/>
      <c r="COH53" s="292"/>
      <c r="COI53" s="292"/>
      <c r="COJ53" s="292"/>
      <c r="COK53" s="292"/>
      <c r="COL53" s="292"/>
      <c r="COM53" s="292"/>
      <c r="CON53" s="292"/>
      <c r="COO53" s="292"/>
      <c r="COP53" s="292"/>
      <c r="COQ53" s="292"/>
      <c r="COR53" s="292"/>
      <c r="COS53" s="292"/>
      <c r="COT53" s="292"/>
      <c r="COU53" s="292"/>
      <c r="COV53" s="292"/>
      <c r="COW53" s="292"/>
      <c r="COX53" s="292"/>
      <c r="COY53" s="292"/>
      <c r="COZ53" s="292"/>
      <c r="CPA53" s="292"/>
      <c r="CPB53" s="292"/>
      <c r="CPC53" s="292"/>
      <c r="CPD53" s="292"/>
      <c r="CPE53" s="292"/>
      <c r="CPF53" s="292"/>
      <c r="CPG53" s="292"/>
      <c r="CPH53" s="292"/>
      <c r="CPI53" s="292"/>
      <c r="CPJ53" s="292"/>
      <c r="CPK53" s="292"/>
      <c r="CPL53" s="292"/>
      <c r="CPM53" s="292"/>
      <c r="CPN53" s="292"/>
      <c r="CPO53" s="292"/>
      <c r="CPP53" s="292"/>
      <c r="CPQ53" s="292"/>
      <c r="CPR53" s="292"/>
      <c r="CPS53" s="292"/>
      <c r="CPT53" s="292"/>
      <c r="CPU53" s="292"/>
      <c r="CPV53" s="292"/>
      <c r="CPW53" s="292"/>
      <c r="CPX53" s="292"/>
      <c r="CPY53" s="292"/>
      <c r="CPZ53" s="292"/>
      <c r="CQA53" s="292"/>
      <c r="CQB53" s="292"/>
      <c r="CQC53" s="292"/>
      <c r="CQD53" s="292"/>
      <c r="CQE53" s="292"/>
      <c r="CQF53" s="292"/>
      <c r="CQG53" s="292"/>
      <c r="CQH53" s="292"/>
      <c r="CQI53" s="292"/>
      <c r="CQJ53" s="292"/>
      <c r="CQK53" s="292"/>
      <c r="CQL53" s="292"/>
      <c r="CQM53" s="292"/>
      <c r="CQN53" s="292"/>
      <c r="CQO53" s="292"/>
      <c r="CQP53" s="292"/>
      <c r="CQQ53" s="292"/>
      <c r="CQR53" s="292"/>
      <c r="CQS53" s="292"/>
      <c r="CQT53" s="292"/>
      <c r="CQU53" s="292"/>
      <c r="CQV53" s="292"/>
      <c r="CQW53" s="292"/>
      <c r="CQX53" s="292"/>
      <c r="CQY53" s="292"/>
      <c r="CQZ53" s="292"/>
      <c r="CRA53" s="292"/>
      <c r="CRB53" s="292"/>
      <c r="CRC53" s="292"/>
      <c r="CRD53" s="292"/>
      <c r="CRE53" s="292"/>
      <c r="CRF53" s="292"/>
      <c r="CRG53" s="292"/>
      <c r="CRH53" s="292"/>
      <c r="CRI53" s="292"/>
      <c r="CRJ53" s="292"/>
      <c r="CRK53" s="292"/>
      <c r="CRL53" s="292"/>
      <c r="CRM53" s="292"/>
      <c r="CRN53" s="292"/>
      <c r="CRO53" s="292"/>
      <c r="CRP53" s="292"/>
      <c r="CRQ53" s="292"/>
      <c r="CRR53" s="292"/>
      <c r="CRS53" s="292"/>
      <c r="CRT53" s="292"/>
      <c r="CRU53" s="292"/>
      <c r="CRV53" s="292"/>
      <c r="CRW53" s="292"/>
      <c r="CRX53" s="292"/>
      <c r="CRY53" s="292"/>
      <c r="CRZ53" s="292"/>
      <c r="CSA53" s="292"/>
      <c r="CSB53" s="292"/>
      <c r="CSC53" s="292"/>
      <c r="CSD53" s="292"/>
      <c r="CSE53" s="292"/>
      <c r="CSF53" s="292"/>
      <c r="CSG53" s="292"/>
      <c r="CSH53" s="292"/>
      <c r="CSI53" s="292"/>
      <c r="CSJ53" s="292"/>
      <c r="CSK53" s="292"/>
      <c r="CSL53" s="292"/>
      <c r="CSM53" s="292"/>
      <c r="CSN53" s="292"/>
      <c r="CSO53" s="292"/>
      <c r="CSP53" s="292"/>
      <c r="CSQ53" s="292"/>
      <c r="CSR53" s="292"/>
      <c r="CSS53" s="292"/>
      <c r="CST53" s="292"/>
      <c r="CSU53" s="292"/>
      <c r="CSV53" s="292"/>
      <c r="CSW53" s="292"/>
      <c r="CSX53" s="292"/>
      <c r="CSY53" s="292"/>
      <c r="CSZ53" s="292"/>
      <c r="CTA53" s="292"/>
      <c r="CTB53" s="292"/>
      <c r="CTC53" s="292"/>
      <c r="CTD53" s="292"/>
      <c r="CTE53" s="292"/>
      <c r="CTF53" s="292"/>
      <c r="CTG53" s="292"/>
      <c r="CTH53" s="292"/>
      <c r="CTI53" s="292"/>
      <c r="CTJ53" s="292"/>
      <c r="CTK53" s="292"/>
      <c r="CTL53" s="292"/>
      <c r="CTM53" s="292"/>
      <c r="CTN53" s="292"/>
      <c r="CTO53" s="292"/>
      <c r="CTP53" s="292"/>
      <c r="CTQ53" s="292"/>
      <c r="CTR53" s="292"/>
      <c r="CTS53" s="292"/>
      <c r="CTT53" s="292"/>
      <c r="CTU53" s="292"/>
      <c r="CTV53" s="292"/>
      <c r="CTW53" s="292"/>
      <c r="CTX53" s="292"/>
      <c r="CTY53" s="292"/>
      <c r="CTZ53" s="292"/>
      <c r="CUA53" s="292"/>
      <c r="CUB53" s="292"/>
      <c r="CUC53" s="292"/>
      <c r="CUD53" s="292"/>
      <c r="CUE53" s="292"/>
      <c r="CUF53" s="292"/>
      <c r="CUG53" s="292"/>
      <c r="CUH53" s="292"/>
      <c r="CUI53" s="292"/>
      <c r="CUJ53" s="292"/>
      <c r="CUK53" s="292"/>
      <c r="CUL53" s="292"/>
      <c r="CUM53" s="292"/>
      <c r="CUN53" s="292"/>
      <c r="CUO53" s="292"/>
      <c r="CUP53" s="292"/>
      <c r="CUQ53" s="292"/>
      <c r="CUR53" s="292"/>
      <c r="CUS53" s="292"/>
      <c r="CUT53" s="292"/>
      <c r="CUU53" s="292"/>
      <c r="CUV53" s="292"/>
      <c r="CUW53" s="292"/>
      <c r="CUX53" s="292"/>
      <c r="CUY53" s="292"/>
      <c r="CUZ53" s="292"/>
      <c r="CVA53" s="292"/>
      <c r="CVB53" s="292"/>
      <c r="CVC53" s="292"/>
      <c r="CVD53" s="292"/>
      <c r="CVE53" s="292"/>
      <c r="CVF53" s="292"/>
      <c r="CVG53" s="292"/>
      <c r="CVH53" s="292"/>
      <c r="CVI53" s="292"/>
      <c r="CVJ53" s="292"/>
      <c r="CVK53" s="292"/>
      <c r="CVL53" s="292"/>
      <c r="CVM53" s="292"/>
      <c r="CVN53" s="292"/>
      <c r="CVO53" s="292"/>
      <c r="CVP53" s="292"/>
      <c r="CVQ53" s="292"/>
      <c r="CVR53" s="292"/>
      <c r="CVS53" s="292"/>
      <c r="CVT53" s="292"/>
      <c r="CVU53" s="292"/>
      <c r="CVV53" s="292"/>
      <c r="CVW53" s="292"/>
      <c r="CVX53" s="292"/>
      <c r="CVY53" s="292"/>
      <c r="CVZ53" s="292"/>
      <c r="CWA53" s="292"/>
      <c r="CWB53" s="292"/>
      <c r="CWC53" s="292"/>
      <c r="CWD53" s="292"/>
      <c r="CWE53" s="292"/>
      <c r="CWF53" s="292"/>
      <c r="CWG53" s="292"/>
      <c r="CWH53" s="292"/>
      <c r="CWI53" s="292"/>
      <c r="CWJ53" s="292"/>
      <c r="CWK53" s="292"/>
      <c r="CWL53" s="292"/>
      <c r="CWM53" s="292"/>
      <c r="CWN53" s="292"/>
      <c r="CWO53" s="292"/>
      <c r="CWP53" s="292"/>
      <c r="CWQ53" s="292"/>
      <c r="CWR53" s="292"/>
      <c r="CWS53" s="292"/>
      <c r="CWT53" s="292"/>
      <c r="CWU53" s="292"/>
      <c r="CWV53" s="292"/>
      <c r="CWW53" s="292"/>
      <c r="CWX53" s="292"/>
      <c r="CWY53" s="292"/>
      <c r="CWZ53" s="292"/>
      <c r="CXA53" s="292"/>
      <c r="CXB53" s="292"/>
      <c r="CXC53" s="292"/>
      <c r="CXD53" s="292"/>
      <c r="CXE53" s="292"/>
      <c r="CXF53" s="292"/>
      <c r="CXG53" s="292"/>
      <c r="CXH53" s="292"/>
      <c r="CXI53" s="292"/>
      <c r="CXJ53" s="292"/>
      <c r="CXK53" s="292"/>
      <c r="CXL53" s="292"/>
      <c r="CXM53" s="292"/>
      <c r="CXN53" s="292"/>
      <c r="CXO53" s="292"/>
      <c r="CXP53" s="292"/>
      <c r="CXQ53" s="292"/>
      <c r="CXR53" s="292"/>
      <c r="CXS53" s="292"/>
      <c r="CXT53" s="292"/>
      <c r="CXU53" s="292"/>
      <c r="CXV53" s="292"/>
      <c r="CXW53" s="292"/>
      <c r="CXX53" s="292"/>
      <c r="CXY53" s="292"/>
      <c r="CXZ53" s="292"/>
      <c r="CYA53" s="292"/>
      <c r="CYB53" s="292"/>
      <c r="CYC53" s="292"/>
      <c r="CYD53" s="292"/>
      <c r="CYE53" s="292"/>
      <c r="CYF53" s="292"/>
      <c r="CYG53" s="292"/>
      <c r="CYH53" s="292"/>
      <c r="CYI53" s="292"/>
      <c r="CYJ53" s="292"/>
      <c r="CYK53" s="292"/>
      <c r="CYL53" s="292"/>
      <c r="CYM53" s="292"/>
      <c r="CYN53" s="292"/>
      <c r="CYO53" s="292"/>
      <c r="CYP53" s="292"/>
      <c r="CYQ53" s="292"/>
      <c r="CYR53" s="292"/>
      <c r="CYS53" s="292"/>
      <c r="CYT53" s="292"/>
      <c r="CYU53" s="292"/>
      <c r="CYV53" s="292"/>
      <c r="CYW53" s="292"/>
      <c r="CYX53" s="292"/>
      <c r="CYY53" s="292"/>
      <c r="CYZ53" s="292"/>
      <c r="CZA53" s="292"/>
      <c r="CZB53" s="292"/>
      <c r="CZC53" s="292"/>
      <c r="CZD53" s="292"/>
      <c r="CZE53" s="292"/>
      <c r="CZF53" s="292"/>
      <c r="CZG53" s="292"/>
      <c r="CZH53" s="292"/>
      <c r="CZI53" s="292"/>
      <c r="CZJ53" s="292"/>
      <c r="CZK53" s="292"/>
      <c r="CZL53" s="292"/>
      <c r="CZM53" s="292"/>
      <c r="CZN53" s="292"/>
      <c r="CZO53" s="292"/>
      <c r="CZP53" s="292"/>
      <c r="CZQ53" s="292"/>
      <c r="CZR53" s="292"/>
      <c r="CZS53" s="292"/>
      <c r="CZT53" s="292"/>
      <c r="CZU53" s="292"/>
      <c r="CZV53" s="292"/>
      <c r="CZW53" s="292"/>
      <c r="CZX53" s="292"/>
      <c r="CZY53" s="292"/>
      <c r="CZZ53" s="292"/>
      <c r="DAA53" s="292"/>
      <c r="DAB53" s="292"/>
      <c r="DAC53" s="292"/>
      <c r="DAD53" s="292"/>
      <c r="DAE53" s="292"/>
      <c r="DAF53" s="292"/>
      <c r="DAG53" s="292"/>
      <c r="DAH53" s="292"/>
      <c r="DAI53" s="292"/>
      <c r="DAJ53" s="292"/>
      <c r="DAK53" s="292"/>
      <c r="DAL53" s="292"/>
      <c r="DAM53" s="292"/>
      <c r="DAN53" s="292"/>
      <c r="DAO53" s="292"/>
      <c r="DAP53" s="292"/>
      <c r="DAQ53" s="292"/>
      <c r="DAR53" s="292"/>
      <c r="DAS53" s="292"/>
      <c r="DAT53" s="292"/>
      <c r="DAU53" s="292"/>
      <c r="DAV53" s="292"/>
      <c r="DAW53" s="292"/>
      <c r="DAX53" s="292"/>
      <c r="DAY53" s="292"/>
      <c r="DAZ53" s="292"/>
      <c r="DBA53" s="292"/>
      <c r="DBB53" s="292"/>
      <c r="DBC53" s="292"/>
      <c r="DBD53" s="292"/>
      <c r="DBE53" s="292"/>
      <c r="DBF53" s="292"/>
      <c r="DBG53" s="292"/>
      <c r="DBH53" s="292"/>
      <c r="DBI53" s="292"/>
      <c r="DBJ53" s="292"/>
      <c r="DBK53" s="292"/>
      <c r="DBL53" s="292"/>
      <c r="DBM53" s="292"/>
      <c r="DBN53" s="292"/>
      <c r="DBO53" s="292"/>
      <c r="DBP53" s="292"/>
      <c r="DBQ53" s="292"/>
      <c r="DBR53" s="292"/>
      <c r="DBS53" s="292"/>
      <c r="DBT53" s="292"/>
      <c r="DBU53" s="292"/>
      <c r="DBV53" s="292"/>
      <c r="DBW53" s="292"/>
      <c r="DBX53" s="292"/>
      <c r="DBY53" s="292"/>
      <c r="DBZ53" s="292"/>
      <c r="DCA53" s="292"/>
      <c r="DCB53" s="292"/>
      <c r="DCC53" s="292"/>
      <c r="DCD53" s="292"/>
      <c r="DCE53" s="292"/>
      <c r="DCF53" s="292"/>
      <c r="DCG53" s="292"/>
      <c r="DCH53" s="292"/>
      <c r="DCI53" s="292"/>
      <c r="DCJ53" s="292"/>
      <c r="DCK53" s="292"/>
      <c r="DCL53" s="292"/>
      <c r="DCM53" s="292"/>
      <c r="DCN53" s="292"/>
      <c r="DCO53" s="292"/>
      <c r="DCP53" s="292"/>
      <c r="DCQ53" s="292"/>
      <c r="DCR53" s="292"/>
      <c r="DCS53" s="292"/>
      <c r="DCT53" s="292"/>
      <c r="DCU53" s="292"/>
      <c r="DCV53" s="292"/>
      <c r="DCW53" s="292"/>
      <c r="DCX53" s="292"/>
      <c r="DCY53" s="292"/>
      <c r="DCZ53" s="292"/>
      <c r="DDA53" s="292"/>
      <c r="DDB53" s="292"/>
      <c r="DDC53" s="292"/>
      <c r="DDD53" s="292"/>
      <c r="DDE53" s="292"/>
      <c r="DDF53" s="292"/>
      <c r="DDG53" s="292"/>
      <c r="DDH53" s="292"/>
      <c r="DDI53" s="292"/>
      <c r="DDJ53" s="292"/>
      <c r="DDK53" s="292"/>
      <c r="DDL53" s="292"/>
      <c r="DDM53" s="292"/>
      <c r="DDN53" s="292"/>
      <c r="DDO53" s="292"/>
      <c r="DDP53" s="292"/>
      <c r="DDQ53" s="292"/>
      <c r="DDR53" s="292"/>
      <c r="DDS53" s="292"/>
      <c r="DDT53" s="292"/>
      <c r="DDU53" s="292"/>
      <c r="DDV53" s="292"/>
      <c r="DDW53" s="292"/>
      <c r="DDX53" s="292"/>
      <c r="DDY53" s="292"/>
      <c r="DDZ53" s="292"/>
      <c r="DEA53" s="292"/>
      <c r="DEB53" s="292"/>
      <c r="DEC53" s="292"/>
      <c r="DED53" s="292"/>
      <c r="DEE53" s="292"/>
      <c r="DEF53" s="292"/>
      <c r="DEG53" s="292"/>
      <c r="DEH53" s="292"/>
      <c r="DEI53" s="292"/>
      <c r="DEJ53" s="292"/>
      <c r="DEK53" s="292"/>
      <c r="DEL53" s="292"/>
      <c r="DEM53" s="292"/>
      <c r="DEN53" s="292"/>
      <c r="DEO53" s="292"/>
      <c r="DEP53" s="292"/>
      <c r="DEQ53" s="292"/>
      <c r="DER53" s="292"/>
      <c r="DES53" s="292"/>
      <c r="DET53" s="292"/>
      <c r="DEU53" s="292"/>
      <c r="DEV53" s="292"/>
      <c r="DEW53" s="292"/>
      <c r="DEX53" s="292"/>
      <c r="DEY53" s="292"/>
      <c r="DEZ53" s="292"/>
      <c r="DFA53" s="292"/>
      <c r="DFB53" s="292"/>
      <c r="DFC53" s="292"/>
      <c r="DFD53" s="292"/>
      <c r="DFE53" s="292"/>
      <c r="DFF53" s="292"/>
      <c r="DFG53" s="292"/>
      <c r="DFH53" s="292"/>
      <c r="DFI53" s="292"/>
      <c r="DFJ53" s="292"/>
      <c r="DFK53" s="292"/>
      <c r="DFL53" s="292"/>
      <c r="DFM53" s="292"/>
      <c r="DFN53" s="292"/>
      <c r="DFO53" s="292"/>
      <c r="DFP53" s="292"/>
      <c r="DFQ53" s="292"/>
      <c r="DFR53" s="292"/>
      <c r="DFS53" s="292"/>
      <c r="DFT53" s="292"/>
      <c r="DFU53" s="292"/>
      <c r="DFV53" s="292"/>
      <c r="DFW53" s="292"/>
      <c r="DFX53" s="292"/>
      <c r="DFY53" s="292"/>
      <c r="DFZ53" s="292"/>
      <c r="DGA53" s="292"/>
      <c r="DGB53" s="292"/>
      <c r="DGC53" s="292"/>
      <c r="DGD53" s="292"/>
      <c r="DGE53" s="292"/>
      <c r="DGF53" s="292"/>
      <c r="DGG53" s="292"/>
      <c r="DGH53" s="292"/>
      <c r="DGI53" s="292"/>
      <c r="DGJ53" s="292"/>
      <c r="DGK53" s="292"/>
      <c r="DGL53" s="292"/>
      <c r="DGM53" s="292"/>
      <c r="DGN53" s="292"/>
      <c r="DGO53" s="292"/>
      <c r="DGP53" s="292"/>
      <c r="DGQ53" s="292"/>
      <c r="DGR53" s="292"/>
      <c r="DGS53" s="292"/>
      <c r="DGT53" s="292"/>
      <c r="DGU53" s="292"/>
      <c r="DGV53" s="292"/>
      <c r="DGW53" s="292"/>
      <c r="DGX53" s="292"/>
      <c r="DGY53" s="292"/>
      <c r="DGZ53" s="292"/>
      <c r="DHA53" s="292"/>
      <c r="DHB53" s="292"/>
      <c r="DHC53" s="292"/>
      <c r="DHD53" s="292"/>
      <c r="DHE53" s="292"/>
      <c r="DHF53" s="292"/>
      <c r="DHG53" s="292"/>
      <c r="DHH53" s="292"/>
      <c r="DHI53" s="292"/>
      <c r="DHJ53" s="292"/>
      <c r="DHK53" s="292"/>
      <c r="DHL53" s="292"/>
      <c r="DHM53" s="292"/>
      <c r="DHN53" s="292"/>
      <c r="DHO53" s="292"/>
      <c r="DHP53" s="292"/>
      <c r="DHQ53" s="292"/>
      <c r="DHR53" s="292"/>
      <c r="DHS53" s="292"/>
      <c r="DHT53" s="292"/>
      <c r="DHU53" s="292"/>
      <c r="DHV53" s="292"/>
      <c r="DHW53" s="292"/>
      <c r="DHX53" s="292"/>
      <c r="DHY53" s="292"/>
      <c r="DHZ53" s="292"/>
      <c r="DIA53" s="292"/>
      <c r="DIB53" s="292"/>
      <c r="DIC53" s="292"/>
      <c r="DID53" s="292"/>
      <c r="DIE53" s="292"/>
      <c r="DIF53" s="292"/>
      <c r="DIG53" s="292"/>
      <c r="DIH53" s="292"/>
      <c r="DII53" s="292"/>
      <c r="DIJ53" s="292"/>
      <c r="DIK53" s="292"/>
      <c r="DIL53" s="292"/>
      <c r="DIM53" s="292"/>
      <c r="DIN53" s="292"/>
      <c r="DIO53" s="292"/>
      <c r="DIP53" s="292"/>
      <c r="DIQ53" s="292"/>
      <c r="DIR53" s="292"/>
      <c r="DIS53" s="292"/>
      <c r="DIT53" s="292"/>
      <c r="DIU53" s="292"/>
      <c r="DIV53" s="292"/>
      <c r="DIW53" s="292"/>
      <c r="DIX53" s="292"/>
      <c r="DIY53" s="292"/>
      <c r="DIZ53" s="292"/>
      <c r="DJA53" s="292"/>
      <c r="DJB53" s="292"/>
      <c r="DJC53" s="292"/>
      <c r="DJD53" s="292"/>
      <c r="DJE53" s="292"/>
      <c r="DJF53" s="292"/>
      <c r="DJG53" s="292"/>
      <c r="DJH53" s="292"/>
      <c r="DJI53" s="292"/>
      <c r="DJJ53" s="292"/>
      <c r="DJK53" s="292"/>
      <c r="DJL53" s="292"/>
      <c r="DJM53" s="292"/>
      <c r="DJN53" s="292"/>
      <c r="DJO53" s="292"/>
      <c r="DJP53" s="292"/>
      <c r="DJQ53" s="292"/>
      <c r="DJR53" s="292"/>
      <c r="DJS53" s="292"/>
      <c r="DJT53" s="292"/>
      <c r="DJU53" s="292"/>
      <c r="DJV53" s="292"/>
      <c r="DJW53" s="292"/>
      <c r="DJX53" s="292"/>
      <c r="DJY53" s="292"/>
      <c r="DJZ53" s="292"/>
      <c r="DKA53" s="292"/>
      <c r="DKB53" s="292"/>
      <c r="DKC53" s="292"/>
      <c r="DKD53" s="292"/>
      <c r="DKE53" s="292"/>
      <c r="DKF53" s="292"/>
      <c r="DKG53" s="292"/>
      <c r="DKH53" s="292"/>
      <c r="DKI53" s="292"/>
      <c r="DKJ53" s="292"/>
      <c r="DKK53" s="292"/>
      <c r="DKL53" s="292"/>
      <c r="DKM53" s="292"/>
      <c r="DKN53" s="292"/>
      <c r="DKO53" s="292"/>
      <c r="DKP53" s="292"/>
      <c r="DKQ53" s="292"/>
      <c r="DKR53" s="292"/>
      <c r="DKS53" s="292"/>
      <c r="DKT53" s="292"/>
      <c r="DKU53" s="292"/>
      <c r="DKV53" s="292"/>
      <c r="DKW53" s="292"/>
      <c r="DKX53" s="292"/>
      <c r="DKY53" s="292"/>
      <c r="DKZ53" s="292"/>
      <c r="DLA53" s="292"/>
      <c r="DLB53" s="292"/>
      <c r="DLC53" s="292"/>
      <c r="DLD53" s="292"/>
      <c r="DLE53" s="292"/>
      <c r="DLF53" s="292"/>
      <c r="DLG53" s="292"/>
      <c r="DLH53" s="292"/>
      <c r="DLI53" s="292"/>
      <c r="DLJ53" s="292"/>
      <c r="DLK53" s="292"/>
      <c r="DLL53" s="292"/>
      <c r="DLM53" s="292"/>
      <c r="DLN53" s="292"/>
      <c r="DLO53" s="292"/>
      <c r="DLP53" s="292"/>
      <c r="DLQ53" s="292"/>
      <c r="DLR53" s="292"/>
      <c r="DLS53" s="292"/>
      <c r="DLT53" s="292"/>
      <c r="DLU53" s="292"/>
      <c r="DLV53" s="292"/>
      <c r="DLW53" s="292"/>
      <c r="DLX53" s="292"/>
      <c r="DLY53" s="292"/>
      <c r="DLZ53" s="292"/>
      <c r="DMA53" s="292"/>
      <c r="DMB53" s="292"/>
      <c r="DMC53" s="292"/>
      <c r="DMD53" s="292"/>
      <c r="DME53" s="292"/>
      <c r="DMF53" s="292"/>
      <c r="DMG53" s="292"/>
      <c r="DMH53" s="292"/>
      <c r="DMI53" s="292"/>
      <c r="DMJ53" s="292"/>
      <c r="DMK53" s="292"/>
      <c r="DML53" s="292"/>
      <c r="DMM53" s="292"/>
      <c r="DMN53" s="292"/>
      <c r="DMO53" s="292"/>
      <c r="DMP53" s="292"/>
      <c r="DMQ53" s="292"/>
      <c r="DMR53" s="292"/>
      <c r="DMS53" s="292"/>
      <c r="DMT53" s="292"/>
      <c r="DMU53" s="292"/>
      <c r="DMV53" s="292"/>
      <c r="DMW53" s="292"/>
      <c r="DMX53" s="292"/>
      <c r="DMY53" s="292"/>
      <c r="DMZ53" s="292"/>
      <c r="DNA53" s="292"/>
      <c r="DNB53" s="292"/>
      <c r="DNC53" s="292"/>
      <c r="DND53" s="292"/>
      <c r="DNE53" s="292"/>
      <c r="DNF53" s="292"/>
      <c r="DNG53" s="292"/>
      <c r="DNH53" s="292"/>
      <c r="DNI53" s="292"/>
      <c r="DNJ53" s="292"/>
      <c r="DNK53" s="292"/>
      <c r="DNL53" s="292"/>
      <c r="DNM53" s="292"/>
      <c r="DNN53" s="292"/>
      <c r="DNO53" s="292"/>
      <c r="DNP53" s="292"/>
      <c r="DNQ53" s="292"/>
      <c r="DNR53" s="292"/>
      <c r="DNS53" s="292"/>
      <c r="DNT53" s="292"/>
      <c r="DNU53" s="292"/>
      <c r="DNV53" s="292"/>
      <c r="DNW53" s="292"/>
      <c r="DNX53" s="292"/>
      <c r="DNY53" s="292"/>
      <c r="DNZ53" s="292"/>
      <c r="DOA53" s="292"/>
      <c r="DOB53" s="292"/>
      <c r="DOC53" s="292"/>
      <c r="DOD53" s="292"/>
      <c r="DOE53" s="292"/>
      <c r="DOF53" s="292"/>
      <c r="DOG53" s="292"/>
      <c r="DOH53" s="292"/>
      <c r="DOI53" s="292"/>
      <c r="DOJ53" s="292"/>
      <c r="DOK53" s="292"/>
      <c r="DOL53" s="292"/>
      <c r="DOM53" s="292"/>
      <c r="DON53" s="292"/>
      <c r="DOO53" s="292"/>
      <c r="DOP53" s="292"/>
      <c r="DOQ53" s="292"/>
      <c r="DOR53" s="292"/>
      <c r="DOS53" s="292"/>
      <c r="DOT53" s="292"/>
      <c r="DOU53" s="292"/>
      <c r="DOV53" s="292"/>
      <c r="DOW53" s="292"/>
      <c r="DOX53" s="292"/>
      <c r="DOY53" s="292"/>
      <c r="DOZ53" s="292"/>
      <c r="DPA53" s="292"/>
      <c r="DPB53" s="292"/>
      <c r="DPC53" s="292"/>
      <c r="DPD53" s="292"/>
      <c r="DPE53" s="292"/>
      <c r="DPF53" s="292"/>
      <c r="DPG53" s="292"/>
      <c r="DPH53" s="292"/>
      <c r="DPI53" s="292"/>
      <c r="DPJ53" s="292"/>
      <c r="DPK53" s="292"/>
      <c r="DPL53" s="292"/>
      <c r="DPM53" s="292"/>
      <c r="DPN53" s="292"/>
      <c r="DPO53" s="292"/>
      <c r="DPP53" s="292"/>
      <c r="DPQ53" s="292"/>
      <c r="DPR53" s="292"/>
      <c r="DPS53" s="292"/>
      <c r="DPT53" s="292"/>
      <c r="DPU53" s="292"/>
      <c r="DPV53" s="292"/>
      <c r="DPW53" s="292"/>
      <c r="DPX53" s="292"/>
      <c r="DPY53" s="292"/>
      <c r="DPZ53" s="292"/>
      <c r="DQA53" s="292"/>
      <c r="DQB53" s="292"/>
      <c r="DQC53" s="292"/>
      <c r="DQD53" s="292"/>
      <c r="DQE53" s="292"/>
      <c r="DQF53" s="292"/>
      <c r="DQG53" s="292"/>
      <c r="DQH53" s="292"/>
      <c r="DQI53" s="292"/>
      <c r="DQJ53" s="292"/>
      <c r="DQK53" s="292"/>
      <c r="DQL53" s="292"/>
      <c r="DQM53" s="292"/>
      <c r="DQN53" s="292"/>
      <c r="DQO53" s="292"/>
      <c r="DQP53" s="292"/>
      <c r="DQQ53" s="292"/>
      <c r="DQR53" s="292"/>
      <c r="DQS53" s="292"/>
      <c r="DQT53" s="292"/>
      <c r="DQU53" s="292"/>
      <c r="DQV53" s="292"/>
      <c r="DQW53" s="292"/>
      <c r="DQX53" s="292"/>
      <c r="DQY53" s="292"/>
      <c r="DQZ53" s="292"/>
      <c r="DRA53" s="292"/>
      <c r="DRB53" s="292"/>
      <c r="DRC53" s="292"/>
      <c r="DRD53" s="292"/>
      <c r="DRE53" s="292"/>
      <c r="DRF53" s="292"/>
      <c r="DRG53" s="292"/>
      <c r="DRH53" s="292"/>
      <c r="DRI53" s="292"/>
      <c r="DRJ53" s="292"/>
      <c r="DRK53" s="292"/>
      <c r="DRL53" s="292"/>
      <c r="DRM53" s="292"/>
      <c r="DRN53" s="292"/>
      <c r="DRO53" s="292"/>
      <c r="DRP53" s="292"/>
      <c r="DRQ53" s="292"/>
      <c r="DRR53" s="292"/>
      <c r="DRS53" s="292"/>
      <c r="DRT53" s="292"/>
      <c r="DRU53" s="292"/>
      <c r="DRV53" s="292"/>
      <c r="DRW53" s="292"/>
      <c r="DRX53" s="292"/>
      <c r="DRY53" s="292"/>
      <c r="DRZ53" s="292"/>
      <c r="DSA53" s="292"/>
      <c r="DSB53" s="292"/>
      <c r="DSC53" s="292"/>
      <c r="DSD53" s="292"/>
      <c r="DSE53" s="292"/>
      <c r="DSF53" s="292"/>
      <c r="DSG53" s="292"/>
      <c r="DSH53" s="292"/>
      <c r="DSI53" s="292"/>
      <c r="DSJ53" s="292"/>
      <c r="DSK53" s="292"/>
      <c r="DSL53" s="292"/>
      <c r="DSM53" s="292"/>
      <c r="DSN53" s="292"/>
      <c r="DSO53" s="292"/>
      <c r="DSP53" s="292"/>
      <c r="DSQ53" s="292"/>
      <c r="DSR53" s="292"/>
      <c r="DSS53" s="292"/>
      <c r="DST53" s="292"/>
      <c r="DSU53" s="292"/>
      <c r="DSV53" s="292"/>
      <c r="DSW53" s="292"/>
      <c r="DSX53" s="292"/>
      <c r="DSY53" s="292"/>
      <c r="DSZ53" s="292"/>
      <c r="DTA53" s="292"/>
      <c r="DTB53" s="292"/>
      <c r="DTC53" s="292"/>
      <c r="DTD53" s="292"/>
      <c r="DTE53" s="292"/>
      <c r="DTF53" s="292"/>
      <c r="DTG53" s="292"/>
      <c r="DTH53" s="292"/>
      <c r="DTI53" s="292"/>
      <c r="DTJ53" s="292"/>
      <c r="DTK53" s="292"/>
      <c r="DTL53" s="292"/>
      <c r="DTM53" s="292"/>
      <c r="DTN53" s="292"/>
      <c r="DTO53" s="292"/>
      <c r="DTP53" s="292"/>
      <c r="DTQ53" s="292"/>
      <c r="DTR53" s="292"/>
      <c r="DTS53" s="292"/>
      <c r="DTT53" s="292"/>
      <c r="DTU53" s="292"/>
      <c r="DTV53" s="292"/>
      <c r="DTW53" s="292"/>
      <c r="DTX53" s="292"/>
      <c r="DTY53" s="292"/>
      <c r="DTZ53" s="292"/>
      <c r="DUA53" s="292"/>
      <c r="DUB53" s="292"/>
      <c r="DUC53" s="292"/>
      <c r="DUD53" s="292"/>
      <c r="DUE53" s="292"/>
      <c r="DUF53" s="292"/>
      <c r="DUG53" s="292"/>
      <c r="DUH53" s="292"/>
      <c r="DUI53" s="292"/>
      <c r="DUJ53" s="292"/>
      <c r="DUK53" s="292"/>
      <c r="DUL53" s="292"/>
      <c r="DUM53" s="292"/>
      <c r="DUN53" s="292"/>
      <c r="DUO53" s="292"/>
      <c r="DUP53" s="292"/>
      <c r="DUQ53" s="292"/>
      <c r="DUR53" s="292"/>
      <c r="DUS53" s="292"/>
      <c r="DUT53" s="292"/>
      <c r="DUU53" s="292"/>
      <c r="DUV53" s="292"/>
      <c r="DUW53" s="292"/>
      <c r="DUX53" s="292"/>
      <c r="DUY53" s="292"/>
      <c r="DUZ53" s="292"/>
      <c r="DVA53" s="292"/>
      <c r="DVB53" s="292"/>
      <c r="DVC53" s="292"/>
      <c r="DVD53" s="292"/>
      <c r="DVE53" s="292"/>
      <c r="DVF53" s="292"/>
      <c r="DVG53" s="292"/>
      <c r="DVH53" s="292"/>
      <c r="DVI53" s="292"/>
      <c r="DVJ53" s="292"/>
      <c r="DVK53" s="292"/>
      <c r="DVL53" s="292"/>
      <c r="DVM53" s="292"/>
      <c r="DVN53" s="292"/>
      <c r="DVO53" s="292"/>
      <c r="DVP53" s="292"/>
      <c r="DVQ53" s="292"/>
      <c r="DVR53" s="292"/>
      <c r="DVS53" s="292"/>
      <c r="DVT53" s="292"/>
      <c r="DVU53" s="292"/>
      <c r="DVV53" s="292"/>
      <c r="DVW53" s="292"/>
      <c r="DVX53" s="292"/>
      <c r="DVY53" s="292"/>
      <c r="DVZ53" s="292"/>
      <c r="DWA53" s="292"/>
      <c r="DWB53" s="292"/>
      <c r="DWC53" s="292"/>
      <c r="DWD53" s="292"/>
      <c r="DWE53" s="292"/>
      <c r="DWF53" s="292"/>
      <c r="DWG53" s="292"/>
      <c r="DWH53" s="292"/>
      <c r="DWI53" s="292"/>
      <c r="DWJ53" s="292"/>
      <c r="DWK53" s="292"/>
      <c r="DWL53" s="292"/>
      <c r="DWM53" s="292"/>
      <c r="DWN53" s="292"/>
      <c r="DWO53" s="292"/>
      <c r="DWP53" s="292"/>
      <c r="DWQ53" s="292"/>
      <c r="DWR53" s="292"/>
      <c r="DWS53" s="292"/>
      <c r="DWT53" s="292"/>
      <c r="DWU53" s="292"/>
      <c r="DWV53" s="292"/>
      <c r="DWW53" s="292"/>
      <c r="DWX53" s="292"/>
      <c r="DWY53" s="292"/>
      <c r="DWZ53" s="292"/>
      <c r="DXA53" s="292"/>
      <c r="DXB53" s="292"/>
      <c r="DXC53" s="292"/>
      <c r="DXD53" s="292"/>
      <c r="DXE53" s="292"/>
      <c r="DXF53" s="292"/>
      <c r="DXG53" s="292"/>
      <c r="DXH53" s="292"/>
      <c r="DXI53" s="292"/>
      <c r="DXJ53" s="292"/>
      <c r="DXK53" s="292"/>
      <c r="DXL53" s="292"/>
      <c r="DXM53" s="292"/>
      <c r="DXN53" s="292"/>
      <c r="DXO53" s="292"/>
      <c r="DXP53" s="292"/>
      <c r="DXQ53" s="292"/>
      <c r="DXR53" s="292"/>
      <c r="DXS53" s="292"/>
      <c r="DXT53" s="292"/>
      <c r="DXU53" s="292"/>
      <c r="DXV53" s="292"/>
      <c r="DXW53" s="292"/>
      <c r="DXX53" s="292"/>
      <c r="DXY53" s="292"/>
      <c r="DXZ53" s="292"/>
      <c r="DYA53" s="292"/>
      <c r="DYB53" s="292"/>
      <c r="DYC53" s="292"/>
      <c r="DYD53" s="292"/>
      <c r="DYE53" s="292"/>
      <c r="DYF53" s="292"/>
      <c r="DYG53" s="292"/>
      <c r="DYH53" s="292"/>
      <c r="DYI53" s="292"/>
      <c r="DYJ53" s="292"/>
      <c r="DYK53" s="292"/>
      <c r="DYL53" s="292"/>
      <c r="DYM53" s="292"/>
      <c r="DYN53" s="292"/>
      <c r="DYO53" s="292"/>
      <c r="DYP53" s="292"/>
      <c r="DYQ53" s="292"/>
      <c r="DYR53" s="292"/>
      <c r="DYS53" s="292"/>
      <c r="DYT53" s="292"/>
      <c r="DYU53" s="292"/>
      <c r="DYV53" s="292"/>
      <c r="DYW53" s="292"/>
      <c r="DYX53" s="292"/>
      <c r="DYY53" s="292"/>
      <c r="DYZ53" s="292"/>
      <c r="DZA53" s="292"/>
      <c r="DZB53" s="292"/>
      <c r="DZC53" s="292"/>
      <c r="DZD53" s="292"/>
      <c r="DZE53" s="292"/>
      <c r="DZF53" s="292"/>
      <c r="DZG53" s="292"/>
      <c r="DZH53" s="292"/>
      <c r="DZI53" s="292"/>
      <c r="DZJ53" s="292"/>
      <c r="DZK53" s="292"/>
      <c r="DZL53" s="292"/>
      <c r="DZM53" s="292"/>
      <c r="DZN53" s="292"/>
      <c r="DZO53" s="292"/>
      <c r="DZP53" s="292"/>
      <c r="DZQ53" s="292"/>
      <c r="DZR53" s="292"/>
      <c r="DZS53" s="292"/>
      <c r="DZT53" s="292"/>
      <c r="DZU53" s="292"/>
      <c r="DZV53" s="292"/>
      <c r="DZW53" s="292"/>
      <c r="DZX53" s="292"/>
      <c r="DZY53" s="292"/>
      <c r="DZZ53" s="292"/>
      <c r="EAA53" s="292"/>
      <c r="EAB53" s="292"/>
      <c r="EAC53" s="292"/>
      <c r="EAD53" s="292"/>
      <c r="EAE53" s="292"/>
      <c r="EAF53" s="292"/>
      <c r="EAG53" s="292"/>
      <c r="EAH53" s="292"/>
      <c r="EAI53" s="292"/>
      <c r="EAJ53" s="292"/>
      <c r="EAK53" s="292"/>
      <c r="EAL53" s="292"/>
      <c r="EAM53" s="292"/>
      <c r="EAN53" s="292"/>
      <c r="EAO53" s="292"/>
      <c r="EAP53" s="292"/>
      <c r="EAQ53" s="292"/>
      <c r="EAR53" s="292"/>
      <c r="EAS53" s="292"/>
      <c r="EAT53" s="292"/>
      <c r="EAU53" s="292"/>
      <c r="EAV53" s="292"/>
      <c r="EAW53" s="292"/>
      <c r="EAX53" s="292"/>
      <c r="EAY53" s="292"/>
      <c r="EAZ53" s="292"/>
      <c r="EBA53" s="292"/>
      <c r="EBB53" s="292"/>
      <c r="EBC53" s="292"/>
      <c r="EBD53" s="292"/>
      <c r="EBE53" s="292"/>
      <c r="EBF53" s="292"/>
      <c r="EBG53" s="292"/>
      <c r="EBH53" s="292"/>
      <c r="EBI53" s="292"/>
      <c r="EBJ53" s="292"/>
      <c r="EBK53" s="292"/>
      <c r="EBL53" s="292"/>
      <c r="EBM53" s="292"/>
      <c r="EBN53" s="292"/>
      <c r="EBO53" s="292"/>
      <c r="EBP53" s="292"/>
      <c r="EBQ53" s="292"/>
      <c r="EBR53" s="292"/>
      <c r="EBS53" s="292"/>
      <c r="EBT53" s="292"/>
      <c r="EBU53" s="292"/>
      <c r="EBV53" s="292"/>
      <c r="EBW53" s="292"/>
      <c r="EBX53" s="292"/>
      <c r="EBY53" s="292"/>
      <c r="EBZ53" s="292"/>
      <c r="ECA53" s="292"/>
      <c r="ECB53" s="292"/>
      <c r="ECC53" s="292"/>
      <c r="ECD53" s="292"/>
      <c r="ECE53" s="292"/>
      <c r="ECF53" s="292"/>
      <c r="ECG53" s="292"/>
      <c r="ECH53" s="292"/>
      <c r="ECI53" s="292"/>
      <c r="ECJ53" s="292"/>
      <c r="ECK53" s="292"/>
      <c r="ECL53" s="292"/>
      <c r="ECM53" s="292"/>
      <c r="ECN53" s="292"/>
      <c r="ECO53" s="292"/>
      <c r="ECP53" s="292"/>
      <c r="ECQ53" s="292"/>
      <c r="ECR53" s="292"/>
      <c r="ECS53" s="292"/>
      <c r="ECT53" s="292"/>
      <c r="ECU53" s="292"/>
      <c r="ECV53" s="292"/>
      <c r="ECW53" s="292"/>
      <c r="ECX53" s="292"/>
      <c r="ECY53" s="292"/>
      <c r="ECZ53" s="292"/>
      <c r="EDA53" s="292"/>
      <c r="EDB53" s="292"/>
      <c r="EDC53" s="292"/>
      <c r="EDD53" s="292"/>
      <c r="EDE53" s="292"/>
      <c r="EDF53" s="292"/>
      <c r="EDG53" s="292"/>
      <c r="EDH53" s="292"/>
      <c r="EDI53" s="292"/>
      <c r="EDJ53" s="292"/>
      <c r="EDK53" s="292"/>
      <c r="EDL53" s="292"/>
      <c r="EDM53" s="292"/>
      <c r="EDN53" s="292"/>
      <c r="EDO53" s="292"/>
      <c r="EDP53" s="292"/>
      <c r="EDQ53" s="292"/>
      <c r="EDR53" s="292"/>
      <c r="EDS53" s="292"/>
      <c r="EDT53" s="292"/>
      <c r="EDU53" s="292"/>
      <c r="EDV53" s="292"/>
      <c r="EDW53" s="292"/>
      <c r="EDX53" s="292"/>
      <c r="EDY53" s="292"/>
      <c r="EDZ53" s="292"/>
      <c r="EEA53" s="292"/>
      <c r="EEB53" s="292"/>
      <c r="EEC53" s="292"/>
      <c r="EED53" s="292"/>
      <c r="EEE53" s="292"/>
      <c r="EEF53" s="292"/>
      <c r="EEG53" s="292"/>
      <c r="EEH53" s="292"/>
      <c r="EEI53" s="292"/>
      <c r="EEJ53" s="292"/>
      <c r="EEK53" s="292"/>
      <c r="EEL53" s="292"/>
      <c r="EEM53" s="292"/>
      <c r="EEN53" s="292"/>
      <c r="EEO53" s="292"/>
      <c r="EEP53" s="292"/>
      <c r="EEQ53" s="292"/>
      <c r="EER53" s="292"/>
      <c r="EES53" s="292"/>
      <c r="EET53" s="292"/>
      <c r="EEU53" s="292"/>
      <c r="EEV53" s="292"/>
      <c r="EEW53" s="292"/>
      <c r="EEX53" s="292"/>
      <c r="EEY53" s="292"/>
      <c r="EEZ53" s="292"/>
      <c r="EFA53" s="292"/>
      <c r="EFB53" s="292"/>
      <c r="EFC53" s="292"/>
      <c r="EFD53" s="292"/>
      <c r="EFE53" s="292"/>
      <c r="EFF53" s="292"/>
      <c r="EFG53" s="292"/>
      <c r="EFH53" s="292"/>
      <c r="EFI53" s="292"/>
      <c r="EFJ53" s="292"/>
      <c r="EFK53" s="292"/>
      <c r="EFL53" s="292"/>
      <c r="EFM53" s="292"/>
      <c r="EFN53" s="292"/>
      <c r="EFO53" s="292"/>
      <c r="EFP53" s="292"/>
      <c r="EFQ53" s="292"/>
      <c r="EFR53" s="292"/>
      <c r="EFS53" s="292"/>
      <c r="EFT53" s="292"/>
      <c r="EFU53" s="292"/>
      <c r="EFV53" s="292"/>
      <c r="EFW53" s="292"/>
      <c r="EFX53" s="292"/>
      <c r="EFY53" s="292"/>
      <c r="EFZ53" s="292"/>
      <c r="EGA53" s="292"/>
      <c r="EGB53" s="292"/>
      <c r="EGC53" s="292"/>
      <c r="EGD53" s="292"/>
      <c r="EGE53" s="292"/>
      <c r="EGF53" s="292"/>
      <c r="EGG53" s="292"/>
      <c r="EGH53" s="292"/>
      <c r="EGI53" s="292"/>
      <c r="EGJ53" s="292"/>
      <c r="EGK53" s="292"/>
      <c r="EGL53" s="292"/>
      <c r="EGM53" s="292"/>
      <c r="EGN53" s="292"/>
      <c r="EGO53" s="292"/>
      <c r="EGP53" s="292"/>
      <c r="EGQ53" s="292"/>
      <c r="EGR53" s="292"/>
      <c r="EGS53" s="292"/>
      <c r="EGT53" s="292"/>
      <c r="EGU53" s="292"/>
      <c r="EGV53" s="292"/>
      <c r="EGW53" s="292"/>
      <c r="EGX53" s="292"/>
      <c r="EGY53" s="292"/>
      <c r="EGZ53" s="292"/>
      <c r="EHA53" s="292"/>
      <c r="EHB53" s="292"/>
      <c r="EHC53" s="292"/>
      <c r="EHD53" s="292"/>
      <c r="EHE53" s="292"/>
      <c r="EHF53" s="292"/>
      <c r="EHG53" s="292"/>
      <c r="EHH53" s="292"/>
      <c r="EHI53" s="292"/>
      <c r="EHJ53" s="292"/>
      <c r="EHK53" s="292"/>
      <c r="EHL53" s="292"/>
      <c r="EHM53" s="292"/>
      <c r="EHN53" s="292"/>
      <c r="EHO53" s="292"/>
      <c r="EHP53" s="292"/>
      <c r="EHQ53" s="292"/>
      <c r="EHR53" s="292"/>
      <c r="EHS53" s="292"/>
      <c r="EHT53" s="292"/>
      <c r="EHU53" s="292"/>
      <c r="EHV53" s="292"/>
      <c r="EHW53" s="292"/>
      <c r="EHX53" s="292"/>
      <c r="EHY53" s="292"/>
      <c r="EHZ53" s="292"/>
      <c r="EIA53" s="292"/>
      <c r="EIB53" s="292"/>
      <c r="EIC53" s="292"/>
      <c r="EID53" s="292"/>
      <c r="EIE53" s="292"/>
      <c r="EIF53" s="292"/>
      <c r="EIG53" s="292"/>
      <c r="EIH53" s="292"/>
      <c r="EII53" s="292"/>
      <c r="EIJ53" s="292"/>
      <c r="EIK53" s="292"/>
      <c r="EIL53" s="292"/>
      <c r="EIM53" s="292"/>
      <c r="EIN53" s="292"/>
      <c r="EIO53" s="292"/>
      <c r="EIP53" s="292"/>
      <c r="EIQ53" s="292"/>
      <c r="EIR53" s="292"/>
      <c r="EIS53" s="292"/>
      <c r="EIT53" s="292"/>
      <c r="EIU53" s="292"/>
      <c r="EIV53" s="292"/>
      <c r="EIW53" s="292"/>
      <c r="EIX53" s="292"/>
      <c r="EIY53" s="292"/>
      <c r="EIZ53" s="292"/>
      <c r="EJA53" s="292"/>
      <c r="EJB53" s="292"/>
      <c r="EJC53" s="292"/>
      <c r="EJD53" s="292"/>
      <c r="EJE53" s="292"/>
      <c r="EJF53" s="292"/>
      <c r="EJG53" s="292"/>
      <c r="EJH53" s="292"/>
      <c r="EJI53" s="292"/>
      <c r="EJJ53" s="292"/>
      <c r="EJK53" s="292"/>
      <c r="EJL53" s="292"/>
      <c r="EJM53" s="292"/>
      <c r="EJN53" s="292"/>
      <c r="EJO53" s="292"/>
      <c r="EJP53" s="292"/>
      <c r="EJQ53" s="292"/>
      <c r="EJR53" s="292"/>
      <c r="EJS53" s="292"/>
      <c r="EJT53" s="292"/>
      <c r="EJU53" s="292"/>
      <c r="EJV53" s="292"/>
      <c r="EJW53" s="292"/>
      <c r="EJX53" s="292"/>
      <c r="EJY53" s="292"/>
      <c r="EJZ53" s="292"/>
      <c r="EKA53" s="292"/>
      <c r="EKB53" s="292"/>
      <c r="EKC53" s="292"/>
      <c r="EKD53" s="292"/>
      <c r="EKE53" s="292"/>
      <c r="EKF53" s="292"/>
      <c r="EKG53" s="292"/>
      <c r="EKH53" s="292"/>
      <c r="EKI53" s="292"/>
      <c r="EKJ53" s="292"/>
      <c r="EKK53" s="292"/>
      <c r="EKL53" s="292"/>
      <c r="EKM53" s="292"/>
      <c r="EKN53" s="292"/>
      <c r="EKO53" s="292"/>
      <c r="EKP53" s="292"/>
      <c r="EKQ53" s="292"/>
      <c r="EKR53" s="292"/>
      <c r="EKS53" s="292"/>
      <c r="EKT53" s="292"/>
      <c r="EKU53" s="292"/>
      <c r="EKV53" s="292"/>
      <c r="EKW53" s="292"/>
      <c r="EKX53" s="292"/>
      <c r="EKY53" s="292"/>
      <c r="EKZ53" s="292"/>
      <c r="ELA53" s="292"/>
      <c r="ELB53" s="292"/>
      <c r="ELC53" s="292"/>
      <c r="ELD53" s="292"/>
      <c r="ELE53" s="292"/>
      <c r="ELF53" s="292"/>
      <c r="ELG53" s="292"/>
      <c r="ELH53" s="292"/>
      <c r="ELI53" s="292"/>
      <c r="ELJ53" s="292"/>
      <c r="ELK53" s="292"/>
      <c r="ELL53" s="292"/>
      <c r="ELM53" s="292"/>
      <c r="ELN53" s="292"/>
      <c r="ELO53" s="292"/>
      <c r="ELP53" s="292"/>
      <c r="ELQ53" s="292"/>
      <c r="ELR53" s="292"/>
      <c r="ELS53" s="292"/>
      <c r="ELT53" s="292"/>
      <c r="ELU53" s="292"/>
      <c r="ELV53" s="292"/>
      <c r="ELW53" s="292"/>
      <c r="ELX53" s="292"/>
      <c r="ELY53" s="292"/>
      <c r="ELZ53" s="292"/>
      <c r="EMA53" s="292"/>
      <c r="EMB53" s="292"/>
      <c r="EMC53" s="292"/>
      <c r="EMD53" s="292"/>
      <c r="EME53" s="292"/>
      <c r="EMF53" s="292"/>
      <c r="EMG53" s="292"/>
      <c r="EMH53" s="292"/>
      <c r="EMI53" s="292"/>
      <c r="EMJ53" s="292"/>
      <c r="EMK53" s="292"/>
      <c r="EML53" s="292"/>
      <c r="EMM53" s="292"/>
      <c r="EMN53" s="292"/>
      <c r="EMO53" s="292"/>
      <c r="EMP53" s="292"/>
      <c r="EMQ53" s="292"/>
      <c r="EMR53" s="292"/>
      <c r="EMS53" s="292"/>
      <c r="EMT53" s="292"/>
      <c r="EMU53" s="292"/>
      <c r="EMV53" s="292"/>
      <c r="EMW53" s="292"/>
      <c r="EMX53" s="292"/>
      <c r="EMY53" s="292"/>
      <c r="EMZ53" s="292"/>
      <c r="ENA53" s="292"/>
      <c r="ENB53" s="292"/>
      <c r="ENC53" s="292"/>
      <c r="END53" s="292"/>
      <c r="ENE53" s="292"/>
      <c r="ENF53" s="292"/>
      <c r="ENG53" s="292"/>
      <c r="ENH53" s="292"/>
      <c r="ENI53" s="292"/>
      <c r="ENJ53" s="292"/>
      <c r="ENK53" s="292"/>
      <c r="ENL53" s="292"/>
      <c r="ENM53" s="292"/>
      <c r="ENN53" s="292"/>
      <c r="ENO53" s="292"/>
      <c r="ENP53" s="292"/>
      <c r="ENQ53" s="292"/>
      <c r="ENR53" s="292"/>
      <c r="ENS53" s="292"/>
      <c r="ENT53" s="292"/>
      <c r="ENU53" s="292"/>
      <c r="ENV53" s="292"/>
      <c r="ENW53" s="292"/>
      <c r="ENX53" s="292"/>
      <c r="ENY53" s="292"/>
      <c r="ENZ53" s="292"/>
      <c r="EOA53" s="292"/>
      <c r="EOB53" s="292"/>
      <c r="EOC53" s="292"/>
      <c r="EOD53" s="292"/>
      <c r="EOE53" s="292"/>
      <c r="EOF53" s="292"/>
      <c r="EOG53" s="292"/>
      <c r="EOH53" s="292"/>
      <c r="EOI53" s="292"/>
      <c r="EOJ53" s="292"/>
      <c r="EOK53" s="292"/>
      <c r="EOL53" s="292"/>
      <c r="EOM53" s="292"/>
      <c r="EON53" s="292"/>
      <c r="EOO53" s="292"/>
      <c r="EOP53" s="292"/>
      <c r="EOQ53" s="292"/>
      <c r="EOR53" s="292"/>
      <c r="EOS53" s="292"/>
      <c r="EOT53" s="292"/>
      <c r="EOU53" s="292"/>
      <c r="EOV53" s="292"/>
      <c r="EOW53" s="292"/>
      <c r="EOX53" s="292"/>
      <c r="EOY53" s="292"/>
      <c r="EOZ53" s="292"/>
      <c r="EPA53" s="292"/>
      <c r="EPB53" s="292"/>
      <c r="EPC53" s="292"/>
      <c r="EPD53" s="292"/>
      <c r="EPE53" s="292"/>
      <c r="EPF53" s="292"/>
      <c r="EPG53" s="292"/>
      <c r="EPH53" s="292"/>
      <c r="EPI53" s="292"/>
      <c r="EPJ53" s="292"/>
      <c r="EPK53" s="292"/>
      <c r="EPL53" s="292"/>
      <c r="EPM53" s="292"/>
      <c r="EPN53" s="292"/>
      <c r="EPO53" s="292"/>
      <c r="EPP53" s="292"/>
      <c r="EPQ53" s="292"/>
      <c r="EPR53" s="292"/>
      <c r="EPS53" s="292"/>
      <c r="EPT53" s="292"/>
      <c r="EPU53" s="292"/>
      <c r="EPV53" s="292"/>
      <c r="EPW53" s="292"/>
      <c r="EPX53" s="292"/>
      <c r="EPY53" s="292"/>
      <c r="EPZ53" s="292"/>
      <c r="EQA53" s="292"/>
      <c r="EQB53" s="292"/>
      <c r="EQC53" s="292"/>
      <c r="EQD53" s="292"/>
      <c r="EQE53" s="292"/>
      <c r="EQF53" s="292"/>
      <c r="EQG53" s="292"/>
      <c r="EQH53" s="292"/>
      <c r="EQI53" s="292"/>
      <c r="EQJ53" s="292"/>
      <c r="EQK53" s="292"/>
      <c r="EQL53" s="292"/>
      <c r="EQM53" s="292"/>
      <c r="EQN53" s="292"/>
      <c r="EQO53" s="292"/>
      <c r="EQP53" s="292"/>
      <c r="EQQ53" s="292"/>
      <c r="EQR53" s="292"/>
      <c r="EQS53" s="292"/>
      <c r="EQT53" s="292"/>
      <c r="EQU53" s="292"/>
      <c r="EQV53" s="292"/>
      <c r="EQW53" s="292"/>
      <c r="EQX53" s="292"/>
      <c r="EQY53" s="292"/>
      <c r="EQZ53" s="292"/>
      <c r="ERA53" s="292"/>
      <c r="ERB53" s="292"/>
      <c r="ERC53" s="292"/>
      <c r="ERD53" s="292"/>
      <c r="ERE53" s="292"/>
      <c r="ERF53" s="292"/>
      <c r="ERG53" s="292"/>
      <c r="ERH53" s="292"/>
      <c r="ERI53" s="292"/>
      <c r="ERJ53" s="292"/>
      <c r="ERK53" s="292"/>
      <c r="ERL53" s="292"/>
      <c r="ERM53" s="292"/>
      <c r="ERN53" s="292"/>
      <c r="ERO53" s="292"/>
      <c r="ERP53" s="292"/>
      <c r="ERQ53" s="292"/>
      <c r="ERR53" s="292"/>
      <c r="ERS53" s="292"/>
      <c r="ERT53" s="292"/>
      <c r="ERU53" s="292"/>
      <c r="ERV53" s="292"/>
      <c r="ERW53" s="292"/>
      <c r="ERX53" s="292"/>
      <c r="ERY53" s="292"/>
      <c r="ERZ53" s="292"/>
      <c r="ESA53" s="292"/>
      <c r="ESB53" s="292"/>
      <c r="ESC53" s="292"/>
      <c r="ESD53" s="292"/>
      <c r="ESE53" s="292"/>
      <c r="ESF53" s="292"/>
      <c r="ESG53" s="292"/>
      <c r="ESH53" s="292"/>
      <c r="ESI53" s="292"/>
      <c r="ESJ53" s="292"/>
      <c r="ESK53" s="292"/>
      <c r="ESL53" s="292"/>
      <c r="ESM53" s="292"/>
      <c r="ESN53" s="292"/>
      <c r="ESO53" s="292"/>
      <c r="ESP53" s="292"/>
      <c r="ESQ53" s="292"/>
      <c r="ESR53" s="292"/>
      <c r="ESS53" s="292"/>
      <c r="EST53" s="292"/>
      <c r="ESU53" s="292"/>
      <c r="ESV53" s="292"/>
      <c r="ESW53" s="292"/>
      <c r="ESX53" s="292"/>
      <c r="ESY53" s="292"/>
      <c r="ESZ53" s="292"/>
      <c r="ETA53" s="292"/>
      <c r="ETB53" s="292"/>
      <c r="ETC53" s="292"/>
      <c r="ETD53" s="292"/>
      <c r="ETE53" s="292"/>
      <c r="ETF53" s="292"/>
      <c r="ETG53" s="292"/>
      <c r="ETH53" s="292"/>
      <c r="ETI53" s="292"/>
      <c r="ETJ53" s="292"/>
      <c r="ETK53" s="292"/>
      <c r="ETL53" s="292"/>
      <c r="ETM53" s="292"/>
      <c r="ETN53" s="292"/>
      <c r="ETO53" s="292"/>
      <c r="ETP53" s="292"/>
      <c r="ETQ53" s="292"/>
      <c r="ETR53" s="292"/>
      <c r="ETS53" s="292"/>
      <c r="ETT53" s="292"/>
      <c r="ETU53" s="292"/>
      <c r="ETV53" s="292"/>
      <c r="ETW53" s="292"/>
      <c r="ETX53" s="292"/>
      <c r="ETY53" s="292"/>
      <c r="ETZ53" s="292"/>
      <c r="EUA53" s="292"/>
      <c r="EUB53" s="292"/>
      <c r="EUC53" s="292"/>
      <c r="EUD53" s="292"/>
      <c r="EUE53" s="292"/>
      <c r="EUF53" s="292"/>
      <c r="EUG53" s="292"/>
      <c r="EUH53" s="292"/>
      <c r="EUI53" s="292"/>
      <c r="EUJ53" s="292"/>
      <c r="EUK53" s="292"/>
      <c r="EUL53" s="292"/>
      <c r="EUM53" s="292"/>
      <c r="EUN53" s="292"/>
      <c r="EUO53" s="292"/>
      <c r="EUP53" s="292"/>
      <c r="EUQ53" s="292"/>
      <c r="EUR53" s="292"/>
      <c r="EUS53" s="292"/>
      <c r="EUT53" s="292"/>
      <c r="EUU53" s="292"/>
      <c r="EUV53" s="292"/>
      <c r="EUW53" s="292"/>
      <c r="EUX53" s="292"/>
      <c r="EUY53" s="292"/>
      <c r="EUZ53" s="292"/>
      <c r="EVA53" s="292"/>
      <c r="EVB53" s="292"/>
      <c r="EVC53" s="292"/>
      <c r="EVD53" s="292"/>
      <c r="EVE53" s="292"/>
      <c r="EVF53" s="292"/>
      <c r="EVG53" s="292"/>
      <c r="EVH53" s="292"/>
      <c r="EVI53" s="292"/>
      <c r="EVJ53" s="292"/>
      <c r="EVK53" s="292"/>
      <c r="EVL53" s="292"/>
      <c r="EVM53" s="292"/>
      <c r="EVN53" s="292"/>
      <c r="EVO53" s="292"/>
      <c r="EVP53" s="292"/>
      <c r="EVQ53" s="292"/>
      <c r="EVR53" s="292"/>
      <c r="EVS53" s="292"/>
      <c r="EVT53" s="292"/>
      <c r="EVU53" s="292"/>
      <c r="EVV53" s="292"/>
      <c r="EVW53" s="292"/>
      <c r="EVX53" s="292"/>
      <c r="EVY53" s="292"/>
      <c r="EVZ53" s="292"/>
      <c r="EWA53" s="292"/>
      <c r="EWB53" s="292"/>
      <c r="EWC53" s="292"/>
      <c r="EWD53" s="292"/>
      <c r="EWE53" s="292"/>
      <c r="EWF53" s="292"/>
      <c r="EWG53" s="292"/>
      <c r="EWH53" s="292"/>
      <c r="EWI53" s="292"/>
      <c r="EWJ53" s="292"/>
      <c r="EWK53" s="292"/>
      <c r="EWL53" s="292"/>
      <c r="EWM53" s="292"/>
      <c r="EWN53" s="292"/>
      <c r="EWO53" s="292"/>
      <c r="EWP53" s="292"/>
      <c r="EWQ53" s="292"/>
      <c r="EWR53" s="292"/>
      <c r="EWS53" s="292"/>
      <c r="EWT53" s="292"/>
      <c r="EWU53" s="292"/>
      <c r="EWV53" s="292"/>
      <c r="EWW53" s="292"/>
      <c r="EWX53" s="292"/>
      <c r="EWY53" s="292"/>
      <c r="EWZ53" s="292"/>
      <c r="EXA53" s="292"/>
      <c r="EXB53" s="292"/>
      <c r="EXC53" s="292"/>
      <c r="EXD53" s="292"/>
      <c r="EXE53" s="292"/>
      <c r="EXF53" s="292"/>
      <c r="EXG53" s="292"/>
      <c r="EXH53" s="292"/>
      <c r="EXI53" s="292"/>
      <c r="EXJ53" s="292"/>
      <c r="EXK53" s="292"/>
      <c r="EXL53" s="292"/>
      <c r="EXM53" s="292"/>
      <c r="EXN53" s="292"/>
      <c r="EXO53" s="292"/>
      <c r="EXP53" s="292"/>
      <c r="EXQ53" s="292"/>
      <c r="EXR53" s="292"/>
      <c r="EXS53" s="292"/>
      <c r="EXT53" s="292"/>
      <c r="EXU53" s="292"/>
      <c r="EXV53" s="292"/>
      <c r="EXW53" s="292"/>
      <c r="EXX53" s="292"/>
      <c r="EXY53" s="292"/>
      <c r="EXZ53" s="292"/>
      <c r="EYA53" s="292"/>
      <c r="EYB53" s="292"/>
      <c r="EYC53" s="292"/>
      <c r="EYD53" s="292"/>
      <c r="EYE53" s="292"/>
      <c r="EYF53" s="292"/>
      <c r="EYG53" s="292"/>
      <c r="EYH53" s="292"/>
      <c r="EYI53" s="292"/>
      <c r="EYJ53" s="292"/>
      <c r="EYK53" s="292"/>
      <c r="EYL53" s="292"/>
      <c r="EYM53" s="292"/>
      <c r="EYN53" s="292"/>
      <c r="EYO53" s="292"/>
      <c r="EYP53" s="292"/>
      <c r="EYQ53" s="292"/>
      <c r="EYR53" s="292"/>
      <c r="EYS53" s="292"/>
      <c r="EYT53" s="292"/>
      <c r="EYU53" s="292"/>
      <c r="EYV53" s="292"/>
      <c r="EYW53" s="292"/>
      <c r="EYX53" s="292"/>
      <c r="EYY53" s="292"/>
      <c r="EYZ53" s="292"/>
      <c r="EZA53" s="292"/>
      <c r="EZB53" s="292"/>
      <c r="EZC53" s="292"/>
      <c r="EZD53" s="292"/>
      <c r="EZE53" s="292"/>
      <c r="EZF53" s="292"/>
      <c r="EZG53" s="292"/>
      <c r="EZH53" s="292"/>
      <c r="EZI53" s="292"/>
      <c r="EZJ53" s="292"/>
      <c r="EZK53" s="292"/>
      <c r="EZL53" s="292"/>
      <c r="EZM53" s="292"/>
      <c r="EZN53" s="292"/>
      <c r="EZO53" s="292"/>
      <c r="EZP53" s="292"/>
      <c r="EZQ53" s="292"/>
      <c r="EZR53" s="292"/>
      <c r="EZS53" s="292"/>
      <c r="EZT53" s="292"/>
      <c r="EZU53" s="292"/>
      <c r="EZV53" s="292"/>
      <c r="EZW53" s="292"/>
      <c r="EZX53" s="292"/>
      <c r="EZY53" s="292"/>
      <c r="EZZ53" s="292"/>
      <c r="FAA53" s="292"/>
      <c r="FAB53" s="292"/>
      <c r="FAC53" s="292"/>
      <c r="FAD53" s="292"/>
      <c r="FAE53" s="292"/>
      <c r="FAF53" s="292"/>
      <c r="FAG53" s="292"/>
      <c r="FAH53" s="292"/>
      <c r="FAI53" s="292"/>
      <c r="FAJ53" s="292"/>
      <c r="FAK53" s="292"/>
      <c r="FAL53" s="292"/>
      <c r="FAM53" s="292"/>
      <c r="FAN53" s="292"/>
      <c r="FAO53" s="292"/>
      <c r="FAP53" s="292"/>
      <c r="FAQ53" s="292"/>
      <c r="FAR53" s="292"/>
      <c r="FAS53" s="292"/>
      <c r="FAT53" s="292"/>
      <c r="FAU53" s="292"/>
      <c r="FAV53" s="292"/>
      <c r="FAW53" s="292"/>
      <c r="FAX53" s="292"/>
      <c r="FAY53" s="292"/>
      <c r="FAZ53" s="292"/>
      <c r="FBA53" s="292"/>
      <c r="FBB53" s="292"/>
      <c r="FBC53" s="292"/>
      <c r="FBD53" s="292"/>
      <c r="FBE53" s="292"/>
      <c r="FBF53" s="292"/>
      <c r="FBG53" s="292"/>
      <c r="FBH53" s="292"/>
      <c r="FBI53" s="292"/>
      <c r="FBJ53" s="292"/>
      <c r="FBK53" s="292"/>
      <c r="FBL53" s="292"/>
      <c r="FBM53" s="292"/>
      <c r="FBN53" s="292"/>
      <c r="FBO53" s="292"/>
      <c r="FBP53" s="292"/>
      <c r="FBQ53" s="292"/>
      <c r="FBR53" s="292"/>
      <c r="FBS53" s="292"/>
      <c r="FBT53" s="292"/>
      <c r="FBU53" s="292"/>
      <c r="FBV53" s="292"/>
      <c r="FBW53" s="292"/>
      <c r="FBX53" s="292"/>
      <c r="FBY53" s="292"/>
      <c r="FBZ53" s="292"/>
      <c r="FCA53" s="292"/>
      <c r="FCB53" s="292"/>
      <c r="FCC53" s="292"/>
      <c r="FCD53" s="292"/>
      <c r="FCE53" s="292"/>
      <c r="FCF53" s="292"/>
      <c r="FCG53" s="292"/>
      <c r="FCH53" s="292"/>
      <c r="FCI53" s="292"/>
      <c r="FCJ53" s="292"/>
      <c r="FCK53" s="292"/>
      <c r="FCL53" s="292"/>
      <c r="FCM53" s="292"/>
      <c r="FCN53" s="292"/>
      <c r="FCO53" s="292"/>
      <c r="FCP53" s="292"/>
      <c r="FCQ53" s="292"/>
      <c r="FCR53" s="292"/>
      <c r="FCS53" s="292"/>
      <c r="FCT53" s="292"/>
      <c r="FCU53" s="292"/>
      <c r="FCV53" s="292"/>
      <c r="FCW53" s="292"/>
      <c r="FCX53" s="292"/>
      <c r="FCY53" s="292"/>
      <c r="FCZ53" s="292"/>
      <c r="FDA53" s="292"/>
      <c r="FDB53" s="292"/>
      <c r="FDC53" s="292"/>
      <c r="FDD53" s="292"/>
      <c r="FDE53" s="292"/>
      <c r="FDF53" s="292"/>
      <c r="FDG53" s="292"/>
      <c r="FDH53" s="292"/>
      <c r="FDI53" s="292"/>
      <c r="FDJ53" s="292"/>
      <c r="FDK53" s="292"/>
      <c r="FDL53" s="292"/>
      <c r="FDM53" s="292"/>
      <c r="FDN53" s="292"/>
      <c r="FDO53" s="292"/>
      <c r="FDP53" s="292"/>
      <c r="FDQ53" s="292"/>
      <c r="FDR53" s="292"/>
      <c r="FDS53" s="292"/>
      <c r="FDT53" s="292"/>
      <c r="FDU53" s="292"/>
      <c r="FDV53" s="292"/>
      <c r="FDW53" s="292"/>
      <c r="FDX53" s="292"/>
      <c r="FDY53" s="292"/>
      <c r="FDZ53" s="292"/>
      <c r="FEA53" s="292"/>
      <c r="FEB53" s="292"/>
      <c r="FEC53" s="292"/>
      <c r="FED53" s="292"/>
      <c r="FEE53" s="292"/>
      <c r="FEF53" s="292"/>
      <c r="FEG53" s="292"/>
      <c r="FEH53" s="292"/>
      <c r="FEI53" s="292"/>
      <c r="FEJ53" s="292"/>
      <c r="FEK53" s="292"/>
      <c r="FEL53" s="292"/>
      <c r="FEM53" s="292"/>
      <c r="FEN53" s="292"/>
      <c r="FEO53" s="292"/>
      <c r="FEP53" s="292"/>
      <c r="FEQ53" s="292"/>
      <c r="FER53" s="292"/>
      <c r="FES53" s="292"/>
      <c r="FET53" s="292"/>
      <c r="FEU53" s="292"/>
      <c r="FEV53" s="292"/>
      <c r="FEW53" s="292"/>
      <c r="FEX53" s="292"/>
      <c r="FEY53" s="292"/>
      <c r="FEZ53" s="292"/>
      <c r="FFA53" s="292"/>
      <c r="FFB53" s="292"/>
      <c r="FFC53" s="292"/>
      <c r="FFD53" s="292"/>
      <c r="FFE53" s="292"/>
      <c r="FFF53" s="292"/>
      <c r="FFG53" s="292"/>
      <c r="FFH53" s="292"/>
      <c r="FFI53" s="292"/>
      <c r="FFJ53" s="292"/>
      <c r="FFK53" s="292"/>
      <c r="FFL53" s="292"/>
      <c r="FFM53" s="292"/>
      <c r="FFN53" s="292"/>
      <c r="FFO53" s="292"/>
      <c r="FFP53" s="292"/>
      <c r="FFQ53" s="292"/>
      <c r="FFR53" s="292"/>
      <c r="FFS53" s="292"/>
      <c r="FFT53" s="292"/>
      <c r="FFU53" s="292"/>
      <c r="FFV53" s="292"/>
      <c r="FFW53" s="292"/>
      <c r="FFX53" s="292"/>
      <c r="FFY53" s="292"/>
      <c r="FFZ53" s="292"/>
      <c r="FGA53" s="292"/>
      <c r="FGB53" s="292"/>
      <c r="FGC53" s="292"/>
      <c r="FGD53" s="292"/>
      <c r="FGE53" s="292"/>
      <c r="FGF53" s="292"/>
      <c r="FGG53" s="292"/>
      <c r="FGH53" s="292"/>
      <c r="FGI53" s="292"/>
      <c r="FGJ53" s="292"/>
      <c r="FGK53" s="292"/>
      <c r="FGL53" s="292"/>
      <c r="FGM53" s="292"/>
      <c r="FGN53" s="292"/>
      <c r="FGO53" s="292"/>
      <c r="FGP53" s="292"/>
      <c r="FGQ53" s="292"/>
      <c r="FGR53" s="292"/>
      <c r="FGS53" s="292"/>
      <c r="FGT53" s="292"/>
      <c r="FGU53" s="292"/>
      <c r="FGV53" s="292"/>
      <c r="FGW53" s="292"/>
      <c r="FGX53" s="292"/>
      <c r="FGY53" s="292"/>
      <c r="FGZ53" s="292"/>
      <c r="FHA53" s="292"/>
      <c r="FHB53" s="292"/>
      <c r="FHC53" s="292"/>
      <c r="FHD53" s="292"/>
      <c r="FHE53" s="292"/>
      <c r="FHF53" s="292"/>
      <c r="FHG53" s="292"/>
      <c r="FHH53" s="292"/>
      <c r="FHI53" s="292"/>
      <c r="FHJ53" s="292"/>
      <c r="FHK53" s="292"/>
      <c r="FHL53" s="292"/>
      <c r="FHM53" s="292"/>
      <c r="FHN53" s="292"/>
      <c r="FHO53" s="292"/>
      <c r="FHP53" s="292"/>
      <c r="FHQ53" s="292"/>
      <c r="FHR53" s="292"/>
      <c r="FHS53" s="292"/>
      <c r="FHT53" s="292"/>
      <c r="FHU53" s="292"/>
      <c r="FHV53" s="292"/>
      <c r="FHW53" s="292"/>
      <c r="FHX53" s="292"/>
      <c r="FHY53" s="292"/>
      <c r="FHZ53" s="292"/>
      <c r="FIA53" s="292"/>
      <c r="FIB53" s="292"/>
      <c r="FIC53" s="292"/>
      <c r="FID53" s="292"/>
      <c r="FIE53" s="292"/>
      <c r="FIF53" s="292"/>
      <c r="FIG53" s="292"/>
      <c r="FIH53" s="292"/>
      <c r="FII53" s="292"/>
      <c r="FIJ53" s="292"/>
      <c r="FIK53" s="292"/>
      <c r="FIL53" s="292"/>
      <c r="FIM53" s="292"/>
      <c r="FIN53" s="292"/>
      <c r="FIO53" s="292"/>
      <c r="FIP53" s="292"/>
      <c r="FIQ53" s="292"/>
      <c r="FIR53" s="292"/>
      <c r="FIS53" s="292"/>
      <c r="FIT53" s="292"/>
      <c r="FIU53" s="292"/>
      <c r="FIV53" s="292"/>
      <c r="FIW53" s="292"/>
      <c r="FIX53" s="292"/>
      <c r="FIY53" s="292"/>
      <c r="FIZ53" s="292"/>
      <c r="FJA53" s="292"/>
      <c r="FJB53" s="292"/>
      <c r="FJC53" s="292"/>
      <c r="FJD53" s="292"/>
      <c r="FJE53" s="292"/>
      <c r="FJF53" s="292"/>
      <c r="FJG53" s="292"/>
      <c r="FJH53" s="292"/>
      <c r="FJI53" s="292"/>
      <c r="FJJ53" s="292"/>
      <c r="FJK53" s="292"/>
      <c r="FJL53" s="292"/>
      <c r="FJM53" s="292"/>
      <c r="FJN53" s="292"/>
      <c r="FJO53" s="292"/>
      <c r="FJP53" s="292"/>
      <c r="FJQ53" s="292"/>
      <c r="FJR53" s="292"/>
      <c r="FJS53" s="292"/>
      <c r="FJT53" s="292"/>
      <c r="FJU53" s="292"/>
      <c r="FJV53" s="292"/>
      <c r="FJW53" s="292"/>
      <c r="FJX53" s="292"/>
      <c r="FJY53" s="292"/>
      <c r="FJZ53" s="292"/>
      <c r="FKA53" s="292"/>
      <c r="FKB53" s="292"/>
      <c r="FKC53" s="292"/>
      <c r="FKD53" s="292"/>
      <c r="FKE53" s="292"/>
      <c r="FKF53" s="292"/>
      <c r="FKG53" s="292"/>
      <c r="FKH53" s="292"/>
      <c r="FKI53" s="292"/>
      <c r="FKJ53" s="292"/>
      <c r="FKK53" s="292"/>
      <c r="FKL53" s="292"/>
      <c r="FKM53" s="292"/>
      <c r="FKN53" s="292"/>
      <c r="FKO53" s="292"/>
      <c r="FKP53" s="292"/>
      <c r="FKQ53" s="292"/>
      <c r="FKR53" s="292"/>
      <c r="FKS53" s="292"/>
      <c r="FKT53" s="292"/>
      <c r="FKU53" s="292"/>
      <c r="FKV53" s="292"/>
      <c r="FKW53" s="292"/>
      <c r="FKX53" s="292"/>
      <c r="FKY53" s="292"/>
      <c r="FKZ53" s="292"/>
      <c r="FLA53" s="292"/>
      <c r="FLB53" s="292"/>
      <c r="FLC53" s="292"/>
      <c r="FLD53" s="292"/>
      <c r="FLE53" s="292"/>
      <c r="FLF53" s="292"/>
      <c r="FLG53" s="292"/>
      <c r="FLH53" s="292"/>
      <c r="FLI53" s="292"/>
      <c r="FLJ53" s="292"/>
      <c r="FLK53" s="292"/>
      <c r="FLL53" s="292"/>
      <c r="FLM53" s="292"/>
      <c r="FLN53" s="292"/>
      <c r="FLO53" s="292"/>
      <c r="FLP53" s="292"/>
      <c r="FLQ53" s="292"/>
      <c r="FLR53" s="292"/>
      <c r="FLS53" s="292"/>
      <c r="FLT53" s="292"/>
      <c r="FLU53" s="292"/>
      <c r="FLV53" s="292"/>
      <c r="FLW53" s="292"/>
      <c r="FLX53" s="292"/>
      <c r="FLY53" s="292"/>
      <c r="FLZ53" s="292"/>
      <c r="FMA53" s="292"/>
      <c r="FMB53" s="292"/>
      <c r="FMC53" s="292"/>
      <c r="FMD53" s="292"/>
      <c r="FME53" s="292"/>
      <c r="FMF53" s="292"/>
      <c r="FMG53" s="292"/>
      <c r="FMH53" s="292"/>
      <c r="FMI53" s="292"/>
      <c r="FMJ53" s="292"/>
      <c r="FMK53" s="292"/>
      <c r="FML53" s="292"/>
      <c r="FMM53" s="292"/>
      <c r="FMN53" s="292"/>
      <c r="FMO53" s="292"/>
      <c r="FMP53" s="292"/>
      <c r="FMQ53" s="292"/>
      <c r="FMR53" s="292"/>
      <c r="FMS53" s="292"/>
      <c r="FMT53" s="292"/>
      <c r="FMU53" s="292"/>
      <c r="FMV53" s="292"/>
      <c r="FMW53" s="292"/>
      <c r="FMX53" s="292"/>
      <c r="FMY53" s="292"/>
      <c r="FMZ53" s="292"/>
      <c r="FNA53" s="292"/>
      <c r="FNB53" s="292"/>
      <c r="FNC53" s="292"/>
      <c r="FND53" s="292"/>
      <c r="FNE53" s="292"/>
      <c r="FNF53" s="292"/>
      <c r="FNG53" s="292"/>
      <c r="FNH53" s="292"/>
      <c r="FNI53" s="292"/>
      <c r="FNJ53" s="292"/>
      <c r="FNK53" s="292"/>
      <c r="FNL53" s="292"/>
      <c r="FNM53" s="292"/>
      <c r="FNN53" s="292"/>
      <c r="FNO53" s="292"/>
      <c r="FNP53" s="292"/>
      <c r="FNQ53" s="292"/>
      <c r="FNR53" s="292"/>
      <c r="FNS53" s="292"/>
      <c r="FNT53" s="292"/>
      <c r="FNU53" s="292"/>
      <c r="FNV53" s="292"/>
      <c r="FNW53" s="292"/>
      <c r="FNX53" s="292"/>
      <c r="FNY53" s="292"/>
      <c r="FNZ53" s="292"/>
      <c r="FOA53" s="292"/>
      <c r="FOB53" s="292"/>
      <c r="FOC53" s="292"/>
      <c r="FOD53" s="292"/>
      <c r="FOE53" s="292"/>
      <c r="FOF53" s="292"/>
      <c r="FOG53" s="292"/>
      <c r="FOH53" s="292"/>
      <c r="FOI53" s="292"/>
      <c r="FOJ53" s="292"/>
      <c r="FOK53" s="292"/>
      <c r="FOL53" s="292"/>
      <c r="FOM53" s="292"/>
      <c r="FON53" s="292"/>
      <c r="FOO53" s="292"/>
      <c r="FOP53" s="292"/>
      <c r="FOQ53" s="292"/>
      <c r="FOR53" s="292"/>
      <c r="FOS53" s="292"/>
      <c r="FOT53" s="292"/>
      <c r="FOU53" s="292"/>
      <c r="FOV53" s="292"/>
      <c r="FOW53" s="292"/>
      <c r="FOX53" s="292"/>
      <c r="FOY53" s="292"/>
      <c r="FOZ53" s="292"/>
      <c r="FPA53" s="292"/>
      <c r="FPB53" s="292"/>
      <c r="FPC53" s="292"/>
      <c r="FPD53" s="292"/>
      <c r="FPE53" s="292"/>
      <c r="FPF53" s="292"/>
      <c r="FPG53" s="292"/>
      <c r="FPH53" s="292"/>
      <c r="FPI53" s="292"/>
      <c r="FPJ53" s="292"/>
      <c r="FPK53" s="292"/>
      <c r="FPL53" s="292"/>
      <c r="FPM53" s="292"/>
      <c r="FPN53" s="292"/>
      <c r="FPO53" s="292"/>
      <c r="FPP53" s="292"/>
      <c r="FPQ53" s="292"/>
      <c r="FPR53" s="292"/>
      <c r="FPS53" s="292"/>
      <c r="FPT53" s="292"/>
      <c r="FPU53" s="292"/>
      <c r="FPV53" s="292"/>
      <c r="FPW53" s="292"/>
      <c r="FPX53" s="292"/>
      <c r="FPY53" s="292"/>
      <c r="FPZ53" s="292"/>
      <c r="FQA53" s="292"/>
      <c r="FQB53" s="292"/>
      <c r="FQC53" s="292"/>
      <c r="FQD53" s="292"/>
      <c r="FQE53" s="292"/>
      <c r="FQF53" s="292"/>
      <c r="FQG53" s="292"/>
      <c r="FQH53" s="292"/>
      <c r="FQI53" s="292"/>
      <c r="FQJ53" s="292"/>
      <c r="FQK53" s="292"/>
      <c r="FQL53" s="292"/>
      <c r="FQM53" s="292"/>
      <c r="FQN53" s="292"/>
      <c r="FQO53" s="292"/>
      <c r="FQP53" s="292"/>
      <c r="FQQ53" s="292"/>
      <c r="FQR53" s="292"/>
      <c r="FQS53" s="292"/>
      <c r="FQT53" s="292"/>
      <c r="FQU53" s="292"/>
      <c r="FQV53" s="292"/>
      <c r="FQW53" s="292"/>
      <c r="FQX53" s="292"/>
      <c r="FQY53" s="292"/>
      <c r="FQZ53" s="292"/>
      <c r="FRA53" s="292"/>
      <c r="FRB53" s="292"/>
      <c r="FRC53" s="292"/>
      <c r="FRD53" s="292"/>
      <c r="FRE53" s="292"/>
      <c r="FRF53" s="292"/>
      <c r="FRG53" s="292"/>
      <c r="FRH53" s="292"/>
      <c r="FRI53" s="292"/>
      <c r="FRJ53" s="292"/>
      <c r="FRK53" s="292"/>
      <c r="FRL53" s="292"/>
      <c r="FRM53" s="292"/>
      <c r="FRN53" s="292"/>
      <c r="FRO53" s="292"/>
      <c r="FRP53" s="292"/>
      <c r="FRQ53" s="292"/>
      <c r="FRR53" s="292"/>
      <c r="FRS53" s="292"/>
      <c r="FRT53" s="292"/>
      <c r="FRU53" s="292"/>
      <c r="FRV53" s="292"/>
      <c r="FRW53" s="292"/>
      <c r="FRX53" s="292"/>
      <c r="FRY53" s="292"/>
      <c r="FRZ53" s="292"/>
      <c r="FSA53" s="292"/>
      <c r="FSB53" s="292"/>
      <c r="FSC53" s="292"/>
      <c r="FSD53" s="292"/>
      <c r="FSE53" s="292"/>
      <c r="FSF53" s="292"/>
      <c r="FSG53" s="292"/>
      <c r="FSH53" s="292"/>
      <c r="FSI53" s="292"/>
      <c r="FSJ53" s="292"/>
      <c r="FSK53" s="292"/>
      <c r="FSL53" s="292"/>
      <c r="FSM53" s="292"/>
      <c r="FSN53" s="292"/>
      <c r="FSO53" s="292"/>
      <c r="FSP53" s="292"/>
      <c r="FSQ53" s="292"/>
      <c r="FSR53" s="292"/>
      <c r="FSS53" s="292"/>
      <c r="FST53" s="292"/>
      <c r="FSU53" s="292"/>
      <c r="FSV53" s="292"/>
      <c r="FSW53" s="292"/>
      <c r="FSX53" s="292"/>
      <c r="FSY53" s="292"/>
      <c r="FSZ53" s="292"/>
      <c r="FTA53" s="292"/>
      <c r="FTB53" s="292"/>
      <c r="FTC53" s="292"/>
      <c r="FTD53" s="292"/>
      <c r="FTE53" s="292"/>
      <c r="FTF53" s="292"/>
      <c r="FTG53" s="292"/>
      <c r="FTH53" s="292"/>
      <c r="FTI53" s="292"/>
      <c r="FTJ53" s="292"/>
      <c r="FTK53" s="292"/>
      <c r="FTL53" s="292"/>
      <c r="FTM53" s="292"/>
      <c r="FTN53" s="292"/>
      <c r="FTO53" s="292"/>
      <c r="FTP53" s="292"/>
      <c r="FTQ53" s="292"/>
      <c r="FTR53" s="292"/>
      <c r="FTS53" s="292"/>
      <c r="FTT53" s="292"/>
      <c r="FTU53" s="292"/>
      <c r="FTV53" s="292"/>
      <c r="FTW53" s="292"/>
      <c r="FTX53" s="292"/>
      <c r="FTY53" s="292"/>
      <c r="FTZ53" s="292"/>
      <c r="FUA53" s="292"/>
      <c r="FUB53" s="292"/>
      <c r="FUC53" s="292"/>
      <c r="FUD53" s="292"/>
      <c r="FUE53" s="292"/>
      <c r="FUF53" s="292"/>
      <c r="FUG53" s="292"/>
      <c r="FUH53" s="292"/>
      <c r="FUI53" s="292"/>
      <c r="FUJ53" s="292"/>
      <c r="FUK53" s="292"/>
      <c r="FUL53" s="292"/>
      <c r="FUM53" s="292"/>
      <c r="FUN53" s="292"/>
      <c r="FUO53" s="292"/>
      <c r="FUP53" s="292"/>
      <c r="FUQ53" s="292"/>
      <c r="FUR53" s="292"/>
      <c r="FUS53" s="292"/>
      <c r="FUT53" s="292"/>
      <c r="FUU53" s="292"/>
      <c r="FUV53" s="292"/>
      <c r="FUW53" s="292"/>
      <c r="FUX53" s="292"/>
      <c r="FUY53" s="292"/>
      <c r="FUZ53" s="292"/>
      <c r="FVA53" s="292"/>
      <c r="FVB53" s="292"/>
      <c r="FVC53" s="292"/>
      <c r="FVD53" s="292"/>
      <c r="FVE53" s="292"/>
      <c r="FVF53" s="292"/>
      <c r="FVG53" s="292"/>
      <c r="FVH53" s="292"/>
      <c r="FVI53" s="292"/>
      <c r="FVJ53" s="292"/>
      <c r="FVK53" s="292"/>
      <c r="FVL53" s="292"/>
      <c r="FVM53" s="292"/>
      <c r="FVN53" s="292"/>
      <c r="FVO53" s="292"/>
      <c r="FVP53" s="292"/>
      <c r="FVQ53" s="292"/>
      <c r="FVR53" s="292"/>
      <c r="FVS53" s="292"/>
      <c r="FVT53" s="292"/>
      <c r="FVU53" s="292"/>
      <c r="FVV53" s="292"/>
      <c r="FVW53" s="292"/>
      <c r="FVX53" s="292"/>
      <c r="FVY53" s="292"/>
      <c r="FVZ53" s="292"/>
      <c r="FWA53" s="292"/>
      <c r="FWB53" s="292"/>
      <c r="FWC53" s="292"/>
      <c r="FWD53" s="292"/>
      <c r="FWE53" s="292"/>
      <c r="FWF53" s="292"/>
      <c r="FWG53" s="292"/>
      <c r="FWH53" s="292"/>
      <c r="FWI53" s="292"/>
      <c r="FWJ53" s="292"/>
      <c r="FWK53" s="292"/>
      <c r="FWL53" s="292"/>
      <c r="FWM53" s="292"/>
      <c r="FWN53" s="292"/>
      <c r="FWO53" s="292"/>
      <c r="FWP53" s="292"/>
      <c r="FWQ53" s="292"/>
      <c r="FWR53" s="292"/>
      <c r="FWS53" s="292"/>
      <c r="FWT53" s="292"/>
      <c r="FWU53" s="292"/>
      <c r="FWV53" s="292"/>
      <c r="FWW53" s="292"/>
      <c r="FWX53" s="292"/>
      <c r="FWY53" s="292"/>
      <c r="FWZ53" s="292"/>
      <c r="FXA53" s="292"/>
      <c r="FXB53" s="292"/>
      <c r="FXC53" s="292"/>
      <c r="FXD53" s="292"/>
      <c r="FXE53" s="292"/>
      <c r="FXF53" s="292"/>
      <c r="FXG53" s="292"/>
      <c r="FXH53" s="292"/>
      <c r="FXI53" s="292"/>
      <c r="FXJ53" s="292"/>
      <c r="FXK53" s="292"/>
      <c r="FXL53" s="292"/>
      <c r="FXM53" s="292"/>
      <c r="FXN53" s="292"/>
      <c r="FXO53" s="292"/>
      <c r="FXP53" s="292"/>
      <c r="FXQ53" s="292"/>
      <c r="FXR53" s="292"/>
      <c r="FXS53" s="292"/>
      <c r="FXT53" s="292"/>
      <c r="FXU53" s="292"/>
      <c r="FXV53" s="292"/>
      <c r="FXW53" s="292"/>
      <c r="FXX53" s="292"/>
      <c r="FXY53" s="292"/>
      <c r="FXZ53" s="292"/>
      <c r="FYA53" s="292"/>
      <c r="FYB53" s="292"/>
      <c r="FYC53" s="292"/>
      <c r="FYD53" s="292"/>
      <c r="FYE53" s="292"/>
      <c r="FYF53" s="292"/>
      <c r="FYG53" s="292"/>
      <c r="FYH53" s="292"/>
      <c r="FYI53" s="292"/>
      <c r="FYJ53" s="292"/>
      <c r="FYK53" s="292"/>
      <c r="FYL53" s="292"/>
      <c r="FYM53" s="292"/>
      <c r="FYN53" s="292"/>
      <c r="FYO53" s="292"/>
      <c r="FYP53" s="292"/>
      <c r="FYQ53" s="292"/>
      <c r="FYR53" s="292"/>
      <c r="FYS53" s="292"/>
      <c r="FYT53" s="292"/>
      <c r="FYU53" s="292"/>
      <c r="FYV53" s="292"/>
      <c r="FYW53" s="292"/>
      <c r="FYX53" s="292"/>
      <c r="FYY53" s="292"/>
      <c r="FYZ53" s="292"/>
      <c r="FZA53" s="292"/>
      <c r="FZB53" s="292"/>
      <c r="FZC53" s="292"/>
      <c r="FZD53" s="292"/>
      <c r="FZE53" s="292"/>
      <c r="FZF53" s="292"/>
      <c r="FZG53" s="292"/>
      <c r="FZH53" s="292"/>
      <c r="FZI53" s="292"/>
      <c r="FZJ53" s="292"/>
      <c r="FZK53" s="292"/>
      <c r="FZL53" s="292"/>
      <c r="FZM53" s="292"/>
      <c r="FZN53" s="292"/>
      <c r="FZO53" s="292"/>
      <c r="FZP53" s="292"/>
      <c r="FZQ53" s="292"/>
      <c r="FZR53" s="292"/>
      <c r="FZS53" s="292"/>
      <c r="FZT53" s="292"/>
      <c r="FZU53" s="292"/>
      <c r="FZV53" s="292"/>
      <c r="FZW53" s="292"/>
      <c r="FZX53" s="292"/>
      <c r="FZY53" s="292"/>
      <c r="FZZ53" s="292"/>
      <c r="GAA53" s="292"/>
      <c r="GAB53" s="292"/>
      <c r="GAC53" s="292"/>
      <c r="GAD53" s="292"/>
      <c r="GAE53" s="292"/>
      <c r="GAF53" s="292"/>
      <c r="GAG53" s="292"/>
      <c r="GAH53" s="292"/>
      <c r="GAI53" s="292"/>
      <c r="GAJ53" s="292"/>
      <c r="GAK53" s="292"/>
      <c r="GAL53" s="292"/>
      <c r="GAM53" s="292"/>
      <c r="GAN53" s="292"/>
      <c r="GAO53" s="292"/>
      <c r="GAP53" s="292"/>
      <c r="GAQ53" s="292"/>
      <c r="GAR53" s="292"/>
      <c r="GAS53" s="292"/>
      <c r="GAT53" s="292"/>
      <c r="GAU53" s="292"/>
      <c r="GAV53" s="292"/>
      <c r="GAW53" s="292"/>
      <c r="GAX53" s="292"/>
      <c r="GAY53" s="292"/>
      <c r="GAZ53" s="292"/>
      <c r="GBA53" s="292"/>
      <c r="GBB53" s="292"/>
      <c r="GBC53" s="292"/>
      <c r="GBD53" s="292"/>
      <c r="GBE53" s="292"/>
      <c r="GBF53" s="292"/>
      <c r="GBG53" s="292"/>
      <c r="GBH53" s="292"/>
      <c r="GBI53" s="292"/>
      <c r="GBJ53" s="292"/>
      <c r="GBK53" s="292"/>
      <c r="GBL53" s="292"/>
      <c r="GBM53" s="292"/>
      <c r="GBN53" s="292"/>
      <c r="GBO53" s="292"/>
      <c r="GBP53" s="292"/>
      <c r="GBQ53" s="292"/>
      <c r="GBR53" s="292"/>
      <c r="GBS53" s="292"/>
      <c r="GBT53" s="292"/>
      <c r="GBU53" s="292"/>
      <c r="GBV53" s="292"/>
      <c r="GBW53" s="292"/>
      <c r="GBX53" s="292"/>
      <c r="GBY53" s="292"/>
      <c r="GBZ53" s="292"/>
      <c r="GCA53" s="292"/>
      <c r="GCB53" s="292"/>
      <c r="GCC53" s="292"/>
      <c r="GCD53" s="292"/>
      <c r="GCE53" s="292"/>
      <c r="GCF53" s="292"/>
      <c r="GCG53" s="292"/>
      <c r="GCH53" s="292"/>
      <c r="GCI53" s="292"/>
      <c r="GCJ53" s="292"/>
      <c r="GCK53" s="292"/>
      <c r="GCL53" s="292"/>
      <c r="GCM53" s="292"/>
      <c r="GCN53" s="292"/>
      <c r="GCO53" s="292"/>
      <c r="GCP53" s="292"/>
      <c r="GCQ53" s="292"/>
      <c r="GCR53" s="292"/>
      <c r="GCS53" s="292"/>
      <c r="GCT53" s="292"/>
      <c r="GCU53" s="292"/>
      <c r="GCV53" s="292"/>
      <c r="GCW53" s="292"/>
      <c r="GCX53" s="292"/>
      <c r="GCY53" s="292"/>
      <c r="GCZ53" s="292"/>
      <c r="GDA53" s="292"/>
      <c r="GDB53" s="292"/>
      <c r="GDC53" s="292"/>
      <c r="GDD53" s="292"/>
      <c r="GDE53" s="292"/>
      <c r="GDF53" s="292"/>
      <c r="GDG53" s="292"/>
      <c r="GDH53" s="292"/>
      <c r="GDI53" s="292"/>
      <c r="GDJ53" s="292"/>
      <c r="GDK53" s="292"/>
      <c r="GDL53" s="292"/>
      <c r="GDM53" s="292"/>
      <c r="GDN53" s="292"/>
      <c r="GDO53" s="292"/>
      <c r="GDP53" s="292"/>
      <c r="GDQ53" s="292"/>
      <c r="GDR53" s="292"/>
      <c r="GDS53" s="292"/>
      <c r="GDT53" s="292"/>
      <c r="GDU53" s="292"/>
      <c r="GDV53" s="292"/>
      <c r="GDW53" s="292"/>
      <c r="GDX53" s="292"/>
      <c r="GDY53" s="292"/>
      <c r="GDZ53" s="292"/>
      <c r="GEA53" s="292"/>
      <c r="GEB53" s="292"/>
      <c r="GEC53" s="292"/>
      <c r="GED53" s="292"/>
      <c r="GEE53" s="292"/>
      <c r="GEF53" s="292"/>
      <c r="GEG53" s="292"/>
      <c r="GEH53" s="292"/>
      <c r="GEI53" s="292"/>
      <c r="GEJ53" s="292"/>
      <c r="GEK53" s="292"/>
      <c r="GEL53" s="292"/>
      <c r="GEM53" s="292"/>
      <c r="GEN53" s="292"/>
      <c r="GEO53" s="292"/>
      <c r="GEP53" s="292"/>
      <c r="GEQ53" s="292"/>
      <c r="GER53" s="292"/>
      <c r="GES53" s="292"/>
      <c r="GET53" s="292"/>
      <c r="GEU53" s="292"/>
      <c r="GEV53" s="292"/>
      <c r="GEW53" s="292"/>
      <c r="GEX53" s="292"/>
      <c r="GEY53" s="292"/>
      <c r="GEZ53" s="292"/>
      <c r="GFA53" s="292"/>
      <c r="GFB53" s="292"/>
      <c r="GFC53" s="292"/>
      <c r="GFD53" s="292"/>
      <c r="GFE53" s="292"/>
      <c r="GFF53" s="292"/>
      <c r="GFG53" s="292"/>
      <c r="GFH53" s="292"/>
      <c r="GFI53" s="292"/>
      <c r="GFJ53" s="292"/>
      <c r="GFK53" s="292"/>
      <c r="GFL53" s="292"/>
      <c r="GFM53" s="292"/>
      <c r="GFN53" s="292"/>
      <c r="GFO53" s="292"/>
      <c r="GFP53" s="292"/>
      <c r="GFQ53" s="292"/>
      <c r="GFR53" s="292"/>
      <c r="GFS53" s="292"/>
      <c r="GFT53" s="292"/>
      <c r="GFU53" s="292"/>
      <c r="GFV53" s="292"/>
      <c r="GFW53" s="292"/>
      <c r="GFX53" s="292"/>
      <c r="GFY53" s="292"/>
      <c r="GFZ53" s="292"/>
      <c r="GGA53" s="292"/>
      <c r="GGB53" s="292"/>
      <c r="GGC53" s="292"/>
      <c r="GGD53" s="292"/>
      <c r="GGE53" s="292"/>
      <c r="GGF53" s="292"/>
      <c r="GGG53" s="292"/>
      <c r="GGH53" s="292"/>
      <c r="GGI53" s="292"/>
      <c r="GGJ53" s="292"/>
      <c r="GGK53" s="292"/>
      <c r="GGL53" s="292"/>
      <c r="GGM53" s="292"/>
      <c r="GGN53" s="292"/>
      <c r="GGO53" s="292"/>
      <c r="GGP53" s="292"/>
      <c r="GGQ53" s="292"/>
      <c r="GGR53" s="292"/>
      <c r="GGS53" s="292"/>
      <c r="GGT53" s="292"/>
      <c r="GGU53" s="292"/>
      <c r="GGV53" s="292"/>
      <c r="GGW53" s="292"/>
      <c r="GGX53" s="292"/>
      <c r="GGY53" s="292"/>
      <c r="GGZ53" s="292"/>
      <c r="GHA53" s="292"/>
      <c r="GHB53" s="292"/>
      <c r="GHC53" s="292"/>
      <c r="GHD53" s="292"/>
      <c r="GHE53" s="292"/>
      <c r="GHF53" s="292"/>
      <c r="GHG53" s="292"/>
      <c r="GHH53" s="292"/>
      <c r="GHI53" s="292"/>
      <c r="GHJ53" s="292"/>
      <c r="GHK53" s="292"/>
      <c r="GHL53" s="292"/>
      <c r="GHM53" s="292"/>
      <c r="GHN53" s="292"/>
      <c r="GHO53" s="292"/>
      <c r="GHP53" s="292"/>
      <c r="GHQ53" s="292"/>
      <c r="GHR53" s="292"/>
      <c r="GHS53" s="292"/>
      <c r="GHT53" s="292"/>
      <c r="GHU53" s="292"/>
      <c r="GHV53" s="292"/>
      <c r="GHW53" s="292"/>
      <c r="GHX53" s="292"/>
      <c r="GHY53" s="292"/>
      <c r="GHZ53" s="292"/>
      <c r="GIA53" s="292"/>
      <c r="GIB53" s="292"/>
      <c r="GIC53" s="292"/>
      <c r="GID53" s="292"/>
      <c r="GIE53" s="292"/>
      <c r="GIF53" s="292"/>
      <c r="GIG53" s="292"/>
      <c r="GIH53" s="292"/>
      <c r="GII53" s="292"/>
      <c r="GIJ53" s="292"/>
      <c r="GIK53" s="292"/>
      <c r="GIL53" s="292"/>
      <c r="GIM53" s="292"/>
      <c r="GIN53" s="292"/>
      <c r="GIO53" s="292"/>
      <c r="GIP53" s="292"/>
      <c r="GIQ53" s="292"/>
      <c r="GIR53" s="292"/>
      <c r="GIS53" s="292"/>
      <c r="GIT53" s="292"/>
      <c r="GIU53" s="292"/>
      <c r="GIV53" s="292"/>
      <c r="GIW53" s="292"/>
      <c r="GIX53" s="292"/>
      <c r="GIY53" s="292"/>
      <c r="GIZ53" s="292"/>
      <c r="GJA53" s="292"/>
      <c r="GJB53" s="292"/>
      <c r="GJC53" s="292"/>
      <c r="GJD53" s="292"/>
      <c r="GJE53" s="292"/>
      <c r="GJF53" s="292"/>
      <c r="GJG53" s="292"/>
      <c r="GJH53" s="292"/>
      <c r="GJI53" s="292"/>
      <c r="GJJ53" s="292"/>
      <c r="GJK53" s="292"/>
      <c r="GJL53" s="292"/>
      <c r="GJM53" s="292"/>
      <c r="GJN53" s="292"/>
      <c r="GJO53" s="292"/>
      <c r="GJP53" s="292"/>
      <c r="GJQ53" s="292"/>
      <c r="GJR53" s="292"/>
      <c r="GJS53" s="292"/>
      <c r="GJT53" s="292"/>
      <c r="GJU53" s="292"/>
      <c r="GJV53" s="292"/>
      <c r="GJW53" s="292"/>
      <c r="GJX53" s="292"/>
      <c r="GJY53" s="292"/>
      <c r="GJZ53" s="292"/>
      <c r="GKA53" s="292"/>
      <c r="GKB53" s="292"/>
      <c r="GKC53" s="292"/>
      <c r="GKD53" s="292"/>
      <c r="GKE53" s="292"/>
      <c r="GKF53" s="292"/>
      <c r="GKG53" s="292"/>
      <c r="GKH53" s="292"/>
      <c r="GKI53" s="292"/>
      <c r="GKJ53" s="292"/>
      <c r="GKK53" s="292"/>
      <c r="GKL53" s="292"/>
      <c r="GKM53" s="292"/>
      <c r="GKN53" s="292"/>
      <c r="GKO53" s="292"/>
      <c r="GKP53" s="292"/>
      <c r="GKQ53" s="292"/>
      <c r="GKR53" s="292"/>
      <c r="GKS53" s="292"/>
      <c r="GKT53" s="292"/>
      <c r="GKU53" s="292"/>
      <c r="GKV53" s="292"/>
      <c r="GKW53" s="292"/>
      <c r="GKX53" s="292"/>
      <c r="GKY53" s="292"/>
      <c r="GKZ53" s="292"/>
      <c r="GLA53" s="292"/>
      <c r="GLB53" s="292"/>
      <c r="GLC53" s="292"/>
      <c r="GLD53" s="292"/>
      <c r="GLE53" s="292"/>
      <c r="GLF53" s="292"/>
      <c r="GLG53" s="292"/>
      <c r="GLH53" s="292"/>
      <c r="GLI53" s="292"/>
      <c r="GLJ53" s="292"/>
      <c r="GLK53" s="292"/>
      <c r="GLL53" s="292"/>
      <c r="GLM53" s="292"/>
      <c r="GLN53" s="292"/>
      <c r="GLO53" s="292"/>
      <c r="GLP53" s="292"/>
      <c r="GLQ53" s="292"/>
      <c r="GLR53" s="292"/>
      <c r="GLS53" s="292"/>
      <c r="GLT53" s="292"/>
      <c r="GLU53" s="292"/>
      <c r="GLV53" s="292"/>
      <c r="GLW53" s="292"/>
      <c r="GLX53" s="292"/>
      <c r="GLY53" s="292"/>
      <c r="GLZ53" s="292"/>
      <c r="GMA53" s="292"/>
      <c r="GMB53" s="292"/>
      <c r="GMC53" s="292"/>
      <c r="GMD53" s="292"/>
      <c r="GME53" s="292"/>
      <c r="GMF53" s="292"/>
      <c r="GMG53" s="292"/>
      <c r="GMH53" s="292"/>
      <c r="GMI53" s="292"/>
      <c r="GMJ53" s="292"/>
      <c r="GMK53" s="292"/>
      <c r="GML53" s="292"/>
      <c r="GMM53" s="292"/>
      <c r="GMN53" s="292"/>
      <c r="GMO53" s="292"/>
      <c r="GMP53" s="292"/>
      <c r="GMQ53" s="292"/>
      <c r="GMR53" s="292"/>
      <c r="GMS53" s="292"/>
      <c r="GMT53" s="292"/>
      <c r="GMU53" s="292"/>
      <c r="GMV53" s="292"/>
      <c r="GMW53" s="292"/>
      <c r="GMX53" s="292"/>
      <c r="GMY53" s="292"/>
      <c r="GMZ53" s="292"/>
      <c r="GNA53" s="292"/>
      <c r="GNB53" s="292"/>
      <c r="GNC53" s="292"/>
      <c r="GND53" s="292"/>
      <c r="GNE53" s="292"/>
      <c r="GNF53" s="292"/>
      <c r="GNG53" s="292"/>
      <c r="GNH53" s="292"/>
      <c r="GNI53" s="292"/>
      <c r="GNJ53" s="292"/>
      <c r="GNK53" s="292"/>
      <c r="GNL53" s="292"/>
      <c r="GNM53" s="292"/>
      <c r="GNN53" s="292"/>
      <c r="GNO53" s="292"/>
      <c r="GNP53" s="292"/>
      <c r="GNQ53" s="292"/>
      <c r="GNR53" s="292"/>
      <c r="GNS53" s="292"/>
      <c r="GNT53" s="292"/>
      <c r="GNU53" s="292"/>
      <c r="GNV53" s="292"/>
      <c r="GNW53" s="292"/>
      <c r="GNX53" s="292"/>
      <c r="GNY53" s="292"/>
      <c r="GNZ53" s="292"/>
      <c r="GOA53" s="292"/>
      <c r="GOB53" s="292"/>
      <c r="GOC53" s="292"/>
      <c r="GOD53" s="292"/>
      <c r="GOE53" s="292"/>
      <c r="GOF53" s="292"/>
      <c r="GOG53" s="292"/>
      <c r="GOH53" s="292"/>
      <c r="GOI53" s="292"/>
      <c r="GOJ53" s="292"/>
      <c r="GOK53" s="292"/>
      <c r="GOL53" s="292"/>
      <c r="GOM53" s="292"/>
      <c r="GON53" s="292"/>
      <c r="GOO53" s="292"/>
      <c r="GOP53" s="292"/>
      <c r="GOQ53" s="292"/>
      <c r="GOR53" s="292"/>
      <c r="GOS53" s="292"/>
      <c r="GOT53" s="292"/>
      <c r="GOU53" s="292"/>
      <c r="GOV53" s="292"/>
      <c r="GOW53" s="292"/>
      <c r="GOX53" s="292"/>
      <c r="GOY53" s="292"/>
      <c r="GOZ53" s="292"/>
      <c r="GPA53" s="292"/>
      <c r="GPB53" s="292"/>
      <c r="GPC53" s="292"/>
      <c r="GPD53" s="292"/>
      <c r="GPE53" s="292"/>
      <c r="GPF53" s="292"/>
      <c r="GPG53" s="292"/>
      <c r="GPH53" s="292"/>
      <c r="GPI53" s="292"/>
      <c r="GPJ53" s="292"/>
      <c r="GPK53" s="292"/>
      <c r="GPL53" s="292"/>
      <c r="GPM53" s="292"/>
      <c r="GPN53" s="292"/>
      <c r="GPO53" s="292"/>
      <c r="GPP53" s="292"/>
      <c r="GPQ53" s="292"/>
      <c r="GPR53" s="292"/>
      <c r="GPS53" s="292"/>
      <c r="GPT53" s="292"/>
      <c r="GPU53" s="292"/>
      <c r="GPV53" s="292"/>
      <c r="GPW53" s="292"/>
      <c r="GPX53" s="292"/>
      <c r="GPY53" s="292"/>
      <c r="GPZ53" s="292"/>
      <c r="GQA53" s="292"/>
      <c r="GQB53" s="292"/>
      <c r="GQC53" s="292"/>
      <c r="GQD53" s="292"/>
      <c r="GQE53" s="292"/>
      <c r="GQF53" s="292"/>
      <c r="GQG53" s="292"/>
      <c r="GQH53" s="292"/>
      <c r="GQI53" s="292"/>
      <c r="GQJ53" s="292"/>
      <c r="GQK53" s="292"/>
      <c r="GQL53" s="292"/>
      <c r="GQM53" s="292"/>
      <c r="GQN53" s="292"/>
      <c r="GQO53" s="292"/>
      <c r="GQP53" s="292"/>
      <c r="GQQ53" s="292"/>
      <c r="GQR53" s="292"/>
      <c r="GQS53" s="292"/>
      <c r="GQT53" s="292"/>
      <c r="GQU53" s="292"/>
      <c r="GQV53" s="292"/>
      <c r="GQW53" s="292"/>
      <c r="GQX53" s="292"/>
      <c r="GQY53" s="292"/>
      <c r="GQZ53" s="292"/>
      <c r="GRA53" s="292"/>
      <c r="GRB53" s="292"/>
      <c r="GRC53" s="292"/>
      <c r="GRD53" s="292"/>
      <c r="GRE53" s="292"/>
      <c r="GRF53" s="292"/>
      <c r="GRG53" s="292"/>
      <c r="GRH53" s="292"/>
      <c r="GRI53" s="292"/>
      <c r="GRJ53" s="292"/>
      <c r="GRK53" s="292"/>
      <c r="GRL53" s="292"/>
      <c r="GRM53" s="292"/>
      <c r="GRN53" s="292"/>
      <c r="GRO53" s="292"/>
      <c r="GRP53" s="292"/>
      <c r="GRQ53" s="292"/>
      <c r="GRR53" s="292"/>
      <c r="GRS53" s="292"/>
      <c r="GRT53" s="292"/>
      <c r="GRU53" s="292"/>
      <c r="GRV53" s="292"/>
      <c r="GRW53" s="292"/>
      <c r="GRX53" s="292"/>
      <c r="GRY53" s="292"/>
      <c r="GRZ53" s="292"/>
      <c r="GSA53" s="292"/>
      <c r="GSB53" s="292"/>
      <c r="GSC53" s="292"/>
      <c r="GSD53" s="292"/>
      <c r="GSE53" s="292"/>
      <c r="GSF53" s="292"/>
      <c r="GSG53" s="292"/>
      <c r="GSH53" s="292"/>
      <c r="GSI53" s="292"/>
      <c r="GSJ53" s="292"/>
      <c r="GSK53" s="292"/>
      <c r="GSL53" s="292"/>
      <c r="GSM53" s="292"/>
      <c r="GSN53" s="292"/>
      <c r="GSO53" s="292"/>
      <c r="GSP53" s="292"/>
      <c r="GSQ53" s="292"/>
      <c r="GSR53" s="292"/>
      <c r="GSS53" s="292"/>
      <c r="GST53" s="292"/>
      <c r="GSU53" s="292"/>
      <c r="GSV53" s="292"/>
      <c r="GSW53" s="292"/>
      <c r="GSX53" s="292"/>
      <c r="GSY53" s="292"/>
      <c r="GSZ53" s="292"/>
      <c r="GTA53" s="292"/>
      <c r="GTB53" s="292"/>
      <c r="GTC53" s="292"/>
      <c r="GTD53" s="292"/>
      <c r="GTE53" s="292"/>
      <c r="GTF53" s="292"/>
      <c r="GTG53" s="292"/>
      <c r="GTH53" s="292"/>
      <c r="GTI53" s="292"/>
      <c r="GTJ53" s="292"/>
      <c r="GTK53" s="292"/>
      <c r="GTL53" s="292"/>
      <c r="GTM53" s="292"/>
      <c r="GTN53" s="292"/>
      <c r="GTO53" s="292"/>
      <c r="GTP53" s="292"/>
      <c r="GTQ53" s="292"/>
      <c r="GTR53" s="292"/>
      <c r="GTS53" s="292"/>
      <c r="GTT53" s="292"/>
      <c r="GTU53" s="292"/>
      <c r="GTV53" s="292"/>
      <c r="GTW53" s="292"/>
      <c r="GTX53" s="292"/>
      <c r="GTY53" s="292"/>
      <c r="GTZ53" s="292"/>
      <c r="GUA53" s="292"/>
      <c r="GUB53" s="292"/>
      <c r="GUC53" s="292"/>
      <c r="GUD53" s="292"/>
      <c r="GUE53" s="292"/>
      <c r="GUF53" s="292"/>
      <c r="GUG53" s="292"/>
      <c r="GUH53" s="292"/>
      <c r="GUI53" s="292"/>
      <c r="GUJ53" s="292"/>
      <c r="GUK53" s="292"/>
      <c r="GUL53" s="292"/>
      <c r="GUM53" s="292"/>
      <c r="GUN53" s="292"/>
      <c r="GUO53" s="292"/>
      <c r="GUP53" s="292"/>
      <c r="GUQ53" s="292"/>
      <c r="GUR53" s="292"/>
      <c r="GUS53" s="292"/>
      <c r="GUT53" s="292"/>
      <c r="GUU53" s="292"/>
      <c r="GUV53" s="292"/>
      <c r="GUW53" s="292"/>
      <c r="GUX53" s="292"/>
      <c r="GUY53" s="292"/>
      <c r="GUZ53" s="292"/>
      <c r="GVA53" s="292"/>
      <c r="GVB53" s="292"/>
      <c r="GVC53" s="292"/>
      <c r="GVD53" s="292"/>
      <c r="GVE53" s="292"/>
      <c r="GVF53" s="292"/>
      <c r="GVG53" s="292"/>
      <c r="GVH53" s="292"/>
      <c r="GVI53" s="292"/>
      <c r="GVJ53" s="292"/>
      <c r="GVK53" s="292"/>
      <c r="GVL53" s="292"/>
      <c r="GVM53" s="292"/>
      <c r="GVN53" s="292"/>
      <c r="GVO53" s="292"/>
      <c r="GVP53" s="292"/>
      <c r="GVQ53" s="292"/>
      <c r="GVR53" s="292"/>
      <c r="GVS53" s="292"/>
      <c r="GVT53" s="292"/>
      <c r="GVU53" s="292"/>
      <c r="GVV53" s="292"/>
      <c r="GVW53" s="292"/>
      <c r="GVX53" s="292"/>
      <c r="GVY53" s="292"/>
      <c r="GVZ53" s="292"/>
      <c r="GWA53" s="292"/>
      <c r="GWB53" s="292"/>
      <c r="GWC53" s="292"/>
      <c r="GWD53" s="292"/>
      <c r="GWE53" s="292"/>
      <c r="GWF53" s="292"/>
      <c r="GWG53" s="292"/>
      <c r="GWH53" s="292"/>
      <c r="GWI53" s="292"/>
      <c r="GWJ53" s="292"/>
      <c r="GWK53" s="292"/>
      <c r="GWL53" s="292"/>
      <c r="GWM53" s="292"/>
      <c r="GWN53" s="292"/>
      <c r="GWO53" s="292"/>
      <c r="GWP53" s="292"/>
      <c r="GWQ53" s="292"/>
      <c r="GWR53" s="292"/>
      <c r="GWS53" s="292"/>
      <c r="GWT53" s="292"/>
      <c r="GWU53" s="292"/>
      <c r="GWV53" s="292"/>
      <c r="GWW53" s="292"/>
      <c r="GWX53" s="292"/>
      <c r="GWY53" s="292"/>
      <c r="GWZ53" s="292"/>
      <c r="GXA53" s="292"/>
      <c r="GXB53" s="292"/>
      <c r="GXC53" s="292"/>
      <c r="GXD53" s="292"/>
      <c r="GXE53" s="292"/>
      <c r="GXF53" s="292"/>
      <c r="GXG53" s="292"/>
      <c r="GXH53" s="292"/>
      <c r="GXI53" s="292"/>
      <c r="GXJ53" s="292"/>
      <c r="GXK53" s="292"/>
      <c r="GXL53" s="292"/>
      <c r="GXM53" s="292"/>
      <c r="GXN53" s="292"/>
      <c r="GXO53" s="292"/>
      <c r="GXP53" s="292"/>
      <c r="GXQ53" s="292"/>
      <c r="GXR53" s="292"/>
      <c r="GXS53" s="292"/>
      <c r="GXT53" s="292"/>
      <c r="GXU53" s="292"/>
      <c r="GXV53" s="292"/>
      <c r="GXW53" s="292"/>
      <c r="GXX53" s="292"/>
      <c r="GXY53" s="292"/>
      <c r="GXZ53" s="292"/>
      <c r="GYA53" s="292"/>
      <c r="GYB53" s="292"/>
      <c r="GYC53" s="292"/>
      <c r="GYD53" s="292"/>
      <c r="GYE53" s="292"/>
      <c r="GYF53" s="292"/>
      <c r="GYG53" s="292"/>
      <c r="GYH53" s="292"/>
      <c r="GYI53" s="292"/>
      <c r="GYJ53" s="292"/>
      <c r="GYK53" s="292"/>
      <c r="GYL53" s="292"/>
      <c r="GYM53" s="292"/>
      <c r="GYN53" s="292"/>
      <c r="GYO53" s="292"/>
      <c r="GYP53" s="292"/>
      <c r="GYQ53" s="292"/>
      <c r="GYR53" s="292"/>
      <c r="GYS53" s="292"/>
      <c r="GYT53" s="292"/>
      <c r="GYU53" s="292"/>
      <c r="GYV53" s="292"/>
      <c r="GYW53" s="292"/>
      <c r="GYX53" s="292"/>
      <c r="GYY53" s="292"/>
      <c r="GYZ53" s="292"/>
      <c r="GZA53" s="292"/>
      <c r="GZB53" s="292"/>
      <c r="GZC53" s="292"/>
      <c r="GZD53" s="292"/>
      <c r="GZE53" s="292"/>
      <c r="GZF53" s="292"/>
      <c r="GZG53" s="292"/>
      <c r="GZH53" s="292"/>
      <c r="GZI53" s="292"/>
      <c r="GZJ53" s="292"/>
      <c r="GZK53" s="292"/>
      <c r="GZL53" s="292"/>
      <c r="GZM53" s="292"/>
      <c r="GZN53" s="292"/>
      <c r="GZO53" s="292"/>
      <c r="GZP53" s="292"/>
      <c r="GZQ53" s="292"/>
      <c r="GZR53" s="292"/>
      <c r="GZS53" s="292"/>
      <c r="GZT53" s="292"/>
      <c r="GZU53" s="292"/>
      <c r="GZV53" s="292"/>
      <c r="GZW53" s="292"/>
      <c r="GZX53" s="292"/>
      <c r="GZY53" s="292"/>
      <c r="GZZ53" s="292"/>
      <c r="HAA53" s="292"/>
      <c r="HAB53" s="292"/>
      <c r="HAC53" s="292"/>
      <c r="HAD53" s="292"/>
      <c r="HAE53" s="292"/>
      <c r="HAF53" s="292"/>
      <c r="HAG53" s="292"/>
      <c r="HAH53" s="292"/>
      <c r="HAI53" s="292"/>
      <c r="HAJ53" s="292"/>
      <c r="HAK53" s="292"/>
      <c r="HAL53" s="292"/>
      <c r="HAM53" s="292"/>
      <c r="HAN53" s="292"/>
      <c r="HAO53" s="292"/>
      <c r="HAP53" s="292"/>
      <c r="HAQ53" s="292"/>
      <c r="HAR53" s="292"/>
      <c r="HAS53" s="292"/>
      <c r="HAT53" s="292"/>
      <c r="HAU53" s="292"/>
      <c r="HAV53" s="292"/>
      <c r="HAW53" s="292"/>
      <c r="HAX53" s="292"/>
      <c r="HAY53" s="292"/>
      <c r="HAZ53" s="292"/>
      <c r="HBA53" s="292"/>
      <c r="HBB53" s="292"/>
      <c r="HBC53" s="292"/>
      <c r="HBD53" s="292"/>
      <c r="HBE53" s="292"/>
      <c r="HBF53" s="292"/>
      <c r="HBG53" s="292"/>
      <c r="HBH53" s="292"/>
      <c r="HBI53" s="292"/>
      <c r="HBJ53" s="292"/>
      <c r="HBK53" s="292"/>
      <c r="HBL53" s="292"/>
      <c r="HBM53" s="292"/>
      <c r="HBN53" s="292"/>
      <c r="HBO53" s="292"/>
      <c r="HBP53" s="292"/>
      <c r="HBQ53" s="292"/>
      <c r="HBR53" s="292"/>
      <c r="HBS53" s="292"/>
      <c r="HBT53" s="292"/>
      <c r="HBU53" s="292"/>
      <c r="HBV53" s="292"/>
      <c r="HBW53" s="292"/>
      <c r="HBX53" s="292"/>
      <c r="HBY53" s="292"/>
      <c r="HBZ53" s="292"/>
      <c r="HCA53" s="292"/>
      <c r="HCB53" s="292"/>
      <c r="HCC53" s="292"/>
      <c r="HCD53" s="292"/>
      <c r="HCE53" s="292"/>
      <c r="HCF53" s="292"/>
      <c r="HCG53" s="292"/>
      <c r="HCH53" s="292"/>
      <c r="HCI53" s="292"/>
      <c r="HCJ53" s="292"/>
      <c r="HCK53" s="292"/>
      <c r="HCL53" s="292"/>
      <c r="HCM53" s="292"/>
      <c r="HCN53" s="292"/>
      <c r="HCO53" s="292"/>
      <c r="HCP53" s="292"/>
      <c r="HCQ53" s="292"/>
      <c r="HCR53" s="292"/>
      <c r="HCS53" s="292"/>
      <c r="HCT53" s="292"/>
      <c r="HCU53" s="292"/>
      <c r="HCV53" s="292"/>
      <c r="HCW53" s="292"/>
      <c r="HCX53" s="292"/>
      <c r="HCY53" s="292"/>
      <c r="HCZ53" s="292"/>
      <c r="HDA53" s="292"/>
      <c r="HDB53" s="292"/>
      <c r="HDC53" s="292"/>
      <c r="HDD53" s="292"/>
      <c r="HDE53" s="292"/>
      <c r="HDF53" s="292"/>
      <c r="HDG53" s="292"/>
      <c r="HDH53" s="292"/>
      <c r="HDI53" s="292"/>
      <c r="HDJ53" s="292"/>
      <c r="HDK53" s="292"/>
      <c r="HDL53" s="292"/>
      <c r="HDM53" s="292"/>
      <c r="HDN53" s="292"/>
      <c r="HDO53" s="292"/>
      <c r="HDP53" s="292"/>
      <c r="HDQ53" s="292"/>
      <c r="HDR53" s="292"/>
      <c r="HDS53" s="292"/>
      <c r="HDT53" s="292"/>
      <c r="HDU53" s="292"/>
      <c r="HDV53" s="292"/>
      <c r="HDW53" s="292"/>
      <c r="HDX53" s="292"/>
      <c r="HDY53" s="292"/>
      <c r="HDZ53" s="292"/>
      <c r="HEA53" s="292"/>
      <c r="HEB53" s="292"/>
      <c r="HEC53" s="292"/>
      <c r="HED53" s="292"/>
      <c r="HEE53" s="292"/>
      <c r="HEF53" s="292"/>
      <c r="HEG53" s="292"/>
      <c r="HEH53" s="292"/>
      <c r="HEI53" s="292"/>
      <c r="HEJ53" s="292"/>
      <c r="HEK53" s="292"/>
      <c r="HEL53" s="292"/>
      <c r="HEM53" s="292"/>
      <c r="HEN53" s="292"/>
      <c r="HEO53" s="292"/>
      <c r="HEP53" s="292"/>
      <c r="HEQ53" s="292"/>
      <c r="HER53" s="292"/>
      <c r="HES53" s="292"/>
      <c r="HET53" s="292"/>
      <c r="HEU53" s="292"/>
      <c r="HEV53" s="292"/>
      <c r="HEW53" s="292"/>
      <c r="HEX53" s="292"/>
      <c r="HEY53" s="292"/>
      <c r="HEZ53" s="292"/>
      <c r="HFA53" s="292"/>
      <c r="HFB53" s="292"/>
      <c r="HFC53" s="292"/>
      <c r="HFD53" s="292"/>
      <c r="HFE53" s="292"/>
      <c r="HFF53" s="292"/>
      <c r="HFG53" s="292"/>
      <c r="HFH53" s="292"/>
      <c r="HFI53" s="292"/>
      <c r="HFJ53" s="292"/>
      <c r="HFK53" s="292"/>
      <c r="HFL53" s="292"/>
      <c r="HFM53" s="292"/>
      <c r="HFN53" s="292"/>
      <c r="HFO53" s="292"/>
      <c r="HFP53" s="292"/>
      <c r="HFQ53" s="292"/>
      <c r="HFR53" s="292"/>
      <c r="HFS53" s="292"/>
      <c r="HFT53" s="292"/>
      <c r="HFU53" s="292"/>
      <c r="HFV53" s="292"/>
      <c r="HFW53" s="292"/>
      <c r="HFX53" s="292"/>
      <c r="HFY53" s="292"/>
      <c r="HFZ53" s="292"/>
      <c r="HGA53" s="292"/>
      <c r="HGB53" s="292"/>
      <c r="HGC53" s="292"/>
      <c r="HGD53" s="292"/>
      <c r="HGE53" s="292"/>
      <c r="HGF53" s="292"/>
      <c r="HGG53" s="292"/>
      <c r="HGH53" s="292"/>
      <c r="HGI53" s="292"/>
      <c r="HGJ53" s="292"/>
      <c r="HGK53" s="292"/>
      <c r="HGL53" s="292"/>
      <c r="HGM53" s="292"/>
      <c r="HGN53" s="292"/>
      <c r="HGO53" s="292"/>
      <c r="HGP53" s="292"/>
      <c r="HGQ53" s="292"/>
      <c r="HGR53" s="292"/>
      <c r="HGS53" s="292"/>
      <c r="HGT53" s="292"/>
      <c r="HGU53" s="292"/>
      <c r="HGV53" s="292"/>
      <c r="HGW53" s="292"/>
      <c r="HGX53" s="292"/>
      <c r="HGY53" s="292"/>
      <c r="HGZ53" s="292"/>
      <c r="HHA53" s="292"/>
      <c r="HHB53" s="292"/>
      <c r="HHC53" s="292"/>
      <c r="HHD53" s="292"/>
      <c r="HHE53" s="292"/>
      <c r="HHF53" s="292"/>
      <c r="HHG53" s="292"/>
      <c r="HHH53" s="292"/>
      <c r="HHI53" s="292"/>
      <c r="HHJ53" s="292"/>
      <c r="HHK53" s="292"/>
      <c r="HHL53" s="292"/>
      <c r="HHM53" s="292"/>
      <c r="HHN53" s="292"/>
      <c r="HHO53" s="292"/>
      <c r="HHP53" s="292"/>
      <c r="HHQ53" s="292"/>
      <c r="HHR53" s="292"/>
      <c r="HHS53" s="292"/>
      <c r="HHT53" s="292"/>
      <c r="HHU53" s="292"/>
      <c r="HHV53" s="292"/>
      <c r="HHW53" s="292"/>
      <c r="HHX53" s="292"/>
      <c r="HHY53" s="292"/>
      <c r="HHZ53" s="292"/>
      <c r="HIA53" s="292"/>
      <c r="HIB53" s="292"/>
      <c r="HIC53" s="292"/>
      <c r="HID53" s="292"/>
      <c r="HIE53" s="292"/>
      <c r="HIF53" s="292"/>
      <c r="HIG53" s="292"/>
      <c r="HIH53" s="292"/>
      <c r="HII53" s="292"/>
      <c r="HIJ53" s="292"/>
      <c r="HIK53" s="292"/>
      <c r="HIL53" s="292"/>
      <c r="HIM53" s="292"/>
      <c r="HIN53" s="292"/>
      <c r="HIO53" s="292"/>
      <c r="HIP53" s="292"/>
      <c r="HIQ53" s="292"/>
      <c r="HIR53" s="292"/>
      <c r="HIS53" s="292"/>
      <c r="HIT53" s="292"/>
      <c r="HIU53" s="292"/>
      <c r="HIV53" s="292"/>
      <c r="HIW53" s="292"/>
      <c r="HIX53" s="292"/>
      <c r="HIY53" s="292"/>
      <c r="HIZ53" s="292"/>
      <c r="HJA53" s="292"/>
      <c r="HJB53" s="292"/>
      <c r="HJC53" s="292"/>
      <c r="HJD53" s="292"/>
      <c r="HJE53" s="292"/>
      <c r="HJF53" s="292"/>
      <c r="HJG53" s="292"/>
      <c r="HJH53" s="292"/>
      <c r="HJI53" s="292"/>
      <c r="HJJ53" s="292"/>
      <c r="HJK53" s="292"/>
      <c r="HJL53" s="292"/>
      <c r="HJM53" s="292"/>
      <c r="HJN53" s="292"/>
      <c r="HJO53" s="292"/>
      <c r="HJP53" s="292"/>
      <c r="HJQ53" s="292"/>
      <c r="HJR53" s="292"/>
      <c r="HJS53" s="292"/>
      <c r="HJT53" s="292"/>
      <c r="HJU53" s="292"/>
      <c r="HJV53" s="292"/>
      <c r="HJW53" s="292"/>
      <c r="HJX53" s="292"/>
      <c r="HJY53" s="292"/>
      <c r="HJZ53" s="292"/>
      <c r="HKA53" s="292"/>
      <c r="HKB53" s="292"/>
      <c r="HKC53" s="292"/>
      <c r="HKD53" s="292"/>
      <c r="HKE53" s="292"/>
      <c r="HKF53" s="292"/>
      <c r="HKG53" s="292"/>
      <c r="HKH53" s="292"/>
      <c r="HKI53" s="292"/>
      <c r="HKJ53" s="292"/>
      <c r="HKK53" s="292"/>
      <c r="HKL53" s="292"/>
      <c r="HKM53" s="292"/>
      <c r="HKN53" s="292"/>
      <c r="HKO53" s="292"/>
      <c r="HKP53" s="292"/>
      <c r="HKQ53" s="292"/>
      <c r="HKR53" s="292"/>
      <c r="HKS53" s="292"/>
      <c r="HKT53" s="292"/>
      <c r="HKU53" s="292"/>
      <c r="HKV53" s="292"/>
      <c r="HKW53" s="292"/>
      <c r="HKX53" s="292"/>
      <c r="HKY53" s="292"/>
      <c r="HKZ53" s="292"/>
      <c r="HLA53" s="292"/>
      <c r="HLB53" s="292"/>
      <c r="HLC53" s="292"/>
      <c r="HLD53" s="292"/>
      <c r="HLE53" s="292"/>
      <c r="HLF53" s="292"/>
      <c r="HLG53" s="292"/>
      <c r="HLH53" s="292"/>
      <c r="HLI53" s="292"/>
      <c r="HLJ53" s="292"/>
      <c r="HLK53" s="292"/>
      <c r="HLL53" s="292"/>
      <c r="HLM53" s="292"/>
      <c r="HLN53" s="292"/>
      <c r="HLO53" s="292"/>
      <c r="HLP53" s="292"/>
      <c r="HLQ53" s="292"/>
      <c r="HLR53" s="292"/>
      <c r="HLS53" s="292"/>
      <c r="HLT53" s="292"/>
      <c r="HLU53" s="292"/>
      <c r="HLV53" s="292"/>
      <c r="HLW53" s="292"/>
      <c r="HLX53" s="292"/>
      <c r="HLY53" s="292"/>
      <c r="HLZ53" s="292"/>
      <c r="HMA53" s="292"/>
      <c r="HMB53" s="292"/>
      <c r="HMC53" s="292"/>
      <c r="HMD53" s="292"/>
      <c r="HME53" s="292"/>
      <c r="HMF53" s="292"/>
      <c r="HMG53" s="292"/>
      <c r="HMH53" s="292"/>
      <c r="HMI53" s="292"/>
      <c r="HMJ53" s="292"/>
      <c r="HMK53" s="292"/>
      <c r="HML53" s="292"/>
      <c r="HMM53" s="292"/>
      <c r="HMN53" s="292"/>
      <c r="HMO53" s="292"/>
      <c r="HMP53" s="292"/>
      <c r="HMQ53" s="292"/>
      <c r="HMR53" s="292"/>
      <c r="HMS53" s="292"/>
      <c r="HMT53" s="292"/>
      <c r="HMU53" s="292"/>
      <c r="HMV53" s="292"/>
      <c r="HMW53" s="292"/>
      <c r="HMX53" s="292"/>
      <c r="HMY53" s="292"/>
      <c r="HMZ53" s="292"/>
      <c r="HNA53" s="292"/>
      <c r="HNB53" s="292"/>
      <c r="HNC53" s="292"/>
      <c r="HND53" s="292"/>
      <c r="HNE53" s="292"/>
      <c r="HNF53" s="292"/>
      <c r="HNG53" s="292"/>
      <c r="HNH53" s="292"/>
      <c r="HNI53" s="292"/>
      <c r="HNJ53" s="292"/>
      <c r="HNK53" s="292"/>
      <c r="HNL53" s="292"/>
      <c r="HNM53" s="292"/>
      <c r="HNN53" s="292"/>
      <c r="HNO53" s="292"/>
      <c r="HNP53" s="292"/>
      <c r="HNQ53" s="292"/>
      <c r="HNR53" s="292"/>
      <c r="HNS53" s="292"/>
      <c r="HNT53" s="292"/>
      <c r="HNU53" s="292"/>
      <c r="HNV53" s="292"/>
      <c r="HNW53" s="292"/>
      <c r="HNX53" s="292"/>
      <c r="HNY53" s="292"/>
      <c r="HNZ53" s="292"/>
      <c r="HOA53" s="292"/>
      <c r="HOB53" s="292"/>
      <c r="HOC53" s="292"/>
      <c r="HOD53" s="292"/>
      <c r="HOE53" s="292"/>
      <c r="HOF53" s="292"/>
      <c r="HOG53" s="292"/>
      <c r="HOH53" s="292"/>
      <c r="HOI53" s="292"/>
      <c r="HOJ53" s="292"/>
      <c r="HOK53" s="292"/>
      <c r="HOL53" s="292"/>
      <c r="HOM53" s="292"/>
      <c r="HON53" s="292"/>
      <c r="HOO53" s="292"/>
      <c r="HOP53" s="292"/>
      <c r="HOQ53" s="292"/>
      <c r="HOR53" s="292"/>
      <c r="HOS53" s="292"/>
      <c r="HOT53" s="292"/>
      <c r="HOU53" s="292"/>
      <c r="HOV53" s="292"/>
      <c r="HOW53" s="292"/>
      <c r="HOX53" s="292"/>
      <c r="HOY53" s="292"/>
      <c r="HOZ53" s="292"/>
      <c r="HPA53" s="292"/>
      <c r="HPB53" s="292"/>
      <c r="HPC53" s="292"/>
      <c r="HPD53" s="292"/>
      <c r="HPE53" s="292"/>
      <c r="HPF53" s="292"/>
      <c r="HPG53" s="292"/>
      <c r="HPH53" s="292"/>
      <c r="HPI53" s="292"/>
      <c r="HPJ53" s="292"/>
      <c r="HPK53" s="292"/>
      <c r="HPL53" s="292"/>
      <c r="HPM53" s="292"/>
      <c r="HPN53" s="292"/>
      <c r="HPO53" s="292"/>
      <c r="HPP53" s="292"/>
      <c r="HPQ53" s="292"/>
      <c r="HPR53" s="292"/>
      <c r="HPS53" s="292"/>
      <c r="HPT53" s="292"/>
      <c r="HPU53" s="292"/>
      <c r="HPV53" s="292"/>
      <c r="HPW53" s="292"/>
      <c r="HPX53" s="292"/>
      <c r="HPY53" s="292"/>
      <c r="HPZ53" s="292"/>
      <c r="HQA53" s="292"/>
      <c r="HQB53" s="292"/>
      <c r="HQC53" s="292"/>
      <c r="HQD53" s="292"/>
      <c r="HQE53" s="292"/>
      <c r="HQF53" s="292"/>
      <c r="HQG53" s="292"/>
      <c r="HQH53" s="292"/>
      <c r="HQI53" s="292"/>
      <c r="HQJ53" s="292"/>
      <c r="HQK53" s="292"/>
      <c r="HQL53" s="292"/>
      <c r="HQM53" s="292"/>
      <c r="HQN53" s="292"/>
      <c r="HQO53" s="292"/>
      <c r="HQP53" s="292"/>
      <c r="HQQ53" s="292"/>
      <c r="HQR53" s="292"/>
      <c r="HQS53" s="292"/>
      <c r="HQT53" s="292"/>
      <c r="HQU53" s="292"/>
      <c r="HQV53" s="292"/>
      <c r="HQW53" s="292"/>
      <c r="HQX53" s="292"/>
      <c r="HQY53" s="292"/>
      <c r="HQZ53" s="292"/>
      <c r="HRA53" s="292"/>
      <c r="HRB53" s="292"/>
      <c r="HRC53" s="292"/>
      <c r="HRD53" s="292"/>
      <c r="HRE53" s="292"/>
      <c r="HRF53" s="292"/>
      <c r="HRG53" s="292"/>
      <c r="HRH53" s="292"/>
      <c r="HRI53" s="292"/>
      <c r="HRJ53" s="292"/>
      <c r="HRK53" s="292"/>
      <c r="HRL53" s="292"/>
      <c r="HRM53" s="292"/>
      <c r="HRN53" s="292"/>
      <c r="HRO53" s="292"/>
      <c r="HRP53" s="292"/>
      <c r="HRQ53" s="292"/>
      <c r="HRR53" s="292"/>
      <c r="HRS53" s="292"/>
      <c r="HRT53" s="292"/>
      <c r="HRU53" s="292"/>
      <c r="HRV53" s="292"/>
      <c r="HRW53" s="292"/>
      <c r="HRX53" s="292"/>
      <c r="HRY53" s="292"/>
      <c r="HRZ53" s="292"/>
      <c r="HSA53" s="292"/>
      <c r="HSB53" s="292"/>
      <c r="HSC53" s="292"/>
      <c r="HSD53" s="292"/>
      <c r="HSE53" s="292"/>
      <c r="HSF53" s="292"/>
      <c r="HSG53" s="292"/>
      <c r="HSH53" s="292"/>
      <c r="HSI53" s="292"/>
      <c r="HSJ53" s="292"/>
      <c r="HSK53" s="292"/>
      <c r="HSL53" s="292"/>
      <c r="HSM53" s="292"/>
      <c r="HSN53" s="292"/>
      <c r="HSO53" s="292"/>
      <c r="HSP53" s="292"/>
      <c r="HSQ53" s="292"/>
      <c r="HSR53" s="292"/>
      <c r="HSS53" s="292"/>
      <c r="HST53" s="292"/>
      <c r="HSU53" s="292"/>
      <c r="HSV53" s="292"/>
      <c r="HSW53" s="292"/>
      <c r="HSX53" s="292"/>
      <c r="HSY53" s="292"/>
      <c r="HSZ53" s="292"/>
      <c r="HTA53" s="292"/>
      <c r="HTB53" s="292"/>
      <c r="HTC53" s="292"/>
      <c r="HTD53" s="292"/>
      <c r="HTE53" s="292"/>
      <c r="HTF53" s="292"/>
      <c r="HTG53" s="292"/>
      <c r="HTH53" s="292"/>
      <c r="HTI53" s="292"/>
      <c r="HTJ53" s="292"/>
      <c r="HTK53" s="292"/>
      <c r="HTL53" s="292"/>
      <c r="HTM53" s="292"/>
      <c r="HTN53" s="292"/>
      <c r="HTO53" s="292"/>
      <c r="HTP53" s="292"/>
      <c r="HTQ53" s="292"/>
      <c r="HTR53" s="292"/>
      <c r="HTS53" s="292"/>
      <c r="HTT53" s="292"/>
      <c r="HTU53" s="292"/>
      <c r="HTV53" s="292"/>
      <c r="HTW53" s="292"/>
      <c r="HTX53" s="292"/>
      <c r="HTY53" s="292"/>
      <c r="HTZ53" s="292"/>
      <c r="HUA53" s="292"/>
      <c r="HUB53" s="292"/>
      <c r="HUC53" s="292"/>
      <c r="HUD53" s="292"/>
      <c r="HUE53" s="292"/>
      <c r="HUF53" s="292"/>
      <c r="HUG53" s="292"/>
      <c r="HUH53" s="292"/>
      <c r="HUI53" s="292"/>
      <c r="HUJ53" s="292"/>
      <c r="HUK53" s="292"/>
      <c r="HUL53" s="292"/>
      <c r="HUM53" s="292"/>
      <c r="HUN53" s="292"/>
      <c r="HUO53" s="292"/>
      <c r="HUP53" s="292"/>
      <c r="HUQ53" s="292"/>
      <c r="HUR53" s="292"/>
      <c r="HUS53" s="292"/>
      <c r="HUT53" s="292"/>
      <c r="HUU53" s="292"/>
      <c r="HUV53" s="292"/>
      <c r="HUW53" s="292"/>
      <c r="HUX53" s="292"/>
      <c r="HUY53" s="292"/>
      <c r="HUZ53" s="292"/>
      <c r="HVA53" s="292"/>
      <c r="HVB53" s="292"/>
      <c r="HVC53" s="292"/>
      <c r="HVD53" s="292"/>
      <c r="HVE53" s="292"/>
      <c r="HVF53" s="292"/>
      <c r="HVG53" s="292"/>
      <c r="HVH53" s="292"/>
      <c r="HVI53" s="292"/>
      <c r="HVJ53" s="292"/>
      <c r="HVK53" s="292"/>
      <c r="HVL53" s="292"/>
      <c r="HVM53" s="292"/>
      <c r="HVN53" s="292"/>
      <c r="HVO53" s="292"/>
      <c r="HVP53" s="292"/>
      <c r="HVQ53" s="292"/>
      <c r="HVR53" s="292"/>
      <c r="HVS53" s="292"/>
      <c r="HVT53" s="292"/>
      <c r="HVU53" s="292"/>
      <c r="HVV53" s="292"/>
      <c r="HVW53" s="292"/>
      <c r="HVX53" s="292"/>
      <c r="HVY53" s="292"/>
      <c r="HVZ53" s="292"/>
      <c r="HWA53" s="292"/>
      <c r="HWB53" s="292"/>
      <c r="HWC53" s="292"/>
      <c r="HWD53" s="292"/>
      <c r="HWE53" s="292"/>
      <c r="HWF53" s="292"/>
      <c r="HWG53" s="292"/>
      <c r="HWH53" s="292"/>
      <c r="HWI53" s="292"/>
      <c r="HWJ53" s="292"/>
      <c r="HWK53" s="292"/>
      <c r="HWL53" s="292"/>
      <c r="HWM53" s="292"/>
      <c r="HWN53" s="292"/>
      <c r="HWO53" s="292"/>
      <c r="HWP53" s="292"/>
      <c r="HWQ53" s="292"/>
      <c r="HWR53" s="292"/>
      <c r="HWS53" s="292"/>
      <c r="HWT53" s="292"/>
      <c r="HWU53" s="292"/>
      <c r="HWV53" s="292"/>
      <c r="HWW53" s="292"/>
      <c r="HWX53" s="292"/>
      <c r="HWY53" s="292"/>
      <c r="HWZ53" s="292"/>
      <c r="HXA53" s="292"/>
      <c r="HXB53" s="292"/>
      <c r="HXC53" s="292"/>
      <c r="HXD53" s="292"/>
      <c r="HXE53" s="292"/>
      <c r="HXF53" s="292"/>
      <c r="HXG53" s="292"/>
      <c r="HXH53" s="292"/>
      <c r="HXI53" s="292"/>
      <c r="HXJ53" s="292"/>
      <c r="HXK53" s="292"/>
      <c r="HXL53" s="292"/>
      <c r="HXM53" s="292"/>
      <c r="HXN53" s="292"/>
      <c r="HXO53" s="292"/>
      <c r="HXP53" s="292"/>
      <c r="HXQ53" s="292"/>
      <c r="HXR53" s="292"/>
      <c r="HXS53" s="292"/>
      <c r="HXT53" s="292"/>
      <c r="HXU53" s="292"/>
      <c r="HXV53" s="292"/>
      <c r="HXW53" s="292"/>
      <c r="HXX53" s="292"/>
      <c r="HXY53" s="292"/>
      <c r="HXZ53" s="292"/>
      <c r="HYA53" s="292"/>
      <c r="HYB53" s="292"/>
      <c r="HYC53" s="292"/>
      <c r="HYD53" s="292"/>
      <c r="HYE53" s="292"/>
      <c r="HYF53" s="292"/>
      <c r="HYG53" s="292"/>
      <c r="HYH53" s="292"/>
      <c r="HYI53" s="292"/>
      <c r="HYJ53" s="292"/>
      <c r="HYK53" s="292"/>
      <c r="HYL53" s="292"/>
      <c r="HYM53" s="292"/>
      <c r="HYN53" s="292"/>
      <c r="HYO53" s="292"/>
      <c r="HYP53" s="292"/>
      <c r="HYQ53" s="292"/>
      <c r="HYR53" s="292"/>
      <c r="HYS53" s="292"/>
      <c r="HYT53" s="292"/>
      <c r="HYU53" s="292"/>
      <c r="HYV53" s="292"/>
      <c r="HYW53" s="292"/>
      <c r="HYX53" s="292"/>
      <c r="HYY53" s="292"/>
      <c r="HYZ53" s="292"/>
      <c r="HZA53" s="292"/>
      <c r="HZB53" s="292"/>
      <c r="HZC53" s="292"/>
      <c r="HZD53" s="292"/>
      <c r="HZE53" s="292"/>
      <c r="HZF53" s="292"/>
      <c r="HZG53" s="292"/>
      <c r="HZH53" s="292"/>
      <c r="HZI53" s="292"/>
      <c r="HZJ53" s="292"/>
      <c r="HZK53" s="292"/>
      <c r="HZL53" s="292"/>
      <c r="HZM53" s="292"/>
      <c r="HZN53" s="292"/>
      <c r="HZO53" s="292"/>
      <c r="HZP53" s="292"/>
      <c r="HZQ53" s="292"/>
      <c r="HZR53" s="292"/>
      <c r="HZS53" s="292"/>
      <c r="HZT53" s="292"/>
      <c r="HZU53" s="292"/>
      <c r="HZV53" s="292"/>
      <c r="HZW53" s="292"/>
      <c r="HZX53" s="292"/>
      <c r="HZY53" s="292"/>
      <c r="HZZ53" s="292"/>
      <c r="IAA53" s="292"/>
      <c r="IAB53" s="292"/>
      <c r="IAC53" s="292"/>
      <c r="IAD53" s="292"/>
      <c r="IAE53" s="292"/>
      <c r="IAF53" s="292"/>
      <c r="IAG53" s="292"/>
      <c r="IAH53" s="292"/>
      <c r="IAI53" s="292"/>
      <c r="IAJ53" s="292"/>
      <c r="IAK53" s="292"/>
      <c r="IAL53" s="292"/>
      <c r="IAM53" s="292"/>
      <c r="IAN53" s="292"/>
      <c r="IAO53" s="292"/>
      <c r="IAP53" s="292"/>
      <c r="IAQ53" s="292"/>
      <c r="IAR53" s="292"/>
      <c r="IAS53" s="292"/>
      <c r="IAT53" s="292"/>
      <c r="IAU53" s="292"/>
      <c r="IAV53" s="292"/>
      <c r="IAW53" s="292"/>
      <c r="IAX53" s="292"/>
      <c r="IAY53" s="292"/>
      <c r="IAZ53" s="292"/>
      <c r="IBA53" s="292"/>
      <c r="IBB53" s="292"/>
      <c r="IBC53" s="292"/>
      <c r="IBD53" s="292"/>
      <c r="IBE53" s="292"/>
      <c r="IBF53" s="292"/>
      <c r="IBG53" s="292"/>
      <c r="IBH53" s="292"/>
      <c r="IBI53" s="292"/>
      <c r="IBJ53" s="292"/>
      <c r="IBK53" s="292"/>
      <c r="IBL53" s="292"/>
      <c r="IBM53" s="292"/>
      <c r="IBN53" s="292"/>
      <c r="IBO53" s="292"/>
      <c r="IBP53" s="292"/>
      <c r="IBQ53" s="292"/>
      <c r="IBR53" s="292"/>
      <c r="IBS53" s="292"/>
      <c r="IBT53" s="292"/>
      <c r="IBU53" s="292"/>
      <c r="IBV53" s="292"/>
      <c r="IBW53" s="292"/>
      <c r="IBX53" s="292"/>
      <c r="IBY53" s="292"/>
      <c r="IBZ53" s="292"/>
      <c r="ICA53" s="292"/>
      <c r="ICB53" s="292"/>
      <c r="ICC53" s="292"/>
      <c r="ICD53" s="292"/>
      <c r="ICE53" s="292"/>
      <c r="ICF53" s="292"/>
      <c r="ICG53" s="292"/>
      <c r="ICH53" s="292"/>
      <c r="ICI53" s="292"/>
      <c r="ICJ53" s="292"/>
      <c r="ICK53" s="292"/>
      <c r="ICL53" s="292"/>
      <c r="ICM53" s="292"/>
      <c r="ICN53" s="292"/>
      <c r="ICO53" s="292"/>
      <c r="ICP53" s="292"/>
      <c r="ICQ53" s="292"/>
      <c r="ICR53" s="292"/>
      <c r="ICS53" s="292"/>
      <c r="ICT53" s="292"/>
      <c r="ICU53" s="292"/>
      <c r="ICV53" s="292"/>
      <c r="ICW53" s="292"/>
      <c r="ICX53" s="292"/>
      <c r="ICY53" s="292"/>
      <c r="ICZ53" s="292"/>
      <c r="IDA53" s="292"/>
      <c r="IDB53" s="292"/>
      <c r="IDC53" s="292"/>
      <c r="IDD53" s="292"/>
      <c r="IDE53" s="292"/>
      <c r="IDF53" s="292"/>
      <c r="IDG53" s="292"/>
      <c r="IDH53" s="292"/>
      <c r="IDI53" s="292"/>
      <c r="IDJ53" s="292"/>
      <c r="IDK53" s="292"/>
      <c r="IDL53" s="292"/>
      <c r="IDM53" s="292"/>
      <c r="IDN53" s="292"/>
      <c r="IDO53" s="292"/>
      <c r="IDP53" s="292"/>
      <c r="IDQ53" s="292"/>
      <c r="IDR53" s="292"/>
      <c r="IDS53" s="292"/>
      <c r="IDT53" s="292"/>
      <c r="IDU53" s="292"/>
      <c r="IDV53" s="292"/>
      <c r="IDW53" s="292"/>
      <c r="IDX53" s="292"/>
      <c r="IDY53" s="292"/>
      <c r="IDZ53" s="292"/>
      <c r="IEA53" s="292"/>
      <c r="IEB53" s="292"/>
      <c r="IEC53" s="292"/>
      <c r="IED53" s="292"/>
      <c r="IEE53" s="292"/>
      <c r="IEF53" s="292"/>
      <c r="IEG53" s="292"/>
      <c r="IEH53" s="292"/>
      <c r="IEI53" s="292"/>
      <c r="IEJ53" s="292"/>
      <c r="IEK53" s="292"/>
      <c r="IEL53" s="292"/>
      <c r="IEM53" s="292"/>
      <c r="IEN53" s="292"/>
      <c r="IEO53" s="292"/>
      <c r="IEP53" s="292"/>
      <c r="IEQ53" s="292"/>
      <c r="IER53" s="292"/>
      <c r="IES53" s="292"/>
      <c r="IET53" s="292"/>
      <c r="IEU53" s="292"/>
      <c r="IEV53" s="292"/>
      <c r="IEW53" s="292"/>
      <c r="IEX53" s="292"/>
      <c r="IEY53" s="292"/>
      <c r="IEZ53" s="292"/>
      <c r="IFA53" s="292"/>
      <c r="IFB53" s="292"/>
      <c r="IFC53" s="292"/>
      <c r="IFD53" s="292"/>
      <c r="IFE53" s="292"/>
      <c r="IFF53" s="292"/>
      <c r="IFG53" s="292"/>
      <c r="IFH53" s="292"/>
      <c r="IFI53" s="292"/>
      <c r="IFJ53" s="292"/>
      <c r="IFK53" s="292"/>
      <c r="IFL53" s="292"/>
      <c r="IFM53" s="292"/>
      <c r="IFN53" s="292"/>
      <c r="IFO53" s="292"/>
      <c r="IFP53" s="292"/>
      <c r="IFQ53" s="292"/>
      <c r="IFR53" s="292"/>
      <c r="IFS53" s="292"/>
      <c r="IFT53" s="292"/>
      <c r="IFU53" s="292"/>
      <c r="IFV53" s="292"/>
      <c r="IFW53" s="292"/>
      <c r="IFX53" s="292"/>
      <c r="IFY53" s="292"/>
      <c r="IFZ53" s="292"/>
      <c r="IGA53" s="292"/>
      <c r="IGB53" s="292"/>
      <c r="IGC53" s="292"/>
      <c r="IGD53" s="292"/>
      <c r="IGE53" s="292"/>
      <c r="IGF53" s="292"/>
      <c r="IGG53" s="292"/>
      <c r="IGH53" s="292"/>
      <c r="IGI53" s="292"/>
      <c r="IGJ53" s="292"/>
      <c r="IGK53" s="292"/>
      <c r="IGL53" s="292"/>
      <c r="IGM53" s="292"/>
      <c r="IGN53" s="292"/>
      <c r="IGO53" s="292"/>
      <c r="IGP53" s="292"/>
      <c r="IGQ53" s="292"/>
      <c r="IGR53" s="292"/>
      <c r="IGS53" s="292"/>
      <c r="IGT53" s="292"/>
      <c r="IGU53" s="292"/>
      <c r="IGV53" s="292"/>
      <c r="IGW53" s="292"/>
      <c r="IGX53" s="292"/>
      <c r="IGY53" s="292"/>
      <c r="IGZ53" s="292"/>
      <c r="IHA53" s="292"/>
      <c r="IHB53" s="292"/>
      <c r="IHC53" s="292"/>
      <c r="IHD53" s="292"/>
      <c r="IHE53" s="292"/>
      <c r="IHF53" s="292"/>
      <c r="IHG53" s="292"/>
      <c r="IHH53" s="292"/>
      <c r="IHI53" s="292"/>
      <c r="IHJ53" s="292"/>
      <c r="IHK53" s="292"/>
      <c r="IHL53" s="292"/>
      <c r="IHM53" s="292"/>
      <c r="IHN53" s="292"/>
      <c r="IHO53" s="292"/>
      <c r="IHP53" s="292"/>
      <c r="IHQ53" s="292"/>
      <c r="IHR53" s="292"/>
      <c r="IHS53" s="292"/>
      <c r="IHT53" s="292"/>
      <c r="IHU53" s="292"/>
      <c r="IHV53" s="292"/>
      <c r="IHW53" s="292"/>
      <c r="IHX53" s="292"/>
      <c r="IHY53" s="292"/>
      <c r="IHZ53" s="292"/>
      <c r="IIA53" s="292"/>
      <c r="IIB53" s="292"/>
      <c r="IIC53" s="292"/>
      <c r="IID53" s="292"/>
      <c r="IIE53" s="292"/>
      <c r="IIF53" s="292"/>
      <c r="IIG53" s="292"/>
      <c r="IIH53" s="292"/>
      <c r="III53" s="292"/>
      <c r="IIJ53" s="292"/>
      <c r="IIK53" s="292"/>
      <c r="IIL53" s="292"/>
      <c r="IIM53" s="292"/>
      <c r="IIN53" s="292"/>
      <c r="IIO53" s="292"/>
      <c r="IIP53" s="292"/>
      <c r="IIQ53" s="292"/>
      <c r="IIR53" s="292"/>
      <c r="IIS53" s="292"/>
      <c r="IIT53" s="292"/>
      <c r="IIU53" s="292"/>
      <c r="IIV53" s="292"/>
      <c r="IIW53" s="292"/>
      <c r="IIX53" s="292"/>
      <c r="IIY53" s="292"/>
      <c r="IIZ53" s="292"/>
      <c r="IJA53" s="292"/>
      <c r="IJB53" s="292"/>
      <c r="IJC53" s="292"/>
      <c r="IJD53" s="292"/>
      <c r="IJE53" s="292"/>
      <c r="IJF53" s="292"/>
      <c r="IJG53" s="292"/>
      <c r="IJH53" s="292"/>
      <c r="IJI53" s="292"/>
      <c r="IJJ53" s="292"/>
      <c r="IJK53" s="292"/>
      <c r="IJL53" s="292"/>
      <c r="IJM53" s="292"/>
      <c r="IJN53" s="292"/>
      <c r="IJO53" s="292"/>
      <c r="IJP53" s="292"/>
      <c r="IJQ53" s="292"/>
      <c r="IJR53" s="292"/>
      <c r="IJS53" s="292"/>
      <c r="IJT53" s="292"/>
      <c r="IJU53" s="292"/>
      <c r="IJV53" s="292"/>
      <c r="IJW53" s="292"/>
      <c r="IJX53" s="292"/>
      <c r="IJY53" s="292"/>
      <c r="IJZ53" s="292"/>
      <c r="IKA53" s="292"/>
      <c r="IKB53" s="292"/>
      <c r="IKC53" s="292"/>
      <c r="IKD53" s="292"/>
      <c r="IKE53" s="292"/>
      <c r="IKF53" s="292"/>
      <c r="IKG53" s="292"/>
      <c r="IKH53" s="292"/>
      <c r="IKI53" s="292"/>
      <c r="IKJ53" s="292"/>
      <c r="IKK53" s="292"/>
      <c r="IKL53" s="292"/>
      <c r="IKM53" s="292"/>
      <c r="IKN53" s="292"/>
      <c r="IKO53" s="292"/>
      <c r="IKP53" s="292"/>
      <c r="IKQ53" s="292"/>
      <c r="IKR53" s="292"/>
      <c r="IKS53" s="292"/>
      <c r="IKT53" s="292"/>
      <c r="IKU53" s="292"/>
      <c r="IKV53" s="292"/>
      <c r="IKW53" s="292"/>
      <c r="IKX53" s="292"/>
      <c r="IKY53" s="292"/>
      <c r="IKZ53" s="292"/>
      <c r="ILA53" s="292"/>
      <c r="ILB53" s="292"/>
      <c r="ILC53" s="292"/>
      <c r="ILD53" s="292"/>
      <c r="ILE53" s="292"/>
      <c r="ILF53" s="292"/>
      <c r="ILG53" s="292"/>
      <c r="ILH53" s="292"/>
      <c r="ILI53" s="292"/>
      <c r="ILJ53" s="292"/>
      <c r="ILK53" s="292"/>
      <c r="ILL53" s="292"/>
      <c r="ILM53" s="292"/>
      <c r="ILN53" s="292"/>
      <c r="ILO53" s="292"/>
      <c r="ILP53" s="292"/>
      <c r="ILQ53" s="292"/>
      <c r="ILR53" s="292"/>
      <c r="ILS53" s="292"/>
      <c r="ILT53" s="292"/>
      <c r="ILU53" s="292"/>
      <c r="ILV53" s="292"/>
      <c r="ILW53" s="292"/>
      <c r="ILX53" s="292"/>
      <c r="ILY53" s="292"/>
      <c r="ILZ53" s="292"/>
      <c r="IMA53" s="292"/>
      <c r="IMB53" s="292"/>
      <c r="IMC53" s="292"/>
      <c r="IMD53" s="292"/>
      <c r="IME53" s="292"/>
      <c r="IMF53" s="292"/>
      <c r="IMG53" s="292"/>
      <c r="IMH53" s="292"/>
      <c r="IMI53" s="292"/>
      <c r="IMJ53" s="292"/>
      <c r="IMK53" s="292"/>
      <c r="IML53" s="292"/>
      <c r="IMM53" s="292"/>
      <c r="IMN53" s="292"/>
      <c r="IMO53" s="292"/>
      <c r="IMP53" s="292"/>
      <c r="IMQ53" s="292"/>
      <c r="IMR53" s="292"/>
      <c r="IMS53" s="292"/>
      <c r="IMT53" s="292"/>
      <c r="IMU53" s="292"/>
      <c r="IMV53" s="292"/>
      <c r="IMW53" s="292"/>
      <c r="IMX53" s="292"/>
      <c r="IMY53" s="292"/>
      <c r="IMZ53" s="292"/>
      <c r="INA53" s="292"/>
      <c r="INB53" s="292"/>
      <c r="INC53" s="292"/>
      <c r="IND53" s="292"/>
      <c r="INE53" s="292"/>
      <c r="INF53" s="292"/>
      <c r="ING53" s="292"/>
      <c r="INH53" s="292"/>
      <c r="INI53" s="292"/>
      <c r="INJ53" s="292"/>
      <c r="INK53" s="292"/>
      <c r="INL53" s="292"/>
      <c r="INM53" s="292"/>
      <c r="INN53" s="292"/>
      <c r="INO53" s="292"/>
      <c r="INP53" s="292"/>
      <c r="INQ53" s="292"/>
      <c r="INR53" s="292"/>
      <c r="INS53" s="292"/>
      <c r="INT53" s="292"/>
      <c r="INU53" s="292"/>
      <c r="INV53" s="292"/>
      <c r="INW53" s="292"/>
      <c r="INX53" s="292"/>
      <c r="INY53" s="292"/>
      <c r="INZ53" s="292"/>
      <c r="IOA53" s="292"/>
      <c r="IOB53" s="292"/>
      <c r="IOC53" s="292"/>
      <c r="IOD53" s="292"/>
      <c r="IOE53" s="292"/>
      <c r="IOF53" s="292"/>
      <c r="IOG53" s="292"/>
      <c r="IOH53" s="292"/>
      <c r="IOI53" s="292"/>
      <c r="IOJ53" s="292"/>
      <c r="IOK53" s="292"/>
      <c r="IOL53" s="292"/>
      <c r="IOM53" s="292"/>
      <c r="ION53" s="292"/>
      <c r="IOO53" s="292"/>
      <c r="IOP53" s="292"/>
      <c r="IOQ53" s="292"/>
      <c r="IOR53" s="292"/>
      <c r="IOS53" s="292"/>
      <c r="IOT53" s="292"/>
      <c r="IOU53" s="292"/>
      <c r="IOV53" s="292"/>
      <c r="IOW53" s="292"/>
      <c r="IOX53" s="292"/>
      <c r="IOY53" s="292"/>
      <c r="IOZ53" s="292"/>
      <c r="IPA53" s="292"/>
      <c r="IPB53" s="292"/>
      <c r="IPC53" s="292"/>
      <c r="IPD53" s="292"/>
      <c r="IPE53" s="292"/>
      <c r="IPF53" s="292"/>
      <c r="IPG53" s="292"/>
      <c r="IPH53" s="292"/>
      <c r="IPI53" s="292"/>
      <c r="IPJ53" s="292"/>
      <c r="IPK53" s="292"/>
      <c r="IPL53" s="292"/>
      <c r="IPM53" s="292"/>
      <c r="IPN53" s="292"/>
      <c r="IPO53" s="292"/>
      <c r="IPP53" s="292"/>
      <c r="IPQ53" s="292"/>
      <c r="IPR53" s="292"/>
      <c r="IPS53" s="292"/>
      <c r="IPT53" s="292"/>
      <c r="IPU53" s="292"/>
      <c r="IPV53" s="292"/>
      <c r="IPW53" s="292"/>
      <c r="IPX53" s="292"/>
      <c r="IPY53" s="292"/>
      <c r="IPZ53" s="292"/>
      <c r="IQA53" s="292"/>
      <c r="IQB53" s="292"/>
      <c r="IQC53" s="292"/>
      <c r="IQD53" s="292"/>
      <c r="IQE53" s="292"/>
      <c r="IQF53" s="292"/>
      <c r="IQG53" s="292"/>
      <c r="IQH53" s="292"/>
      <c r="IQI53" s="292"/>
      <c r="IQJ53" s="292"/>
      <c r="IQK53" s="292"/>
      <c r="IQL53" s="292"/>
      <c r="IQM53" s="292"/>
      <c r="IQN53" s="292"/>
      <c r="IQO53" s="292"/>
      <c r="IQP53" s="292"/>
      <c r="IQQ53" s="292"/>
      <c r="IQR53" s="292"/>
      <c r="IQS53" s="292"/>
      <c r="IQT53" s="292"/>
      <c r="IQU53" s="292"/>
      <c r="IQV53" s="292"/>
      <c r="IQW53" s="292"/>
      <c r="IQX53" s="292"/>
      <c r="IQY53" s="292"/>
      <c r="IQZ53" s="292"/>
      <c r="IRA53" s="292"/>
      <c r="IRB53" s="292"/>
      <c r="IRC53" s="292"/>
      <c r="IRD53" s="292"/>
      <c r="IRE53" s="292"/>
      <c r="IRF53" s="292"/>
      <c r="IRG53" s="292"/>
      <c r="IRH53" s="292"/>
      <c r="IRI53" s="292"/>
      <c r="IRJ53" s="292"/>
      <c r="IRK53" s="292"/>
      <c r="IRL53" s="292"/>
      <c r="IRM53" s="292"/>
      <c r="IRN53" s="292"/>
      <c r="IRO53" s="292"/>
      <c r="IRP53" s="292"/>
      <c r="IRQ53" s="292"/>
      <c r="IRR53" s="292"/>
      <c r="IRS53" s="292"/>
      <c r="IRT53" s="292"/>
      <c r="IRU53" s="292"/>
      <c r="IRV53" s="292"/>
      <c r="IRW53" s="292"/>
      <c r="IRX53" s="292"/>
      <c r="IRY53" s="292"/>
      <c r="IRZ53" s="292"/>
      <c r="ISA53" s="292"/>
      <c r="ISB53" s="292"/>
      <c r="ISC53" s="292"/>
      <c r="ISD53" s="292"/>
      <c r="ISE53" s="292"/>
      <c r="ISF53" s="292"/>
      <c r="ISG53" s="292"/>
      <c r="ISH53" s="292"/>
      <c r="ISI53" s="292"/>
      <c r="ISJ53" s="292"/>
      <c r="ISK53" s="292"/>
      <c r="ISL53" s="292"/>
      <c r="ISM53" s="292"/>
      <c r="ISN53" s="292"/>
      <c r="ISO53" s="292"/>
      <c r="ISP53" s="292"/>
      <c r="ISQ53" s="292"/>
      <c r="ISR53" s="292"/>
      <c r="ISS53" s="292"/>
      <c r="IST53" s="292"/>
      <c r="ISU53" s="292"/>
      <c r="ISV53" s="292"/>
      <c r="ISW53" s="292"/>
      <c r="ISX53" s="292"/>
      <c r="ISY53" s="292"/>
      <c r="ISZ53" s="292"/>
      <c r="ITA53" s="292"/>
      <c r="ITB53" s="292"/>
      <c r="ITC53" s="292"/>
      <c r="ITD53" s="292"/>
      <c r="ITE53" s="292"/>
      <c r="ITF53" s="292"/>
      <c r="ITG53" s="292"/>
      <c r="ITH53" s="292"/>
      <c r="ITI53" s="292"/>
      <c r="ITJ53" s="292"/>
      <c r="ITK53" s="292"/>
      <c r="ITL53" s="292"/>
      <c r="ITM53" s="292"/>
      <c r="ITN53" s="292"/>
      <c r="ITO53" s="292"/>
      <c r="ITP53" s="292"/>
      <c r="ITQ53" s="292"/>
      <c r="ITR53" s="292"/>
      <c r="ITS53" s="292"/>
      <c r="ITT53" s="292"/>
      <c r="ITU53" s="292"/>
      <c r="ITV53" s="292"/>
      <c r="ITW53" s="292"/>
      <c r="ITX53" s="292"/>
      <c r="ITY53" s="292"/>
      <c r="ITZ53" s="292"/>
      <c r="IUA53" s="292"/>
      <c r="IUB53" s="292"/>
      <c r="IUC53" s="292"/>
      <c r="IUD53" s="292"/>
      <c r="IUE53" s="292"/>
      <c r="IUF53" s="292"/>
      <c r="IUG53" s="292"/>
      <c r="IUH53" s="292"/>
      <c r="IUI53" s="292"/>
      <c r="IUJ53" s="292"/>
      <c r="IUK53" s="292"/>
      <c r="IUL53" s="292"/>
      <c r="IUM53" s="292"/>
      <c r="IUN53" s="292"/>
      <c r="IUO53" s="292"/>
      <c r="IUP53" s="292"/>
      <c r="IUQ53" s="292"/>
      <c r="IUR53" s="292"/>
      <c r="IUS53" s="292"/>
      <c r="IUT53" s="292"/>
      <c r="IUU53" s="292"/>
      <c r="IUV53" s="292"/>
      <c r="IUW53" s="292"/>
      <c r="IUX53" s="292"/>
      <c r="IUY53" s="292"/>
      <c r="IUZ53" s="292"/>
      <c r="IVA53" s="292"/>
      <c r="IVB53" s="292"/>
      <c r="IVC53" s="292"/>
      <c r="IVD53" s="292"/>
      <c r="IVE53" s="292"/>
      <c r="IVF53" s="292"/>
      <c r="IVG53" s="292"/>
      <c r="IVH53" s="292"/>
      <c r="IVI53" s="292"/>
      <c r="IVJ53" s="292"/>
      <c r="IVK53" s="292"/>
      <c r="IVL53" s="292"/>
      <c r="IVM53" s="292"/>
      <c r="IVN53" s="292"/>
      <c r="IVO53" s="292"/>
      <c r="IVP53" s="292"/>
      <c r="IVQ53" s="292"/>
      <c r="IVR53" s="292"/>
      <c r="IVS53" s="292"/>
      <c r="IVT53" s="292"/>
      <c r="IVU53" s="292"/>
      <c r="IVV53" s="292"/>
      <c r="IVW53" s="292"/>
      <c r="IVX53" s="292"/>
      <c r="IVY53" s="292"/>
      <c r="IVZ53" s="292"/>
      <c r="IWA53" s="292"/>
      <c r="IWB53" s="292"/>
      <c r="IWC53" s="292"/>
      <c r="IWD53" s="292"/>
      <c r="IWE53" s="292"/>
      <c r="IWF53" s="292"/>
      <c r="IWG53" s="292"/>
      <c r="IWH53" s="292"/>
      <c r="IWI53" s="292"/>
      <c r="IWJ53" s="292"/>
      <c r="IWK53" s="292"/>
      <c r="IWL53" s="292"/>
      <c r="IWM53" s="292"/>
      <c r="IWN53" s="292"/>
      <c r="IWO53" s="292"/>
      <c r="IWP53" s="292"/>
      <c r="IWQ53" s="292"/>
      <c r="IWR53" s="292"/>
      <c r="IWS53" s="292"/>
      <c r="IWT53" s="292"/>
      <c r="IWU53" s="292"/>
      <c r="IWV53" s="292"/>
      <c r="IWW53" s="292"/>
      <c r="IWX53" s="292"/>
      <c r="IWY53" s="292"/>
      <c r="IWZ53" s="292"/>
      <c r="IXA53" s="292"/>
      <c r="IXB53" s="292"/>
      <c r="IXC53" s="292"/>
      <c r="IXD53" s="292"/>
      <c r="IXE53" s="292"/>
      <c r="IXF53" s="292"/>
      <c r="IXG53" s="292"/>
      <c r="IXH53" s="292"/>
      <c r="IXI53" s="292"/>
      <c r="IXJ53" s="292"/>
      <c r="IXK53" s="292"/>
      <c r="IXL53" s="292"/>
      <c r="IXM53" s="292"/>
      <c r="IXN53" s="292"/>
      <c r="IXO53" s="292"/>
      <c r="IXP53" s="292"/>
      <c r="IXQ53" s="292"/>
      <c r="IXR53" s="292"/>
      <c r="IXS53" s="292"/>
      <c r="IXT53" s="292"/>
      <c r="IXU53" s="292"/>
      <c r="IXV53" s="292"/>
      <c r="IXW53" s="292"/>
      <c r="IXX53" s="292"/>
      <c r="IXY53" s="292"/>
      <c r="IXZ53" s="292"/>
      <c r="IYA53" s="292"/>
      <c r="IYB53" s="292"/>
      <c r="IYC53" s="292"/>
      <c r="IYD53" s="292"/>
      <c r="IYE53" s="292"/>
      <c r="IYF53" s="292"/>
      <c r="IYG53" s="292"/>
      <c r="IYH53" s="292"/>
      <c r="IYI53" s="292"/>
      <c r="IYJ53" s="292"/>
      <c r="IYK53" s="292"/>
      <c r="IYL53" s="292"/>
      <c r="IYM53" s="292"/>
      <c r="IYN53" s="292"/>
      <c r="IYO53" s="292"/>
      <c r="IYP53" s="292"/>
      <c r="IYQ53" s="292"/>
      <c r="IYR53" s="292"/>
      <c r="IYS53" s="292"/>
      <c r="IYT53" s="292"/>
      <c r="IYU53" s="292"/>
      <c r="IYV53" s="292"/>
      <c r="IYW53" s="292"/>
      <c r="IYX53" s="292"/>
      <c r="IYY53" s="292"/>
      <c r="IYZ53" s="292"/>
      <c r="IZA53" s="292"/>
      <c r="IZB53" s="292"/>
      <c r="IZC53" s="292"/>
      <c r="IZD53" s="292"/>
      <c r="IZE53" s="292"/>
      <c r="IZF53" s="292"/>
      <c r="IZG53" s="292"/>
      <c r="IZH53" s="292"/>
      <c r="IZI53" s="292"/>
      <c r="IZJ53" s="292"/>
      <c r="IZK53" s="292"/>
      <c r="IZL53" s="292"/>
      <c r="IZM53" s="292"/>
      <c r="IZN53" s="292"/>
      <c r="IZO53" s="292"/>
      <c r="IZP53" s="292"/>
      <c r="IZQ53" s="292"/>
      <c r="IZR53" s="292"/>
      <c r="IZS53" s="292"/>
      <c r="IZT53" s="292"/>
      <c r="IZU53" s="292"/>
      <c r="IZV53" s="292"/>
      <c r="IZW53" s="292"/>
      <c r="IZX53" s="292"/>
      <c r="IZY53" s="292"/>
      <c r="IZZ53" s="292"/>
      <c r="JAA53" s="292"/>
      <c r="JAB53" s="292"/>
      <c r="JAC53" s="292"/>
      <c r="JAD53" s="292"/>
      <c r="JAE53" s="292"/>
      <c r="JAF53" s="292"/>
      <c r="JAG53" s="292"/>
      <c r="JAH53" s="292"/>
      <c r="JAI53" s="292"/>
      <c r="JAJ53" s="292"/>
      <c r="JAK53" s="292"/>
      <c r="JAL53" s="292"/>
      <c r="JAM53" s="292"/>
      <c r="JAN53" s="292"/>
      <c r="JAO53" s="292"/>
      <c r="JAP53" s="292"/>
      <c r="JAQ53" s="292"/>
      <c r="JAR53" s="292"/>
      <c r="JAS53" s="292"/>
      <c r="JAT53" s="292"/>
      <c r="JAU53" s="292"/>
      <c r="JAV53" s="292"/>
      <c r="JAW53" s="292"/>
      <c r="JAX53" s="292"/>
      <c r="JAY53" s="292"/>
      <c r="JAZ53" s="292"/>
      <c r="JBA53" s="292"/>
      <c r="JBB53" s="292"/>
      <c r="JBC53" s="292"/>
      <c r="JBD53" s="292"/>
      <c r="JBE53" s="292"/>
      <c r="JBF53" s="292"/>
      <c r="JBG53" s="292"/>
      <c r="JBH53" s="292"/>
      <c r="JBI53" s="292"/>
      <c r="JBJ53" s="292"/>
      <c r="JBK53" s="292"/>
      <c r="JBL53" s="292"/>
      <c r="JBM53" s="292"/>
      <c r="JBN53" s="292"/>
      <c r="JBO53" s="292"/>
      <c r="JBP53" s="292"/>
      <c r="JBQ53" s="292"/>
      <c r="JBR53" s="292"/>
      <c r="JBS53" s="292"/>
      <c r="JBT53" s="292"/>
      <c r="JBU53" s="292"/>
      <c r="JBV53" s="292"/>
      <c r="JBW53" s="292"/>
      <c r="JBX53" s="292"/>
      <c r="JBY53" s="292"/>
      <c r="JBZ53" s="292"/>
      <c r="JCA53" s="292"/>
      <c r="JCB53" s="292"/>
      <c r="JCC53" s="292"/>
      <c r="JCD53" s="292"/>
      <c r="JCE53" s="292"/>
      <c r="JCF53" s="292"/>
      <c r="JCG53" s="292"/>
      <c r="JCH53" s="292"/>
      <c r="JCI53" s="292"/>
      <c r="JCJ53" s="292"/>
      <c r="JCK53" s="292"/>
      <c r="JCL53" s="292"/>
      <c r="JCM53" s="292"/>
      <c r="JCN53" s="292"/>
      <c r="JCO53" s="292"/>
      <c r="JCP53" s="292"/>
      <c r="JCQ53" s="292"/>
      <c r="JCR53" s="292"/>
      <c r="JCS53" s="292"/>
      <c r="JCT53" s="292"/>
      <c r="JCU53" s="292"/>
      <c r="JCV53" s="292"/>
      <c r="JCW53" s="292"/>
      <c r="JCX53" s="292"/>
      <c r="JCY53" s="292"/>
      <c r="JCZ53" s="292"/>
      <c r="JDA53" s="292"/>
      <c r="JDB53" s="292"/>
      <c r="JDC53" s="292"/>
      <c r="JDD53" s="292"/>
      <c r="JDE53" s="292"/>
      <c r="JDF53" s="292"/>
      <c r="JDG53" s="292"/>
      <c r="JDH53" s="292"/>
      <c r="JDI53" s="292"/>
      <c r="JDJ53" s="292"/>
      <c r="JDK53" s="292"/>
      <c r="JDL53" s="292"/>
      <c r="JDM53" s="292"/>
      <c r="JDN53" s="292"/>
      <c r="JDO53" s="292"/>
      <c r="JDP53" s="292"/>
      <c r="JDQ53" s="292"/>
      <c r="JDR53" s="292"/>
      <c r="JDS53" s="292"/>
      <c r="JDT53" s="292"/>
      <c r="JDU53" s="292"/>
      <c r="JDV53" s="292"/>
      <c r="JDW53" s="292"/>
      <c r="JDX53" s="292"/>
      <c r="JDY53" s="292"/>
      <c r="JDZ53" s="292"/>
      <c r="JEA53" s="292"/>
      <c r="JEB53" s="292"/>
      <c r="JEC53" s="292"/>
      <c r="JED53" s="292"/>
      <c r="JEE53" s="292"/>
      <c r="JEF53" s="292"/>
      <c r="JEG53" s="292"/>
      <c r="JEH53" s="292"/>
      <c r="JEI53" s="292"/>
      <c r="JEJ53" s="292"/>
      <c r="JEK53" s="292"/>
      <c r="JEL53" s="292"/>
      <c r="JEM53" s="292"/>
      <c r="JEN53" s="292"/>
      <c r="JEO53" s="292"/>
      <c r="JEP53" s="292"/>
      <c r="JEQ53" s="292"/>
      <c r="JER53" s="292"/>
      <c r="JES53" s="292"/>
      <c r="JET53" s="292"/>
      <c r="JEU53" s="292"/>
      <c r="JEV53" s="292"/>
      <c r="JEW53" s="292"/>
      <c r="JEX53" s="292"/>
      <c r="JEY53" s="292"/>
      <c r="JEZ53" s="292"/>
      <c r="JFA53" s="292"/>
      <c r="JFB53" s="292"/>
      <c r="JFC53" s="292"/>
      <c r="JFD53" s="292"/>
      <c r="JFE53" s="292"/>
      <c r="JFF53" s="292"/>
      <c r="JFG53" s="292"/>
      <c r="JFH53" s="292"/>
      <c r="JFI53" s="292"/>
      <c r="JFJ53" s="292"/>
      <c r="JFK53" s="292"/>
      <c r="JFL53" s="292"/>
      <c r="JFM53" s="292"/>
      <c r="JFN53" s="292"/>
      <c r="JFO53" s="292"/>
      <c r="JFP53" s="292"/>
      <c r="JFQ53" s="292"/>
      <c r="JFR53" s="292"/>
      <c r="JFS53" s="292"/>
      <c r="JFT53" s="292"/>
      <c r="JFU53" s="292"/>
      <c r="JFV53" s="292"/>
      <c r="JFW53" s="292"/>
      <c r="JFX53" s="292"/>
      <c r="JFY53" s="292"/>
      <c r="JFZ53" s="292"/>
      <c r="JGA53" s="292"/>
      <c r="JGB53" s="292"/>
      <c r="JGC53" s="292"/>
      <c r="JGD53" s="292"/>
      <c r="JGE53" s="292"/>
      <c r="JGF53" s="292"/>
      <c r="JGG53" s="292"/>
      <c r="JGH53" s="292"/>
      <c r="JGI53" s="292"/>
      <c r="JGJ53" s="292"/>
      <c r="JGK53" s="292"/>
      <c r="JGL53" s="292"/>
      <c r="JGM53" s="292"/>
      <c r="JGN53" s="292"/>
      <c r="JGO53" s="292"/>
      <c r="JGP53" s="292"/>
      <c r="JGQ53" s="292"/>
      <c r="JGR53" s="292"/>
      <c r="JGS53" s="292"/>
      <c r="JGT53" s="292"/>
      <c r="JGU53" s="292"/>
      <c r="JGV53" s="292"/>
      <c r="JGW53" s="292"/>
      <c r="JGX53" s="292"/>
      <c r="JGY53" s="292"/>
      <c r="JGZ53" s="292"/>
      <c r="JHA53" s="292"/>
      <c r="JHB53" s="292"/>
      <c r="JHC53" s="292"/>
      <c r="JHD53" s="292"/>
      <c r="JHE53" s="292"/>
      <c r="JHF53" s="292"/>
      <c r="JHG53" s="292"/>
      <c r="JHH53" s="292"/>
      <c r="JHI53" s="292"/>
      <c r="JHJ53" s="292"/>
      <c r="JHK53" s="292"/>
      <c r="JHL53" s="292"/>
      <c r="JHM53" s="292"/>
      <c r="JHN53" s="292"/>
      <c r="JHO53" s="292"/>
      <c r="JHP53" s="292"/>
      <c r="JHQ53" s="292"/>
      <c r="JHR53" s="292"/>
      <c r="JHS53" s="292"/>
      <c r="JHT53" s="292"/>
      <c r="JHU53" s="292"/>
      <c r="JHV53" s="292"/>
      <c r="JHW53" s="292"/>
      <c r="JHX53" s="292"/>
      <c r="JHY53" s="292"/>
      <c r="JHZ53" s="292"/>
      <c r="JIA53" s="292"/>
      <c r="JIB53" s="292"/>
      <c r="JIC53" s="292"/>
      <c r="JID53" s="292"/>
      <c r="JIE53" s="292"/>
      <c r="JIF53" s="292"/>
      <c r="JIG53" s="292"/>
      <c r="JIH53" s="292"/>
      <c r="JII53" s="292"/>
      <c r="JIJ53" s="292"/>
      <c r="JIK53" s="292"/>
      <c r="JIL53" s="292"/>
      <c r="JIM53" s="292"/>
      <c r="JIN53" s="292"/>
      <c r="JIO53" s="292"/>
      <c r="JIP53" s="292"/>
      <c r="JIQ53" s="292"/>
      <c r="JIR53" s="292"/>
      <c r="JIS53" s="292"/>
      <c r="JIT53" s="292"/>
      <c r="JIU53" s="292"/>
      <c r="JIV53" s="292"/>
      <c r="JIW53" s="292"/>
      <c r="JIX53" s="292"/>
      <c r="JIY53" s="292"/>
      <c r="JIZ53" s="292"/>
      <c r="JJA53" s="292"/>
      <c r="JJB53" s="292"/>
      <c r="JJC53" s="292"/>
      <c r="JJD53" s="292"/>
      <c r="JJE53" s="292"/>
      <c r="JJF53" s="292"/>
      <c r="JJG53" s="292"/>
      <c r="JJH53" s="292"/>
      <c r="JJI53" s="292"/>
      <c r="JJJ53" s="292"/>
      <c r="JJK53" s="292"/>
      <c r="JJL53" s="292"/>
      <c r="JJM53" s="292"/>
      <c r="JJN53" s="292"/>
      <c r="JJO53" s="292"/>
      <c r="JJP53" s="292"/>
      <c r="JJQ53" s="292"/>
      <c r="JJR53" s="292"/>
      <c r="JJS53" s="292"/>
      <c r="JJT53" s="292"/>
      <c r="JJU53" s="292"/>
      <c r="JJV53" s="292"/>
      <c r="JJW53" s="292"/>
      <c r="JJX53" s="292"/>
      <c r="JJY53" s="292"/>
      <c r="JJZ53" s="292"/>
      <c r="JKA53" s="292"/>
      <c r="JKB53" s="292"/>
      <c r="JKC53" s="292"/>
      <c r="JKD53" s="292"/>
      <c r="JKE53" s="292"/>
      <c r="JKF53" s="292"/>
      <c r="JKG53" s="292"/>
      <c r="JKH53" s="292"/>
      <c r="JKI53" s="292"/>
      <c r="JKJ53" s="292"/>
      <c r="JKK53" s="292"/>
      <c r="JKL53" s="292"/>
      <c r="JKM53" s="292"/>
      <c r="JKN53" s="292"/>
      <c r="JKO53" s="292"/>
      <c r="JKP53" s="292"/>
      <c r="JKQ53" s="292"/>
      <c r="JKR53" s="292"/>
      <c r="JKS53" s="292"/>
      <c r="JKT53" s="292"/>
      <c r="JKU53" s="292"/>
      <c r="JKV53" s="292"/>
      <c r="JKW53" s="292"/>
      <c r="JKX53" s="292"/>
      <c r="JKY53" s="292"/>
      <c r="JKZ53" s="292"/>
      <c r="JLA53" s="292"/>
      <c r="JLB53" s="292"/>
      <c r="JLC53" s="292"/>
      <c r="JLD53" s="292"/>
      <c r="JLE53" s="292"/>
      <c r="JLF53" s="292"/>
      <c r="JLG53" s="292"/>
      <c r="JLH53" s="292"/>
      <c r="JLI53" s="292"/>
      <c r="JLJ53" s="292"/>
      <c r="JLK53" s="292"/>
      <c r="JLL53" s="292"/>
      <c r="JLM53" s="292"/>
      <c r="JLN53" s="292"/>
      <c r="JLO53" s="292"/>
      <c r="JLP53" s="292"/>
      <c r="JLQ53" s="292"/>
      <c r="JLR53" s="292"/>
      <c r="JLS53" s="292"/>
      <c r="JLT53" s="292"/>
      <c r="JLU53" s="292"/>
      <c r="JLV53" s="292"/>
      <c r="JLW53" s="292"/>
      <c r="JLX53" s="292"/>
      <c r="JLY53" s="292"/>
      <c r="JLZ53" s="292"/>
      <c r="JMA53" s="292"/>
      <c r="JMB53" s="292"/>
      <c r="JMC53" s="292"/>
      <c r="JMD53" s="292"/>
      <c r="JME53" s="292"/>
      <c r="JMF53" s="292"/>
      <c r="JMG53" s="292"/>
      <c r="JMH53" s="292"/>
      <c r="JMI53" s="292"/>
      <c r="JMJ53" s="292"/>
      <c r="JMK53" s="292"/>
      <c r="JML53" s="292"/>
      <c r="JMM53" s="292"/>
      <c r="JMN53" s="292"/>
      <c r="JMO53" s="292"/>
      <c r="JMP53" s="292"/>
      <c r="JMQ53" s="292"/>
      <c r="JMR53" s="292"/>
      <c r="JMS53" s="292"/>
      <c r="JMT53" s="292"/>
      <c r="JMU53" s="292"/>
      <c r="JMV53" s="292"/>
      <c r="JMW53" s="292"/>
      <c r="JMX53" s="292"/>
      <c r="JMY53" s="292"/>
      <c r="JMZ53" s="292"/>
      <c r="JNA53" s="292"/>
      <c r="JNB53" s="292"/>
      <c r="JNC53" s="292"/>
      <c r="JND53" s="292"/>
      <c r="JNE53" s="292"/>
      <c r="JNF53" s="292"/>
      <c r="JNG53" s="292"/>
      <c r="JNH53" s="292"/>
      <c r="JNI53" s="292"/>
      <c r="JNJ53" s="292"/>
      <c r="JNK53" s="292"/>
      <c r="JNL53" s="292"/>
      <c r="JNM53" s="292"/>
      <c r="JNN53" s="292"/>
      <c r="JNO53" s="292"/>
      <c r="JNP53" s="292"/>
      <c r="JNQ53" s="292"/>
      <c r="JNR53" s="292"/>
      <c r="JNS53" s="292"/>
      <c r="JNT53" s="292"/>
      <c r="JNU53" s="292"/>
      <c r="JNV53" s="292"/>
      <c r="JNW53" s="292"/>
      <c r="JNX53" s="292"/>
      <c r="JNY53" s="292"/>
      <c r="JNZ53" s="292"/>
      <c r="JOA53" s="292"/>
      <c r="JOB53" s="292"/>
      <c r="JOC53" s="292"/>
      <c r="JOD53" s="292"/>
      <c r="JOE53" s="292"/>
      <c r="JOF53" s="292"/>
      <c r="JOG53" s="292"/>
      <c r="JOH53" s="292"/>
      <c r="JOI53" s="292"/>
      <c r="JOJ53" s="292"/>
      <c r="JOK53" s="292"/>
      <c r="JOL53" s="292"/>
      <c r="JOM53" s="292"/>
      <c r="JON53" s="292"/>
      <c r="JOO53" s="292"/>
      <c r="JOP53" s="292"/>
      <c r="JOQ53" s="292"/>
      <c r="JOR53" s="292"/>
      <c r="JOS53" s="292"/>
      <c r="JOT53" s="292"/>
      <c r="JOU53" s="292"/>
      <c r="JOV53" s="292"/>
      <c r="JOW53" s="292"/>
      <c r="JOX53" s="292"/>
      <c r="JOY53" s="292"/>
      <c r="JOZ53" s="292"/>
      <c r="JPA53" s="292"/>
      <c r="JPB53" s="292"/>
      <c r="JPC53" s="292"/>
      <c r="JPD53" s="292"/>
      <c r="JPE53" s="292"/>
      <c r="JPF53" s="292"/>
      <c r="JPG53" s="292"/>
      <c r="JPH53" s="292"/>
      <c r="JPI53" s="292"/>
      <c r="JPJ53" s="292"/>
      <c r="JPK53" s="292"/>
      <c r="JPL53" s="292"/>
      <c r="JPM53" s="292"/>
      <c r="JPN53" s="292"/>
      <c r="JPO53" s="292"/>
      <c r="JPP53" s="292"/>
      <c r="JPQ53" s="292"/>
      <c r="JPR53" s="292"/>
      <c r="JPS53" s="292"/>
      <c r="JPT53" s="292"/>
      <c r="JPU53" s="292"/>
      <c r="JPV53" s="292"/>
      <c r="JPW53" s="292"/>
      <c r="JPX53" s="292"/>
      <c r="JPY53" s="292"/>
      <c r="JPZ53" s="292"/>
      <c r="JQA53" s="292"/>
      <c r="JQB53" s="292"/>
      <c r="JQC53" s="292"/>
      <c r="JQD53" s="292"/>
      <c r="JQE53" s="292"/>
      <c r="JQF53" s="292"/>
      <c r="JQG53" s="292"/>
      <c r="JQH53" s="292"/>
      <c r="JQI53" s="292"/>
      <c r="JQJ53" s="292"/>
      <c r="JQK53" s="292"/>
      <c r="JQL53" s="292"/>
      <c r="JQM53" s="292"/>
      <c r="JQN53" s="292"/>
      <c r="JQO53" s="292"/>
      <c r="JQP53" s="292"/>
      <c r="JQQ53" s="292"/>
      <c r="JQR53" s="292"/>
      <c r="JQS53" s="292"/>
      <c r="JQT53" s="292"/>
      <c r="JQU53" s="292"/>
      <c r="JQV53" s="292"/>
      <c r="JQW53" s="292"/>
      <c r="JQX53" s="292"/>
      <c r="JQY53" s="292"/>
      <c r="JQZ53" s="292"/>
      <c r="JRA53" s="292"/>
      <c r="JRB53" s="292"/>
      <c r="JRC53" s="292"/>
      <c r="JRD53" s="292"/>
      <c r="JRE53" s="292"/>
      <c r="JRF53" s="292"/>
      <c r="JRG53" s="292"/>
      <c r="JRH53" s="292"/>
      <c r="JRI53" s="292"/>
      <c r="JRJ53" s="292"/>
      <c r="JRK53" s="292"/>
      <c r="JRL53" s="292"/>
      <c r="JRM53" s="292"/>
      <c r="JRN53" s="292"/>
      <c r="JRO53" s="292"/>
      <c r="JRP53" s="292"/>
      <c r="JRQ53" s="292"/>
      <c r="JRR53" s="292"/>
      <c r="JRS53" s="292"/>
      <c r="JRT53" s="292"/>
      <c r="JRU53" s="292"/>
      <c r="JRV53" s="292"/>
      <c r="JRW53" s="292"/>
      <c r="JRX53" s="292"/>
      <c r="JRY53" s="292"/>
      <c r="JRZ53" s="292"/>
      <c r="JSA53" s="292"/>
      <c r="JSB53" s="292"/>
      <c r="JSC53" s="292"/>
      <c r="JSD53" s="292"/>
      <c r="JSE53" s="292"/>
      <c r="JSF53" s="292"/>
      <c r="JSG53" s="292"/>
      <c r="JSH53" s="292"/>
      <c r="JSI53" s="292"/>
      <c r="JSJ53" s="292"/>
      <c r="JSK53" s="292"/>
      <c r="JSL53" s="292"/>
      <c r="JSM53" s="292"/>
      <c r="JSN53" s="292"/>
      <c r="JSO53" s="292"/>
      <c r="JSP53" s="292"/>
      <c r="JSQ53" s="292"/>
      <c r="JSR53" s="292"/>
      <c r="JSS53" s="292"/>
      <c r="JST53" s="292"/>
      <c r="JSU53" s="292"/>
      <c r="JSV53" s="292"/>
      <c r="JSW53" s="292"/>
      <c r="JSX53" s="292"/>
      <c r="JSY53" s="292"/>
      <c r="JSZ53" s="292"/>
      <c r="JTA53" s="292"/>
      <c r="JTB53" s="292"/>
      <c r="JTC53" s="292"/>
      <c r="JTD53" s="292"/>
      <c r="JTE53" s="292"/>
      <c r="JTF53" s="292"/>
      <c r="JTG53" s="292"/>
      <c r="JTH53" s="292"/>
      <c r="JTI53" s="292"/>
      <c r="JTJ53" s="292"/>
      <c r="JTK53" s="292"/>
      <c r="JTL53" s="292"/>
      <c r="JTM53" s="292"/>
      <c r="JTN53" s="292"/>
      <c r="JTO53" s="292"/>
      <c r="JTP53" s="292"/>
      <c r="JTQ53" s="292"/>
      <c r="JTR53" s="292"/>
      <c r="JTS53" s="292"/>
      <c r="JTT53" s="292"/>
      <c r="JTU53" s="292"/>
      <c r="JTV53" s="292"/>
      <c r="JTW53" s="292"/>
      <c r="JTX53" s="292"/>
      <c r="JTY53" s="292"/>
      <c r="JTZ53" s="292"/>
      <c r="JUA53" s="292"/>
      <c r="JUB53" s="292"/>
      <c r="JUC53" s="292"/>
      <c r="JUD53" s="292"/>
      <c r="JUE53" s="292"/>
      <c r="JUF53" s="292"/>
      <c r="JUG53" s="292"/>
      <c r="JUH53" s="292"/>
      <c r="JUI53" s="292"/>
      <c r="JUJ53" s="292"/>
      <c r="JUK53" s="292"/>
      <c r="JUL53" s="292"/>
      <c r="JUM53" s="292"/>
      <c r="JUN53" s="292"/>
      <c r="JUO53" s="292"/>
      <c r="JUP53" s="292"/>
      <c r="JUQ53" s="292"/>
      <c r="JUR53" s="292"/>
      <c r="JUS53" s="292"/>
      <c r="JUT53" s="292"/>
      <c r="JUU53" s="292"/>
      <c r="JUV53" s="292"/>
      <c r="JUW53" s="292"/>
      <c r="JUX53" s="292"/>
      <c r="JUY53" s="292"/>
      <c r="JUZ53" s="292"/>
      <c r="JVA53" s="292"/>
      <c r="JVB53" s="292"/>
      <c r="JVC53" s="292"/>
      <c r="JVD53" s="292"/>
      <c r="JVE53" s="292"/>
      <c r="JVF53" s="292"/>
      <c r="JVG53" s="292"/>
      <c r="JVH53" s="292"/>
      <c r="JVI53" s="292"/>
      <c r="JVJ53" s="292"/>
      <c r="JVK53" s="292"/>
      <c r="JVL53" s="292"/>
      <c r="JVM53" s="292"/>
      <c r="JVN53" s="292"/>
      <c r="JVO53" s="292"/>
      <c r="JVP53" s="292"/>
      <c r="JVQ53" s="292"/>
      <c r="JVR53" s="292"/>
      <c r="JVS53" s="292"/>
      <c r="JVT53" s="292"/>
      <c r="JVU53" s="292"/>
      <c r="JVV53" s="292"/>
      <c r="JVW53" s="292"/>
      <c r="JVX53" s="292"/>
      <c r="JVY53" s="292"/>
      <c r="JVZ53" s="292"/>
      <c r="JWA53" s="292"/>
      <c r="JWB53" s="292"/>
      <c r="JWC53" s="292"/>
      <c r="JWD53" s="292"/>
      <c r="JWE53" s="292"/>
      <c r="JWF53" s="292"/>
      <c r="JWG53" s="292"/>
      <c r="JWH53" s="292"/>
      <c r="JWI53" s="292"/>
      <c r="JWJ53" s="292"/>
      <c r="JWK53" s="292"/>
      <c r="JWL53" s="292"/>
      <c r="JWM53" s="292"/>
      <c r="JWN53" s="292"/>
      <c r="JWO53" s="292"/>
      <c r="JWP53" s="292"/>
      <c r="JWQ53" s="292"/>
      <c r="JWR53" s="292"/>
      <c r="JWS53" s="292"/>
      <c r="JWT53" s="292"/>
      <c r="JWU53" s="292"/>
      <c r="JWV53" s="292"/>
      <c r="JWW53" s="292"/>
      <c r="JWX53" s="292"/>
      <c r="JWY53" s="292"/>
      <c r="JWZ53" s="292"/>
      <c r="JXA53" s="292"/>
      <c r="JXB53" s="292"/>
      <c r="JXC53" s="292"/>
      <c r="JXD53" s="292"/>
      <c r="JXE53" s="292"/>
      <c r="JXF53" s="292"/>
      <c r="JXG53" s="292"/>
      <c r="JXH53" s="292"/>
      <c r="JXI53" s="292"/>
      <c r="JXJ53" s="292"/>
      <c r="JXK53" s="292"/>
      <c r="JXL53" s="292"/>
      <c r="JXM53" s="292"/>
      <c r="JXN53" s="292"/>
      <c r="JXO53" s="292"/>
      <c r="JXP53" s="292"/>
      <c r="JXQ53" s="292"/>
      <c r="JXR53" s="292"/>
      <c r="JXS53" s="292"/>
      <c r="JXT53" s="292"/>
      <c r="JXU53" s="292"/>
      <c r="JXV53" s="292"/>
      <c r="JXW53" s="292"/>
      <c r="JXX53" s="292"/>
      <c r="JXY53" s="292"/>
      <c r="JXZ53" s="292"/>
      <c r="JYA53" s="292"/>
      <c r="JYB53" s="292"/>
      <c r="JYC53" s="292"/>
      <c r="JYD53" s="292"/>
      <c r="JYE53" s="292"/>
      <c r="JYF53" s="292"/>
      <c r="JYG53" s="292"/>
      <c r="JYH53" s="292"/>
      <c r="JYI53" s="292"/>
      <c r="JYJ53" s="292"/>
      <c r="JYK53" s="292"/>
      <c r="JYL53" s="292"/>
      <c r="JYM53" s="292"/>
      <c r="JYN53" s="292"/>
      <c r="JYO53" s="292"/>
      <c r="JYP53" s="292"/>
      <c r="JYQ53" s="292"/>
      <c r="JYR53" s="292"/>
      <c r="JYS53" s="292"/>
      <c r="JYT53" s="292"/>
      <c r="JYU53" s="292"/>
      <c r="JYV53" s="292"/>
      <c r="JYW53" s="292"/>
      <c r="JYX53" s="292"/>
      <c r="JYY53" s="292"/>
      <c r="JYZ53" s="292"/>
      <c r="JZA53" s="292"/>
      <c r="JZB53" s="292"/>
      <c r="JZC53" s="292"/>
      <c r="JZD53" s="292"/>
      <c r="JZE53" s="292"/>
      <c r="JZF53" s="292"/>
      <c r="JZG53" s="292"/>
      <c r="JZH53" s="292"/>
      <c r="JZI53" s="292"/>
      <c r="JZJ53" s="292"/>
      <c r="JZK53" s="292"/>
      <c r="JZL53" s="292"/>
      <c r="JZM53" s="292"/>
      <c r="JZN53" s="292"/>
      <c r="JZO53" s="292"/>
      <c r="JZP53" s="292"/>
      <c r="JZQ53" s="292"/>
      <c r="JZR53" s="292"/>
      <c r="JZS53" s="292"/>
      <c r="JZT53" s="292"/>
      <c r="JZU53" s="292"/>
      <c r="JZV53" s="292"/>
      <c r="JZW53" s="292"/>
      <c r="JZX53" s="292"/>
      <c r="JZY53" s="292"/>
      <c r="JZZ53" s="292"/>
      <c r="KAA53" s="292"/>
      <c r="KAB53" s="292"/>
      <c r="KAC53" s="292"/>
      <c r="KAD53" s="292"/>
      <c r="KAE53" s="292"/>
      <c r="KAF53" s="292"/>
      <c r="KAG53" s="292"/>
      <c r="KAH53" s="292"/>
      <c r="KAI53" s="292"/>
      <c r="KAJ53" s="292"/>
      <c r="KAK53" s="292"/>
      <c r="KAL53" s="292"/>
      <c r="KAM53" s="292"/>
      <c r="KAN53" s="292"/>
      <c r="KAO53" s="292"/>
      <c r="KAP53" s="292"/>
      <c r="KAQ53" s="292"/>
      <c r="KAR53" s="292"/>
      <c r="KAS53" s="292"/>
      <c r="KAT53" s="292"/>
      <c r="KAU53" s="292"/>
      <c r="KAV53" s="292"/>
      <c r="KAW53" s="292"/>
      <c r="KAX53" s="292"/>
      <c r="KAY53" s="292"/>
      <c r="KAZ53" s="292"/>
      <c r="KBA53" s="292"/>
      <c r="KBB53" s="292"/>
      <c r="KBC53" s="292"/>
      <c r="KBD53" s="292"/>
      <c r="KBE53" s="292"/>
      <c r="KBF53" s="292"/>
      <c r="KBG53" s="292"/>
      <c r="KBH53" s="292"/>
      <c r="KBI53" s="292"/>
      <c r="KBJ53" s="292"/>
      <c r="KBK53" s="292"/>
      <c r="KBL53" s="292"/>
      <c r="KBM53" s="292"/>
      <c r="KBN53" s="292"/>
      <c r="KBO53" s="292"/>
      <c r="KBP53" s="292"/>
      <c r="KBQ53" s="292"/>
      <c r="KBR53" s="292"/>
      <c r="KBS53" s="292"/>
      <c r="KBT53" s="292"/>
      <c r="KBU53" s="292"/>
      <c r="KBV53" s="292"/>
      <c r="KBW53" s="292"/>
      <c r="KBX53" s="292"/>
      <c r="KBY53" s="292"/>
      <c r="KBZ53" s="292"/>
      <c r="KCA53" s="292"/>
      <c r="KCB53" s="292"/>
      <c r="KCC53" s="292"/>
      <c r="KCD53" s="292"/>
      <c r="KCE53" s="292"/>
      <c r="KCF53" s="292"/>
      <c r="KCG53" s="292"/>
      <c r="KCH53" s="292"/>
      <c r="KCI53" s="292"/>
      <c r="KCJ53" s="292"/>
      <c r="KCK53" s="292"/>
      <c r="KCL53" s="292"/>
      <c r="KCM53" s="292"/>
      <c r="KCN53" s="292"/>
      <c r="KCO53" s="292"/>
      <c r="KCP53" s="292"/>
      <c r="KCQ53" s="292"/>
      <c r="KCR53" s="292"/>
      <c r="KCS53" s="292"/>
      <c r="KCT53" s="292"/>
      <c r="KCU53" s="292"/>
      <c r="KCV53" s="292"/>
      <c r="KCW53" s="292"/>
      <c r="KCX53" s="292"/>
      <c r="KCY53" s="292"/>
      <c r="KCZ53" s="292"/>
      <c r="KDA53" s="292"/>
      <c r="KDB53" s="292"/>
      <c r="KDC53" s="292"/>
      <c r="KDD53" s="292"/>
      <c r="KDE53" s="292"/>
      <c r="KDF53" s="292"/>
      <c r="KDG53" s="292"/>
      <c r="KDH53" s="292"/>
      <c r="KDI53" s="292"/>
      <c r="KDJ53" s="292"/>
      <c r="KDK53" s="292"/>
      <c r="KDL53" s="292"/>
      <c r="KDM53" s="292"/>
      <c r="KDN53" s="292"/>
      <c r="KDO53" s="292"/>
      <c r="KDP53" s="292"/>
      <c r="KDQ53" s="292"/>
      <c r="KDR53" s="292"/>
      <c r="KDS53" s="292"/>
      <c r="KDT53" s="292"/>
      <c r="KDU53" s="292"/>
      <c r="KDV53" s="292"/>
      <c r="KDW53" s="292"/>
      <c r="KDX53" s="292"/>
      <c r="KDY53" s="292"/>
      <c r="KDZ53" s="292"/>
      <c r="KEA53" s="292"/>
      <c r="KEB53" s="292"/>
      <c r="KEC53" s="292"/>
      <c r="KED53" s="292"/>
      <c r="KEE53" s="292"/>
      <c r="KEF53" s="292"/>
      <c r="KEG53" s="292"/>
      <c r="KEH53" s="292"/>
      <c r="KEI53" s="292"/>
      <c r="KEJ53" s="292"/>
      <c r="KEK53" s="292"/>
      <c r="KEL53" s="292"/>
      <c r="KEM53" s="292"/>
      <c r="KEN53" s="292"/>
      <c r="KEO53" s="292"/>
      <c r="KEP53" s="292"/>
      <c r="KEQ53" s="292"/>
      <c r="KER53" s="292"/>
      <c r="KES53" s="292"/>
      <c r="KET53" s="292"/>
      <c r="KEU53" s="292"/>
      <c r="KEV53" s="292"/>
      <c r="KEW53" s="292"/>
      <c r="KEX53" s="292"/>
      <c r="KEY53" s="292"/>
      <c r="KEZ53" s="292"/>
      <c r="KFA53" s="292"/>
      <c r="KFB53" s="292"/>
      <c r="KFC53" s="292"/>
      <c r="KFD53" s="292"/>
      <c r="KFE53" s="292"/>
      <c r="KFF53" s="292"/>
      <c r="KFG53" s="292"/>
      <c r="KFH53" s="292"/>
      <c r="KFI53" s="292"/>
      <c r="KFJ53" s="292"/>
      <c r="KFK53" s="292"/>
      <c r="KFL53" s="292"/>
      <c r="KFM53" s="292"/>
      <c r="KFN53" s="292"/>
      <c r="KFO53" s="292"/>
      <c r="KFP53" s="292"/>
      <c r="KFQ53" s="292"/>
      <c r="KFR53" s="292"/>
      <c r="KFS53" s="292"/>
      <c r="KFT53" s="292"/>
      <c r="KFU53" s="292"/>
      <c r="KFV53" s="292"/>
      <c r="KFW53" s="292"/>
      <c r="KFX53" s="292"/>
      <c r="KFY53" s="292"/>
      <c r="KFZ53" s="292"/>
      <c r="KGA53" s="292"/>
      <c r="KGB53" s="292"/>
      <c r="KGC53" s="292"/>
      <c r="KGD53" s="292"/>
      <c r="KGE53" s="292"/>
      <c r="KGF53" s="292"/>
      <c r="KGG53" s="292"/>
      <c r="KGH53" s="292"/>
      <c r="KGI53" s="292"/>
      <c r="KGJ53" s="292"/>
      <c r="KGK53" s="292"/>
      <c r="KGL53" s="292"/>
      <c r="KGM53" s="292"/>
      <c r="KGN53" s="292"/>
      <c r="KGO53" s="292"/>
      <c r="KGP53" s="292"/>
      <c r="KGQ53" s="292"/>
      <c r="KGR53" s="292"/>
      <c r="KGS53" s="292"/>
      <c r="KGT53" s="292"/>
      <c r="KGU53" s="292"/>
      <c r="KGV53" s="292"/>
      <c r="KGW53" s="292"/>
      <c r="KGX53" s="292"/>
      <c r="KGY53" s="292"/>
      <c r="KGZ53" s="292"/>
      <c r="KHA53" s="292"/>
      <c r="KHB53" s="292"/>
      <c r="KHC53" s="292"/>
      <c r="KHD53" s="292"/>
      <c r="KHE53" s="292"/>
      <c r="KHF53" s="292"/>
      <c r="KHG53" s="292"/>
      <c r="KHH53" s="292"/>
      <c r="KHI53" s="292"/>
      <c r="KHJ53" s="292"/>
      <c r="KHK53" s="292"/>
      <c r="KHL53" s="292"/>
      <c r="KHM53" s="292"/>
      <c r="KHN53" s="292"/>
      <c r="KHO53" s="292"/>
      <c r="KHP53" s="292"/>
      <c r="KHQ53" s="292"/>
      <c r="KHR53" s="292"/>
      <c r="KHS53" s="292"/>
      <c r="KHT53" s="292"/>
      <c r="KHU53" s="292"/>
      <c r="KHV53" s="292"/>
      <c r="KHW53" s="292"/>
      <c r="KHX53" s="292"/>
      <c r="KHY53" s="292"/>
      <c r="KHZ53" s="292"/>
      <c r="KIA53" s="292"/>
      <c r="KIB53" s="292"/>
      <c r="KIC53" s="292"/>
      <c r="KID53" s="292"/>
      <c r="KIE53" s="292"/>
      <c r="KIF53" s="292"/>
      <c r="KIG53" s="292"/>
      <c r="KIH53" s="292"/>
      <c r="KII53" s="292"/>
      <c r="KIJ53" s="292"/>
      <c r="KIK53" s="292"/>
      <c r="KIL53" s="292"/>
      <c r="KIM53" s="292"/>
      <c r="KIN53" s="292"/>
      <c r="KIO53" s="292"/>
      <c r="KIP53" s="292"/>
      <c r="KIQ53" s="292"/>
      <c r="KIR53" s="292"/>
      <c r="KIS53" s="292"/>
      <c r="KIT53" s="292"/>
      <c r="KIU53" s="292"/>
      <c r="KIV53" s="292"/>
      <c r="KIW53" s="292"/>
      <c r="KIX53" s="292"/>
      <c r="KIY53" s="292"/>
      <c r="KIZ53" s="292"/>
      <c r="KJA53" s="292"/>
      <c r="KJB53" s="292"/>
      <c r="KJC53" s="292"/>
      <c r="KJD53" s="292"/>
      <c r="KJE53" s="292"/>
      <c r="KJF53" s="292"/>
      <c r="KJG53" s="292"/>
      <c r="KJH53" s="292"/>
      <c r="KJI53" s="292"/>
      <c r="KJJ53" s="292"/>
      <c r="KJK53" s="292"/>
      <c r="KJL53" s="292"/>
      <c r="KJM53" s="292"/>
      <c r="KJN53" s="292"/>
      <c r="KJO53" s="292"/>
      <c r="KJP53" s="292"/>
      <c r="KJQ53" s="292"/>
      <c r="KJR53" s="292"/>
      <c r="KJS53" s="292"/>
      <c r="KJT53" s="292"/>
      <c r="KJU53" s="292"/>
      <c r="KJV53" s="292"/>
      <c r="KJW53" s="292"/>
      <c r="KJX53" s="292"/>
      <c r="KJY53" s="292"/>
      <c r="KJZ53" s="292"/>
      <c r="KKA53" s="292"/>
      <c r="KKB53" s="292"/>
      <c r="KKC53" s="292"/>
      <c r="KKD53" s="292"/>
      <c r="KKE53" s="292"/>
      <c r="KKF53" s="292"/>
      <c r="KKG53" s="292"/>
      <c r="KKH53" s="292"/>
      <c r="KKI53" s="292"/>
      <c r="KKJ53" s="292"/>
      <c r="KKK53" s="292"/>
      <c r="KKL53" s="292"/>
      <c r="KKM53" s="292"/>
      <c r="KKN53" s="292"/>
      <c r="KKO53" s="292"/>
      <c r="KKP53" s="292"/>
      <c r="KKQ53" s="292"/>
      <c r="KKR53" s="292"/>
      <c r="KKS53" s="292"/>
      <c r="KKT53" s="292"/>
      <c r="KKU53" s="292"/>
      <c r="KKV53" s="292"/>
      <c r="KKW53" s="292"/>
      <c r="KKX53" s="292"/>
      <c r="KKY53" s="292"/>
      <c r="KKZ53" s="292"/>
      <c r="KLA53" s="292"/>
      <c r="KLB53" s="292"/>
      <c r="KLC53" s="292"/>
      <c r="KLD53" s="292"/>
      <c r="KLE53" s="292"/>
      <c r="KLF53" s="292"/>
      <c r="KLG53" s="292"/>
      <c r="KLH53" s="292"/>
      <c r="KLI53" s="292"/>
      <c r="KLJ53" s="292"/>
      <c r="KLK53" s="292"/>
      <c r="KLL53" s="292"/>
      <c r="KLM53" s="292"/>
      <c r="KLN53" s="292"/>
      <c r="KLO53" s="292"/>
      <c r="KLP53" s="292"/>
      <c r="KLQ53" s="292"/>
      <c r="KLR53" s="292"/>
      <c r="KLS53" s="292"/>
      <c r="KLT53" s="292"/>
      <c r="KLU53" s="292"/>
      <c r="KLV53" s="292"/>
      <c r="KLW53" s="292"/>
      <c r="KLX53" s="292"/>
      <c r="KLY53" s="292"/>
      <c r="KLZ53" s="292"/>
      <c r="KMA53" s="292"/>
      <c r="KMB53" s="292"/>
      <c r="KMC53" s="292"/>
      <c r="KMD53" s="292"/>
      <c r="KME53" s="292"/>
      <c r="KMF53" s="292"/>
      <c r="KMG53" s="292"/>
      <c r="KMH53" s="292"/>
      <c r="KMI53" s="292"/>
      <c r="KMJ53" s="292"/>
      <c r="KMK53" s="292"/>
      <c r="KML53" s="292"/>
      <c r="KMM53" s="292"/>
      <c r="KMN53" s="292"/>
      <c r="KMO53" s="292"/>
      <c r="KMP53" s="292"/>
      <c r="KMQ53" s="292"/>
      <c r="KMR53" s="292"/>
      <c r="KMS53" s="292"/>
      <c r="KMT53" s="292"/>
      <c r="KMU53" s="292"/>
      <c r="KMV53" s="292"/>
      <c r="KMW53" s="292"/>
      <c r="KMX53" s="292"/>
      <c r="KMY53" s="292"/>
      <c r="KMZ53" s="292"/>
      <c r="KNA53" s="292"/>
      <c r="KNB53" s="292"/>
      <c r="KNC53" s="292"/>
      <c r="KND53" s="292"/>
      <c r="KNE53" s="292"/>
      <c r="KNF53" s="292"/>
      <c r="KNG53" s="292"/>
      <c r="KNH53" s="292"/>
      <c r="KNI53" s="292"/>
      <c r="KNJ53" s="292"/>
      <c r="KNK53" s="292"/>
      <c r="KNL53" s="292"/>
      <c r="KNM53" s="292"/>
      <c r="KNN53" s="292"/>
      <c r="KNO53" s="292"/>
      <c r="KNP53" s="292"/>
      <c r="KNQ53" s="292"/>
      <c r="KNR53" s="292"/>
      <c r="KNS53" s="292"/>
      <c r="KNT53" s="292"/>
      <c r="KNU53" s="292"/>
      <c r="KNV53" s="292"/>
      <c r="KNW53" s="292"/>
      <c r="KNX53" s="292"/>
      <c r="KNY53" s="292"/>
      <c r="KNZ53" s="292"/>
      <c r="KOA53" s="292"/>
      <c r="KOB53" s="292"/>
      <c r="KOC53" s="292"/>
      <c r="KOD53" s="292"/>
      <c r="KOE53" s="292"/>
      <c r="KOF53" s="292"/>
      <c r="KOG53" s="292"/>
      <c r="KOH53" s="292"/>
      <c r="KOI53" s="292"/>
      <c r="KOJ53" s="292"/>
      <c r="KOK53" s="292"/>
      <c r="KOL53" s="292"/>
      <c r="KOM53" s="292"/>
      <c r="KON53" s="292"/>
      <c r="KOO53" s="292"/>
      <c r="KOP53" s="292"/>
      <c r="KOQ53" s="292"/>
      <c r="KOR53" s="292"/>
      <c r="KOS53" s="292"/>
      <c r="KOT53" s="292"/>
      <c r="KOU53" s="292"/>
      <c r="KOV53" s="292"/>
      <c r="KOW53" s="292"/>
      <c r="KOX53" s="292"/>
      <c r="KOY53" s="292"/>
      <c r="KOZ53" s="292"/>
      <c r="KPA53" s="292"/>
      <c r="KPB53" s="292"/>
      <c r="KPC53" s="292"/>
      <c r="KPD53" s="292"/>
      <c r="KPE53" s="292"/>
      <c r="KPF53" s="292"/>
      <c r="KPG53" s="292"/>
      <c r="KPH53" s="292"/>
      <c r="KPI53" s="292"/>
      <c r="KPJ53" s="292"/>
      <c r="KPK53" s="292"/>
      <c r="KPL53" s="292"/>
      <c r="KPM53" s="292"/>
      <c r="KPN53" s="292"/>
      <c r="KPO53" s="292"/>
      <c r="KPP53" s="292"/>
      <c r="KPQ53" s="292"/>
      <c r="KPR53" s="292"/>
      <c r="KPS53" s="292"/>
      <c r="KPT53" s="292"/>
      <c r="KPU53" s="292"/>
      <c r="KPV53" s="292"/>
      <c r="KPW53" s="292"/>
      <c r="KPX53" s="292"/>
      <c r="KPY53" s="292"/>
      <c r="KPZ53" s="292"/>
      <c r="KQA53" s="292"/>
      <c r="KQB53" s="292"/>
      <c r="KQC53" s="292"/>
      <c r="KQD53" s="292"/>
      <c r="KQE53" s="292"/>
      <c r="KQF53" s="292"/>
      <c r="KQG53" s="292"/>
      <c r="KQH53" s="292"/>
      <c r="KQI53" s="292"/>
      <c r="KQJ53" s="292"/>
      <c r="KQK53" s="292"/>
      <c r="KQL53" s="292"/>
      <c r="KQM53" s="292"/>
      <c r="KQN53" s="292"/>
      <c r="KQO53" s="292"/>
      <c r="KQP53" s="292"/>
      <c r="KQQ53" s="292"/>
      <c r="KQR53" s="292"/>
      <c r="KQS53" s="292"/>
      <c r="KQT53" s="292"/>
      <c r="KQU53" s="292"/>
      <c r="KQV53" s="292"/>
      <c r="KQW53" s="292"/>
      <c r="KQX53" s="292"/>
      <c r="KQY53" s="292"/>
      <c r="KQZ53" s="292"/>
      <c r="KRA53" s="292"/>
      <c r="KRB53" s="292"/>
      <c r="KRC53" s="292"/>
      <c r="KRD53" s="292"/>
      <c r="KRE53" s="292"/>
      <c r="KRF53" s="292"/>
      <c r="KRG53" s="292"/>
      <c r="KRH53" s="292"/>
      <c r="KRI53" s="292"/>
      <c r="KRJ53" s="292"/>
      <c r="KRK53" s="292"/>
      <c r="KRL53" s="292"/>
      <c r="KRM53" s="292"/>
      <c r="KRN53" s="292"/>
      <c r="KRO53" s="292"/>
      <c r="KRP53" s="292"/>
      <c r="KRQ53" s="292"/>
      <c r="KRR53" s="292"/>
      <c r="KRS53" s="292"/>
      <c r="KRT53" s="292"/>
      <c r="KRU53" s="292"/>
      <c r="KRV53" s="292"/>
      <c r="KRW53" s="292"/>
      <c r="KRX53" s="292"/>
      <c r="KRY53" s="292"/>
      <c r="KRZ53" s="292"/>
      <c r="KSA53" s="292"/>
      <c r="KSB53" s="292"/>
      <c r="KSC53" s="292"/>
      <c r="KSD53" s="292"/>
      <c r="KSE53" s="292"/>
      <c r="KSF53" s="292"/>
      <c r="KSG53" s="292"/>
      <c r="KSH53" s="292"/>
      <c r="KSI53" s="292"/>
      <c r="KSJ53" s="292"/>
      <c r="KSK53" s="292"/>
      <c r="KSL53" s="292"/>
      <c r="KSM53" s="292"/>
      <c r="KSN53" s="292"/>
      <c r="KSO53" s="292"/>
      <c r="KSP53" s="292"/>
      <c r="KSQ53" s="292"/>
      <c r="KSR53" s="292"/>
      <c r="KSS53" s="292"/>
      <c r="KST53" s="292"/>
      <c r="KSU53" s="292"/>
      <c r="KSV53" s="292"/>
      <c r="KSW53" s="292"/>
      <c r="KSX53" s="292"/>
      <c r="KSY53" s="292"/>
      <c r="KSZ53" s="292"/>
      <c r="KTA53" s="292"/>
      <c r="KTB53" s="292"/>
      <c r="KTC53" s="292"/>
      <c r="KTD53" s="292"/>
      <c r="KTE53" s="292"/>
      <c r="KTF53" s="292"/>
      <c r="KTG53" s="292"/>
      <c r="KTH53" s="292"/>
      <c r="KTI53" s="292"/>
      <c r="KTJ53" s="292"/>
      <c r="KTK53" s="292"/>
      <c r="KTL53" s="292"/>
      <c r="KTM53" s="292"/>
      <c r="KTN53" s="292"/>
      <c r="KTO53" s="292"/>
      <c r="KTP53" s="292"/>
      <c r="KTQ53" s="292"/>
      <c r="KTR53" s="292"/>
      <c r="KTS53" s="292"/>
      <c r="KTT53" s="292"/>
      <c r="KTU53" s="292"/>
      <c r="KTV53" s="292"/>
      <c r="KTW53" s="292"/>
      <c r="KTX53" s="292"/>
      <c r="KTY53" s="292"/>
      <c r="KTZ53" s="292"/>
      <c r="KUA53" s="292"/>
      <c r="KUB53" s="292"/>
      <c r="KUC53" s="292"/>
      <c r="KUD53" s="292"/>
      <c r="KUE53" s="292"/>
      <c r="KUF53" s="292"/>
      <c r="KUG53" s="292"/>
      <c r="KUH53" s="292"/>
      <c r="KUI53" s="292"/>
      <c r="KUJ53" s="292"/>
      <c r="KUK53" s="292"/>
      <c r="KUL53" s="292"/>
      <c r="KUM53" s="292"/>
      <c r="KUN53" s="292"/>
      <c r="KUO53" s="292"/>
      <c r="KUP53" s="292"/>
      <c r="KUQ53" s="292"/>
      <c r="KUR53" s="292"/>
      <c r="KUS53" s="292"/>
      <c r="KUT53" s="292"/>
      <c r="KUU53" s="292"/>
      <c r="KUV53" s="292"/>
      <c r="KUW53" s="292"/>
      <c r="KUX53" s="292"/>
      <c r="KUY53" s="292"/>
      <c r="KUZ53" s="292"/>
      <c r="KVA53" s="292"/>
      <c r="KVB53" s="292"/>
      <c r="KVC53" s="292"/>
      <c r="KVD53" s="292"/>
      <c r="KVE53" s="292"/>
      <c r="KVF53" s="292"/>
      <c r="KVG53" s="292"/>
      <c r="KVH53" s="292"/>
      <c r="KVI53" s="292"/>
      <c r="KVJ53" s="292"/>
      <c r="KVK53" s="292"/>
      <c r="KVL53" s="292"/>
      <c r="KVM53" s="292"/>
      <c r="KVN53" s="292"/>
      <c r="KVO53" s="292"/>
      <c r="KVP53" s="292"/>
      <c r="KVQ53" s="292"/>
      <c r="KVR53" s="292"/>
      <c r="KVS53" s="292"/>
      <c r="KVT53" s="292"/>
      <c r="KVU53" s="292"/>
      <c r="KVV53" s="292"/>
      <c r="KVW53" s="292"/>
      <c r="KVX53" s="292"/>
      <c r="KVY53" s="292"/>
      <c r="KVZ53" s="292"/>
      <c r="KWA53" s="292"/>
      <c r="KWB53" s="292"/>
      <c r="KWC53" s="292"/>
      <c r="KWD53" s="292"/>
      <c r="KWE53" s="292"/>
      <c r="KWF53" s="292"/>
      <c r="KWG53" s="292"/>
      <c r="KWH53" s="292"/>
      <c r="KWI53" s="292"/>
      <c r="KWJ53" s="292"/>
      <c r="KWK53" s="292"/>
      <c r="KWL53" s="292"/>
      <c r="KWM53" s="292"/>
      <c r="KWN53" s="292"/>
      <c r="KWO53" s="292"/>
      <c r="KWP53" s="292"/>
      <c r="KWQ53" s="292"/>
      <c r="KWR53" s="292"/>
      <c r="KWS53" s="292"/>
      <c r="KWT53" s="292"/>
      <c r="KWU53" s="292"/>
      <c r="KWV53" s="292"/>
      <c r="KWW53" s="292"/>
      <c r="KWX53" s="292"/>
      <c r="KWY53" s="292"/>
      <c r="KWZ53" s="292"/>
      <c r="KXA53" s="292"/>
      <c r="KXB53" s="292"/>
      <c r="KXC53" s="292"/>
      <c r="KXD53" s="292"/>
      <c r="KXE53" s="292"/>
      <c r="KXF53" s="292"/>
      <c r="KXG53" s="292"/>
      <c r="KXH53" s="292"/>
      <c r="KXI53" s="292"/>
      <c r="KXJ53" s="292"/>
      <c r="KXK53" s="292"/>
      <c r="KXL53" s="292"/>
      <c r="KXM53" s="292"/>
      <c r="KXN53" s="292"/>
      <c r="KXO53" s="292"/>
      <c r="KXP53" s="292"/>
      <c r="KXQ53" s="292"/>
      <c r="KXR53" s="292"/>
      <c r="KXS53" s="292"/>
      <c r="KXT53" s="292"/>
      <c r="KXU53" s="292"/>
      <c r="KXV53" s="292"/>
      <c r="KXW53" s="292"/>
      <c r="KXX53" s="292"/>
      <c r="KXY53" s="292"/>
      <c r="KXZ53" s="292"/>
      <c r="KYA53" s="292"/>
      <c r="KYB53" s="292"/>
      <c r="KYC53" s="292"/>
      <c r="KYD53" s="292"/>
      <c r="KYE53" s="292"/>
      <c r="KYF53" s="292"/>
      <c r="KYG53" s="292"/>
      <c r="KYH53" s="292"/>
      <c r="KYI53" s="292"/>
      <c r="KYJ53" s="292"/>
      <c r="KYK53" s="292"/>
      <c r="KYL53" s="292"/>
      <c r="KYM53" s="292"/>
      <c r="KYN53" s="292"/>
      <c r="KYO53" s="292"/>
      <c r="KYP53" s="292"/>
      <c r="KYQ53" s="292"/>
      <c r="KYR53" s="292"/>
      <c r="KYS53" s="292"/>
      <c r="KYT53" s="292"/>
      <c r="KYU53" s="292"/>
      <c r="KYV53" s="292"/>
      <c r="KYW53" s="292"/>
      <c r="KYX53" s="292"/>
      <c r="KYY53" s="292"/>
      <c r="KYZ53" s="292"/>
      <c r="KZA53" s="292"/>
      <c r="KZB53" s="292"/>
      <c r="KZC53" s="292"/>
      <c r="KZD53" s="292"/>
      <c r="KZE53" s="292"/>
      <c r="KZF53" s="292"/>
      <c r="KZG53" s="292"/>
      <c r="KZH53" s="292"/>
      <c r="KZI53" s="292"/>
      <c r="KZJ53" s="292"/>
      <c r="KZK53" s="292"/>
      <c r="KZL53" s="292"/>
      <c r="KZM53" s="292"/>
      <c r="KZN53" s="292"/>
      <c r="KZO53" s="292"/>
      <c r="KZP53" s="292"/>
      <c r="KZQ53" s="292"/>
      <c r="KZR53" s="292"/>
      <c r="KZS53" s="292"/>
      <c r="KZT53" s="292"/>
      <c r="KZU53" s="292"/>
      <c r="KZV53" s="292"/>
      <c r="KZW53" s="292"/>
      <c r="KZX53" s="292"/>
      <c r="KZY53" s="292"/>
      <c r="KZZ53" s="292"/>
      <c r="LAA53" s="292"/>
      <c r="LAB53" s="292"/>
      <c r="LAC53" s="292"/>
      <c r="LAD53" s="292"/>
      <c r="LAE53" s="292"/>
      <c r="LAF53" s="292"/>
      <c r="LAG53" s="292"/>
      <c r="LAH53" s="292"/>
      <c r="LAI53" s="292"/>
      <c r="LAJ53" s="292"/>
      <c r="LAK53" s="292"/>
      <c r="LAL53" s="292"/>
      <c r="LAM53" s="292"/>
      <c r="LAN53" s="292"/>
      <c r="LAO53" s="292"/>
      <c r="LAP53" s="292"/>
      <c r="LAQ53" s="292"/>
      <c r="LAR53" s="292"/>
      <c r="LAS53" s="292"/>
      <c r="LAT53" s="292"/>
      <c r="LAU53" s="292"/>
      <c r="LAV53" s="292"/>
      <c r="LAW53" s="292"/>
      <c r="LAX53" s="292"/>
      <c r="LAY53" s="292"/>
      <c r="LAZ53" s="292"/>
      <c r="LBA53" s="292"/>
      <c r="LBB53" s="292"/>
      <c r="LBC53" s="292"/>
      <c r="LBD53" s="292"/>
      <c r="LBE53" s="292"/>
      <c r="LBF53" s="292"/>
      <c r="LBG53" s="292"/>
      <c r="LBH53" s="292"/>
      <c r="LBI53" s="292"/>
      <c r="LBJ53" s="292"/>
      <c r="LBK53" s="292"/>
      <c r="LBL53" s="292"/>
      <c r="LBM53" s="292"/>
      <c r="LBN53" s="292"/>
      <c r="LBO53" s="292"/>
      <c r="LBP53" s="292"/>
      <c r="LBQ53" s="292"/>
      <c r="LBR53" s="292"/>
      <c r="LBS53" s="292"/>
      <c r="LBT53" s="292"/>
      <c r="LBU53" s="292"/>
      <c r="LBV53" s="292"/>
      <c r="LBW53" s="292"/>
      <c r="LBX53" s="292"/>
      <c r="LBY53" s="292"/>
      <c r="LBZ53" s="292"/>
      <c r="LCA53" s="292"/>
      <c r="LCB53" s="292"/>
      <c r="LCC53" s="292"/>
      <c r="LCD53" s="292"/>
      <c r="LCE53" s="292"/>
      <c r="LCF53" s="292"/>
      <c r="LCG53" s="292"/>
      <c r="LCH53" s="292"/>
      <c r="LCI53" s="292"/>
      <c r="LCJ53" s="292"/>
      <c r="LCK53" s="292"/>
      <c r="LCL53" s="292"/>
      <c r="LCM53" s="292"/>
      <c r="LCN53" s="292"/>
      <c r="LCO53" s="292"/>
      <c r="LCP53" s="292"/>
      <c r="LCQ53" s="292"/>
      <c r="LCR53" s="292"/>
      <c r="LCS53" s="292"/>
      <c r="LCT53" s="292"/>
      <c r="LCU53" s="292"/>
      <c r="LCV53" s="292"/>
      <c r="LCW53" s="292"/>
      <c r="LCX53" s="292"/>
      <c r="LCY53" s="292"/>
      <c r="LCZ53" s="292"/>
      <c r="LDA53" s="292"/>
      <c r="LDB53" s="292"/>
      <c r="LDC53" s="292"/>
      <c r="LDD53" s="292"/>
      <c r="LDE53" s="292"/>
      <c r="LDF53" s="292"/>
      <c r="LDG53" s="292"/>
      <c r="LDH53" s="292"/>
      <c r="LDI53" s="292"/>
      <c r="LDJ53" s="292"/>
      <c r="LDK53" s="292"/>
      <c r="LDL53" s="292"/>
      <c r="LDM53" s="292"/>
      <c r="LDN53" s="292"/>
      <c r="LDO53" s="292"/>
      <c r="LDP53" s="292"/>
      <c r="LDQ53" s="292"/>
      <c r="LDR53" s="292"/>
      <c r="LDS53" s="292"/>
      <c r="LDT53" s="292"/>
      <c r="LDU53" s="292"/>
      <c r="LDV53" s="292"/>
      <c r="LDW53" s="292"/>
      <c r="LDX53" s="292"/>
      <c r="LDY53" s="292"/>
      <c r="LDZ53" s="292"/>
      <c r="LEA53" s="292"/>
      <c r="LEB53" s="292"/>
      <c r="LEC53" s="292"/>
      <c r="LED53" s="292"/>
      <c r="LEE53" s="292"/>
      <c r="LEF53" s="292"/>
      <c r="LEG53" s="292"/>
      <c r="LEH53" s="292"/>
      <c r="LEI53" s="292"/>
      <c r="LEJ53" s="292"/>
      <c r="LEK53" s="292"/>
      <c r="LEL53" s="292"/>
      <c r="LEM53" s="292"/>
      <c r="LEN53" s="292"/>
      <c r="LEO53" s="292"/>
      <c r="LEP53" s="292"/>
      <c r="LEQ53" s="292"/>
      <c r="LER53" s="292"/>
      <c r="LES53" s="292"/>
      <c r="LET53" s="292"/>
      <c r="LEU53" s="292"/>
      <c r="LEV53" s="292"/>
      <c r="LEW53" s="292"/>
      <c r="LEX53" s="292"/>
      <c r="LEY53" s="292"/>
      <c r="LEZ53" s="292"/>
      <c r="LFA53" s="292"/>
      <c r="LFB53" s="292"/>
      <c r="LFC53" s="292"/>
      <c r="LFD53" s="292"/>
      <c r="LFE53" s="292"/>
      <c r="LFF53" s="292"/>
      <c r="LFG53" s="292"/>
      <c r="LFH53" s="292"/>
      <c r="LFI53" s="292"/>
      <c r="LFJ53" s="292"/>
      <c r="LFK53" s="292"/>
      <c r="LFL53" s="292"/>
      <c r="LFM53" s="292"/>
      <c r="LFN53" s="292"/>
      <c r="LFO53" s="292"/>
      <c r="LFP53" s="292"/>
      <c r="LFQ53" s="292"/>
      <c r="LFR53" s="292"/>
      <c r="LFS53" s="292"/>
      <c r="LFT53" s="292"/>
      <c r="LFU53" s="292"/>
      <c r="LFV53" s="292"/>
      <c r="LFW53" s="292"/>
      <c r="LFX53" s="292"/>
      <c r="LFY53" s="292"/>
      <c r="LFZ53" s="292"/>
      <c r="LGA53" s="292"/>
      <c r="LGB53" s="292"/>
      <c r="LGC53" s="292"/>
      <c r="LGD53" s="292"/>
      <c r="LGE53" s="292"/>
      <c r="LGF53" s="292"/>
      <c r="LGG53" s="292"/>
      <c r="LGH53" s="292"/>
      <c r="LGI53" s="292"/>
      <c r="LGJ53" s="292"/>
      <c r="LGK53" s="292"/>
      <c r="LGL53" s="292"/>
      <c r="LGM53" s="292"/>
      <c r="LGN53" s="292"/>
      <c r="LGO53" s="292"/>
      <c r="LGP53" s="292"/>
      <c r="LGQ53" s="292"/>
      <c r="LGR53" s="292"/>
      <c r="LGS53" s="292"/>
      <c r="LGT53" s="292"/>
      <c r="LGU53" s="292"/>
      <c r="LGV53" s="292"/>
      <c r="LGW53" s="292"/>
      <c r="LGX53" s="292"/>
      <c r="LGY53" s="292"/>
      <c r="LGZ53" s="292"/>
      <c r="LHA53" s="292"/>
      <c r="LHB53" s="292"/>
      <c r="LHC53" s="292"/>
      <c r="LHD53" s="292"/>
      <c r="LHE53" s="292"/>
      <c r="LHF53" s="292"/>
      <c r="LHG53" s="292"/>
      <c r="LHH53" s="292"/>
      <c r="LHI53" s="292"/>
      <c r="LHJ53" s="292"/>
      <c r="LHK53" s="292"/>
      <c r="LHL53" s="292"/>
      <c r="LHM53" s="292"/>
      <c r="LHN53" s="292"/>
      <c r="LHO53" s="292"/>
      <c r="LHP53" s="292"/>
      <c r="LHQ53" s="292"/>
      <c r="LHR53" s="292"/>
      <c r="LHS53" s="292"/>
      <c r="LHT53" s="292"/>
      <c r="LHU53" s="292"/>
      <c r="LHV53" s="292"/>
      <c r="LHW53" s="292"/>
      <c r="LHX53" s="292"/>
      <c r="LHY53" s="292"/>
      <c r="LHZ53" s="292"/>
      <c r="LIA53" s="292"/>
      <c r="LIB53" s="292"/>
      <c r="LIC53" s="292"/>
      <c r="LID53" s="292"/>
      <c r="LIE53" s="292"/>
      <c r="LIF53" s="292"/>
      <c r="LIG53" s="292"/>
      <c r="LIH53" s="292"/>
      <c r="LII53" s="292"/>
      <c r="LIJ53" s="292"/>
      <c r="LIK53" s="292"/>
      <c r="LIL53" s="292"/>
      <c r="LIM53" s="292"/>
      <c r="LIN53" s="292"/>
      <c r="LIO53" s="292"/>
      <c r="LIP53" s="292"/>
      <c r="LIQ53" s="292"/>
      <c r="LIR53" s="292"/>
      <c r="LIS53" s="292"/>
      <c r="LIT53" s="292"/>
      <c r="LIU53" s="292"/>
      <c r="LIV53" s="292"/>
      <c r="LIW53" s="292"/>
      <c r="LIX53" s="292"/>
      <c r="LIY53" s="292"/>
      <c r="LIZ53" s="292"/>
      <c r="LJA53" s="292"/>
      <c r="LJB53" s="292"/>
      <c r="LJC53" s="292"/>
      <c r="LJD53" s="292"/>
      <c r="LJE53" s="292"/>
      <c r="LJF53" s="292"/>
      <c r="LJG53" s="292"/>
      <c r="LJH53" s="292"/>
      <c r="LJI53" s="292"/>
      <c r="LJJ53" s="292"/>
      <c r="LJK53" s="292"/>
      <c r="LJL53" s="292"/>
      <c r="LJM53" s="292"/>
      <c r="LJN53" s="292"/>
      <c r="LJO53" s="292"/>
      <c r="LJP53" s="292"/>
      <c r="LJQ53" s="292"/>
      <c r="LJR53" s="292"/>
      <c r="LJS53" s="292"/>
      <c r="LJT53" s="292"/>
      <c r="LJU53" s="292"/>
      <c r="LJV53" s="292"/>
      <c r="LJW53" s="292"/>
      <c r="LJX53" s="292"/>
      <c r="LJY53" s="292"/>
      <c r="LJZ53" s="292"/>
      <c r="LKA53" s="292"/>
      <c r="LKB53" s="292"/>
      <c r="LKC53" s="292"/>
      <c r="LKD53" s="292"/>
      <c r="LKE53" s="292"/>
      <c r="LKF53" s="292"/>
      <c r="LKG53" s="292"/>
      <c r="LKH53" s="292"/>
      <c r="LKI53" s="292"/>
      <c r="LKJ53" s="292"/>
      <c r="LKK53" s="292"/>
      <c r="LKL53" s="292"/>
      <c r="LKM53" s="292"/>
      <c r="LKN53" s="292"/>
      <c r="LKO53" s="292"/>
      <c r="LKP53" s="292"/>
      <c r="LKQ53" s="292"/>
      <c r="LKR53" s="292"/>
      <c r="LKS53" s="292"/>
      <c r="LKT53" s="292"/>
      <c r="LKU53" s="292"/>
      <c r="LKV53" s="292"/>
      <c r="LKW53" s="292"/>
      <c r="LKX53" s="292"/>
      <c r="LKY53" s="292"/>
      <c r="LKZ53" s="292"/>
      <c r="LLA53" s="292"/>
      <c r="LLB53" s="292"/>
      <c r="LLC53" s="292"/>
      <c r="LLD53" s="292"/>
      <c r="LLE53" s="292"/>
      <c r="LLF53" s="292"/>
      <c r="LLG53" s="292"/>
      <c r="LLH53" s="292"/>
      <c r="LLI53" s="292"/>
      <c r="LLJ53" s="292"/>
      <c r="LLK53" s="292"/>
      <c r="LLL53" s="292"/>
      <c r="LLM53" s="292"/>
      <c r="LLN53" s="292"/>
      <c r="LLO53" s="292"/>
      <c r="LLP53" s="292"/>
      <c r="LLQ53" s="292"/>
      <c r="LLR53" s="292"/>
      <c r="LLS53" s="292"/>
      <c r="LLT53" s="292"/>
      <c r="LLU53" s="292"/>
      <c r="LLV53" s="292"/>
      <c r="LLW53" s="292"/>
      <c r="LLX53" s="292"/>
      <c r="LLY53" s="292"/>
      <c r="LLZ53" s="292"/>
      <c r="LMA53" s="292"/>
      <c r="LMB53" s="292"/>
      <c r="LMC53" s="292"/>
      <c r="LMD53" s="292"/>
      <c r="LME53" s="292"/>
      <c r="LMF53" s="292"/>
      <c r="LMG53" s="292"/>
      <c r="LMH53" s="292"/>
      <c r="LMI53" s="292"/>
      <c r="LMJ53" s="292"/>
      <c r="LMK53" s="292"/>
      <c r="LML53" s="292"/>
      <c r="LMM53" s="292"/>
      <c r="LMN53" s="292"/>
      <c r="LMO53" s="292"/>
      <c r="LMP53" s="292"/>
      <c r="LMQ53" s="292"/>
      <c r="LMR53" s="292"/>
      <c r="LMS53" s="292"/>
      <c r="LMT53" s="292"/>
      <c r="LMU53" s="292"/>
      <c r="LMV53" s="292"/>
      <c r="LMW53" s="292"/>
      <c r="LMX53" s="292"/>
      <c r="LMY53" s="292"/>
      <c r="LMZ53" s="292"/>
      <c r="LNA53" s="292"/>
      <c r="LNB53" s="292"/>
      <c r="LNC53" s="292"/>
      <c r="LND53" s="292"/>
      <c r="LNE53" s="292"/>
      <c r="LNF53" s="292"/>
      <c r="LNG53" s="292"/>
      <c r="LNH53" s="292"/>
      <c r="LNI53" s="292"/>
      <c r="LNJ53" s="292"/>
      <c r="LNK53" s="292"/>
      <c r="LNL53" s="292"/>
      <c r="LNM53" s="292"/>
      <c r="LNN53" s="292"/>
      <c r="LNO53" s="292"/>
      <c r="LNP53" s="292"/>
      <c r="LNQ53" s="292"/>
      <c r="LNR53" s="292"/>
      <c r="LNS53" s="292"/>
      <c r="LNT53" s="292"/>
      <c r="LNU53" s="292"/>
      <c r="LNV53" s="292"/>
      <c r="LNW53" s="292"/>
      <c r="LNX53" s="292"/>
      <c r="LNY53" s="292"/>
      <c r="LNZ53" s="292"/>
      <c r="LOA53" s="292"/>
      <c r="LOB53" s="292"/>
      <c r="LOC53" s="292"/>
      <c r="LOD53" s="292"/>
      <c r="LOE53" s="292"/>
      <c r="LOF53" s="292"/>
      <c r="LOG53" s="292"/>
      <c r="LOH53" s="292"/>
      <c r="LOI53" s="292"/>
      <c r="LOJ53" s="292"/>
      <c r="LOK53" s="292"/>
      <c r="LOL53" s="292"/>
      <c r="LOM53" s="292"/>
      <c r="LON53" s="292"/>
      <c r="LOO53" s="292"/>
      <c r="LOP53" s="292"/>
      <c r="LOQ53" s="292"/>
      <c r="LOR53" s="292"/>
      <c r="LOS53" s="292"/>
      <c r="LOT53" s="292"/>
      <c r="LOU53" s="292"/>
      <c r="LOV53" s="292"/>
      <c r="LOW53" s="292"/>
      <c r="LOX53" s="292"/>
      <c r="LOY53" s="292"/>
      <c r="LOZ53" s="292"/>
      <c r="LPA53" s="292"/>
      <c r="LPB53" s="292"/>
      <c r="LPC53" s="292"/>
      <c r="LPD53" s="292"/>
      <c r="LPE53" s="292"/>
      <c r="LPF53" s="292"/>
      <c r="LPG53" s="292"/>
      <c r="LPH53" s="292"/>
      <c r="LPI53" s="292"/>
      <c r="LPJ53" s="292"/>
      <c r="LPK53" s="292"/>
      <c r="LPL53" s="292"/>
      <c r="LPM53" s="292"/>
      <c r="LPN53" s="292"/>
      <c r="LPO53" s="292"/>
      <c r="LPP53" s="292"/>
      <c r="LPQ53" s="292"/>
      <c r="LPR53" s="292"/>
      <c r="LPS53" s="292"/>
      <c r="LPT53" s="292"/>
      <c r="LPU53" s="292"/>
      <c r="LPV53" s="292"/>
      <c r="LPW53" s="292"/>
      <c r="LPX53" s="292"/>
      <c r="LPY53" s="292"/>
      <c r="LPZ53" s="292"/>
      <c r="LQA53" s="292"/>
      <c r="LQB53" s="292"/>
      <c r="LQC53" s="292"/>
      <c r="LQD53" s="292"/>
      <c r="LQE53" s="292"/>
      <c r="LQF53" s="292"/>
      <c r="LQG53" s="292"/>
      <c r="LQH53" s="292"/>
      <c r="LQI53" s="292"/>
      <c r="LQJ53" s="292"/>
      <c r="LQK53" s="292"/>
      <c r="LQL53" s="292"/>
      <c r="LQM53" s="292"/>
      <c r="LQN53" s="292"/>
      <c r="LQO53" s="292"/>
      <c r="LQP53" s="292"/>
      <c r="LQQ53" s="292"/>
      <c r="LQR53" s="292"/>
      <c r="LQS53" s="292"/>
      <c r="LQT53" s="292"/>
      <c r="LQU53" s="292"/>
      <c r="LQV53" s="292"/>
      <c r="LQW53" s="292"/>
      <c r="LQX53" s="292"/>
      <c r="LQY53" s="292"/>
      <c r="LQZ53" s="292"/>
      <c r="LRA53" s="292"/>
      <c r="LRB53" s="292"/>
      <c r="LRC53" s="292"/>
      <c r="LRD53" s="292"/>
      <c r="LRE53" s="292"/>
      <c r="LRF53" s="292"/>
      <c r="LRG53" s="292"/>
      <c r="LRH53" s="292"/>
      <c r="LRI53" s="292"/>
      <c r="LRJ53" s="292"/>
      <c r="LRK53" s="292"/>
      <c r="LRL53" s="292"/>
      <c r="LRM53" s="292"/>
      <c r="LRN53" s="292"/>
      <c r="LRO53" s="292"/>
      <c r="LRP53" s="292"/>
      <c r="LRQ53" s="292"/>
      <c r="LRR53" s="292"/>
      <c r="LRS53" s="292"/>
      <c r="LRT53" s="292"/>
      <c r="LRU53" s="292"/>
      <c r="LRV53" s="292"/>
      <c r="LRW53" s="292"/>
      <c r="LRX53" s="292"/>
      <c r="LRY53" s="292"/>
      <c r="LRZ53" s="292"/>
      <c r="LSA53" s="292"/>
      <c r="LSB53" s="292"/>
      <c r="LSC53" s="292"/>
      <c r="LSD53" s="292"/>
      <c r="LSE53" s="292"/>
      <c r="LSF53" s="292"/>
      <c r="LSG53" s="292"/>
      <c r="LSH53" s="292"/>
      <c r="LSI53" s="292"/>
      <c r="LSJ53" s="292"/>
      <c r="LSK53" s="292"/>
      <c r="LSL53" s="292"/>
      <c r="LSM53" s="292"/>
      <c r="LSN53" s="292"/>
      <c r="LSO53" s="292"/>
      <c r="LSP53" s="292"/>
      <c r="LSQ53" s="292"/>
      <c r="LSR53" s="292"/>
      <c r="LSS53" s="292"/>
      <c r="LST53" s="292"/>
      <c r="LSU53" s="292"/>
      <c r="LSV53" s="292"/>
      <c r="LSW53" s="292"/>
      <c r="LSX53" s="292"/>
      <c r="LSY53" s="292"/>
      <c r="LSZ53" s="292"/>
      <c r="LTA53" s="292"/>
      <c r="LTB53" s="292"/>
      <c r="LTC53" s="292"/>
      <c r="LTD53" s="292"/>
      <c r="LTE53" s="292"/>
      <c r="LTF53" s="292"/>
      <c r="LTG53" s="292"/>
      <c r="LTH53" s="292"/>
      <c r="LTI53" s="292"/>
      <c r="LTJ53" s="292"/>
      <c r="LTK53" s="292"/>
      <c r="LTL53" s="292"/>
      <c r="LTM53" s="292"/>
      <c r="LTN53" s="292"/>
      <c r="LTO53" s="292"/>
      <c r="LTP53" s="292"/>
      <c r="LTQ53" s="292"/>
      <c r="LTR53" s="292"/>
      <c r="LTS53" s="292"/>
      <c r="LTT53" s="292"/>
      <c r="LTU53" s="292"/>
      <c r="LTV53" s="292"/>
      <c r="LTW53" s="292"/>
      <c r="LTX53" s="292"/>
      <c r="LTY53" s="292"/>
      <c r="LTZ53" s="292"/>
      <c r="LUA53" s="292"/>
      <c r="LUB53" s="292"/>
      <c r="LUC53" s="292"/>
      <c r="LUD53" s="292"/>
      <c r="LUE53" s="292"/>
      <c r="LUF53" s="292"/>
      <c r="LUG53" s="292"/>
      <c r="LUH53" s="292"/>
      <c r="LUI53" s="292"/>
      <c r="LUJ53" s="292"/>
      <c r="LUK53" s="292"/>
      <c r="LUL53" s="292"/>
      <c r="LUM53" s="292"/>
      <c r="LUN53" s="292"/>
      <c r="LUO53" s="292"/>
      <c r="LUP53" s="292"/>
      <c r="LUQ53" s="292"/>
      <c r="LUR53" s="292"/>
      <c r="LUS53" s="292"/>
      <c r="LUT53" s="292"/>
      <c r="LUU53" s="292"/>
      <c r="LUV53" s="292"/>
      <c r="LUW53" s="292"/>
      <c r="LUX53" s="292"/>
      <c r="LUY53" s="292"/>
      <c r="LUZ53" s="292"/>
      <c r="LVA53" s="292"/>
      <c r="LVB53" s="292"/>
      <c r="LVC53" s="292"/>
      <c r="LVD53" s="292"/>
      <c r="LVE53" s="292"/>
      <c r="LVF53" s="292"/>
      <c r="LVG53" s="292"/>
      <c r="LVH53" s="292"/>
      <c r="LVI53" s="292"/>
      <c r="LVJ53" s="292"/>
      <c r="LVK53" s="292"/>
      <c r="LVL53" s="292"/>
      <c r="LVM53" s="292"/>
      <c r="LVN53" s="292"/>
      <c r="LVO53" s="292"/>
      <c r="LVP53" s="292"/>
      <c r="LVQ53" s="292"/>
      <c r="LVR53" s="292"/>
      <c r="LVS53" s="292"/>
      <c r="LVT53" s="292"/>
      <c r="LVU53" s="292"/>
      <c r="LVV53" s="292"/>
      <c r="LVW53" s="292"/>
      <c r="LVX53" s="292"/>
      <c r="LVY53" s="292"/>
      <c r="LVZ53" s="292"/>
      <c r="LWA53" s="292"/>
      <c r="LWB53" s="292"/>
      <c r="LWC53" s="292"/>
      <c r="LWD53" s="292"/>
      <c r="LWE53" s="292"/>
      <c r="LWF53" s="292"/>
      <c r="LWG53" s="292"/>
      <c r="LWH53" s="292"/>
      <c r="LWI53" s="292"/>
      <c r="LWJ53" s="292"/>
      <c r="LWK53" s="292"/>
      <c r="LWL53" s="292"/>
      <c r="LWM53" s="292"/>
      <c r="LWN53" s="292"/>
      <c r="LWO53" s="292"/>
      <c r="LWP53" s="292"/>
      <c r="LWQ53" s="292"/>
      <c r="LWR53" s="292"/>
      <c r="LWS53" s="292"/>
      <c r="LWT53" s="292"/>
      <c r="LWU53" s="292"/>
      <c r="LWV53" s="292"/>
      <c r="LWW53" s="292"/>
      <c r="LWX53" s="292"/>
      <c r="LWY53" s="292"/>
      <c r="LWZ53" s="292"/>
      <c r="LXA53" s="292"/>
      <c r="LXB53" s="292"/>
      <c r="LXC53" s="292"/>
      <c r="LXD53" s="292"/>
      <c r="LXE53" s="292"/>
      <c r="LXF53" s="292"/>
      <c r="LXG53" s="292"/>
      <c r="LXH53" s="292"/>
      <c r="LXI53" s="292"/>
      <c r="LXJ53" s="292"/>
      <c r="LXK53" s="292"/>
      <c r="LXL53" s="292"/>
      <c r="LXM53" s="292"/>
      <c r="LXN53" s="292"/>
      <c r="LXO53" s="292"/>
      <c r="LXP53" s="292"/>
      <c r="LXQ53" s="292"/>
      <c r="LXR53" s="292"/>
      <c r="LXS53" s="292"/>
      <c r="LXT53" s="292"/>
      <c r="LXU53" s="292"/>
      <c r="LXV53" s="292"/>
      <c r="LXW53" s="292"/>
      <c r="LXX53" s="292"/>
      <c r="LXY53" s="292"/>
      <c r="LXZ53" s="292"/>
      <c r="LYA53" s="292"/>
      <c r="LYB53" s="292"/>
      <c r="LYC53" s="292"/>
      <c r="LYD53" s="292"/>
      <c r="LYE53" s="292"/>
      <c r="LYF53" s="292"/>
      <c r="LYG53" s="292"/>
      <c r="LYH53" s="292"/>
      <c r="LYI53" s="292"/>
      <c r="LYJ53" s="292"/>
      <c r="LYK53" s="292"/>
      <c r="LYL53" s="292"/>
      <c r="LYM53" s="292"/>
      <c r="LYN53" s="292"/>
      <c r="LYO53" s="292"/>
      <c r="LYP53" s="292"/>
      <c r="LYQ53" s="292"/>
      <c r="LYR53" s="292"/>
      <c r="LYS53" s="292"/>
      <c r="LYT53" s="292"/>
      <c r="LYU53" s="292"/>
      <c r="LYV53" s="292"/>
      <c r="LYW53" s="292"/>
      <c r="LYX53" s="292"/>
      <c r="LYY53" s="292"/>
      <c r="LYZ53" s="292"/>
      <c r="LZA53" s="292"/>
      <c r="LZB53" s="292"/>
      <c r="LZC53" s="292"/>
      <c r="LZD53" s="292"/>
      <c r="LZE53" s="292"/>
      <c r="LZF53" s="292"/>
      <c r="LZG53" s="292"/>
      <c r="LZH53" s="292"/>
      <c r="LZI53" s="292"/>
      <c r="LZJ53" s="292"/>
      <c r="LZK53" s="292"/>
      <c r="LZL53" s="292"/>
      <c r="LZM53" s="292"/>
      <c r="LZN53" s="292"/>
      <c r="LZO53" s="292"/>
      <c r="LZP53" s="292"/>
      <c r="LZQ53" s="292"/>
      <c r="LZR53" s="292"/>
      <c r="LZS53" s="292"/>
      <c r="LZT53" s="292"/>
      <c r="LZU53" s="292"/>
      <c r="LZV53" s="292"/>
      <c r="LZW53" s="292"/>
      <c r="LZX53" s="292"/>
      <c r="LZY53" s="292"/>
      <c r="LZZ53" s="292"/>
      <c r="MAA53" s="292"/>
      <c r="MAB53" s="292"/>
      <c r="MAC53" s="292"/>
      <c r="MAD53" s="292"/>
      <c r="MAE53" s="292"/>
      <c r="MAF53" s="292"/>
      <c r="MAG53" s="292"/>
      <c r="MAH53" s="292"/>
      <c r="MAI53" s="292"/>
      <c r="MAJ53" s="292"/>
      <c r="MAK53" s="292"/>
      <c r="MAL53" s="292"/>
      <c r="MAM53" s="292"/>
      <c r="MAN53" s="292"/>
      <c r="MAO53" s="292"/>
      <c r="MAP53" s="292"/>
      <c r="MAQ53" s="292"/>
      <c r="MAR53" s="292"/>
      <c r="MAS53" s="292"/>
      <c r="MAT53" s="292"/>
      <c r="MAU53" s="292"/>
      <c r="MAV53" s="292"/>
      <c r="MAW53" s="292"/>
      <c r="MAX53" s="292"/>
      <c r="MAY53" s="292"/>
      <c r="MAZ53" s="292"/>
      <c r="MBA53" s="292"/>
      <c r="MBB53" s="292"/>
      <c r="MBC53" s="292"/>
      <c r="MBD53" s="292"/>
      <c r="MBE53" s="292"/>
      <c r="MBF53" s="292"/>
      <c r="MBG53" s="292"/>
      <c r="MBH53" s="292"/>
      <c r="MBI53" s="292"/>
      <c r="MBJ53" s="292"/>
      <c r="MBK53" s="292"/>
      <c r="MBL53" s="292"/>
      <c r="MBM53" s="292"/>
      <c r="MBN53" s="292"/>
      <c r="MBO53" s="292"/>
      <c r="MBP53" s="292"/>
      <c r="MBQ53" s="292"/>
      <c r="MBR53" s="292"/>
      <c r="MBS53" s="292"/>
      <c r="MBT53" s="292"/>
      <c r="MBU53" s="292"/>
      <c r="MBV53" s="292"/>
      <c r="MBW53" s="292"/>
      <c r="MBX53" s="292"/>
      <c r="MBY53" s="292"/>
      <c r="MBZ53" s="292"/>
      <c r="MCA53" s="292"/>
      <c r="MCB53" s="292"/>
      <c r="MCC53" s="292"/>
      <c r="MCD53" s="292"/>
      <c r="MCE53" s="292"/>
      <c r="MCF53" s="292"/>
      <c r="MCG53" s="292"/>
      <c r="MCH53" s="292"/>
      <c r="MCI53" s="292"/>
      <c r="MCJ53" s="292"/>
      <c r="MCK53" s="292"/>
      <c r="MCL53" s="292"/>
      <c r="MCM53" s="292"/>
      <c r="MCN53" s="292"/>
      <c r="MCO53" s="292"/>
      <c r="MCP53" s="292"/>
      <c r="MCQ53" s="292"/>
      <c r="MCR53" s="292"/>
      <c r="MCS53" s="292"/>
      <c r="MCT53" s="292"/>
      <c r="MCU53" s="292"/>
      <c r="MCV53" s="292"/>
      <c r="MCW53" s="292"/>
      <c r="MCX53" s="292"/>
      <c r="MCY53" s="292"/>
      <c r="MCZ53" s="292"/>
      <c r="MDA53" s="292"/>
      <c r="MDB53" s="292"/>
      <c r="MDC53" s="292"/>
      <c r="MDD53" s="292"/>
      <c r="MDE53" s="292"/>
      <c r="MDF53" s="292"/>
      <c r="MDG53" s="292"/>
      <c r="MDH53" s="292"/>
      <c r="MDI53" s="292"/>
      <c r="MDJ53" s="292"/>
      <c r="MDK53" s="292"/>
      <c r="MDL53" s="292"/>
      <c r="MDM53" s="292"/>
      <c r="MDN53" s="292"/>
      <c r="MDO53" s="292"/>
      <c r="MDP53" s="292"/>
      <c r="MDQ53" s="292"/>
      <c r="MDR53" s="292"/>
      <c r="MDS53" s="292"/>
      <c r="MDT53" s="292"/>
      <c r="MDU53" s="292"/>
      <c r="MDV53" s="292"/>
      <c r="MDW53" s="292"/>
      <c r="MDX53" s="292"/>
      <c r="MDY53" s="292"/>
      <c r="MDZ53" s="292"/>
      <c r="MEA53" s="292"/>
      <c r="MEB53" s="292"/>
      <c r="MEC53" s="292"/>
      <c r="MED53" s="292"/>
      <c r="MEE53" s="292"/>
      <c r="MEF53" s="292"/>
      <c r="MEG53" s="292"/>
      <c r="MEH53" s="292"/>
      <c r="MEI53" s="292"/>
      <c r="MEJ53" s="292"/>
      <c r="MEK53" s="292"/>
      <c r="MEL53" s="292"/>
      <c r="MEM53" s="292"/>
      <c r="MEN53" s="292"/>
      <c r="MEO53" s="292"/>
      <c r="MEP53" s="292"/>
      <c r="MEQ53" s="292"/>
      <c r="MER53" s="292"/>
      <c r="MES53" s="292"/>
      <c r="MET53" s="292"/>
      <c r="MEU53" s="292"/>
      <c r="MEV53" s="292"/>
      <c r="MEW53" s="292"/>
      <c r="MEX53" s="292"/>
      <c r="MEY53" s="292"/>
      <c r="MEZ53" s="292"/>
      <c r="MFA53" s="292"/>
      <c r="MFB53" s="292"/>
      <c r="MFC53" s="292"/>
      <c r="MFD53" s="292"/>
      <c r="MFE53" s="292"/>
      <c r="MFF53" s="292"/>
      <c r="MFG53" s="292"/>
      <c r="MFH53" s="292"/>
      <c r="MFI53" s="292"/>
      <c r="MFJ53" s="292"/>
      <c r="MFK53" s="292"/>
      <c r="MFL53" s="292"/>
      <c r="MFM53" s="292"/>
      <c r="MFN53" s="292"/>
      <c r="MFO53" s="292"/>
      <c r="MFP53" s="292"/>
      <c r="MFQ53" s="292"/>
      <c r="MFR53" s="292"/>
      <c r="MFS53" s="292"/>
      <c r="MFT53" s="292"/>
      <c r="MFU53" s="292"/>
      <c r="MFV53" s="292"/>
      <c r="MFW53" s="292"/>
      <c r="MFX53" s="292"/>
      <c r="MFY53" s="292"/>
      <c r="MFZ53" s="292"/>
      <c r="MGA53" s="292"/>
      <c r="MGB53" s="292"/>
      <c r="MGC53" s="292"/>
      <c r="MGD53" s="292"/>
      <c r="MGE53" s="292"/>
      <c r="MGF53" s="292"/>
      <c r="MGG53" s="292"/>
      <c r="MGH53" s="292"/>
      <c r="MGI53" s="292"/>
      <c r="MGJ53" s="292"/>
      <c r="MGK53" s="292"/>
      <c r="MGL53" s="292"/>
      <c r="MGM53" s="292"/>
      <c r="MGN53" s="292"/>
      <c r="MGO53" s="292"/>
      <c r="MGP53" s="292"/>
      <c r="MGQ53" s="292"/>
      <c r="MGR53" s="292"/>
      <c r="MGS53" s="292"/>
      <c r="MGT53" s="292"/>
      <c r="MGU53" s="292"/>
      <c r="MGV53" s="292"/>
      <c r="MGW53" s="292"/>
      <c r="MGX53" s="292"/>
      <c r="MGY53" s="292"/>
      <c r="MGZ53" s="292"/>
      <c r="MHA53" s="292"/>
      <c r="MHB53" s="292"/>
      <c r="MHC53" s="292"/>
      <c r="MHD53" s="292"/>
      <c r="MHE53" s="292"/>
      <c r="MHF53" s="292"/>
      <c r="MHG53" s="292"/>
      <c r="MHH53" s="292"/>
      <c r="MHI53" s="292"/>
      <c r="MHJ53" s="292"/>
      <c r="MHK53" s="292"/>
      <c r="MHL53" s="292"/>
      <c r="MHM53" s="292"/>
      <c r="MHN53" s="292"/>
      <c r="MHO53" s="292"/>
      <c r="MHP53" s="292"/>
      <c r="MHQ53" s="292"/>
      <c r="MHR53" s="292"/>
      <c r="MHS53" s="292"/>
      <c r="MHT53" s="292"/>
      <c r="MHU53" s="292"/>
      <c r="MHV53" s="292"/>
      <c r="MHW53" s="292"/>
      <c r="MHX53" s="292"/>
      <c r="MHY53" s="292"/>
      <c r="MHZ53" s="292"/>
      <c r="MIA53" s="292"/>
      <c r="MIB53" s="292"/>
      <c r="MIC53" s="292"/>
      <c r="MID53" s="292"/>
      <c r="MIE53" s="292"/>
      <c r="MIF53" s="292"/>
      <c r="MIG53" s="292"/>
      <c r="MIH53" s="292"/>
      <c r="MII53" s="292"/>
      <c r="MIJ53" s="292"/>
      <c r="MIK53" s="292"/>
      <c r="MIL53" s="292"/>
      <c r="MIM53" s="292"/>
      <c r="MIN53" s="292"/>
      <c r="MIO53" s="292"/>
      <c r="MIP53" s="292"/>
      <c r="MIQ53" s="292"/>
      <c r="MIR53" s="292"/>
      <c r="MIS53" s="292"/>
      <c r="MIT53" s="292"/>
      <c r="MIU53" s="292"/>
      <c r="MIV53" s="292"/>
      <c r="MIW53" s="292"/>
      <c r="MIX53" s="292"/>
      <c r="MIY53" s="292"/>
      <c r="MIZ53" s="292"/>
      <c r="MJA53" s="292"/>
      <c r="MJB53" s="292"/>
      <c r="MJC53" s="292"/>
      <c r="MJD53" s="292"/>
      <c r="MJE53" s="292"/>
      <c r="MJF53" s="292"/>
      <c r="MJG53" s="292"/>
      <c r="MJH53" s="292"/>
      <c r="MJI53" s="292"/>
      <c r="MJJ53" s="292"/>
      <c r="MJK53" s="292"/>
      <c r="MJL53" s="292"/>
      <c r="MJM53" s="292"/>
      <c r="MJN53" s="292"/>
      <c r="MJO53" s="292"/>
      <c r="MJP53" s="292"/>
      <c r="MJQ53" s="292"/>
      <c r="MJR53" s="292"/>
      <c r="MJS53" s="292"/>
      <c r="MJT53" s="292"/>
      <c r="MJU53" s="292"/>
      <c r="MJV53" s="292"/>
      <c r="MJW53" s="292"/>
      <c r="MJX53" s="292"/>
      <c r="MJY53" s="292"/>
      <c r="MJZ53" s="292"/>
      <c r="MKA53" s="292"/>
      <c r="MKB53" s="292"/>
      <c r="MKC53" s="292"/>
      <c r="MKD53" s="292"/>
      <c r="MKE53" s="292"/>
      <c r="MKF53" s="292"/>
      <c r="MKG53" s="292"/>
      <c r="MKH53" s="292"/>
      <c r="MKI53" s="292"/>
      <c r="MKJ53" s="292"/>
      <c r="MKK53" s="292"/>
      <c r="MKL53" s="292"/>
      <c r="MKM53" s="292"/>
      <c r="MKN53" s="292"/>
      <c r="MKO53" s="292"/>
      <c r="MKP53" s="292"/>
      <c r="MKQ53" s="292"/>
      <c r="MKR53" s="292"/>
      <c r="MKS53" s="292"/>
      <c r="MKT53" s="292"/>
      <c r="MKU53" s="292"/>
      <c r="MKV53" s="292"/>
      <c r="MKW53" s="292"/>
      <c r="MKX53" s="292"/>
      <c r="MKY53" s="292"/>
      <c r="MKZ53" s="292"/>
      <c r="MLA53" s="292"/>
      <c r="MLB53" s="292"/>
      <c r="MLC53" s="292"/>
      <c r="MLD53" s="292"/>
      <c r="MLE53" s="292"/>
      <c r="MLF53" s="292"/>
      <c r="MLG53" s="292"/>
      <c r="MLH53" s="292"/>
      <c r="MLI53" s="292"/>
      <c r="MLJ53" s="292"/>
      <c r="MLK53" s="292"/>
      <c r="MLL53" s="292"/>
      <c r="MLM53" s="292"/>
      <c r="MLN53" s="292"/>
      <c r="MLO53" s="292"/>
      <c r="MLP53" s="292"/>
      <c r="MLQ53" s="292"/>
      <c r="MLR53" s="292"/>
      <c r="MLS53" s="292"/>
      <c r="MLT53" s="292"/>
      <c r="MLU53" s="292"/>
      <c r="MLV53" s="292"/>
      <c r="MLW53" s="292"/>
      <c r="MLX53" s="292"/>
      <c r="MLY53" s="292"/>
      <c r="MLZ53" s="292"/>
      <c r="MMA53" s="292"/>
      <c r="MMB53" s="292"/>
      <c r="MMC53" s="292"/>
      <c r="MMD53" s="292"/>
      <c r="MME53" s="292"/>
      <c r="MMF53" s="292"/>
      <c r="MMG53" s="292"/>
      <c r="MMH53" s="292"/>
      <c r="MMI53" s="292"/>
      <c r="MMJ53" s="292"/>
      <c r="MMK53" s="292"/>
      <c r="MML53" s="292"/>
      <c r="MMM53" s="292"/>
      <c r="MMN53" s="292"/>
      <c r="MMO53" s="292"/>
      <c r="MMP53" s="292"/>
      <c r="MMQ53" s="292"/>
      <c r="MMR53" s="292"/>
      <c r="MMS53" s="292"/>
      <c r="MMT53" s="292"/>
      <c r="MMU53" s="292"/>
      <c r="MMV53" s="292"/>
      <c r="MMW53" s="292"/>
      <c r="MMX53" s="292"/>
      <c r="MMY53" s="292"/>
      <c r="MMZ53" s="292"/>
      <c r="MNA53" s="292"/>
      <c r="MNB53" s="292"/>
      <c r="MNC53" s="292"/>
      <c r="MND53" s="292"/>
      <c r="MNE53" s="292"/>
      <c r="MNF53" s="292"/>
      <c r="MNG53" s="292"/>
      <c r="MNH53" s="292"/>
      <c r="MNI53" s="292"/>
      <c r="MNJ53" s="292"/>
      <c r="MNK53" s="292"/>
      <c r="MNL53" s="292"/>
      <c r="MNM53" s="292"/>
      <c r="MNN53" s="292"/>
      <c r="MNO53" s="292"/>
      <c r="MNP53" s="292"/>
      <c r="MNQ53" s="292"/>
      <c r="MNR53" s="292"/>
      <c r="MNS53" s="292"/>
      <c r="MNT53" s="292"/>
      <c r="MNU53" s="292"/>
      <c r="MNV53" s="292"/>
      <c r="MNW53" s="292"/>
      <c r="MNX53" s="292"/>
      <c r="MNY53" s="292"/>
      <c r="MNZ53" s="292"/>
      <c r="MOA53" s="292"/>
      <c r="MOB53" s="292"/>
      <c r="MOC53" s="292"/>
      <c r="MOD53" s="292"/>
      <c r="MOE53" s="292"/>
      <c r="MOF53" s="292"/>
      <c r="MOG53" s="292"/>
      <c r="MOH53" s="292"/>
      <c r="MOI53" s="292"/>
      <c r="MOJ53" s="292"/>
      <c r="MOK53" s="292"/>
      <c r="MOL53" s="292"/>
      <c r="MOM53" s="292"/>
      <c r="MON53" s="292"/>
      <c r="MOO53" s="292"/>
      <c r="MOP53" s="292"/>
      <c r="MOQ53" s="292"/>
      <c r="MOR53" s="292"/>
      <c r="MOS53" s="292"/>
      <c r="MOT53" s="292"/>
      <c r="MOU53" s="292"/>
      <c r="MOV53" s="292"/>
      <c r="MOW53" s="292"/>
      <c r="MOX53" s="292"/>
      <c r="MOY53" s="292"/>
      <c r="MOZ53" s="292"/>
      <c r="MPA53" s="292"/>
      <c r="MPB53" s="292"/>
      <c r="MPC53" s="292"/>
      <c r="MPD53" s="292"/>
      <c r="MPE53" s="292"/>
      <c r="MPF53" s="292"/>
      <c r="MPG53" s="292"/>
      <c r="MPH53" s="292"/>
      <c r="MPI53" s="292"/>
      <c r="MPJ53" s="292"/>
      <c r="MPK53" s="292"/>
      <c r="MPL53" s="292"/>
      <c r="MPM53" s="292"/>
      <c r="MPN53" s="292"/>
      <c r="MPO53" s="292"/>
      <c r="MPP53" s="292"/>
      <c r="MPQ53" s="292"/>
      <c r="MPR53" s="292"/>
      <c r="MPS53" s="292"/>
      <c r="MPT53" s="292"/>
      <c r="MPU53" s="292"/>
      <c r="MPV53" s="292"/>
      <c r="MPW53" s="292"/>
      <c r="MPX53" s="292"/>
      <c r="MPY53" s="292"/>
      <c r="MPZ53" s="292"/>
      <c r="MQA53" s="292"/>
      <c r="MQB53" s="292"/>
      <c r="MQC53" s="292"/>
      <c r="MQD53" s="292"/>
      <c r="MQE53" s="292"/>
      <c r="MQF53" s="292"/>
      <c r="MQG53" s="292"/>
      <c r="MQH53" s="292"/>
      <c r="MQI53" s="292"/>
      <c r="MQJ53" s="292"/>
      <c r="MQK53" s="292"/>
      <c r="MQL53" s="292"/>
      <c r="MQM53" s="292"/>
      <c r="MQN53" s="292"/>
      <c r="MQO53" s="292"/>
      <c r="MQP53" s="292"/>
      <c r="MQQ53" s="292"/>
      <c r="MQR53" s="292"/>
      <c r="MQS53" s="292"/>
      <c r="MQT53" s="292"/>
      <c r="MQU53" s="292"/>
      <c r="MQV53" s="292"/>
      <c r="MQW53" s="292"/>
      <c r="MQX53" s="292"/>
      <c r="MQY53" s="292"/>
      <c r="MQZ53" s="292"/>
      <c r="MRA53" s="292"/>
      <c r="MRB53" s="292"/>
      <c r="MRC53" s="292"/>
      <c r="MRD53" s="292"/>
      <c r="MRE53" s="292"/>
      <c r="MRF53" s="292"/>
      <c r="MRG53" s="292"/>
      <c r="MRH53" s="292"/>
      <c r="MRI53" s="292"/>
      <c r="MRJ53" s="292"/>
      <c r="MRK53" s="292"/>
      <c r="MRL53" s="292"/>
      <c r="MRM53" s="292"/>
      <c r="MRN53" s="292"/>
      <c r="MRO53" s="292"/>
      <c r="MRP53" s="292"/>
      <c r="MRQ53" s="292"/>
      <c r="MRR53" s="292"/>
      <c r="MRS53" s="292"/>
      <c r="MRT53" s="292"/>
      <c r="MRU53" s="292"/>
      <c r="MRV53" s="292"/>
      <c r="MRW53" s="292"/>
      <c r="MRX53" s="292"/>
      <c r="MRY53" s="292"/>
      <c r="MRZ53" s="292"/>
      <c r="MSA53" s="292"/>
      <c r="MSB53" s="292"/>
      <c r="MSC53" s="292"/>
      <c r="MSD53" s="292"/>
      <c r="MSE53" s="292"/>
      <c r="MSF53" s="292"/>
      <c r="MSG53" s="292"/>
      <c r="MSH53" s="292"/>
      <c r="MSI53" s="292"/>
      <c r="MSJ53" s="292"/>
      <c r="MSK53" s="292"/>
      <c r="MSL53" s="292"/>
      <c r="MSM53" s="292"/>
      <c r="MSN53" s="292"/>
      <c r="MSO53" s="292"/>
      <c r="MSP53" s="292"/>
      <c r="MSQ53" s="292"/>
      <c r="MSR53" s="292"/>
      <c r="MSS53" s="292"/>
      <c r="MST53" s="292"/>
      <c r="MSU53" s="292"/>
      <c r="MSV53" s="292"/>
      <c r="MSW53" s="292"/>
      <c r="MSX53" s="292"/>
      <c r="MSY53" s="292"/>
      <c r="MSZ53" s="292"/>
      <c r="MTA53" s="292"/>
      <c r="MTB53" s="292"/>
      <c r="MTC53" s="292"/>
      <c r="MTD53" s="292"/>
      <c r="MTE53" s="292"/>
      <c r="MTF53" s="292"/>
      <c r="MTG53" s="292"/>
      <c r="MTH53" s="292"/>
      <c r="MTI53" s="292"/>
      <c r="MTJ53" s="292"/>
      <c r="MTK53" s="292"/>
      <c r="MTL53" s="292"/>
      <c r="MTM53" s="292"/>
      <c r="MTN53" s="292"/>
      <c r="MTO53" s="292"/>
      <c r="MTP53" s="292"/>
      <c r="MTQ53" s="292"/>
      <c r="MTR53" s="292"/>
      <c r="MTS53" s="292"/>
      <c r="MTT53" s="292"/>
      <c r="MTU53" s="292"/>
      <c r="MTV53" s="292"/>
      <c r="MTW53" s="292"/>
      <c r="MTX53" s="292"/>
      <c r="MTY53" s="292"/>
      <c r="MTZ53" s="292"/>
      <c r="MUA53" s="292"/>
      <c r="MUB53" s="292"/>
      <c r="MUC53" s="292"/>
      <c r="MUD53" s="292"/>
      <c r="MUE53" s="292"/>
      <c r="MUF53" s="292"/>
      <c r="MUG53" s="292"/>
      <c r="MUH53" s="292"/>
      <c r="MUI53" s="292"/>
      <c r="MUJ53" s="292"/>
      <c r="MUK53" s="292"/>
      <c r="MUL53" s="292"/>
      <c r="MUM53" s="292"/>
      <c r="MUN53" s="292"/>
      <c r="MUO53" s="292"/>
      <c r="MUP53" s="292"/>
      <c r="MUQ53" s="292"/>
      <c r="MUR53" s="292"/>
      <c r="MUS53" s="292"/>
      <c r="MUT53" s="292"/>
      <c r="MUU53" s="292"/>
      <c r="MUV53" s="292"/>
      <c r="MUW53" s="292"/>
      <c r="MUX53" s="292"/>
      <c r="MUY53" s="292"/>
      <c r="MUZ53" s="292"/>
      <c r="MVA53" s="292"/>
      <c r="MVB53" s="292"/>
      <c r="MVC53" s="292"/>
      <c r="MVD53" s="292"/>
      <c r="MVE53" s="292"/>
      <c r="MVF53" s="292"/>
      <c r="MVG53" s="292"/>
      <c r="MVH53" s="292"/>
      <c r="MVI53" s="292"/>
      <c r="MVJ53" s="292"/>
      <c r="MVK53" s="292"/>
      <c r="MVL53" s="292"/>
      <c r="MVM53" s="292"/>
      <c r="MVN53" s="292"/>
      <c r="MVO53" s="292"/>
      <c r="MVP53" s="292"/>
      <c r="MVQ53" s="292"/>
      <c r="MVR53" s="292"/>
      <c r="MVS53" s="292"/>
      <c r="MVT53" s="292"/>
      <c r="MVU53" s="292"/>
      <c r="MVV53" s="292"/>
      <c r="MVW53" s="292"/>
      <c r="MVX53" s="292"/>
      <c r="MVY53" s="292"/>
      <c r="MVZ53" s="292"/>
      <c r="MWA53" s="292"/>
      <c r="MWB53" s="292"/>
      <c r="MWC53" s="292"/>
      <c r="MWD53" s="292"/>
      <c r="MWE53" s="292"/>
      <c r="MWF53" s="292"/>
      <c r="MWG53" s="292"/>
      <c r="MWH53" s="292"/>
      <c r="MWI53" s="292"/>
      <c r="MWJ53" s="292"/>
      <c r="MWK53" s="292"/>
      <c r="MWL53" s="292"/>
      <c r="MWM53" s="292"/>
      <c r="MWN53" s="292"/>
      <c r="MWO53" s="292"/>
      <c r="MWP53" s="292"/>
      <c r="MWQ53" s="292"/>
      <c r="MWR53" s="292"/>
      <c r="MWS53" s="292"/>
      <c r="MWT53" s="292"/>
      <c r="MWU53" s="292"/>
      <c r="MWV53" s="292"/>
      <c r="MWW53" s="292"/>
      <c r="MWX53" s="292"/>
      <c r="MWY53" s="292"/>
      <c r="MWZ53" s="292"/>
      <c r="MXA53" s="292"/>
      <c r="MXB53" s="292"/>
      <c r="MXC53" s="292"/>
      <c r="MXD53" s="292"/>
      <c r="MXE53" s="292"/>
      <c r="MXF53" s="292"/>
      <c r="MXG53" s="292"/>
      <c r="MXH53" s="292"/>
      <c r="MXI53" s="292"/>
      <c r="MXJ53" s="292"/>
      <c r="MXK53" s="292"/>
      <c r="MXL53" s="292"/>
      <c r="MXM53" s="292"/>
      <c r="MXN53" s="292"/>
      <c r="MXO53" s="292"/>
      <c r="MXP53" s="292"/>
      <c r="MXQ53" s="292"/>
      <c r="MXR53" s="292"/>
      <c r="MXS53" s="292"/>
      <c r="MXT53" s="292"/>
      <c r="MXU53" s="292"/>
      <c r="MXV53" s="292"/>
      <c r="MXW53" s="292"/>
      <c r="MXX53" s="292"/>
      <c r="MXY53" s="292"/>
      <c r="MXZ53" s="292"/>
      <c r="MYA53" s="292"/>
      <c r="MYB53" s="292"/>
      <c r="MYC53" s="292"/>
      <c r="MYD53" s="292"/>
      <c r="MYE53" s="292"/>
      <c r="MYF53" s="292"/>
      <c r="MYG53" s="292"/>
      <c r="MYH53" s="292"/>
      <c r="MYI53" s="292"/>
      <c r="MYJ53" s="292"/>
      <c r="MYK53" s="292"/>
      <c r="MYL53" s="292"/>
      <c r="MYM53" s="292"/>
      <c r="MYN53" s="292"/>
      <c r="MYO53" s="292"/>
      <c r="MYP53" s="292"/>
      <c r="MYQ53" s="292"/>
      <c r="MYR53" s="292"/>
      <c r="MYS53" s="292"/>
      <c r="MYT53" s="292"/>
      <c r="MYU53" s="292"/>
      <c r="MYV53" s="292"/>
      <c r="MYW53" s="292"/>
      <c r="MYX53" s="292"/>
      <c r="MYY53" s="292"/>
      <c r="MYZ53" s="292"/>
      <c r="MZA53" s="292"/>
      <c r="MZB53" s="292"/>
      <c r="MZC53" s="292"/>
      <c r="MZD53" s="292"/>
      <c r="MZE53" s="292"/>
      <c r="MZF53" s="292"/>
      <c r="MZG53" s="292"/>
      <c r="MZH53" s="292"/>
      <c r="MZI53" s="292"/>
      <c r="MZJ53" s="292"/>
      <c r="MZK53" s="292"/>
      <c r="MZL53" s="292"/>
      <c r="MZM53" s="292"/>
      <c r="MZN53" s="292"/>
      <c r="MZO53" s="292"/>
      <c r="MZP53" s="292"/>
      <c r="MZQ53" s="292"/>
      <c r="MZR53" s="292"/>
      <c r="MZS53" s="292"/>
      <c r="MZT53" s="292"/>
      <c r="MZU53" s="292"/>
      <c r="MZV53" s="292"/>
      <c r="MZW53" s="292"/>
      <c r="MZX53" s="292"/>
      <c r="MZY53" s="292"/>
      <c r="MZZ53" s="292"/>
      <c r="NAA53" s="292"/>
      <c r="NAB53" s="292"/>
      <c r="NAC53" s="292"/>
      <c r="NAD53" s="292"/>
      <c r="NAE53" s="292"/>
      <c r="NAF53" s="292"/>
      <c r="NAG53" s="292"/>
      <c r="NAH53" s="292"/>
      <c r="NAI53" s="292"/>
      <c r="NAJ53" s="292"/>
      <c r="NAK53" s="292"/>
      <c r="NAL53" s="292"/>
      <c r="NAM53" s="292"/>
      <c r="NAN53" s="292"/>
      <c r="NAO53" s="292"/>
      <c r="NAP53" s="292"/>
      <c r="NAQ53" s="292"/>
      <c r="NAR53" s="292"/>
      <c r="NAS53" s="292"/>
      <c r="NAT53" s="292"/>
      <c r="NAU53" s="292"/>
      <c r="NAV53" s="292"/>
      <c r="NAW53" s="292"/>
      <c r="NAX53" s="292"/>
      <c r="NAY53" s="292"/>
      <c r="NAZ53" s="292"/>
      <c r="NBA53" s="292"/>
      <c r="NBB53" s="292"/>
      <c r="NBC53" s="292"/>
      <c r="NBD53" s="292"/>
      <c r="NBE53" s="292"/>
      <c r="NBF53" s="292"/>
      <c r="NBG53" s="292"/>
      <c r="NBH53" s="292"/>
      <c r="NBI53" s="292"/>
      <c r="NBJ53" s="292"/>
      <c r="NBK53" s="292"/>
      <c r="NBL53" s="292"/>
      <c r="NBM53" s="292"/>
      <c r="NBN53" s="292"/>
      <c r="NBO53" s="292"/>
      <c r="NBP53" s="292"/>
      <c r="NBQ53" s="292"/>
      <c r="NBR53" s="292"/>
      <c r="NBS53" s="292"/>
      <c r="NBT53" s="292"/>
      <c r="NBU53" s="292"/>
      <c r="NBV53" s="292"/>
      <c r="NBW53" s="292"/>
      <c r="NBX53" s="292"/>
      <c r="NBY53" s="292"/>
      <c r="NBZ53" s="292"/>
      <c r="NCA53" s="292"/>
      <c r="NCB53" s="292"/>
      <c r="NCC53" s="292"/>
      <c r="NCD53" s="292"/>
      <c r="NCE53" s="292"/>
      <c r="NCF53" s="292"/>
      <c r="NCG53" s="292"/>
      <c r="NCH53" s="292"/>
      <c r="NCI53" s="292"/>
      <c r="NCJ53" s="292"/>
      <c r="NCK53" s="292"/>
      <c r="NCL53" s="292"/>
      <c r="NCM53" s="292"/>
      <c r="NCN53" s="292"/>
      <c r="NCO53" s="292"/>
      <c r="NCP53" s="292"/>
      <c r="NCQ53" s="292"/>
      <c r="NCR53" s="292"/>
      <c r="NCS53" s="292"/>
      <c r="NCT53" s="292"/>
      <c r="NCU53" s="292"/>
      <c r="NCV53" s="292"/>
      <c r="NCW53" s="292"/>
      <c r="NCX53" s="292"/>
      <c r="NCY53" s="292"/>
      <c r="NCZ53" s="292"/>
      <c r="NDA53" s="292"/>
      <c r="NDB53" s="292"/>
      <c r="NDC53" s="292"/>
      <c r="NDD53" s="292"/>
      <c r="NDE53" s="292"/>
      <c r="NDF53" s="292"/>
      <c r="NDG53" s="292"/>
      <c r="NDH53" s="292"/>
      <c r="NDI53" s="292"/>
      <c r="NDJ53" s="292"/>
      <c r="NDK53" s="292"/>
      <c r="NDL53" s="292"/>
      <c r="NDM53" s="292"/>
      <c r="NDN53" s="292"/>
      <c r="NDO53" s="292"/>
      <c r="NDP53" s="292"/>
      <c r="NDQ53" s="292"/>
      <c r="NDR53" s="292"/>
      <c r="NDS53" s="292"/>
      <c r="NDT53" s="292"/>
      <c r="NDU53" s="292"/>
      <c r="NDV53" s="292"/>
      <c r="NDW53" s="292"/>
      <c r="NDX53" s="292"/>
      <c r="NDY53" s="292"/>
      <c r="NDZ53" s="292"/>
      <c r="NEA53" s="292"/>
      <c r="NEB53" s="292"/>
      <c r="NEC53" s="292"/>
      <c r="NED53" s="292"/>
      <c r="NEE53" s="292"/>
      <c r="NEF53" s="292"/>
      <c r="NEG53" s="292"/>
      <c r="NEH53" s="292"/>
      <c r="NEI53" s="292"/>
      <c r="NEJ53" s="292"/>
      <c r="NEK53" s="292"/>
      <c r="NEL53" s="292"/>
      <c r="NEM53" s="292"/>
      <c r="NEN53" s="292"/>
      <c r="NEO53" s="292"/>
      <c r="NEP53" s="292"/>
      <c r="NEQ53" s="292"/>
      <c r="NER53" s="292"/>
      <c r="NES53" s="292"/>
      <c r="NET53" s="292"/>
      <c r="NEU53" s="292"/>
      <c r="NEV53" s="292"/>
      <c r="NEW53" s="292"/>
      <c r="NEX53" s="292"/>
      <c r="NEY53" s="292"/>
      <c r="NEZ53" s="292"/>
      <c r="NFA53" s="292"/>
      <c r="NFB53" s="292"/>
      <c r="NFC53" s="292"/>
      <c r="NFD53" s="292"/>
      <c r="NFE53" s="292"/>
      <c r="NFF53" s="292"/>
      <c r="NFG53" s="292"/>
      <c r="NFH53" s="292"/>
      <c r="NFI53" s="292"/>
      <c r="NFJ53" s="292"/>
      <c r="NFK53" s="292"/>
      <c r="NFL53" s="292"/>
      <c r="NFM53" s="292"/>
      <c r="NFN53" s="292"/>
      <c r="NFO53" s="292"/>
      <c r="NFP53" s="292"/>
      <c r="NFQ53" s="292"/>
      <c r="NFR53" s="292"/>
      <c r="NFS53" s="292"/>
      <c r="NFT53" s="292"/>
      <c r="NFU53" s="292"/>
      <c r="NFV53" s="292"/>
      <c r="NFW53" s="292"/>
      <c r="NFX53" s="292"/>
      <c r="NFY53" s="292"/>
      <c r="NFZ53" s="292"/>
      <c r="NGA53" s="292"/>
      <c r="NGB53" s="292"/>
      <c r="NGC53" s="292"/>
      <c r="NGD53" s="292"/>
      <c r="NGE53" s="292"/>
      <c r="NGF53" s="292"/>
      <c r="NGG53" s="292"/>
      <c r="NGH53" s="292"/>
      <c r="NGI53" s="292"/>
      <c r="NGJ53" s="292"/>
      <c r="NGK53" s="292"/>
      <c r="NGL53" s="292"/>
      <c r="NGM53" s="292"/>
      <c r="NGN53" s="292"/>
      <c r="NGO53" s="292"/>
      <c r="NGP53" s="292"/>
      <c r="NGQ53" s="292"/>
      <c r="NGR53" s="292"/>
      <c r="NGS53" s="292"/>
      <c r="NGT53" s="292"/>
      <c r="NGU53" s="292"/>
      <c r="NGV53" s="292"/>
      <c r="NGW53" s="292"/>
      <c r="NGX53" s="292"/>
      <c r="NGY53" s="292"/>
      <c r="NGZ53" s="292"/>
      <c r="NHA53" s="292"/>
      <c r="NHB53" s="292"/>
      <c r="NHC53" s="292"/>
      <c r="NHD53" s="292"/>
      <c r="NHE53" s="292"/>
      <c r="NHF53" s="292"/>
      <c r="NHG53" s="292"/>
      <c r="NHH53" s="292"/>
      <c r="NHI53" s="292"/>
      <c r="NHJ53" s="292"/>
      <c r="NHK53" s="292"/>
      <c r="NHL53" s="292"/>
      <c r="NHM53" s="292"/>
      <c r="NHN53" s="292"/>
      <c r="NHO53" s="292"/>
      <c r="NHP53" s="292"/>
      <c r="NHQ53" s="292"/>
      <c r="NHR53" s="292"/>
      <c r="NHS53" s="292"/>
      <c r="NHT53" s="292"/>
      <c r="NHU53" s="292"/>
      <c r="NHV53" s="292"/>
      <c r="NHW53" s="292"/>
      <c r="NHX53" s="292"/>
      <c r="NHY53" s="292"/>
      <c r="NHZ53" s="292"/>
      <c r="NIA53" s="292"/>
      <c r="NIB53" s="292"/>
      <c r="NIC53" s="292"/>
      <c r="NID53" s="292"/>
      <c r="NIE53" s="292"/>
      <c r="NIF53" s="292"/>
      <c r="NIG53" s="292"/>
      <c r="NIH53" s="292"/>
      <c r="NII53" s="292"/>
      <c r="NIJ53" s="292"/>
      <c r="NIK53" s="292"/>
      <c r="NIL53" s="292"/>
      <c r="NIM53" s="292"/>
      <c r="NIN53" s="292"/>
      <c r="NIO53" s="292"/>
      <c r="NIP53" s="292"/>
      <c r="NIQ53" s="292"/>
      <c r="NIR53" s="292"/>
      <c r="NIS53" s="292"/>
      <c r="NIT53" s="292"/>
      <c r="NIU53" s="292"/>
      <c r="NIV53" s="292"/>
      <c r="NIW53" s="292"/>
      <c r="NIX53" s="292"/>
      <c r="NIY53" s="292"/>
      <c r="NIZ53" s="292"/>
      <c r="NJA53" s="292"/>
      <c r="NJB53" s="292"/>
      <c r="NJC53" s="292"/>
      <c r="NJD53" s="292"/>
      <c r="NJE53" s="292"/>
      <c r="NJF53" s="292"/>
      <c r="NJG53" s="292"/>
      <c r="NJH53" s="292"/>
      <c r="NJI53" s="292"/>
      <c r="NJJ53" s="292"/>
      <c r="NJK53" s="292"/>
      <c r="NJL53" s="292"/>
      <c r="NJM53" s="292"/>
      <c r="NJN53" s="292"/>
      <c r="NJO53" s="292"/>
      <c r="NJP53" s="292"/>
      <c r="NJQ53" s="292"/>
      <c r="NJR53" s="292"/>
      <c r="NJS53" s="292"/>
      <c r="NJT53" s="292"/>
      <c r="NJU53" s="292"/>
      <c r="NJV53" s="292"/>
      <c r="NJW53" s="292"/>
      <c r="NJX53" s="292"/>
      <c r="NJY53" s="292"/>
      <c r="NJZ53" s="292"/>
      <c r="NKA53" s="292"/>
      <c r="NKB53" s="292"/>
      <c r="NKC53" s="292"/>
      <c r="NKD53" s="292"/>
      <c r="NKE53" s="292"/>
      <c r="NKF53" s="292"/>
      <c r="NKG53" s="292"/>
      <c r="NKH53" s="292"/>
      <c r="NKI53" s="292"/>
      <c r="NKJ53" s="292"/>
      <c r="NKK53" s="292"/>
      <c r="NKL53" s="292"/>
      <c r="NKM53" s="292"/>
      <c r="NKN53" s="292"/>
      <c r="NKO53" s="292"/>
      <c r="NKP53" s="292"/>
      <c r="NKQ53" s="292"/>
      <c r="NKR53" s="292"/>
      <c r="NKS53" s="292"/>
      <c r="NKT53" s="292"/>
      <c r="NKU53" s="292"/>
      <c r="NKV53" s="292"/>
      <c r="NKW53" s="292"/>
      <c r="NKX53" s="292"/>
      <c r="NKY53" s="292"/>
      <c r="NKZ53" s="292"/>
      <c r="NLA53" s="292"/>
      <c r="NLB53" s="292"/>
      <c r="NLC53" s="292"/>
      <c r="NLD53" s="292"/>
      <c r="NLE53" s="292"/>
      <c r="NLF53" s="292"/>
      <c r="NLG53" s="292"/>
      <c r="NLH53" s="292"/>
      <c r="NLI53" s="292"/>
      <c r="NLJ53" s="292"/>
      <c r="NLK53" s="292"/>
      <c r="NLL53" s="292"/>
      <c r="NLM53" s="292"/>
      <c r="NLN53" s="292"/>
      <c r="NLO53" s="292"/>
      <c r="NLP53" s="292"/>
      <c r="NLQ53" s="292"/>
      <c r="NLR53" s="292"/>
      <c r="NLS53" s="292"/>
      <c r="NLT53" s="292"/>
      <c r="NLU53" s="292"/>
      <c r="NLV53" s="292"/>
      <c r="NLW53" s="292"/>
      <c r="NLX53" s="292"/>
      <c r="NLY53" s="292"/>
      <c r="NLZ53" s="292"/>
      <c r="NMA53" s="292"/>
      <c r="NMB53" s="292"/>
      <c r="NMC53" s="292"/>
      <c r="NMD53" s="292"/>
      <c r="NME53" s="292"/>
      <c r="NMF53" s="292"/>
      <c r="NMG53" s="292"/>
      <c r="NMH53" s="292"/>
      <c r="NMI53" s="292"/>
      <c r="NMJ53" s="292"/>
      <c r="NMK53" s="292"/>
      <c r="NML53" s="292"/>
      <c r="NMM53" s="292"/>
      <c r="NMN53" s="292"/>
      <c r="NMO53" s="292"/>
      <c r="NMP53" s="292"/>
      <c r="NMQ53" s="292"/>
      <c r="NMR53" s="292"/>
      <c r="NMS53" s="292"/>
      <c r="NMT53" s="292"/>
      <c r="NMU53" s="292"/>
      <c r="NMV53" s="292"/>
      <c r="NMW53" s="292"/>
      <c r="NMX53" s="292"/>
      <c r="NMY53" s="292"/>
      <c r="NMZ53" s="292"/>
      <c r="NNA53" s="292"/>
      <c r="NNB53" s="292"/>
      <c r="NNC53" s="292"/>
      <c r="NND53" s="292"/>
      <c r="NNE53" s="292"/>
      <c r="NNF53" s="292"/>
      <c r="NNG53" s="292"/>
      <c r="NNH53" s="292"/>
      <c r="NNI53" s="292"/>
      <c r="NNJ53" s="292"/>
      <c r="NNK53" s="292"/>
      <c r="NNL53" s="292"/>
      <c r="NNM53" s="292"/>
      <c r="NNN53" s="292"/>
      <c r="NNO53" s="292"/>
      <c r="NNP53" s="292"/>
      <c r="NNQ53" s="292"/>
      <c r="NNR53" s="292"/>
      <c r="NNS53" s="292"/>
      <c r="NNT53" s="292"/>
      <c r="NNU53" s="292"/>
      <c r="NNV53" s="292"/>
      <c r="NNW53" s="292"/>
      <c r="NNX53" s="292"/>
      <c r="NNY53" s="292"/>
      <c r="NNZ53" s="292"/>
      <c r="NOA53" s="292"/>
      <c r="NOB53" s="292"/>
      <c r="NOC53" s="292"/>
      <c r="NOD53" s="292"/>
      <c r="NOE53" s="292"/>
      <c r="NOF53" s="292"/>
      <c r="NOG53" s="292"/>
      <c r="NOH53" s="292"/>
      <c r="NOI53" s="292"/>
      <c r="NOJ53" s="292"/>
      <c r="NOK53" s="292"/>
      <c r="NOL53" s="292"/>
      <c r="NOM53" s="292"/>
      <c r="NON53" s="292"/>
      <c r="NOO53" s="292"/>
      <c r="NOP53" s="292"/>
      <c r="NOQ53" s="292"/>
      <c r="NOR53" s="292"/>
      <c r="NOS53" s="292"/>
      <c r="NOT53" s="292"/>
      <c r="NOU53" s="292"/>
      <c r="NOV53" s="292"/>
      <c r="NOW53" s="292"/>
      <c r="NOX53" s="292"/>
      <c r="NOY53" s="292"/>
      <c r="NOZ53" s="292"/>
      <c r="NPA53" s="292"/>
      <c r="NPB53" s="292"/>
      <c r="NPC53" s="292"/>
      <c r="NPD53" s="292"/>
      <c r="NPE53" s="292"/>
      <c r="NPF53" s="292"/>
      <c r="NPG53" s="292"/>
      <c r="NPH53" s="292"/>
      <c r="NPI53" s="292"/>
      <c r="NPJ53" s="292"/>
      <c r="NPK53" s="292"/>
      <c r="NPL53" s="292"/>
      <c r="NPM53" s="292"/>
      <c r="NPN53" s="292"/>
      <c r="NPO53" s="292"/>
      <c r="NPP53" s="292"/>
      <c r="NPQ53" s="292"/>
      <c r="NPR53" s="292"/>
      <c r="NPS53" s="292"/>
      <c r="NPT53" s="292"/>
      <c r="NPU53" s="292"/>
      <c r="NPV53" s="292"/>
      <c r="NPW53" s="292"/>
      <c r="NPX53" s="292"/>
      <c r="NPY53" s="292"/>
      <c r="NPZ53" s="292"/>
      <c r="NQA53" s="292"/>
      <c r="NQB53" s="292"/>
      <c r="NQC53" s="292"/>
      <c r="NQD53" s="292"/>
      <c r="NQE53" s="292"/>
      <c r="NQF53" s="292"/>
      <c r="NQG53" s="292"/>
      <c r="NQH53" s="292"/>
      <c r="NQI53" s="292"/>
      <c r="NQJ53" s="292"/>
      <c r="NQK53" s="292"/>
      <c r="NQL53" s="292"/>
      <c r="NQM53" s="292"/>
      <c r="NQN53" s="292"/>
      <c r="NQO53" s="292"/>
      <c r="NQP53" s="292"/>
      <c r="NQQ53" s="292"/>
      <c r="NQR53" s="292"/>
      <c r="NQS53" s="292"/>
      <c r="NQT53" s="292"/>
      <c r="NQU53" s="292"/>
      <c r="NQV53" s="292"/>
      <c r="NQW53" s="292"/>
      <c r="NQX53" s="292"/>
      <c r="NQY53" s="292"/>
      <c r="NQZ53" s="292"/>
      <c r="NRA53" s="292"/>
      <c r="NRB53" s="292"/>
      <c r="NRC53" s="292"/>
      <c r="NRD53" s="292"/>
      <c r="NRE53" s="292"/>
      <c r="NRF53" s="292"/>
      <c r="NRG53" s="292"/>
      <c r="NRH53" s="292"/>
      <c r="NRI53" s="292"/>
      <c r="NRJ53" s="292"/>
      <c r="NRK53" s="292"/>
      <c r="NRL53" s="292"/>
      <c r="NRM53" s="292"/>
      <c r="NRN53" s="292"/>
      <c r="NRO53" s="292"/>
      <c r="NRP53" s="292"/>
      <c r="NRQ53" s="292"/>
      <c r="NRR53" s="292"/>
      <c r="NRS53" s="292"/>
      <c r="NRT53" s="292"/>
      <c r="NRU53" s="292"/>
      <c r="NRV53" s="292"/>
      <c r="NRW53" s="292"/>
      <c r="NRX53" s="292"/>
      <c r="NRY53" s="292"/>
      <c r="NRZ53" s="292"/>
      <c r="NSA53" s="292"/>
      <c r="NSB53" s="292"/>
      <c r="NSC53" s="292"/>
      <c r="NSD53" s="292"/>
      <c r="NSE53" s="292"/>
      <c r="NSF53" s="292"/>
      <c r="NSG53" s="292"/>
      <c r="NSH53" s="292"/>
      <c r="NSI53" s="292"/>
      <c r="NSJ53" s="292"/>
      <c r="NSK53" s="292"/>
      <c r="NSL53" s="292"/>
      <c r="NSM53" s="292"/>
      <c r="NSN53" s="292"/>
      <c r="NSO53" s="292"/>
      <c r="NSP53" s="292"/>
      <c r="NSQ53" s="292"/>
      <c r="NSR53" s="292"/>
      <c r="NSS53" s="292"/>
      <c r="NST53" s="292"/>
      <c r="NSU53" s="292"/>
      <c r="NSV53" s="292"/>
      <c r="NSW53" s="292"/>
      <c r="NSX53" s="292"/>
      <c r="NSY53" s="292"/>
      <c r="NSZ53" s="292"/>
      <c r="NTA53" s="292"/>
      <c r="NTB53" s="292"/>
      <c r="NTC53" s="292"/>
      <c r="NTD53" s="292"/>
      <c r="NTE53" s="292"/>
      <c r="NTF53" s="292"/>
      <c r="NTG53" s="292"/>
      <c r="NTH53" s="292"/>
      <c r="NTI53" s="292"/>
      <c r="NTJ53" s="292"/>
      <c r="NTK53" s="292"/>
      <c r="NTL53" s="292"/>
      <c r="NTM53" s="292"/>
      <c r="NTN53" s="292"/>
      <c r="NTO53" s="292"/>
      <c r="NTP53" s="292"/>
      <c r="NTQ53" s="292"/>
      <c r="NTR53" s="292"/>
      <c r="NTS53" s="292"/>
      <c r="NTT53" s="292"/>
      <c r="NTU53" s="292"/>
      <c r="NTV53" s="292"/>
      <c r="NTW53" s="292"/>
      <c r="NTX53" s="292"/>
      <c r="NTY53" s="292"/>
      <c r="NTZ53" s="292"/>
      <c r="NUA53" s="292"/>
      <c r="NUB53" s="292"/>
      <c r="NUC53" s="292"/>
      <c r="NUD53" s="292"/>
      <c r="NUE53" s="292"/>
      <c r="NUF53" s="292"/>
      <c r="NUG53" s="292"/>
      <c r="NUH53" s="292"/>
      <c r="NUI53" s="292"/>
      <c r="NUJ53" s="292"/>
      <c r="NUK53" s="292"/>
      <c r="NUL53" s="292"/>
      <c r="NUM53" s="292"/>
      <c r="NUN53" s="292"/>
      <c r="NUO53" s="292"/>
      <c r="NUP53" s="292"/>
      <c r="NUQ53" s="292"/>
      <c r="NUR53" s="292"/>
      <c r="NUS53" s="292"/>
      <c r="NUT53" s="292"/>
      <c r="NUU53" s="292"/>
      <c r="NUV53" s="292"/>
      <c r="NUW53" s="292"/>
      <c r="NUX53" s="292"/>
      <c r="NUY53" s="292"/>
      <c r="NUZ53" s="292"/>
      <c r="NVA53" s="292"/>
      <c r="NVB53" s="292"/>
      <c r="NVC53" s="292"/>
      <c r="NVD53" s="292"/>
      <c r="NVE53" s="292"/>
      <c r="NVF53" s="292"/>
      <c r="NVG53" s="292"/>
      <c r="NVH53" s="292"/>
      <c r="NVI53" s="292"/>
      <c r="NVJ53" s="292"/>
      <c r="NVK53" s="292"/>
      <c r="NVL53" s="292"/>
      <c r="NVM53" s="292"/>
      <c r="NVN53" s="292"/>
      <c r="NVO53" s="292"/>
      <c r="NVP53" s="292"/>
      <c r="NVQ53" s="292"/>
      <c r="NVR53" s="292"/>
      <c r="NVS53" s="292"/>
      <c r="NVT53" s="292"/>
      <c r="NVU53" s="292"/>
      <c r="NVV53" s="292"/>
      <c r="NVW53" s="292"/>
      <c r="NVX53" s="292"/>
      <c r="NVY53" s="292"/>
      <c r="NVZ53" s="292"/>
      <c r="NWA53" s="292"/>
      <c r="NWB53" s="292"/>
      <c r="NWC53" s="292"/>
      <c r="NWD53" s="292"/>
      <c r="NWE53" s="292"/>
      <c r="NWF53" s="292"/>
      <c r="NWG53" s="292"/>
      <c r="NWH53" s="292"/>
      <c r="NWI53" s="292"/>
      <c r="NWJ53" s="292"/>
      <c r="NWK53" s="292"/>
      <c r="NWL53" s="292"/>
      <c r="NWM53" s="292"/>
      <c r="NWN53" s="292"/>
      <c r="NWO53" s="292"/>
      <c r="NWP53" s="292"/>
      <c r="NWQ53" s="292"/>
      <c r="NWR53" s="292"/>
      <c r="NWS53" s="292"/>
      <c r="NWT53" s="292"/>
      <c r="NWU53" s="292"/>
      <c r="NWV53" s="292"/>
      <c r="NWW53" s="292"/>
      <c r="NWX53" s="292"/>
      <c r="NWY53" s="292"/>
      <c r="NWZ53" s="292"/>
      <c r="NXA53" s="292"/>
      <c r="NXB53" s="292"/>
      <c r="NXC53" s="292"/>
      <c r="NXD53" s="292"/>
      <c r="NXE53" s="292"/>
      <c r="NXF53" s="292"/>
      <c r="NXG53" s="292"/>
      <c r="NXH53" s="292"/>
      <c r="NXI53" s="292"/>
      <c r="NXJ53" s="292"/>
      <c r="NXK53" s="292"/>
      <c r="NXL53" s="292"/>
      <c r="NXM53" s="292"/>
      <c r="NXN53" s="292"/>
      <c r="NXO53" s="292"/>
      <c r="NXP53" s="292"/>
      <c r="NXQ53" s="292"/>
      <c r="NXR53" s="292"/>
      <c r="NXS53" s="292"/>
      <c r="NXT53" s="292"/>
      <c r="NXU53" s="292"/>
      <c r="NXV53" s="292"/>
      <c r="NXW53" s="292"/>
      <c r="NXX53" s="292"/>
      <c r="NXY53" s="292"/>
      <c r="NXZ53" s="292"/>
      <c r="NYA53" s="292"/>
      <c r="NYB53" s="292"/>
      <c r="NYC53" s="292"/>
      <c r="NYD53" s="292"/>
      <c r="NYE53" s="292"/>
      <c r="NYF53" s="292"/>
      <c r="NYG53" s="292"/>
      <c r="NYH53" s="292"/>
      <c r="NYI53" s="292"/>
      <c r="NYJ53" s="292"/>
      <c r="NYK53" s="292"/>
      <c r="NYL53" s="292"/>
      <c r="NYM53" s="292"/>
      <c r="NYN53" s="292"/>
      <c r="NYO53" s="292"/>
      <c r="NYP53" s="292"/>
      <c r="NYQ53" s="292"/>
      <c r="NYR53" s="292"/>
      <c r="NYS53" s="292"/>
      <c r="NYT53" s="292"/>
      <c r="NYU53" s="292"/>
      <c r="NYV53" s="292"/>
      <c r="NYW53" s="292"/>
      <c r="NYX53" s="292"/>
      <c r="NYY53" s="292"/>
      <c r="NYZ53" s="292"/>
      <c r="NZA53" s="292"/>
      <c r="NZB53" s="292"/>
      <c r="NZC53" s="292"/>
      <c r="NZD53" s="292"/>
      <c r="NZE53" s="292"/>
      <c r="NZF53" s="292"/>
      <c r="NZG53" s="292"/>
      <c r="NZH53" s="292"/>
      <c r="NZI53" s="292"/>
      <c r="NZJ53" s="292"/>
      <c r="NZK53" s="292"/>
      <c r="NZL53" s="292"/>
      <c r="NZM53" s="292"/>
      <c r="NZN53" s="292"/>
      <c r="NZO53" s="292"/>
      <c r="NZP53" s="292"/>
      <c r="NZQ53" s="292"/>
      <c r="NZR53" s="292"/>
      <c r="NZS53" s="292"/>
      <c r="NZT53" s="292"/>
      <c r="NZU53" s="292"/>
      <c r="NZV53" s="292"/>
      <c r="NZW53" s="292"/>
      <c r="NZX53" s="292"/>
      <c r="NZY53" s="292"/>
      <c r="NZZ53" s="292"/>
      <c r="OAA53" s="292"/>
      <c r="OAB53" s="292"/>
      <c r="OAC53" s="292"/>
      <c r="OAD53" s="292"/>
      <c r="OAE53" s="292"/>
      <c r="OAF53" s="292"/>
      <c r="OAG53" s="292"/>
      <c r="OAH53" s="292"/>
      <c r="OAI53" s="292"/>
      <c r="OAJ53" s="292"/>
      <c r="OAK53" s="292"/>
      <c r="OAL53" s="292"/>
      <c r="OAM53" s="292"/>
      <c r="OAN53" s="292"/>
      <c r="OAO53" s="292"/>
      <c r="OAP53" s="292"/>
      <c r="OAQ53" s="292"/>
      <c r="OAR53" s="292"/>
      <c r="OAS53" s="292"/>
      <c r="OAT53" s="292"/>
      <c r="OAU53" s="292"/>
      <c r="OAV53" s="292"/>
      <c r="OAW53" s="292"/>
      <c r="OAX53" s="292"/>
      <c r="OAY53" s="292"/>
      <c r="OAZ53" s="292"/>
      <c r="OBA53" s="292"/>
      <c r="OBB53" s="292"/>
      <c r="OBC53" s="292"/>
      <c r="OBD53" s="292"/>
      <c r="OBE53" s="292"/>
      <c r="OBF53" s="292"/>
      <c r="OBG53" s="292"/>
      <c r="OBH53" s="292"/>
      <c r="OBI53" s="292"/>
      <c r="OBJ53" s="292"/>
      <c r="OBK53" s="292"/>
      <c r="OBL53" s="292"/>
      <c r="OBM53" s="292"/>
      <c r="OBN53" s="292"/>
      <c r="OBO53" s="292"/>
      <c r="OBP53" s="292"/>
      <c r="OBQ53" s="292"/>
      <c r="OBR53" s="292"/>
      <c r="OBS53" s="292"/>
      <c r="OBT53" s="292"/>
      <c r="OBU53" s="292"/>
      <c r="OBV53" s="292"/>
      <c r="OBW53" s="292"/>
      <c r="OBX53" s="292"/>
      <c r="OBY53" s="292"/>
      <c r="OBZ53" s="292"/>
      <c r="OCA53" s="292"/>
      <c r="OCB53" s="292"/>
      <c r="OCC53" s="292"/>
      <c r="OCD53" s="292"/>
      <c r="OCE53" s="292"/>
      <c r="OCF53" s="292"/>
      <c r="OCG53" s="292"/>
      <c r="OCH53" s="292"/>
      <c r="OCI53" s="292"/>
      <c r="OCJ53" s="292"/>
      <c r="OCK53" s="292"/>
      <c r="OCL53" s="292"/>
      <c r="OCM53" s="292"/>
      <c r="OCN53" s="292"/>
      <c r="OCO53" s="292"/>
      <c r="OCP53" s="292"/>
      <c r="OCQ53" s="292"/>
      <c r="OCR53" s="292"/>
      <c r="OCS53" s="292"/>
      <c r="OCT53" s="292"/>
      <c r="OCU53" s="292"/>
      <c r="OCV53" s="292"/>
      <c r="OCW53" s="292"/>
      <c r="OCX53" s="292"/>
      <c r="OCY53" s="292"/>
      <c r="OCZ53" s="292"/>
      <c r="ODA53" s="292"/>
      <c r="ODB53" s="292"/>
      <c r="ODC53" s="292"/>
      <c r="ODD53" s="292"/>
      <c r="ODE53" s="292"/>
      <c r="ODF53" s="292"/>
      <c r="ODG53" s="292"/>
      <c r="ODH53" s="292"/>
      <c r="ODI53" s="292"/>
      <c r="ODJ53" s="292"/>
      <c r="ODK53" s="292"/>
      <c r="ODL53" s="292"/>
      <c r="ODM53" s="292"/>
      <c r="ODN53" s="292"/>
      <c r="ODO53" s="292"/>
      <c r="ODP53" s="292"/>
      <c r="ODQ53" s="292"/>
      <c r="ODR53" s="292"/>
      <c r="ODS53" s="292"/>
      <c r="ODT53" s="292"/>
      <c r="ODU53" s="292"/>
      <c r="ODV53" s="292"/>
      <c r="ODW53" s="292"/>
      <c r="ODX53" s="292"/>
      <c r="ODY53" s="292"/>
      <c r="ODZ53" s="292"/>
      <c r="OEA53" s="292"/>
      <c r="OEB53" s="292"/>
      <c r="OEC53" s="292"/>
      <c r="OED53" s="292"/>
      <c r="OEE53" s="292"/>
      <c r="OEF53" s="292"/>
      <c r="OEG53" s="292"/>
      <c r="OEH53" s="292"/>
      <c r="OEI53" s="292"/>
      <c r="OEJ53" s="292"/>
      <c r="OEK53" s="292"/>
      <c r="OEL53" s="292"/>
      <c r="OEM53" s="292"/>
      <c r="OEN53" s="292"/>
      <c r="OEO53" s="292"/>
      <c r="OEP53" s="292"/>
      <c r="OEQ53" s="292"/>
      <c r="OER53" s="292"/>
      <c r="OES53" s="292"/>
      <c r="OET53" s="292"/>
      <c r="OEU53" s="292"/>
      <c r="OEV53" s="292"/>
      <c r="OEW53" s="292"/>
      <c r="OEX53" s="292"/>
      <c r="OEY53" s="292"/>
      <c r="OEZ53" s="292"/>
      <c r="OFA53" s="292"/>
      <c r="OFB53" s="292"/>
      <c r="OFC53" s="292"/>
      <c r="OFD53" s="292"/>
      <c r="OFE53" s="292"/>
      <c r="OFF53" s="292"/>
      <c r="OFG53" s="292"/>
      <c r="OFH53" s="292"/>
      <c r="OFI53" s="292"/>
      <c r="OFJ53" s="292"/>
      <c r="OFK53" s="292"/>
      <c r="OFL53" s="292"/>
      <c r="OFM53" s="292"/>
      <c r="OFN53" s="292"/>
      <c r="OFO53" s="292"/>
      <c r="OFP53" s="292"/>
      <c r="OFQ53" s="292"/>
      <c r="OFR53" s="292"/>
      <c r="OFS53" s="292"/>
      <c r="OFT53" s="292"/>
      <c r="OFU53" s="292"/>
      <c r="OFV53" s="292"/>
      <c r="OFW53" s="292"/>
      <c r="OFX53" s="292"/>
      <c r="OFY53" s="292"/>
      <c r="OFZ53" s="292"/>
      <c r="OGA53" s="292"/>
      <c r="OGB53" s="292"/>
      <c r="OGC53" s="292"/>
      <c r="OGD53" s="292"/>
      <c r="OGE53" s="292"/>
      <c r="OGF53" s="292"/>
      <c r="OGG53" s="292"/>
      <c r="OGH53" s="292"/>
      <c r="OGI53" s="292"/>
      <c r="OGJ53" s="292"/>
      <c r="OGK53" s="292"/>
      <c r="OGL53" s="292"/>
      <c r="OGM53" s="292"/>
      <c r="OGN53" s="292"/>
      <c r="OGO53" s="292"/>
      <c r="OGP53" s="292"/>
      <c r="OGQ53" s="292"/>
      <c r="OGR53" s="292"/>
      <c r="OGS53" s="292"/>
      <c r="OGT53" s="292"/>
      <c r="OGU53" s="292"/>
      <c r="OGV53" s="292"/>
      <c r="OGW53" s="292"/>
      <c r="OGX53" s="292"/>
      <c r="OGY53" s="292"/>
      <c r="OGZ53" s="292"/>
      <c r="OHA53" s="292"/>
      <c r="OHB53" s="292"/>
      <c r="OHC53" s="292"/>
      <c r="OHD53" s="292"/>
      <c r="OHE53" s="292"/>
      <c r="OHF53" s="292"/>
      <c r="OHG53" s="292"/>
      <c r="OHH53" s="292"/>
      <c r="OHI53" s="292"/>
      <c r="OHJ53" s="292"/>
      <c r="OHK53" s="292"/>
      <c r="OHL53" s="292"/>
      <c r="OHM53" s="292"/>
      <c r="OHN53" s="292"/>
      <c r="OHO53" s="292"/>
      <c r="OHP53" s="292"/>
      <c r="OHQ53" s="292"/>
      <c r="OHR53" s="292"/>
      <c r="OHS53" s="292"/>
      <c r="OHT53" s="292"/>
      <c r="OHU53" s="292"/>
      <c r="OHV53" s="292"/>
      <c r="OHW53" s="292"/>
      <c r="OHX53" s="292"/>
      <c r="OHY53" s="292"/>
      <c r="OHZ53" s="292"/>
      <c r="OIA53" s="292"/>
      <c r="OIB53" s="292"/>
      <c r="OIC53" s="292"/>
      <c r="OID53" s="292"/>
      <c r="OIE53" s="292"/>
      <c r="OIF53" s="292"/>
      <c r="OIG53" s="292"/>
      <c r="OIH53" s="292"/>
      <c r="OII53" s="292"/>
      <c r="OIJ53" s="292"/>
      <c r="OIK53" s="292"/>
      <c r="OIL53" s="292"/>
      <c r="OIM53" s="292"/>
      <c r="OIN53" s="292"/>
      <c r="OIO53" s="292"/>
      <c r="OIP53" s="292"/>
      <c r="OIQ53" s="292"/>
      <c r="OIR53" s="292"/>
      <c r="OIS53" s="292"/>
      <c r="OIT53" s="292"/>
      <c r="OIU53" s="292"/>
      <c r="OIV53" s="292"/>
      <c r="OIW53" s="292"/>
      <c r="OIX53" s="292"/>
      <c r="OIY53" s="292"/>
      <c r="OIZ53" s="292"/>
      <c r="OJA53" s="292"/>
      <c r="OJB53" s="292"/>
      <c r="OJC53" s="292"/>
      <c r="OJD53" s="292"/>
      <c r="OJE53" s="292"/>
      <c r="OJF53" s="292"/>
      <c r="OJG53" s="292"/>
      <c r="OJH53" s="292"/>
      <c r="OJI53" s="292"/>
      <c r="OJJ53" s="292"/>
      <c r="OJK53" s="292"/>
      <c r="OJL53" s="292"/>
      <c r="OJM53" s="292"/>
      <c r="OJN53" s="292"/>
      <c r="OJO53" s="292"/>
      <c r="OJP53" s="292"/>
      <c r="OJQ53" s="292"/>
      <c r="OJR53" s="292"/>
      <c r="OJS53" s="292"/>
      <c r="OJT53" s="292"/>
      <c r="OJU53" s="292"/>
      <c r="OJV53" s="292"/>
      <c r="OJW53" s="292"/>
      <c r="OJX53" s="292"/>
      <c r="OJY53" s="292"/>
      <c r="OJZ53" s="292"/>
      <c r="OKA53" s="292"/>
      <c r="OKB53" s="292"/>
      <c r="OKC53" s="292"/>
      <c r="OKD53" s="292"/>
      <c r="OKE53" s="292"/>
      <c r="OKF53" s="292"/>
      <c r="OKG53" s="292"/>
      <c r="OKH53" s="292"/>
      <c r="OKI53" s="292"/>
      <c r="OKJ53" s="292"/>
      <c r="OKK53" s="292"/>
      <c r="OKL53" s="292"/>
      <c r="OKM53" s="292"/>
      <c r="OKN53" s="292"/>
      <c r="OKO53" s="292"/>
      <c r="OKP53" s="292"/>
      <c r="OKQ53" s="292"/>
      <c r="OKR53" s="292"/>
      <c r="OKS53" s="292"/>
      <c r="OKT53" s="292"/>
      <c r="OKU53" s="292"/>
      <c r="OKV53" s="292"/>
      <c r="OKW53" s="292"/>
      <c r="OKX53" s="292"/>
      <c r="OKY53" s="292"/>
      <c r="OKZ53" s="292"/>
      <c r="OLA53" s="292"/>
      <c r="OLB53" s="292"/>
      <c r="OLC53" s="292"/>
      <c r="OLD53" s="292"/>
      <c r="OLE53" s="292"/>
      <c r="OLF53" s="292"/>
      <c r="OLG53" s="292"/>
      <c r="OLH53" s="292"/>
      <c r="OLI53" s="292"/>
      <c r="OLJ53" s="292"/>
      <c r="OLK53" s="292"/>
      <c r="OLL53" s="292"/>
      <c r="OLM53" s="292"/>
      <c r="OLN53" s="292"/>
      <c r="OLO53" s="292"/>
      <c r="OLP53" s="292"/>
      <c r="OLQ53" s="292"/>
      <c r="OLR53" s="292"/>
      <c r="OLS53" s="292"/>
      <c r="OLT53" s="292"/>
      <c r="OLU53" s="292"/>
      <c r="OLV53" s="292"/>
      <c r="OLW53" s="292"/>
      <c r="OLX53" s="292"/>
      <c r="OLY53" s="292"/>
      <c r="OLZ53" s="292"/>
      <c r="OMA53" s="292"/>
      <c r="OMB53" s="292"/>
      <c r="OMC53" s="292"/>
      <c r="OMD53" s="292"/>
      <c r="OME53" s="292"/>
      <c r="OMF53" s="292"/>
      <c r="OMG53" s="292"/>
      <c r="OMH53" s="292"/>
      <c r="OMI53" s="292"/>
      <c r="OMJ53" s="292"/>
      <c r="OMK53" s="292"/>
      <c r="OML53" s="292"/>
      <c r="OMM53" s="292"/>
      <c r="OMN53" s="292"/>
      <c r="OMO53" s="292"/>
      <c r="OMP53" s="292"/>
      <c r="OMQ53" s="292"/>
      <c r="OMR53" s="292"/>
      <c r="OMS53" s="292"/>
      <c r="OMT53" s="292"/>
      <c r="OMU53" s="292"/>
      <c r="OMV53" s="292"/>
      <c r="OMW53" s="292"/>
      <c r="OMX53" s="292"/>
      <c r="OMY53" s="292"/>
      <c r="OMZ53" s="292"/>
      <c r="ONA53" s="292"/>
      <c r="ONB53" s="292"/>
      <c r="ONC53" s="292"/>
      <c r="OND53" s="292"/>
      <c r="ONE53" s="292"/>
      <c r="ONF53" s="292"/>
      <c r="ONG53" s="292"/>
      <c r="ONH53" s="292"/>
      <c r="ONI53" s="292"/>
      <c r="ONJ53" s="292"/>
      <c r="ONK53" s="292"/>
      <c r="ONL53" s="292"/>
      <c r="ONM53" s="292"/>
      <c r="ONN53" s="292"/>
      <c r="ONO53" s="292"/>
      <c r="ONP53" s="292"/>
      <c r="ONQ53" s="292"/>
      <c r="ONR53" s="292"/>
      <c r="ONS53" s="292"/>
      <c r="ONT53" s="292"/>
      <c r="ONU53" s="292"/>
      <c r="ONV53" s="292"/>
      <c r="ONW53" s="292"/>
      <c r="ONX53" s="292"/>
      <c r="ONY53" s="292"/>
      <c r="ONZ53" s="292"/>
      <c r="OOA53" s="292"/>
      <c r="OOB53" s="292"/>
      <c r="OOC53" s="292"/>
      <c r="OOD53" s="292"/>
      <c r="OOE53" s="292"/>
      <c r="OOF53" s="292"/>
      <c r="OOG53" s="292"/>
      <c r="OOH53" s="292"/>
      <c r="OOI53" s="292"/>
      <c r="OOJ53" s="292"/>
      <c r="OOK53" s="292"/>
      <c r="OOL53" s="292"/>
      <c r="OOM53" s="292"/>
      <c r="OON53" s="292"/>
      <c r="OOO53" s="292"/>
      <c r="OOP53" s="292"/>
      <c r="OOQ53" s="292"/>
      <c r="OOR53" s="292"/>
      <c r="OOS53" s="292"/>
      <c r="OOT53" s="292"/>
      <c r="OOU53" s="292"/>
      <c r="OOV53" s="292"/>
      <c r="OOW53" s="292"/>
      <c r="OOX53" s="292"/>
      <c r="OOY53" s="292"/>
      <c r="OOZ53" s="292"/>
      <c r="OPA53" s="292"/>
      <c r="OPB53" s="292"/>
      <c r="OPC53" s="292"/>
      <c r="OPD53" s="292"/>
      <c r="OPE53" s="292"/>
      <c r="OPF53" s="292"/>
      <c r="OPG53" s="292"/>
      <c r="OPH53" s="292"/>
      <c r="OPI53" s="292"/>
      <c r="OPJ53" s="292"/>
      <c r="OPK53" s="292"/>
      <c r="OPL53" s="292"/>
      <c r="OPM53" s="292"/>
      <c r="OPN53" s="292"/>
      <c r="OPO53" s="292"/>
      <c r="OPP53" s="292"/>
      <c r="OPQ53" s="292"/>
      <c r="OPR53" s="292"/>
      <c r="OPS53" s="292"/>
      <c r="OPT53" s="292"/>
      <c r="OPU53" s="292"/>
      <c r="OPV53" s="292"/>
      <c r="OPW53" s="292"/>
      <c r="OPX53" s="292"/>
      <c r="OPY53" s="292"/>
      <c r="OPZ53" s="292"/>
      <c r="OQA53" s="292"/>
      <c r="OQB53" s="292"/>
      <c r="OQC53" s="292"/>
      <c r="OQD53" s="292"/>
      <c r="OQE53" s="292"/>
      <c r="OQF53" s="292"/>
      <c r="OQG53" s="292"/>
      <c r="OQH53" s="292"/>
      <c r="OQI53" s="292"/>
      <c r="OQJ53" s="292"/>
      <c r="OQK53" s="292"/>
      <c r="OQL53" s="292"/>
      <c r="OQM53" s="292"/>
      <c r="OQN53" s="292"/>
      <c r="OQO53" s="292"/>
      <c r="OQP53" s="292"/>
      <c r="OQQ53" s="292"/>
      <c r="OQR53" s="292"/>
      <c r="OQS53" s="292"/>
      <c r="OQT53" s="292"/>
      <c r="OQU53" s="292"/>
      <c r="OQV53" s="292"/>
      <c r="OQW53" s="292"/>
      <c r="OQX53" s="292"/>
      <c r="OQY53" s="292"/>
      <c r="OQZ53" s="292"/>
      <c r="ORA53" s="292"/>
      <c r="ORB53" s="292"/>
      <c r="ORC53" s="292"/>
      <c r="ORD53" s="292"/>
      <c r="ORE53" s="292"/>
      <c r="ORF53" s="292"/>
      <c r="ORG53" s="292"/>
      <c r="ORH53" s="292"/>
      <c r="ORI53" s="292"/>
      <c r="ORJ53" s="292"/>
      <c r="ORK53" s="292"/>
      <c r="ORL53" s="292"/>
      <c r="ORM53" s="292"/>
      <c r="ORN53" s="292"/>
      <c r="ORO53" s="292"/>
      <c r="ORP53" s="292"/>
      <c r="ORQ53" s="292"/>
      <c r="ORR53" s="292"/>
      <c r="ORS53" s="292"/>
      <c r="ORT53" s="292"/>
      <c r="ORU53" s="292"/>
      <c r="ORV53" s="292"/>
      <c r="ORW53" s="292"/>
      <c r="ORX53" s="292"/>
      <c r="ORY53" s="292"/>
      <c r="ORZ53" s="292"/>
      <c r="OSA53" s="292"/>
      <c r="OSB53" s="292"/>
      <c r="OSC53" s="292"/>
      <c r="OSD53" s="292"/>
      <c r="OSE53" s="292"/>
      <c r="OSF53" s="292"/>
      <c r="OSG53" s="292"/>
      <c r="OSH53" s="292"/>
      <c r="OSI53" s="292"/>
      <c r="OSJ53" s="292"/>
      <c r="OSK53" s="292"/>
      <c r="OSL53" s="292"/>
      <c r="OSM53" s="292"/>
      <c r="OSN53" s="292"/>
      <c r="OSO53" s="292"/>
      <c r="OSP53" s="292"/>
      <c r="OSQ53" s="292"/>
      <c r="OSR53" s="292"/>
      <c r="OSS53" s="292"/>
      <c r="OST53" s="292"/>
      <c r="OSU53" s="292"/>
      <c r="OSV53" s="292"/>
      <c r="OSW53" s="292"/>
      <c r="OSX53" s="292"/>
      <c r="OSY53" s="292"/>
      <c r="OSZ53" s="292"/>
      <c r="OTA53" s="292"/>
      <c r="OTB53" s="292"/>
      <c r="OTC53" s="292"/>
      <c r="OTD53" s="292"/>
      <c r="OTE53" s="292"/>
      <c r="OTF53" s="292"/>
      <c r="OTG53" s="292"/>
      <c r="OTH53" s="292"/>
      <c r="OTI53" s="292"/>
      <c r="OTJ53" s="292"/>
      <c r="OTK53" s="292"/>
      <c r="OTL53" s="292"/>
      <c r="OTM53" s="292"/>
      <c r="OTN53" s="292"/>
      <c r="OTO53" s="292"/>
      <c r="OTP53" s="292"/>
      <c r="OTQ53" s="292"/>
      <c r="OTR53" s="292"/>
      <c r="OTS53" s="292"/>
      <c r="OTT53" s="292"/>
      <c r="OTU53" s="292"/>
      <c r="OTV53" s="292"/>
      <c r="OTW53" s="292"/>
      <c r="OTX53" s="292"/>
      <c r="OTY53" s="292"/>
      <c r="OTZ53" s="292"/>
      <c r="OUA53" s="292"/>
      <c r="OUB53" s="292"/>
      <c r="OUC53" s="292"/>
      <c r="OUD53" s="292"/>
      <c r="OUE53" s="292"/>
      <c r="OUF53" s="292"/>
      <c r="OUG53" s="292"/>
      <c r="OUH53" s="292"/>
      <c r="OUI53" s="292"/>
      <c r="OUJ53" s="292"/>
      <c r="OUK53" s="292"/>
      <c r="OUL53" s="292"/>
      <c r="OUM53" s="292"/>
      <c r="OUN53" s="292"/>
      <c r="OUO53" s="292"/>
      <c r="OUP53" s="292"/>
      <c r="OUQ53" s="292"/>
      <c r="OUR53" s="292"/>
      <c r="OUS53" s="292"/>
      <c r="OUT53" s="292"/>
      <c r="OUU53" s="292"/>
      <c r="OUV53" s="292"/>
      <c r="OUW53" s="292"/>
      <c r="OUX53" s="292"/>
      <c r="OUY53" s="292"/>
      <c r="OUZ53" s="292"/>
      <c r="OVA53" s="292"/>
      <c r="OVB53" s="292"/>
      <c r="OVC53" s="292"/>
      <c r="OVD53" s="292"/>
      <c r="OVE53" s="292"/>
      <c r="OVF53" s="292"/>
      <c r="OVG53" s="292"/>
      <c r="OVH53" s="292"/>
      <c r="OVI53" s="292"/>
      <c r="OVJ53" s="292"/>
      <c r="OVK53" s="292"/>
      <c r="OVL53" s="292"/>
      <c r="OVM53" s="292"/>
      <c r="OVN53" s="292"/>
      <c r="OVO53" s="292"/>
      <c r="OVP53" s="292"/>
      <c r="OVQ53" s="292"/>
      <c r="OVR53" s="292"/>
      <c r="OVS53" s="292"/>
      <c r="OVT53" s="292"/>
      <c r="OVU53" s="292"/>
      <c r="OVV53" s="292"/>
      <c r="OVW53" s="292"/>
      <c r="OVX53" s="292"/>
      <c r="OVY53" s="292"/>
      <c r="OVZ53" s="292"/>
      <c r="OWA53" s="292"/>
      <c r="OWB53" s="292"/>
      <c r="OWC53" s="292"/>
      <c r="OWD53" s="292"/>
      <c r="OWE53" s="292"/>
      <c r="OWF53" s="292"/>
      <c r="OWG53" s="292"/>
      <c r="OWH53" s="292"/>
      <c r="OWI53" s="292"/>
      <c r="OWJ53" s="292"/>
      <c r="OWK53" s="292"/>
      <c r="OWL53" s="292"/>
      <c r="OWM53" s="292"/>
      <c r="OWN53" s="292"/>
      <c r="OWO53" s="292"/>
      <c r="OWP53" s="292"/>
      <c r="OWQ53" s="292"/>
      <c r="OWR53" s="292"/>
      <c r="OWS53" s="292"/>
      <c r="OWT53" s="292"/>
      <c r="OWU53" s="292"/>
      <c r="OWV53" s="292"/>
      <c r="OWW53" s="292"/>
      <c r="OWX53" s="292"/>
      <c r="OWY53" s="292"/>
      <c r="OWZ53" s="292"/>
      <c r="OXA53" s="292"/>
      <c r="OXB53" s="292"/>
      <c r="OXC53" s="292"/>
      <c r="OXD53" s="292"/>
      <c r="OXE53" s="292"/>
      <c r="OXF53" s="292"/>
      <c r="OXG53" s="292"/>
      <c r="OXH53" s="292"/>
      <c r="OXI53" s="292"/>
      <c r="OXJ53" s="292"/>
      <c r="OXK53" s="292"/>
      <c r="OXL53" s="292"/>
      <c r="OXM53" s="292"/>
      <c r="OXN53" s="292"/>
      <c r="OXO53" s="292"/>
      <c r="OXP53" s="292"/>
      <c r="OXQ53" s="292"/>
      <c r="OXR53" s="292"/>
      <c r="OXS53" s="292"/>
      <c r="OXT53" s="292"/>
      <c r="OXU53" s="292"/>
      <c r="OXV53" s="292"/>
      <c r="OXW53" s="292"/>
      <c r="OXX53" s="292"/>
      <c r="OXY53" s="292"/>
      <c r="OXZ53" s="292"/>
      <c r="OYA53" s="292"/>
      <c r="OYB53" s="292"/>
      <c r="OYC53" s="292"/>
      <c r="OYD53" s="292"/>
      <c r="OYE53" s="292"/>
      <c r="OYF53" s="292"/>
      <c r="OYG53" s="292"/>
      <c r="OYH53" s="292"/>
      <c r="OYI53" s="292"/>
      <c r="OYJ53" s="292"/>
      <c r="OYK53" s="292"/>
      <c r="OYL53" s="292"/>
      <c r="OYM53" s="292"/>
      <c r="OYN53" s="292"/>
      <c r="OYO53" s="292"/>
      <c r="OYP53" s="292"/>
      <c r="OYQ53" s="292"/>
      <c r="OYR53" s="292"/>
      <c r="OYS53" s="292"/>
      <c r="OYT53" s="292"/>
      <c r="OYU53" s="292"/>
      <c r="OYV53" s="292"/>
      <c r="OYW53" s="292"/>
      <c r="OYX53" s="292"/>
      <c r="OYY53" s="292"/>
      <c r="OYZ53" s="292"/>
      <c r="OZA53" s="292"/>
      <c r="OZB53" s="292"/>
      <c r="OZC53" s="292"/>
      <c r="OZD53" s="292"/>
      <c r="OZE53" s="292"/>
      <c r="OZF53" s="292"/>
      <c r="OZG53" s="292"/>
      <c r="OZH53" s="292"/>
      <c r="OZI53" s="292"/>
      <c r="OZJ53" s="292"/>
      <c r="OZK53" s="292"/>
      <c r="OZL53" s="292"/>
      <c r="OZM53" s="292"/>
      <c r="OZN53" s="292"/>
      <c r="OZO53" s="292"/>
      <c r="OZP53" s="292"/>
      <c r="OZQ53" s="292"/>
      <c r="OZR53" s="292"/>
      <c r="OZS53" s="292"/>
      <c r="OZT53" s="292"/>
      <c r="OZU53" s="292"/>
      <c r="OZV53" s="292"/>
      <c r="OZW53" s="292"/>
      <c r="OZX53" s="292"/>
      <c r="OZY53" s="292"/>
      <c r="OZZ53" s="292"/>
      <c r="PAA53" s="292"/>
      <c r="PAB53" s="292"/>
      <c r="PAC53" s="292"/>
      <c r="PAD53" s="292"/>
      <c r="PAE53" s="292"/>
      <c r="PAF53" s="292"/>
      <c r="PAG53" s="292"/>
      <c r="PAH53" s="292"/>
      <c r="PAI53" s="292"/>
      <c r="PAJ53" s="292"/>
      <c r="PAK53" s="292"/>
      <c r="PAL53" s="292"/>
      <c r="PAM53" s="292"/>
      <c r="PAN53" s="292"/>
      <c r="PAO53" s="292"/>
      <c r="PAP53" s="292"/>
      <c r="PAQ53" s="292"/>
      <c r="PAR53" s="292"/>
      <c r="PAS53" s="292"/>
      <c r="PAT53" s="292"/>
      <c r="PAU53" s="292"/>
      <c r="PAV53" s="292"/>
      <c r="PAW53" s="292"/>
      <c r="PAX53" s="292"/>
      <c r="PAY53" s="292"/>
      <c r="PAZ53" s="292"/>
      <c r="PBA53" s="292"/>
      <c r="PBB53" s="292"/>
      <c r="PBC53" s="292"/>
      <c r="PBD53" s="292"/>
      <c r="PBE53" s="292"/>
      <c r="PBF53" s="292"/>
      <c r="PBG53" s="292"/>
      <c r="PBH53" s="292"/>
      <c r="PBI53" s="292"/>
      <c r="PBJ53" s="292"/>
      <c r="PBK53" s="292"/>
      <c r="PBL53" s="292"/>
      <c r="PBM53" s="292"/>
      <c r="PBN53" s="292"/>
      <c r="PBO53" s="292"/>
      <c r="PBP53" s="292"/>
      <c r="PBQ53" s="292"/>
      <c r="PBR53" s="292"/>
      <c r="PBS53" s="292"/>
      <c r="PBT53" s="292"/>
      <c r="PBU53" s="292"/>
      <c r="PBV53" s="292"/>
      <c r="PBW53" s="292"/>
      <c r="PBX53" s="292"/>
      <c r="PBY53" s="292"/>
      <c r="PBZ53" s="292"/>
      <c r="PCA53" s="292"/>
      <c r="PCB53" s="292"/>
      <c r="PCC53" s="292"/>
      <c r="PCD53" s="292"/>
      <c r="PCE53" s="292"/>
      <c r="PCF53" s="292"/>
      <c r="PCG53" s="292"/>
      <c r="PCH53" s="292"/>
      <c r="PCI53" s="292"/>
      <c r="PCJ53" s="292"/>
      <c r="PCK53" s="292"/>
      <c r="PCL53" s="292"/>
      <c r="PCM53" s="292"/>
      <c r="PCN53" s="292"/>
      <c r="PCO53" s="292"/>
      <c r="PCP53" s="292"/>
      <c r="PCQ53" s="292"/>
      <c r="PCR53" s="292"/>
      <c r="PCS53" s="292"/>
      <c r="PCT53" s="292"/>
      <c r="PCU53" s="292"/>
      <c r="PCV53" s="292"/>
      <c r="PCW53" s="292"/>
      <c r="PCX53" s="292"/>
      <c r="PCY53" s="292"/>
      <c r="PCZ53" s="292"/>
      <c r="PDA53" s="292"/>
      <c r="PDB53" s="292"/>
      <c r="PDC53" s="292"/>
      <c r="PDD53" s="292"/>
      <c r="PDE53" s="292"/>
      <c r="PDF53" s="292"/>
      <c r="PDG53" s="292"/>
      <c r="PDH53" s="292"/>
      <c r="PDI53" s="292"/>
      <c r="PDJ53" s="292"/>
      <c r="PDK53" s="292"/>
      <c r="PDL53" s="292"/>
      <c r="PDM53" s="292"/>
      <c r="PDN53" s="292"/>
      <c r="PDO53" s="292"/>
      <c r="PDP53" s="292"/>
      <c r="PDQ53" s="292"/>
      <c r="PDR53" s="292"/>
      <c r="PDS53" s="292"/>
      <c r="PDT53" s="292"/>
      <c r="PDU53" s="292"/>
      <c r="PDV53" s="292"/>
      <c r="PDW53" s="292"/>
      <c r="PDX53" s="292"/>
      <c r="PDY53" s="292"/>
      <c r="PDZ53" s="292"/>
      <c r="PEA53" s="292"/>
      <c r="PEB53" s="292"/>
      <c r="PEC53" s="292"/>
      <c r="PED53" s="292"/>
      <c r="PEE53" s="292"/>
      <c r="PEF53" s="292"/>
      <c r="PEG53" s="292"/>
      <c r="PEH53" s="292"/>
      <c r="PEI53" s="292"/>
      <c r="PEJ53" s="292"/>
      <c r="PEK53" s="292"/>
      <c r="PEL53" s="292"/>
      <c r="PEM53" s="292"/>
      <c r="PEN53" s="292"/>
      <c r="PEO53" s="292"/>
      <c r="PEP53" s="292"/>
      <c r="PEQ53" s="292"/>
      <c r="PER53" s="292"/>
      <c r="PES53" s="292"/>
      <c r="PET53" s="292"/>
      <c r="PEU53" s="292"/>
      <c r="PEV53" s="292"/>
      <c r="PEW53" s="292"/>
      <c r="PEX53" s="292"/>
      <c r="PEY53" s="292"/>
      <c r="PEZ53" s="292"/>
      <c r="PFA53" s="292"/>
      <c r="PFB53" s="292"/>
      <c r="PFC53" s="292"/>
      <c r="PFD53" s="292"/>
      <c r="PFE53" s="292"/>
      <c r="PFF53" s="292"/>
      <c r="PFG53" s="292"/>
      <c r="PFH53" s="292"/>
      <c r="PFI53" s="292"/>
      <c r="PFJ53" s="292"/>
      <c r="PFK53" s="292"/>
      <c r="PFL53" s="292"/>
      <c r="PFM53" s="292"/>
      <c r="PFN53" s="292"/>
      <c r="PFO53" s="292"/>
      <c r="PFP53" s="292"/>
      <c r="PFQ53" s="292"/>
      <c r="PFR53" s="292"/>
      <c r="PFS53" s="292"/>
      <c r="PFT53" s="292"/>
      <c r="PFU53" s="292"/>
      <c r="PFV53" s="292"/>
      <c r="PFW53" s="292"/>
      <c r="PFX53" s="292"/>
      <c r="PFY53" s="292"/>
      <c r="PFZ53" s="292"/>
      <c r="PGA53" s="292"/>
      <c r="PGB53" s="292"/>
      <c r="PGC53" s="292"/>
      <c r="PGD53" s="292"/>
      <c r="PGE53" s="292"/>
      <c r="PGF53" s="292"/>
      <c r="PGG53" s="292"/>
      <c r="PGH53" s="292"/>
      <c r="PGI53" s="292"/>
      <c r="PGJ53" s="292"/>
      <c r="PGK53" s="292"/>
      <c r="PGL53" s="292"/>
      <c r="PGM53" s="292"/>
      <c r="PGN53" s="292"/>
      <c r="PGO53" s="292"/>
      <c r="PGP53" s="292"/>
      <c r="PGQ53" s="292"/>
      <c r="PGR53" s="292"/>
      <c r="PGS53" s="292"/>
      <c r="PGT53" s="292"/>
      <c r="PGU53" s="292"/>
      <c r="PGV53" s="292"/>
      <c r="PGW53" s="292"/>
      <c r="PGX53" s="292"/>
      <c r="PGY53" s="292"/>
      <c r="PGZ53" s="292"/>
      <c r="PHA53" s="292"/>
      <c r="PHB53" s="292"/>
      <c r="PHC53" s="292"/>
      <c r="PHD53" s="292"/>
      <c r="PHE53" s="292"/>
      <c r="PHF53" s="292"/>
      <c r="PHG53" s="292"/>
      <c r="PHH53" s="292"/>
      <c r="PHI53" s="292"/>
      <c r="PHJ53" s="292"/>
      <c r="PHK53" s="292"/>
      <c r="PHL53" s="292"/>
      <c r="PHM53" s="292"/>
      <c r="PHN53" s="292"/>
      <c r="PHO53" s="292"/>
      <c r="PHP53" s="292"/>
      <c r="PHQ53" s="292"/>
      <c r="PHR53" s="292"/>
      <c r="PHS53" s="292"/>
      <c r="PHT53" s="292"/>
      <c r="PHU53" s="292"/>
      <c r="PHV53" s="292"/>
      <c r="PHW53" s="292"/>
      <c r="PHX53" s="292"/>
      <c r="PHY53" s="292"/>
      <c r="PHZ53" s="292"/>
      <c r="PIA53" s="292"/>
      <c r="PIB53" s="292"/>
      <c r="PIC53" s="292"/>
      <c r="PID53" s="292"/>
      <c r="PIE53" s="292"/>
      <c r="PIF53" s="292"/>
      <c r="PIG53" s="292"/>
      <c r="PIH53" s="292"/>
      <c r="PII53" s="292"/>
      <c r="PIJ53" s="292"/>
      <c r="PIK53" s="292"/>
      <c r="PIL53" s="292"/>
      <c r="PIM53" s="292"/>
      <c r="PIN53" s="292"/>
      <c r="PIO53" s="292"/>
      <c r="PIP53" s="292"/>
      <c r="PIQ53" s="292"/>
      <c r="PIR53" s="292"/>
      <c r="PIS53" s="292"/>
      <c r="PIT53" s="292"/>
      <c r="PIU53" s="292"/>
      <c r="PIV53" s="292"/>
      <c r="PIW53" s="292"/>
      <c r="PIX53" s="292"/>
      <c r="PIY53" s="292"/>
      <c r="PIZ53" s="292"/>
      <c r="PJA53" s="292"/>
      <c r="PJB53" s="292"/>
      <c r="PJC53" s="292"/>
      <c r="PJD53" s="292"/>
      <c r="PJE53" s="292"/>
      <c r="PJF53" s="292"/>
      <c r="PJG53" s="292"/>
      <c r="PJH53" s="292"/>
      <c r="PJI53" s="292"/>
      <c r="PJJ53" s="292"/>
      <c r="PJK53" s="292"/>
      <c r="PJL53" s="292"/>
      <c r="PJM53" s="292"/>
      <c r="PJN53" s="292"/>
      <c r="PJO53" s="292"/>
      <c r="PJP53" s="292"/>
      <c r="PJQ53" s="292"/>
      <c r="PJR53" s="292"/>
      <c r="PJS53" s="292"/>
      <c r="PJT53" s="292"/>
      <c r="PJU53" s="292"/>
      <c r="PJV53" s="292"/>
      <c r="PJW53" s="292"/>
      <c r="PJX53" s="292"/>
      <c r="PJY53" s="292"/>
      <c r="PJZ53" s="292"/>
      <c r="PKA53" s="292"/>
      <c r="PKB53" s="292"/>
      <c r="PKC53" s="292"/>
      <c r="PKD53" s="292"/>
      <c r="PKE53" s="292"/>
      <c r="PKF53" s="292"/>
      <c r="PKG53" s="292"/>
      <c r="PKH53" s="292"/>
      <c r="PKI53" s="292"/>
      <c r="PKJ53" s="292"/>
      <c r="PKK53" s="292"/>
      <c r="PKL53" s="292"/>
      <c r="PKM53" s="292"/>
      <c r="PKN53" s="292"/>
      <c r="PKO53" s="292"/>
      <c r="PKP53" s="292"/>
      <c r="PKQ53" s="292"/>
      <c r="PKR53" s="292"/>
      <c r="PKS53" s="292"/>
      <c r="PKT53" s="292"/>
      <c r="PKU53" s="292"/>
      <c r="PKV53" s="292"/>
      <c r="PKW53" s="292"/>
      <c r="PKX53" s="292"/>
      <c r="PKY53" s="292"/>
      <c r="PKZ53" s="292"/>
      <c r="PLA53" s="292"/>
      <c r="PLB53" s="292"/>
      <c r="PLC53" s="292"/>
      <c r="PLD53" s="292"/>
      <c r="PLE53" s="292"/>
      <c r="PLF53" s="292"/>
      <c r="PLG53" s="292"/>
      <c r="PLH53" s="292"/>
      <c r="PLI53" s="292"/>
      <c r="PLJ53" s="292"/>
      <c r="PLK53" s="292"/>
      <c r="PLL53" s="292"/>
      <c r="PLM53" s="292"/>
      <c r="PLN53" s="292"/>
      <c r="PLO53" s="292"/>
      <c r="PLP53" s="292"/>
      <c r="PLQ53" s="292"/>
      <c r="PLR53" s="292"/>
      <c r="PLS53" s="292"/>
      <c r="PLT53" s="292"/>
      <c r="PLU53" s="292"/>
      <c r="PLV53" s="292"/>
      <c r="PLW53" s="292"/>
      <c r="PLX53" s="292"/>
      <c r="PLY53" s="292"/>
      <c r="PLZ53" s="292"/>
      <c r="PMA53" s="292"/>
      <c r="PMB53" s="292"/>
      <c r="PMC53" s="292"/>
      <c r="PMD53" s="292"/>
      <c r="PME53" s="292"/>
      <c r="PMF53" s="292"/>
      <c r="PMG53" s="292"/>
      <c r="PMH53" s="292"/>
      <c r="PMI53" s="292"/>
      <c r="PMJ53" s="292"/>
      <c r="PMK53" s="292"/>
      <c r="PML53" s="292"/>
      <c r="PMM53" s="292"/>
      <c r="PMN53" s="292"/>
      <c r="PMO53" s="292"/>
      <c r="PMP53" s="292"/>
      <c r="PMQ53" s="292"/>
      <c r="PMR53" s="292"/>
      <c r="PMS53" s="292"/>
      <c r="PMT53" s="292"/>
      <c r="PMU53" s="292"/>
      <c r="PMV53" s="292"/>
      <c r="PMW53" s="292"/>
      <c r="PMX53" s="292"/>
      <c r="PMY53" s="292"/>
      <c r="PMZ53" s="292"/>
      <c r="PNA53" s="292"/>
      <c r="PNB53" s="292"/>
      <c r="PNC53" s="292"/>
      <c r="PND53" s="292"/>
      <c r="PNE53" s="292"/>
      <c r="PNF53" s="292"/>
      <c r="PNG53" s="292"/>
      <c r="PNH53" s="292"/>
      <c r="PNI53" s="292"/>
      <c r="PNJ53" s="292"/>
      <c r="PNK53" s="292"/>
      <c r="PNL53" s="292"/>
      <c r="PNM53" s="292"/>
      <c r="PNN53" s="292"/>
      <c r="PNO53" s="292"/>
      <c r="PNP53" s="292"/>
      <c r="PNQ53" s="292"/>
      <c r="PNR53" s="292"/>
      <c r="PNS53" s="292"/>
      <c r="PNT53" s="292"/>
      <c r="PNU53" s="292"/>
      <c r="PNV53" s="292"/>
      <c r="PNW53" s="292"/>
      <c r="PNX53" s="292"/>
      <c r="PNY53" s="292"/>
      <c r="PNZ53" s="292"/>
      <c r="POA53" s="292"/>
      <c r="POB53" s="292"/>
      <c r="POC53" s="292"/>
      <c r="POD53" s="292"/>
      <c r="POE53" s="292"/>
      <c r="POF53" s="292"/>
      <c r="POG53" s="292"/>
      <c r="POH53" s="292"/>
      <c r="POI53" s="292"/>
      <c r="POJ53" s="292"/>
      <c r="POK53" s="292"/>
      <c r="POL53" s="292"/>
      <c r="POM53" s="292"/>
      <c r="PON53" s="292"/>
      <c r="POO53" s="292"/>
      <c r="POP53" s="292"/>
      <c r="POQ53" s="292"/>
      <c r="POR53" s="292"/>
      <c r="POS53" s="292"/>
      <c r="POT53" s="292"/>
      <c r="POU53" s="292"/>
      <c r="POV53" s="292"/>
      <c r="POW53" s="292"/>
      <c r="POX53" s="292"/>
      <c r="POY53" s="292"/>
      <c r="POZ53" s="292"/>
      <c r="PPA53" s="292"/>
      <c r="PPB53" s="292"/>
      <c r="PPC53" s="292"/>
      <c r="PPD53" s="292"/>
      <c r="PPE53" s="292"/>
      <c r="PPF53" s="292"/>
      <c r="PPG53" s="292"/>
      <c r="PPH53" s="292"/>
      <c r="PPI53" s="292"/>
      <c r="PPJ53" s="292"/>
      <c r="PPK53" s="292"/>
      <c r="PPL53" s="292"/>
      <c r="PPM53" s="292"/>
      <c r="PPN53" s="292"/>
      <c r="PPO53" s="292"/>
      <c r="PPP53" s="292"/>
      <c r="PPQ53" s="292"/>
      <c r="PPR53" s="292"/>
      <c r="PPS53" s="292"/>
      <c r="PPT53" s="292"/>
      <c r="PPU53" s="292"/>
      <c r="PPV53" s="292"/>
      <c r="PPW53" s="292"/>
      <c r="PPX53" s="292"/>
      <c r="PPY53" s="292"/>
      <c r="PPZ53" s="292"/>
      <c r="PQA53" s="292"/>
      <c r="PQB53" s="292"/>
      <c r="PQC53" s="292"/>
      <c r="PQD53" s="292"/>
      <c r="PQE53" s="292"/>
      <c r="PQF53" s="292"/>
      <c r="PQG53" s="292"/>
      <c r="PQH53" s="292"/>
      <c r="PQI53" s="292"/>
      <c r="PQJ53" s="292"/>
      <c r="PQK53" s="292"/>
      <c r="PQL53" s="292"/>
      <c r="PQM53" s="292"/>
      <c r="PQN53" s="292"/>
      <c r="PQO53" s="292"/>
      <c r="PQP53" s="292"/>
      <c r="PQQ53" s="292"/>
      <c r="PQR53" s="292"/>
      <c r="PQS53" s="292"/>
      <c r="PQT53" s="292"/>
      <c r="PQU53" s="292"/>
      <c r="PQV53" s="292"/>
      <c r="PQW53" s="292"/>
      <c r="PQX53" s="292"/>
      <c r="PQY53" s="292"/>
      <c r="PQZ53" s="292"/>
      <c r="PRA53" s="292"/>
      <c r="PRB53" s="292"/>
      <c r="PRC53" s="292"/>
      <c r="PRD53" s="292"/>
      <c r="PRE53" s="292"/>
      <c r="PRF53" s="292"/>
      <c r="PRG53" s="292"/>
      <c r="PRH53" s="292"/>
      <c r="PRI53" s="292"/>
      <c r="PRJ53" s="292"/>
      <c r="PRK53" s="292"/>
      <c r="PRL53" s="292"/>
      <c r="PRM53" s="292"/>
      <c r="PRN53" s="292"/>
      <c r="PRO53" s="292"/>
      <c r="PRP53" s="292"/>
      <c r="PRQ53" s="292"/>
      <c r="PRR53" s="292"/>
      <c r="PRS53" s="292"/>
      <c r="PRT53" s="292"/>
      <c r="PRU53" s="292"/>
      <c r="PRV53" s="292"/>
      <c r="PRW53" s="292"/>
      <c r="PRX53" s="292"/>
      <c r="PRY53" s="292"/>
      <c r="PRZ53" s="292"/>
      <c r="PSA53" s="292"/>
      <c r="PSB53" s="292"/>
      <c r="PSC53" s="292"/>
      <c r="PSD53" s="292"/>
      <c r="PSE53" s="292"/>
      <c r="PSF53" s="292"/>
      <c r="PSG53" s="292"/>
      <c r="PSH53" s="292"/>
      <c r="PSI53" s="292"/>
      <c r="PSJ53" s="292"/>
      <c r="PSK53" s="292"/>
      <c r="PSL53" s="292"/>
      <c r="PSM53" s="292"/>
      <c r="PSN53" s="292"/>
      <c r="PSO53" s="292"/>
      <c r="PSP53" s="292"/>
      <c r="PSQ53" s="292"/>
      <c r="PSR53" s="292"/>
      <c r="PSS53" s="292"/>
      <c r="PST53" s="292"/>
      <c r="PSU53" s="292"/>
      <c r="PSV53" s="292"/>
      <c r="PSW53" s="292"/>
      <c r="PSX53" s="292"/>
      <c r="PSY53" s="292"/>
      <c r="PSZ53" s="292"/>
      <c r="PTA53" s="292"/>
      <c r="PTB53" s="292"/>
      <c r="PTC53" s="292"/>
      <c r="PTD53" s="292"/>
      <c r="PTE53" s="292"/>
      <c r="PTF53" s="292"/>
      <c r="PTG53" s="292"/>
      <c r="PTH53" s="292"/>
      <c r="PTI53" s="292"/>
      <c r="PTJ53" s="292"/>
      <c r="PTK53" s="292"/>
      <c r="PTL53" s="292"/>
      <c r="PTM53" s="292"/>
      <c r="PTN53" s="292"/>
      <c r="PTO53" s="292"/>
      <c r="PTP53" s="292"/>
      <c r="PTQ53" s="292"/>
      <c r="PTR53" s="292"/>
      <c r="PTS53" s="292"/>
      <c r="PTT53" s="292"/>
      <c r="PTU53" s="292"/>
      <c r="PTV53" s="292"/>
      <c r="PTW53" s="292"/>
      <c r="PTX53" s="292"/>
      <c r="PTY53" s="292"/>
      <c r="PTZ53" s="292"/>
      <c r="PUA53" s="292"/>
      <c r="PUB53" s="292"/>
      <c r="PUC53" s="292"/>
      <c r="PUD53" s="292"/>
      <c r="PUE53" s="292"/>
      <c r="PUF53" s="292"/>
      <c r="PUG53" s="292"/>
      <c r="PUH53" s="292"/>
      <c r="PUI53" s="292"/>
      <c r="PUJ53" s="292"/>
      <c r="PUK53" s="292"/>
      <c r="PUL53" s="292"/>
      <c r="PUM53" s="292"/>
      <c r="PUN53" s="292"/>
      <c r="PUO53" s="292"/>
      <c r="PUP53" s="292"/>
      <c r="PUQ53" s="292"/>
      <c r="PUR53" s="292"/>
      <c r="PUS53" s="292"/>
      <c r="PUT53" s="292"/>
      <c r="PUU53" s="292"/>
      <c r="PUV53" s="292"/>
      <c r="PUW53" s="292"/>
      <c r="PUX53" s="292"/>
      <c r="PUY53" s="292"/>
      <c r="PUZ53" s="292"/>
      <c r="PVA53" s="292"/>
      <c r="PVB53" s="292"/>
      <c r="PVC53" s="292"/>
      <c r="PVD53" s="292"/>
      <c r="PVE53" s="292"/>
      <c r="PVF53" s="292"/>
      <c r="PVG53" s="292"/>
      <c r="PVH53" s="292"/>
      <c r="PVI53" s="292"/>
      <c r="PVJ53" s="292"/>
      <c r="PVK53" s="292"/>
      <c r="PVL53" s="292"/>
      <c r="PVM53" s="292"/>
      <c r="PVN53" s="292"/>
      <c r="PVO53" s="292"/>
      <c r="PVP53" s="292"/>
      <c r="PVQ53" s="292"/>
      <c r="PVR53" s="292"/>
      <c r="PVS53" s="292"/>
      <c r="PVT53" s="292"/>
      <c r="PVU53" s="292"/>
      <c r="PVV53" s="292"/>
      <c r="PVW53" s="292"/>
      <c r="PVX53" s="292"/>
      <c r="PVY53" s="292"/>
      <c r="PVZ53" s="292"/>
      <c r="PWA53" s="292"/>
      <c r="PWB53" s="292"/>
      <c r="PWC53" s="292"/>
      <c r="PWD53" s="292"/>
      <c r="PWE53" s="292"/>
      <c r="PWF53" s="292"/>
      <c r="PWG53" s="292"/>
      <c r="PWH53" s="292"/>
      <c r="PWI53" s="292"/>
      <c r="PWJ53" s="292"/>
      <c r="PWK53" s="292"/>
      <c r="PWL53" s="292"/>
      <c r="PWM53" s="292"/>
      <c r="PWN53" s="292"/>
      <c r="PWO53" s="292"/>
      <c r="PWP53" s="292"/>
      <c r="PWQ53" s="292"/>
      <c r="PWR53" s="292"/>
      <c r="PWS53" s="292"/>
      <c r="PWT53" s="292"/>
      <c r="PWU53" s="292"/>
      <c r="PWV53" s="292"/>
      <c r="PWW53" s="292"/>
      <c r="PWX53" s="292"/>
      <c r="PWY53" s="292"/>
      <c r="PWZ53" s="292"/>
      <c r="PXA53" s="292"/>
      <c r="PXB53" s="292"/>
      <c r="PXC53" s="292"/>
      <c r="PXD53" s="292"/>
      <c r="PXE53" s="292"/>
      <c r="PXF53" s="292"/>
      <c r="PXG53" s="292"/>
      <c r="PXH53" s="292"/>
      <c r="PXI53" s="292"/>
      <c r="PXJ53" s="292"/>
      <c r="PXK53" s="292"/>
      <c r="PXL53" s="292"/>
      <c r="PXM53" s="292"/>
      <c r="PXN53" s="292"/>
      <c r="PXO53" s="292"/>
      <c r="PXP53" s="292"/>
      <c r="PXQ53" s="292"/>
      <c r="PXR53" s="292"/>
      <c r="PXS53" s="292"/>
      <c r="PXT53" s="292"/>
      <c r="PXU53" s="292"/>
      <c r="PXV53" s="292"/>
      <c r="PXW53" s="292"/>
      <c r="PXX53" s="292"/>
      <c r="PXY53" s="292"/>
      <c r="PXZ53" s="292"/>
      <c r="PYA53" s="292"/>
      <c r="PYB53" s="292"/>
      <c r="PYC53" s="292"/>
      <c r="PYD53" s="292"/>
      <c r="PYE53" s="292"/>
      <c r="PYF53" s="292"/>
      <c r="PYG53" s="292"/>
      <c r="PYH53" s="292"/>
      <c r="PYI53" s="292"/>
      <c r="PYJ53" s="292"/>
      <c r="PYK53" s="292"/>
      <c r="PYL53" s="292"/>
      <c r="PYM53" s="292"/>
      <c r="PYN53" s="292"/>
      <c r="PYO53" s="292"/>
      <c r="PYP53" s="292"/>
      <c r="PYQ53" s="292"/>
      <c r="PYR53" s="292"/>
      <c r="PYS53" s="292"/>
      <c r="PYT53" s="292"/>
      <c r="PYU53" s="292"/>
      <c r="PYV53" s="292"/>
      <c r="PYW53" s="292"/>
      <c r="PYX53" s="292"/>
      <c r="PYY53" s="292"/>
      <c r="PYZ53" s="292"/>
      <c r="PZA53" s="292"/>
      <c r="PZB53" s="292"/>
      <c r="PZC53" s="292"/>
      <c r="PZD53" s="292"/>
      <c r="PZE53" s="292"/>
      <c r="PZF53" s="292"/>
      <c r="PZG53" s="292"/>
      <c r="PZH53" s="292"/>
      <c r="PZI53" s="292"/>
      <c r="PZJ53" s="292"/>
      <c r="PZK53" s="292"/>
      <c r="PZL53" s="292"/>
      <c r="PZM53" s="292"/>
      <c r="PZN53" s="292"/>
      <c r="PZO53" s="292"/>
      <c r="PZP53" s="292"/>
      <c r="PZQ53" s="292"/>
      <c r="PZR53" s="292"/>
      <c r="PZS53" s="292"/>
      <c r="PZT53" s="292"/>
      <c r="PZU53" s="292"/>
      <c r="PZV53" s="292"/>
      <c r="PZW53" s="292"/>
      <c r="PZX53" s="292"/>
      <c r="PZY53" s="292"/>
      <c r="PZZ53" s="292"/>
      <c r="QAA53" s="292"/>
      <c r="QAB53" s="292"/>
      <c r="QAC53" s="292"/>
      <c r="QAD53" s="292"/>
      <c r="QAE53" s="292"/>
      <c r="QAF53" s="292"/>
      <c r="QAG53" s="292"/>
      <c r="QAH53" s="292"/>
      <c r="QAI53" s="292"/>
      <c r="QAJ53" s="292"/>
      <c r="QAK53" s="292"/>
      <c r="QAL53" s="292"/>
      <c r="QAM53" s="292"/>
      <c r="QAN53" s="292"/>
      <c r="QAO53" s="292"/>
      <c r="QAP53" s="292"/>
      <c r="QAQ53" s="292"/>
      <c r="QAR53" s="292"/>
      <c r="QAS53" s="292"/>
      <c r="QAT53" s="292"/>
      <c r="QAU53" s="292"/>
      <c r="QAV53" s="292"/>
      <c r="QAW53" s="292"/>
      <c r="QAX53" s="292"/>
      <c r="QAY53" s="292"/>
      <c r="QAZ53" s="292"/>
      <c r="QBA53" s="292"/>
      <c r="QBB53" s="292"/>
      <c r="QBC53" s="292"/>
      <c r="QBD53" s="292"/>
      <c r="QBE53" s="292"/>
      <c r="QBF53" s="292"/>
      <c r="QBG53" s="292"/>
      <c r="QBH53" s="292"/>
      <c r="QBI53" s="292"/>
      <c r="QBJ53" s="292"/>
      <c r="QBK53" s="292"/>
      <c r="QBL53" s="292"/>
      <c r="QBM53" s="292"/>
      <c r="QBN53" s="292"/>
      <c r="QBO53" s="292"/>
      <c r="QBP53" s="292"/>
      <c r="QBQ53" s="292"/>
      <c r="QBR53" s="292"/>
      <c r="QBS53" s="292"/>
      <c r="QBT53" s="292"/>
      <c r="QBU53" s="292"/>
      <c r="QBV53" s="292"/>
      <c r="QBW53" s="292"/>
      <c r="QBX53" s="292"/>
      <c r="QBY53" s="292"/>
      <c r="QBZ53" s="292"/>
      <c r="QCA53" s="292"/>
      <c r="QCB53" s="292"/>
      <c r="QCC53" s="292"/>
      <c r="QCD53" s="292"/>
      <c r="QCE53" s="292"/>
      <c r="QCF53" s="292"/>
      <c r="QCG53" s="292"/>
      <c r="QCH53" s="292"/>
      <c r="QCI53" s="292"/>
      <c r="QCJ53" s="292"/>
      <c r="QCK53" s="292"/>
      <c r="QCL53" s="292"/>
      <c r="QCM53" s="292"/>
      <c r="QCN53" s="292"/>
      <c r="QCO53" s="292"/>
      <c r="QCP53" s="292"/>
      <c r="QCQ53" s="292"/>
      <c r="QCR53" s="292"/>
      <c r="QCS53" s="292"/>
      <c r="QCT53" s="292"/>
      <c r="QCU53" s="292"/>
      <c r="QCV53" s="292"/>
      <c r="QCW53" s="292"/>
      <c r="QCX53" s="292"/>
      <c r="QCY53" s="292"/>
      <c r="QCZ53" s="292"/>
      <c r="QDA53" s="292"/>
      <c r="QDB53" s="292"/>
      <c r="QDC53" s="292"/>
      <c r="QDD53" s="292"/>
      <c r="QDE53" s="292"/>
      <c r="QDF53" s="292"/>
      <c r="QDG53" s="292"/>
      <c r="QDH53" s="292"/>
      <c r="QDI53" s="292"/>
      <c r="QDJ53" s="292"/>
      <c r="QDK53" s="292"/>
      <c r="QDL53" s="292"/>
      <c r="QDM53" s="292"/>
      <c r="QDN53" s="292"/>
      <c r="QDO53" s="292"/>
      <c r="QDP53" s="292"/>
      <c r="QDQ53" s="292"/>
      <c r="QDR53" s="292"/>
      <c r="QDS53" s="292"/>
      <c r="QDT53" s="292"/>
      <c r="QDU53" s="292"/>
      <c r="QDV53" s="292"/>
      <c r="QDW53" s="292"/>
      <c r="QDX53" s="292"/>
      <c r="QDY53" s="292"/>
      <c r="QDZ53" s="292"/>
      <c r="QEA53" s="292"/>
      <c r="QEB53" s="292"/>
      <c r="QEC53" s="292"/>
      <c r="QED53" s="292"/>
      <c r="QEE53" s="292"/>
      <c r="QEF53" s="292"/>
      <c r="QEG53" s="292"/>
      <c r="QEH53" s="292"/>
      <c r="QEI53" s="292"/>
      <c r="QEJ53" s="292"/>
      <c r="QEK53" s="292"/>
      <c r="QEL53" s="292"/>
      <c r="QEM53" s="292"/>
      <c r="QEN53" s="292"/>
      <c r="QEO53" s="292"/>
      <c r="QEP53" s="292"/>
      <c r="QEQ53" s="292"/>
      <c r="QER53" s="292"/>
      <c r="QES53" s="292"/>
      <c r="QET53" s="292"/>
      <c r="QEU53" s="292"/>
      <c r="QEV53" s="292"/>
      <c r="QEW53" s="292"/>
      <c r="QEX53" s="292"/>
      <c r="QEY53" s="292"/>
      <c r="QEZ53" s="292"/>
      <c r="QFA53" s="292"/>
      <c r="QFB53" s="292"/>
      <c r="QFC53" s="292"/>
      <c r="QFD53" s="292"/>
      <c r="QFE53" s="292"/>
      <c r="QFF53" s="292"/>
      <c r="QFG53" s="292"/>
      <c r="QFH53" s="292"/>
      <c r="QFI53" s="292"/>
      <c r="QFJ53" s="292"/>
      <c r="QFK53" s="292"/>
      <c r="QFL53" s="292"/>
      <c r="QFM53" s="292"/>
      <c r="QFN53" s="292"/>
      <c r="QFO53" s="292"/>
      <c r="QFP53" s="292"/>
      <c r="QFQ53" s="292"/>
      <c r="QFR53" s="292"/>
      <c r="QFS53" s="292"/>
      <c r="QFT53" s="292"/>
      <c r="QFU53" s="292"/>
      <c r="QFV53" s="292"/>
      <c r="QFW53" s="292"/>
      <c r="QFX53" s="292"/>
      <c r="QFY53" s="292"/>
      <c r="QFZ53" s="292"/>
      <c r="QGA53" s="292"/>
      <c r="QGB53" s="292"/>
      <c r="QGC53" s="292"/>
      <c r="QGD53" s="292"/>
      <c r="QGE53" s="292"/>
      <c r="QGF53" s="292"/>
      <c r="QGG53" s="292"/>
      <c r="QGH53" s="292"/>
      <c r="QGI53" s="292"/>
      <c r="QGJ53" s="292"/>
      <c r="QGK53" s="292"/>
      <c r="QGL53" s="292"/>
      <c r="QGM53" s="292"/>
      <c r="QGN53" s="292"/>
      <c r="QGO53" s="292"/>
      <c r="QGP53" s="292"/>
      <c r="QGQ53" s="292"/>
      <c r="QGR53" s="292"/>
      <c r="QGS53" s="292"/>
      <c r="QGT53" s="292"/>
      <c r="QGU53" s="292"/>
      <c r="QGV53" s="292"/>
      <c r="QGW53" s="292"/>
      <c r="QGX53" s="292"/>
      <c r="QGY53" s="292"/>
      <c r="QGZ53" s="292"/>
      <c r="QHA53" s="292"/>
      <c r="QHB53" s="292"/>
      <c r="QHC53" s="292"/>
      <c r="QHD53" s="292"/>
      <c r="QHE53" s="292"/>
      <c r="QHF53" s="292"/>
      <c r="QHG53" s="292"/>
      <c r="QHH53" s="292"/>
      <c r="QHI53" s="292"/>
      <c r="QHJ53" s="292"/>
      <c r="QHK53" s="292"/>
      <c r="QHL53" s="292"/>
      <c r="QHM53" s="292"/>
      <c r="QHN53" s="292"/>
      <c r="QHO53" s="292"/>
      <c r="QHP53" s="292"/>
      <c r="QHQ53" s="292"/>
      <c r="QHR53" s="292"/>
      <c r="QHS53" s="292"/>
      <c r="QHT53" s="292"/>
      <c r="QHU53" s="292"/>
      <c r="QHV53" s="292"/>
      <c r="QHW53" s="292"/>
      <c r="QHX53" s="292"/>
      <c r="QHY53" s="292"/>
      <c r="QHZ53" s="292"/>
      <c r="QIA53" s="292"/>
      <c r="QIB53" s="292"/>
      <c r="QIC53" s="292"/>
      <c r="QID53" s="292"/>
      <c r="QIE53" s="292"/>
      <c r="QIF53" s="292"/>
      <c r="QIG53" s="292"/>
      <c r="QIH53" s="292"/>
      <c r="QII53" s="292"/>
      <c r="QIJ53" s="292"/>
      <c r="QIK53" s="292"/>
      <c r="QIL53" s="292"/>
      <c r="QIM53" s="292"/>
      <c r="QIN53" s="292"/>
      <c r="QIO53" s="292"/>
      <c r="QIP53" s="292"/>
      <c r="QIQ53" s="292"/>
      <c r="QIR53" s="292"/>
      <c r="QIS53" s="292"/>
      <c r="QIT53" s="292"/>
      <c r="QIU53" s="292"/>
      <c r="QIV53" s="292"/>
      <c r="QIW53" s="292"/>
      <c r="QIX53" s="292"/>
      <c r="QIY53" s="292"/>
      <c r="QIZ53" s="292"/>
      <c r="QJA53" s="292"/>
      <c r="QJB53" s="292"/>
      <c r="QJC53" s="292"/>
      <c r="QJD53" s="292"/>
      <c r="QJE53" s="292"/>
      <c r="QJF53" s="292"/>
      <c r="QJG53" s="292"/>
      <c r="QJH53" s="292"/>
      <c r="QJI53" s="292"/>
      <c r="QJJ53" s="292"/>
      <c r="QJK53" s="292"/>
      <c r="QJL53" s="292"/>
      <c r="QJM53" s="292"/>
      <c r="QJN53" s="292"/>
      <c r="QJO53" s="292"/>
      <c r="QJP53" s="292"/>
      <c r="QJQ53" s="292"/>
      <c r="QJR53" s="292"/>
      <c r="QJS53" s="292"/>
      <c r="QJT53" s="292"/>
      <c r="QJU53" s="292"/>
      <c r="QJV53" s="292"/>
      <c r="QJW53" s="292"/>
      <c r="QJX53" s="292"/>
      <c r="QJY53" s="292"/>
      <c r="QJZ53" s="292"/>
      <c r="QKA53" s="292"/>
      <c r="QKB53" s="292"/>
      <c r="QKC53" s="292"/>
      <c r="QKD53" s="292"/>
      <c r="QKE53" s="292"/>
      <c r="QKF53" s="292"/>
      <c r="QKG53" s="292"/>
      <c r="QKH53" s="292"/>
      <c r="QKI53" s="292"/>
      <c r="QKJ53" s="292"/>
      <c r="QKK53" s="292"/>
      <c r="QKL53" s="292"/>
      <c r="QKM53" s="292"/>
      <c r="QKN53" s="292"/>
      <c r="QKO53" s="292"/>
      <c r="QKP53" s="292"/>
      <c r="QKQ53" s="292"/>
      <c r="QKR53" s="292"/>
      <c r="QKS53" s="292"/>
      <c r="QKT53" s="292"/>
      <c r="QKU53" s="292"/>
      <c r="QKV53" s="292"/>
      <c r="QKW53" s="292"/>
      <c r="QKX53" s="292"/>
      <c r="QKY53" s="292"/>
      <c r="QKZ53" s="292"/>
      <c r="QLA53" s="292"/>
      <c r="QLB53" s="292"/>
      <c r="QLC53" s="292"/>
      <c r="QLD53" s="292"/>
      <c r="QLE53" s="292"/>
      <c r="QLF53" s="292"/>
      <c r="QLG53" s="292"/>
      <c r="QLH53" s="292"/>
      <c r="QLI53" s="292"/>
      <c r="QLJ53" s="292"/>
      <c r="QLK53" s="292"/>
      <c r="QLL53" s="292"/>
      <c r="QLM53" s="292"/>
      <c r="QLN53" s="292"/>
      <c r="QLO53" s="292"/>
      <c r="QLP53" s="292"/>
      <c r="QLQ53" s="292"/>
      <c r="QLR53" s="292"/>
      <c r="QLS53" s="292"/>
      <c r="QLT53" s="292"/>
      <c r="QLU53" s="292"/>
      <c r="QLV53" s="292"/>
      <c r="QLW53" s="292"/>
      <c r="QLX53" s="292"/>
      <c r="QLY53" s="292"/>
      <c r="QLZ53" s="292"/>
      <c r="QMA53" s="292"/>
      <c r="QMB53" s="292"/>
      <c r="QMC53" s="292"/>
      <c r="QMD53" s="292"/>
      <c r="QME53" s="292"/>
      <c r="QMF53" s="292"/>
      <c r="QMG53" s="292"/>
      <c r="QMH53" s="292"/>
      <c r="QMI53" s="292"/>
      <c r="QMJ53" s="292"/>
      <c r="QMK53" s="292"/>
      <c r="QML53" s="292"/>
      <c r="QMM53" s="292"/>
      <c r="QMN53" s="292"/>
      <c r="QMO53" s="292"/>
      <c r="QMP53" s="292"/>
      <c r="QMQ53" s="292"/>
      <c r="QMR53" s="292"/>
      <c r="QMS53" s="292"/>
      <c r="QMT53" s="292"/>
      <c r="QMU53" s="292"/>
      <c r="QMV53" s="292"/>
      <c r="QMW53" s="292"/>
      <c r="QMX53" s="292"/>
      <c r="QMY53" s="292"/>
      <c r="QMZ53" s="292"/>
      <c r="QNA53" s="292"/>
      <c r="QNB53" s="292"/>
      <c r="QNC53" s="292"/>
      <c r="QND53" s="292"/>
      <c r="QNE53" s="292"/>
      <c r="QNF53" s="292"/>
      <c r="QNG53" s="292"/>
      <c r="QNH53" s="292"/>
      <c r="QNI53" s="292"/>
      <c r="QNJ53" s="292"/>
      <c r="QNK53" s="292"/>
      <c r="QNL53" s="292"/>
      <c r="QNM53" s="292"/>
      <c r="QNN53" s="292"/>
      <c r="QNO53" s="292"/>
      <c r="QNP53" s="292"/>
      <c r="QNQ53" s="292"/>
      <c r="QNR53" s="292"/>
      <c r="QNS53" s="292"/>
      <c r="QNT53" s="292"/>
      <c r="QNU53" s="292"/>
      <c r="QNV53" s="292"/>
      <c r="QNW53" s="292"/>
      <c r="QNX53" s="292"/>
      <c r="QNY53" s="292"/>
      <c r="QNZ53" s="292"/>
      <c r="QOA53" s="292"/>
      <c r="QOB53" s="292"/>
      <c r="QOC53" s="292"/>
      <c r="QOD53" s="292"/>
      <c r="QOE53" s="292"/>
      <c r="QOF53" s="292"/>
      <c r="QOG53" s="292"/>
      <c r="QOH53" s="292"/>
      <c r="QOI53" s="292"/>
      <c r="QOJ53" s="292"/>
      <c r="QOK53" s="292"/>
      <c r="QOL53" s="292"/>
      <c r="QOM53" s="292"/>
      <c r="QON53" s="292"/>
      <c r="QOO53" s="292"/>
      <c r="QOP53" s="292"/>
      <c r="QOQ53" s="292"/>
      <c r="QOR53" s="292"/>
      <c r="QOS53" s="292"/>
      <c r="QOT53" s="292"/>
      <c r="QOU53" s="292"/>
      <c r="QOV53" s="292"/>
      <c r="QOW53" s="292"/>
      <c r="QOX53" s="292"/>
      <c r="QOY53" s="292"/>
      <c r="QOZ53" s="292"/>
      <c r="QPA53" s="292"/>
      <c r="QPB53" s="292"/>
      <c r="QPC53" s="292"/>
      <c r="QPD53" s="292"/>
      <c r="QPE53" s="292"/>
      <c r="QPF53" s="292"/>
      <c r="QPG53" s="292"/>
      <c r="QPH53" s="292"/>
      <c r="QPI53" s="292"/>
      <c r="QPJ53" s="292"/>
      <c r="QPK53" s="292"/>
      <c r="QPL53" s="292"/>
      <c r="QPM53" s="292"/>
      <c r="QPN53" s="292"/>
      <c r="QPO53" s="292"/>
      <c r="QPP53" s="292"/>
      <c r="QPQ53" s="292"/>
      <c r="QPR53" s="292"/>
      <c r="QPS53" s="292"/>
      <c r="QPT53" s="292"/>
      <c r="QPU53" s="292"/>
      <c r="QPV53" s="292"/>
      <c r="QPW53" s="292"/>
      <c r="QPX53" s="292"/>
      <c r="QPY53" s="292"/>
      <c r="QPZ53" s="292"/>
      <c r="QQA53" s="292"/>
      <c r="QQB53" s="292"/>
      <c r="QQC53" s="292"/>
      <c r="QQD53" s="292"/>
      <c r="QQE53" s="292"/>
      <c r="QQF53" s="292"/>
      <c r="QQG53" s="292"/>
      <c r="QQH53" s="292"/>
      <c r="QQI53" s="292"/>
      <c r="QQJ53" s="292"/>
      <c r="QQK53" s="292"/>
      <c r="QQL53" s="292"/>
      <c r="QQM53" s="292"/>
      <c r="QQN53" s="292"/>
      <c r="QQO53" s="292"/>
      <c r="QQP53" s="292"/>
      <c r="QQQ53" s="292"/>
      <c r="QQR53" s="292"/>
      <c r="QQS53" s="292"/>
      <c r="QQT53" s="292"/>
      <c r="QQU53" s="292"/>
      <c r="QQV53" s="292"/>
      <c r="QQW53" s="292"/>
      <c r="QQX53" s="292"/>
      <c r="QQY53" s="292"/>
      <c r="QQZ53" s="292"/>
      <c r="QRA53" s="292"/>
      <c r="QRB53" s="292"/>
      <c r="QRC53" s="292"/>
      <c r="QRD53" s="292"/>
      <c r="QRE53" s="292"/>
      <c r="QRF53" s="292"/>
      <c r="QRG53" s="292"/>
      <c r="QRH53" s="292"/>
      <c r="QRI53" s="292"/>
      <c r="QRJ53" s="292"/>
      <c r="QRK53" s="292"/>
      <c r="QRL53" s="292"/>
      <c r="QRM53" s="292"/>
      <c r="QRN53" s="292"/>
      <c r="QRO53" s="292"/>
      <c r="QRP53" s="292"/>
      <c r="QRQ53" s="292"/>
      <c r="QRR53" s="292"/>
      <c r="QRS53" s="292"/>
      <c r="QRT53" s="292"/>
      <c r="QRU53" s="292"/>
      <c r="QRV53" s="292"/>
      <c r="QRW53" s="292"/>
      <c r="QRX53" s="292"/>
      <c r="QRY53" s="292"/>
      <c r="QRZ53" s="292"/>
      <c r="QSA53" s="292"/>
      <c r="QSB53" s="292"/>
      <c r="QSC53" s="292"/>
      <c r="QSD53" s="292"/>
      <c r="QSE53" s="292"/>
      <c r="QSF53" s="292"/>
      <c r="QSG53" s="292"/>
      <c r="QSH53" s="292"/>
      <c r="QSI53" s="292"/>
      <c r="QSJ53" s="292"/>
      <c r="QSK53" s="292"/>
      <c r="QSL53" s="292"/>
      <c r="QSM53" s="292"/>
      <c r="QSN53" s="292"/>
      <c r="QSO53" s="292"/>
      <c r="QSP53" s="292"/>
      <c r="QSQ53" s="292"/>
      <c r="QSR53" s="292"/>
      <c r="QSS53" s="292"/>
      <c r="QST53" s="292"/>
      <c r="QSU53" s="292"/>
      <c r="QSV53" s="292"/>
      <c r="QSW53" s="292"/>
      <c r="QSX53" s="292"/>
      <c r="QSY53" s="292"/>
      <c r="QSZ53" s="292"/>
      <c r="QTA53" s="292"/>
      <c r="QTB53" s="292"/>
      <c r="QTC53" s="292"/>
      <c r="QTD53" s="292"/>
      <c r="QTE53" s="292"/>
      <c r="QTF53" s="292"/>
      <c r="QTG53" s="292"/>
      <c r="QTH53" s="292"/>
      <c r="QTI53" s="292"/>
      <c r="QTJ53" s="292"/>
      <c r="QTK53" s="292"/>
      <c r="QTL53" s="292"/>
      <c r="QTM53" s="292"/>
      <c r="QTN53" s="292"/>
      <c r="QTO53" s="292"/>
      <c r="QTP53" s="292"/>
      <c r="QTQ53" s="292"/>
      <c r="QTR53" s="292"/>
      <c r="QTS53" s="292"/>
      <c r="QTT53" s="292"/>
      <c r="QTU53" s="292"/>
      <c r="QTV53" s="292"/>
      <c r="QTW53" s="292"/>
      <c r="QTX53" s="292"/>
      <c r="QTY53" s="292"/>
      <c r="QTZ53" s="292"/>
      <c r="QUA53" s="292"/>
      <c r="QUB53" s="292"/>
      <c r="QUC53" s="292"/>
      <c r="QUD53" s="292"/>
      <c r="QUE53" s="292"/>
      <c r="QUF53" s="292"/>
      <c r="QUG53" s="292"/>
      <c r="QUH53" s="292"/>
      <c r="QUI53" s="292"/>
      <c r="QUJ53" s="292"/>
      <c r="QUK53" s="292"/>
      <c r="QUL53" s="292"/>
      <c r="QUM53" s="292"/>
      <c r="QUN53" s="292"/>
      <c r="QUO53" s="292"/>
      <c r="QUP53" s="292"/>
      <c r="QUQ53" s="292"/>
      <c r="QUR53" s="292"/>
      <c r="QUS53" s="292"/>
      <c r="QUT53" s="292"/>
      <c r="QUU53" s="292"/>
      <c r="QUV53" s="292"/>
      <c r="QUW53" s="292"/>
      <c r="QUX53" s="292"/>
      <c r="QUY53" s="292"/>
      <c r="QUZ53" s="292"/>
      <c r="QVA53" s="292"/>
      <c r="QVB53" s="292"/>
      <c r="QVC53" s="292"/>
      <c r="QVD53" s="292"/>
      <c r="QVE53" s="292"/>
      <c r="QVF53" s="292"/>
      <c r="QVG53" s="292"/>
      <c r="QVH53" s="292"/>
      <c r="QVI53" s="292"/>
      <c r="QVJ53" s="292"/>
      <c r="QVK53" s="292"/>
      <c r="QVL53" s="292"/>
      <c r="QVM53" s="292"/>
      <c r="QVN53" s="292"/>
      <c r="QVO53" s="292"/>
      <c r="QVP53" s="292"/>
      <c r="QVQ53" s="292"/>
      <c r="QVR53" s="292"/>
      <c r="QVS53" s="292"/>
      <c r="QVT53" s="292"/>
      <c r="QVU53" s="292"/>
      <c r="QVV53" s="292"/>
      <c r="QVW53" s="292"/>
      <c r="QVX53" s="292"/>
      <c r="QVY53" s="292"/>
      <c r="QVZ53" s="292"/>
      <c r="QWA53" s="292"/>
      <c r="QWB53" s="292"/>
      <c r="QWC53" s="292"/>
      <c r="QWD53" s="292"/>
      <c r="QWE53" s="292"/>
      <c r="QWF53" s="292"/>
      <c r="QWG53" s="292"/>
      <c r="QWH53" s="292"/>
      <c r="QWI53" s="292"/>
      <c r="QWJ53" s="292"/>
      <c r="QWK53" s="292"/>
      <c r="QWL53" s="292"/>
      <c r="QWM53" s="292"/>
      <c r="QWN53" s="292"/>
      <c r="QWO53" s="292"/>
      <c r="QWP53" s="292"/>
      <c r="QWQ53" s="292"/>
      <c r="QWR53" s="292"/>
      <c r="QWS53" s="292"/>
      <c r="QWT53" s="292"/>
      <c r="QWU53" s="292"/>
      <c r="QWV53" s="292"/>
      <c r="QWW53" s="292"/>
      <c r="QWX53" s="292"/>
      <c r="QWY53" s="292"/>
      <c r="QWZ53" s="292"/>
      <c r="QXA53" s="292"/>
      <c r="QXB53" s="292"/>
      <c r="QXC53" s="292"/>
      <c r="QXD53" s="292"/>
      <c r="QXE53" s="292"/>
      <c r="QXF53" s="292"/>
      <c r="QXG53" s="292"/>
      <c r="QXH53" s="292"/>
      <c r="QXI53" s="292"/>
      <c r="QXJ53" s="292"/>
      <c r="QXK53" s="292"/>
      <c r="QXL53" s="292"/>
      <c r="QXM53" s="292"/>
      <c r="QXN53" s="292"/>
      <c r="QXO53" s="292"/>
      <c r="QXP53" s="292"/>
      <c r="QXQ53" s="292"/>
      <c r="QXR53" s="292"/>
      <c r="QXS53" s="292"/>
      <c r="QXT53" s="292"/>
      <c r="QXU53" s="292"/>
      <c r="QXV53" s="292"/>
      <c r="QXW53" s="292"/>
      <c r="QXX53" s="292"/>
      <c r="QXY53" s="292"/>
      <c r="QXZ53" s="292"/>
      <c r="QYA53" s="292"/>
      <c r="QYB53" s="292"/>
      <c r="QYC53" s="292"/>
      <c r="QYD53" s="292"/>
      <c r="QYE53" s="292"/>
      <c r="QYF53" s="292"/>
      <c r="QYG53" s="292"/>
      <c r="QYH53" s="292"/>
      <c r="QYI53" s="292"/>
      <c r="QYJ53" s="292"/>
      <c r="QYK53" s="292"/>
      <c r="QYL53" s="292"/>
      <c r="QYM53" s="292"/>
      <c r="QYN53" s="292"/>
      <c r="QYO53" s="292"/>
      <c r="QYP53" s="292"/>
      <c r="QYQ53" s="292"/>
      <c r="QYR53" s="292"/>
      <c r="QYS53" s="292"/>
      <c r="QYT53" s="292"/>
      <c r="QYU53" s="292"/>
      <c r="QYV53" s="292"/>
      <c r="QYW53" s="292"/>
      <c r="QYX53" s="292"/>
      <c r="QYY53" s="292"/>
      <c r="QYZ53" s="292"/>
      <c r="QZA53" s="292"/>
      <c r="QZB53" s="292"/>
      <c r="QZC53" s="292"/>
      <c r="QZD53" s="292"/>
      <c r="QZE53" s="292"/>
      <c r="QZF53" s="292"/>
      <c r="QZG53" s="292"/>
      <c r="QZH53" s="292"/>
      <c r="QZI53" s="292"/>
      <c r="QZJ53" s="292"/>
      <c r="QZK53" s="292"/>
      <c r="QZL53" s="292"/>
      <c r="QZM53" s="292"/>
      <c r="QZN53" s="292"/>
      <c r="QZO53" s="292"/>
      <c r="QZP53" s="292"/>
      <c r="QZQ53" s="292"/>
      <c r="QZR53" s="292"/>
      <c r="QZS53" s="292"/>
      <c r="QZT53" s="292"/>
      <c r="QZU53" s="292"/>
      <c r="QZV53" s="292"/>
      <c r="QZW53" s="292"/>
      <c r="QZX53" s="292"/>
      <c r="QZY53" s="292"/>
      <c r="QZZ53" s="292"/>
      <c r="RAA53" s="292"/>
      <c r="RAB53" s="292"/>
      <c r="RAC53" s="292"/>
      <c r="RAD53" s="292"/>
      <c r="RAE53" s="292"/>
      <c r="RAF53" s="292"/>
      <c r="RAG53" s="292"/>
      <c r="RAH53" s="292"/>
      <c r="RAI53" s="292"/>
      <c r="RAJ53" s="292"/>
      <c r="RAK53" s="292"/>
      <c r="RAL53" s="292"/>
      <c r="RAM53" s="292"/>
      <c r="RAN53" s="292"/>
      <c r="RAO53" s="292"/>
      <c r="RAP53" s="292"/>
      <c r="RAQ53" s="292"/>
      <c r="RAR53" s="292"/>
      <c r="RAS53" s="292"/>
      <c r="RAT53" s="292"/>
      <c r="RAU53" s="292"/>
      <c r="RAV53" s="292"/>
      <c r="RAW53" s="292"/>
      <c r="RAX53" s="292"/>
      <c r="RAY53" s="292"/>
      <c r="RAZ53" s="292"/>
      <c r="RBA53" s="292"/>
      <c r="RBB53" s="292"/>
      <c r="RBC53" s="292"/>
      <c r="RBD53" s="292"/>
      <c r="RBE53" s="292"/>
      <c r="RBF53" s="292"/>
      <c r="RBG53" s="292"/>
      <c r="RBH53" s="292"/>
      <c r="RBI53" s="292"/>
      <c r="RBJ53" s="292"/>
      <c r="RBK53" s="292"/>
      <c r="RBL53" s="292"/>
      <c r="RBM53" s="292"/>
      <c r="RBN53" s="292"/>
      <c r="RBO53" s="292"/>
      <c r="RBP53" s="292"/>
      <c r="RBQ53" s="292"/>
      <c r="RBR53" s="292"/>
      <c r="RBS53" s="292"/>
      <c r="RBT53" s="292"/>
      <c r="RBU53" s="292"/>
      <c r="RBV53" s="292"/>
      <c r="RBW53" s="292"/>
      <c r="RBX53" s="292"/>
      <c r="RBY53" s="292"/>
      <c r="RBZ53" s="292"/>
      <c r="RCA53" s="292"/>
      <c r="RCB53" s="292"/>
      <c r="RCC53" s="292"/>
      <c r="RCD53" s="292"/>
      <c r="RCE53" s="292"/>
      <c r="RCF53" s="292"/>
      <c r="RCG53" s="292"/>
      <c r="RCH53" s="292"/>
      <c r="RCI53" s="292"/>
      <c r="RCJ53" s="292"/>
      <c r="RCK53" s="292"/>
      <c r="RCL53" s="292"/>
      <c r="RCM53" s="292"/>
      <c r="RCN53" s="292"/>
      <c r="RCO53" s="292"/>
      <c r="RCP53" s="292"/>
      <c r="RCQ53" s="292"/>
      <c r="RCR53" s="292"/>
      <c r="RCS53" s="292"/>
      <c r="RCT53" s="292"/>
      <c r="RCU53" s="292"/>
      <c r="RCV53" s="292"/>
      <c r="RCW53" s="292"/>
      <c r="RCX53" s="292"/>
      <c r="RCY53" s="292"/>
      <c r="RCZ53" s="292"/>
      <c r="RDA53" s="292"/>
      <c r="RDB53" s="292"/>
      <c r="RDC53" s="292"/>
      <c r="RDD53" s="292"/>
      <c r="RDE53" s="292"/>
      <c r="RDF53" s="292"/>
      <c r="RDG53" s="292"/>
      <c r="RDH53" s="292"/>
      <c r="RDI53" s="292"/>
      <c r="RDJ53" s="292"/>
      <c r="RDK53" s="292"/>
      <c r="RDL53" s="292"/>
      <c r="RDM53" s="292"/>
      <c r="RDN53" s="292"/>
      <c r="RDO53" s="292"/>
      <c r="RDP53" s="292"/>
      <c r="RDQ53" s="292"/>
      <c r="RDR53" s="292"/>
      <c r="RDS53" s="292"/>
      <c r="RDT53" s="292"/>
      <c r="RDU53" s="292"/>
      <c r="RDV53" s="292"/>
      <c r="RDW53" s="292"/>
      <c r="RDX53" s="292"/>
      <c r="RDY53" s="292"/>
      <c r="RDZ53" s="292"/>
      <c r="REA53" s="292"/>
      <c r="REB53" s="292"/>
      <c r="REC53" s="292"/>
      <c r="RED53" s="292"/>
      <c r="REE53" s="292"/>
      <c r="REF53" s="292"/>
      <c r="REG53" s="292"/>
      <c r="REH53" s="292"/>
      <c r="REI53" s="292"/>
      <c r="REJ53" s="292"/>
      <c r="REK53" s="292"/>
      <c r="REL53" s="292"/>
      <c r="REM53" s="292"/>
      <c r="REN53" s="292"/>
      <c r="REO53" s="292"/>
      <c r="REP53" s="292"/>
      <c r="REQ53" s="292"/>
      <c r="RER53" s="292"/>
      <c r="RES53" s="292"/>
      <c r="RET53" s="292"/>
      <c r="REU53" s="292"/>
      <c r="REV53" s="292"/>
      <c r="REW53" s="292"/>
      <c r="REX53" s="292"/>
      <c r="REY53" s="292"/>
      <c r="REZ53" s="292"/>
      <c r="RFA53" s="292"/>
      <c r="RFB53" s="292"/>
      <c r="RFC53" s="292"/>
      <c r="RFD53" s="292"/>
      <c r="RFE53" s="292"/>
      <c r="RFF53" s="292"/>
      <c r="RFG53" s="292"/>
      <c r="RFH53" s="292"/>
      <c r="RFI53" s="292"/>
      <c r="RFJ53" s="292"/>
      <c r="RFK53" s="292"/>
      <c r="RFL53" s="292"/>
      <c r="RFM53" s="292"/>
      <c r="RFN53" s="292"/>
      <c r="RFO53" s="292"/>
      <c r="RFP53" s="292"/>
      <c r="RFQ53" s="292"/>
      <c r="RFR53" s="292"/>
      <c r="RFS53" s="292"/>
      <c r="RFT53" s="292"/>
      <c r="RFU53" s="292"/>
      <c r="RFV53" s="292"/>
      <c r="RFW53" s="292"/>
      <c r="RFX53" s="292"/>
      <c r="RFY53" s="292"/>
      <c r="RFZ53" s="292"/>
      <c r="RGA53" s="292"/>
      <c r="RGB53" s="292"/>
      <c r="RGC53" s="292"/>
      <c r="RGD53" s="292"/>
      <c r="RGE53" s="292"/>
      <c r="RGF53" s="292"/>
      <c r="RGG53" s="292"/>
      <c r="RGH53" s="292"/>
      <c r="RGI53" s="292"/>
      <c r="RGJ53" s="292"/>
      <c r="RGK53" s="292"/>
      <c r="RGL53" s="292"/>
      <c r="RGM53" s="292"/>
      <c r="RGN53" s="292"/>
      <c r="RGO53" s="292"/>
      <c r="RGP53" s="292"/>
      <c r="RGQ53" s="292"/>
      <c r="RGR53" s="292"/>
      <c r="RGS53" s="292"/>
      <c r="RGT53" s="292"/>
      <c r="RGU53" s="292"/>
      <c r="RGV53" s="292"/>
      <c r="RGW53" s="292"/>
      <c r="RGX53" s="292"/>
      <c r="RGY53" s="292"/>
      <c r="RGZ53" s="292"/>
      <c r="RHA53" s="292"/>
      <c r="RHB53" s="292"/>
      <c r="RHC53" s="292"/>
      <c r="RHD53" s="292"/>
      <c r="RHE53" s="292"/>
      <c r="RHF53" s="292"/>
      <c r="RHG53" s="292"/>
      <c r="RHH53" s="292"/>
      <c r="RHI53" s="292"/>
      <c r="RHJ53" s="292"/>
      <c r="RHK53" s="292"/>
      <c r="RHL53" s="292"/>
      <c r="RHM53" s="292"/>
      <c r="RHN53" s="292"/>
      <c r="RHO53" s="292"/>
      <c r="RHP53" s="292"/>
      <c r="RHQ53" s="292"/>
      <c r="RHR53" s="292"/>
      <c r="RHS53" s="292"/>
      <c r="RHT53" s="292"/>
      <c r="RHU53" s="292"/>
      <c r="RHV53" s="292"/>
      <c r="RHW53" s="292"/>
      <c r="RHX53" s="292"/>
      <c r="RHY53" s="292"/>
      <c r="RHZ53" s="292"/>
      <c r="RIA53" s="292"/>
      <c r="RIB53" s="292"/>
      <c r="RIC53" s="292"/>
      <c r="RID53" s="292"/>
      <c r="RIE53" s="292"/>
      <c r="RIF53" s="292"/>
      <c r="RIG53" s="292"/>
      <c r="RIH53" s="292"/>
      <c r="RII53" s="292"/>
      <c r="RIJ53" s="292"/>
      <c r="RIK53" s="292"/>
      <c r="RIL53" s="292"/>
      <c r="RIM53" s="292"/>
      <c r="RIN53" s="292"/>
      <c r="RIO53" s="292"/>
      <c r="RIP53" s="292"/>
      <c r="RIQ53" s="292"/>
      <c r="RIR53" s="292"/>
      <c r="RIS53" s="292"/>
      <c r="RIT53" s="292"/>
      <c r="RIU53" s="292"/>
      <c r="RIV53" s="292"/>
      <c r="RIW53" s="292"/>
      <c r="RIX53" s="292"/>
      <c r="RIY53" s="292"/>
      <c r="RIZ53" s="292"/>
      <c r="RJA53" s="292"/>
      <c r="RJB53" s="292"/>
      <c r="RJC53" s="292"/>
      <c r="RJD53" s="292"/>
      <c r="RJE53" s="292"/>
      <c r="RJF53" s="292"/>
      <c r="RJG53" s="292"/>
      <c r="RJH53" s="292"/>
      <c r="RJI53" s="292"/>
      <c r="RJJ53" s="292"/>
      <c r="RJK53" s="292"/>
      <c r="RJL53" s="292"/>
      <c r="RJM53" s="292"/>
      <c r="RJN53" s="292"/>
      <c r="RJO53" s="292"/>
      <c r="RJP53" s="292"/>
      <c r="RJQ53" s="292"/>
      <c r="RJR53" s="292"/>
      <c r="RJS53" s="292"/>
      <c r="RJT53" s="292"/>
      <c r="RJU53" s="292"/>
      <c r="RJV53" s="292"/>
      <c r="RJW53" s="292"/>
      <c r="RJX53" s="292"/>
      <c r="RJY53" s="292"/>
      <c r="RJZ53" s="292"/>
      <c r="RKA53" s="292"/>
      <c r="RKB53" s="292"/>
      <c r="RKC53" s="292"/>
      <c r="RKD53" s="292"/>
      <c r="RKE53" s="292"/>
      <c r="RKF53" s="292"/>
      <c r="RKG53" s="292"/>
      <c r="RKH53" s="292"/>
      <c r="RKI53" s="292"/>
      <c r="RKJ53" s="292"/>
      <c r="RKK53" s="292"/>
      <c r="RKL53" s="292"/>
      <c r="RKM53" s="292"/>
      <c r="RKN53" s="292"/>
      <c r="RKO53" s="292"/>
      <c r="RKP53" s="292"/>
      <c r="RKQ53" s="292"/>
      <c r="RKR53" s="292"/>
      <c r="RKS53" s="292"/>
      <c r="RKT53" s="292"/>
      <c r="RKU53" s="292"/>
      <c r="RKV53" s="292"/>
      <c r="RKW53" s="292"/>
      <c r="RKX53" s="292"/>
      <c r="RKY53" s="292"/>
      <c r="RKZ53" s="292"/>
      <c r="RLA53" s="292"/>
      <c r="RLB53" s="292"/>
      <c r="RLC53" s="292"/>
      <c r="RLD53" s="292"/>
      <c r="RLE53" s="292"/>
      <c r="RLF53" s="292"/>
      <c r="RLG53" s="292"/>
      <c r="RLH53" s="292"/>
      <c r="RLI53" s="292"/>
      <c r="RLJ53" s="292"/>
      <c r="RLK53" s="292"/>
      <c r="RLL53" s="292"/>
      <c r="RLM53" s="292"/>
      <c r="RLN53" s="292"/>
      <c r="RLO53" s="292"/>
      <c r="RLP53" s="292"/>
      <c r="RLQ53" s="292"/>
      <c r="RLR53" s="292"/>
      <c r="RLS53" s="292"/>
      <c r="RLT53" s="292"/>
      <c r="RLU53" s="292"/>
      <c r="RLV53" s="292"/>
      <c r="RLW53" s="292"/>
      <c r="RLX53" s="292"/>
      <c r="RLY53" s="292"/>
      <c r="RLZ53" s="292"/>
      <c r="RMA53" s="292"/>
      <c r="RMB53" s="292"/>
      <c r="RMC53" s="292"/>
      <c r="RMD53" s="292"/>
      <c r="RME53" s="292"/>
      <c r="RMF53" s="292"/>
      <c r="RMG53" s="292"/>
      <c r="RMH53" s="292"/>
      <c r="RMI53" s="292"/>
      <c r="RMJ53" s="292"/>
      <c r="RMK53" s="292"/>
      <c r="RML53" s="292"/>
      <c r="RMM53" s="292"/>
      <c r="RMN53" s="292"/>
      <c r="RMO53" s="292"/>
      <c r="RMP53" s="292"/>
      <c r="RMQ53" s="292"/>
      <c r="RMR53" s="292"/>
      <c r="RMS53" s="292"/>
      <c r="RMT53" s="292"/>
      <c r="RMU53" s="292"/>
      <c r="RMV53" s="292"/>
      <c r="RMW53" s="292"/>
      <c r="RMX53" s="292"/>
      <c r="RMY53" s="292"/>
      <c r="RMZ53" s="292"/>
      <c r="RNA53" s="292"/>
      <c r="RNB53" s="292"/>
      <c r="RNC53" s="292"/>
      <c r="RND53" s="292"/>
      <c r="RNE53" s="292"/>
      <c r="RNF53" s="292"/>
      <c r="RNG53" s="292"/>
      <c r="RNH53" s="292"/>
      <c r="RNI53" s="292"/>
      <c r="RNJ53" s="292"/>
      <c r="RNK53" s="292"/>
      <c r="RNL53" s="292"/>
      <c r="RNM53" s="292"/>
      <c r="RNN53" s="292"/>
      <c r="RNO53" s="292"/>
      <c r="RNP53" s="292"/>
      <c r="RNQ53" s="292"/>
      <c r="RNR53" s="292"/>
      <c r="RNS53" s="292"/>
      <c r="RNT53" s="292"/>
      <c r="RNU53" s="292"/>
      <c r="RNV53" s="292"/>
      <c r="RNW53" s="292"/>
      <c r="RNX53" s="292"/>
      <c r="RNY53" s="292"/>
      <c r="RNZ53" s="292"/>
      <c r="ROA53" s="292"/>
      <c r="ROB53" s="292"/>
      <c r="ROC53" s="292"/>
      <c r="ROD53" s="292"/>
      <c r="ROE53" s="292"/>
      <c r="ROF53" s="292"/>
      <c r="ROG53" s="292"/>
      <c r="ROH53" s="292"/>
      <c r="ROI53" s="292"/>
      <c r="ROJ53" s="292"/>
      <c r="ROK53" s="292"/>
      <c r="ROL53" s="292"/>
      <c r="ROM53" s="292"/>
      <c r="RON53" s="292"/>
      <c r="ROO53" s="292"/>
      <c r="ROP53" s="292"/>
      <c r="ROQ53" s="292"/>
      <c r="ROR53" s="292"/>
      <c r="ROS53" s="292"/>
      <c r="ROT53" s="292"/>
      <c r="ROU53" s="292"/>
      <c r="ROV53" s="292"/>
      <c r="ROW53" s="292"/>
      <c r="ROX53" s="292"/>
      <c r="ROY53" s="292"/>
      <c r="ROZ53" s="292"/>
      <c r="RPA53" s="292"/>
      <c r="RPB53" s="292"/>
      <c r="RPC53" s="292"/>
      <c r="RPD53" s="292"/>
      <c r="RPE53" s="292"/>
      <c r="RPF53" s="292"/>
      <c r="RPG53" s="292"/>
      <c r="RPH53" s="292"/>
      <c r="RPI53" s="292"/>
      <c r="RPJ53" s="292"/>
      <c r="RPK53" s="292"/>
      <c r="RPL53" s="292"/>
      <c r="RPM53" s="292"/>
      <c r="RPN53" s="292"/>
      <c r="RPO53" s="292"/>
      <c r="RPP53" s="292"/>
      <c r="RPQ53" s="292"/>
      <c r="RPR53" s="292"/>
      <c r="RPS53" s="292"/>
      <c r="RPT53" s="292"/>
      <c r="RPU53" s="292"/>
      <c r="RPV53" s="292"/>
      <c r="RPW53" s="292"/>
      <c r="RPX53" s="292"/>
      <c r="RPY53" s="292"/>
      <c r="RPZ53" s="292"/>
      <c r="RQA53" s="292"/>
      <c r="RQB53" s="292"/>
      <c r="RQC53" s="292"/>
      <c r="RQD53" s="292"/>
      <c r="RQE53" s="292"/>
      <c r="RQF53" s="292"/>
      <c r="RQG53" s="292"/>
      <c r="RQH53" s="292"/>
      <c r="RQI53" s="292"/>
      <c r="RQJ53" s="292"/>
      <c r="RQK53" s="292"/>
      <c r="RQL53" s="292"/>
      <c r="RQM53" s="292"/>
      <c r="RQN53" s="292"/>
      <c r="RQO53" s="292"/>
      <c r="RQP53" s="292"/>
      <c r="RQQ53" s="292"/>
      <c r="RQR53" s="292"/>
      <c r="RQS53" s="292"/>
      <c r="RQT53" s="292"/>
      <c r="RQU53" s="292"/>
      <c r="RQV53" s="292"/>
      <c r="RQW53" s="292"/>
      <c r="RQX53" s="292"/>
      <c r="RQY53" s="292"/>
      <c r="RQZ53" s="292"/>
      <c r="RRA53" s="292"/>
      <c r="RRB53" s="292"/>
      <c r="RRC53" s="292"/>
      <c r="RRD53" s="292"/>
      <c r="RRE53" s="292"/>
      <c r="RRF53" s="292"/>
      <c r="RRG53" s="292"/>
      <c r="RRH53" s="292"/>
      <c r="RRI53" s="292"/>
      <c r="RRJ53" s="292"/>
      <c r="RRK53" s="292"/>
      <c r="RRL53" s="292"/>
      <c r="RRM53" s="292"/>
      <c r="RRN53" s="292"/>
      <c r="RRO53" s="292"/>
      <c r="RRP53" s="292"/>
      <c r="RRQ53" s="292"/>
      <c r="RRR53" s="292"/>
      <c r="RRS53" s="292"/>
      <c r="RRT53" s="292"/>
      <c r="RRU53" s="292"/>
      <c r="RRV53" s="292"/>
      <c r="RRW53" s="292"/>
      <c r="RRX53" s="292"/>
      <c r="RRY53" s="292"/>
      <c r="RRZ53" s="292"/>
      <c r="RSA53" s="292"/>
      <c r="RSB53" s="292"/>
      <c r="RSC53" s="292"/>
      <c r="RSD53" s="292"/>
      <c r="RSE53" s="292"/>
      <c r="RSF53" s="292"/>
      <c r="RSG53" s="292"/>
      <c r="RSH53" s="292"/>
      <c r="RSI53" s="292"/>
      <c r="RSJ53" s="292"/>
      <c r="RSK53" s="292"/>
      <c r="RSL53" s="292"/>
      <c r="RSM53" s="292"/>
      <c r="RSN53" s="292"/>
      <c r="RSO53" s="292"/>
      <c r="RSP53" s="292"/>
      <c r="RSQ53" s="292"/>
      <c r="RSR53" s="292"/>
      <c r="RSS53" s="292"/>
      <c r="RST53" s="292"/>
      <c r="RSU53" s="292"/>
      <c r="RSV53" s="292"/>
      <c r="RSW53" s="292"/>
      <c r="RSX53" s="292"/>
      <c r="RSY53" s="292"/>
      <c r="RSZ53" s="292"/>
      <c r="RTA53" s="292"/>
      <c r="RTB53" s="292"/>
      <c r="RTC53" s="292"/>
      <c r="RTD53" s="292"/>
      <c r="RTE53" s="292"/>
      <c r="RTF53" s="292"/>
      <c r="RTG53" s="292"/>
      <c r="RTH53" s="292"/>
      <c r="RTI53" s="292"/>
      <c r="RTJ53" s="292"/>
      <c r="RTK53" s="292"/>
      <c r="RTL53" s="292"/>
      <c r="RTM53" s="292"/>
      <c r="RTN53" s="292"/>
      <c r="RTO53" s="292"/>
      <c r="RTP53" s="292"/>
      <c r="RTQ53" s="292"/>
      <c r="RTR53" s="292"/>
      <c r="RTS53" s="292"/>
      <c r="RTT53" s="292"/>
      <c r="RTU53" s="292"/>
      <c r="RTV53" s="292"/>
      <c r="RTW53" s="292"/>
      <c r="RTX53" s="292"/>
      <c r="RTY53" s="292"/>
      <c r="RTZ53" s="292"/>
      <c r="RUA53" s="292"/>
      <c r="RUB53" s="292"/>
      <c r="RUC53" s="292"/>
      <c r="RUD53" s="292"/>
      <c r="RUE53" s="292"/>
      <c r="RUF53" s="292"/>
      <c r="RUG53" s="292"/>
      <c r="RUH53" s="292"/>
      <c r="RUI53" s="292"/>
      <c r="RUJ53" s="292"/>
      <c r="RUK53" s="292"/>
      <c r="RUL53" s="292"/>
      <c r="RUM53" s="292"/>
      <c r="RUN53" s="292"/>
      <c r="RUO53" s="292"/>
      <c r="RUP53" s="292"/>
      <c r="RUQ53" s="292"/>
      <c r="RUR53" s="292"/>
      <c r="RUS53" s="292"/>
      <c r="RUT53" s="292"/>
      <c r="RUU53" s="292"/>
      <c r="RUV53" s="292"/>
      <c r="RUW53" s="292"/>
      <c r="RUX53" s="292"/>
      <c r="RUY53" s="292"/>
      <c r="RUZ53" s="292"/>
      <c r="RVA53" s="292"/>
      <c r="RVB53" s="292"/>
      <c r="RVC53" s="292"/>
      <c r="RVD53" s="292"/>
      <c r="RVE53" s="292"/>
      <c r="RVF53" s="292"/>
      <c r="RVG53" s="292"/>
      <c r="RVH53" s="292"/>
      <c r="RVI53" s="292"/>
      <c r="RVJ53" s="292"/>
      <c r="RVK53" s="292"/>
      <c r="RVL53" s="292"/>
      <c r="RVM53" s="292"/>
      <c r="RVN53" s="292"/>
      <c r="RVO53" s="292"/>
      <c r="RVP53" s="292"/>
      <c r="RVQ53" s="292"/>
      <c r="RVR53" s="292"/>
      <c r="RVS53" s="292"/>
      <c r="RVT53" s="292"/>
      <c r="RVU53" s="292"/>
      <c r="RVV53" s="292"/>
      <c r="RVW53" s="292"/>
      <c r="RVX53" s="292"/>
      <c r="RVY53" s="292"/>
      <c r="RVZ53" s="292"/>
      <c r="RWA53" s="292"/>
      <c r="RWB53" s="292"/>
      <c r="RWC53" s="292"/>
      <c r="RWD53" s="292"/>
      <c r="RWE53" s="292"/>
      <c r="RWF53" s="292"/>
      <c r="RWG53" s="292"/>
      <c r="RWH53" s="292"/>
      <c r="RWI53" s="292"/>
      <c r="RWJ53" s="292"/>
      <c r="RWK53" s="292"/>
      <c r="RWL53" s="292"/>
      <c r="RWM53" s="292"/>
      <c r="RWN53" s="292"/>
      <c r="RWO53" s="292"/>
      <c r="RWP53" s="292"/>
      <c r="RWQ53" s="292"/>
      <c r="RWR53" s="292"/>
      <c r="RWS53" s="292"/>
      <c r="RWT53" s="292"/>
      <c r="RWU53" s="292"/>
      <c r="RWV53" s="292"/>
      <c r="RWW53" s="292"/>
      <c r="RWX53" s="292"/>
      <c r="RWY53" s="292"/>
      <c r="RWZ53" s="292"/>
      <c r="RXA53" s="292"/>
      <c r="RXB53" s="292"/>
      <c r="RXC53" s="292"/>
      <c r="RXD53" s="292"/>
      <c r="RXE53" s="292"/>
      <c r="RXF53" s="292"/>
      <c r="RXG53" s="292"/>
      <c r="RXH53" s="292"/>
      <c r="RXI53" s="292"/>
      <c r="RXJ53" s="292"/>
      <c r="RXK53" s="292"/>
      <c r="RXL53" s="292"/>
      <c r="RXM53" s="292"/>
      <c r="RXN53" s="292"/>
      <c r="RXO53" s="292"/>
      <c r="RXP53" s="292"/>
      <c r="RXQ53" s="292"/>
      <c r="RXR53" s="292"/>
      <c r="RXS53" s="292"/>
      <c r="RXT53" s="292"/>
      <c r="RXU53" s="292"/>
      <c r="RXV53" s="292"/>
      <c r="RXW53" s="292"/>
      <c r="RXX53" s="292"/>
      <c r="RXY53" s="292"/>
      <c r="RXZ53" s="292"/>
      <c r="RYA53" s="292"/>
      <c r="RYB53" s="292"/>
      <c r="RYC53" s="292"/>
      <c r="RYD53" s="292"/>
      <c r="RYE53" s="292"/>
      <c r="RYF53" s="292"/>
      <c r="RYG53" s="292"/>
      <c r="RYH53" s="292"/>
      <c r="RYI53" s="292"/>
      <c r="RYJ53" s="292"/>
      <c r="RYK53" s="292"/>
      <c r="RYL53" s="292"/>
      <c r="RYM53" s="292"/>
      <c r="RYN53" s="292"/>
      <c r="RYO53" s="292"/>
      <c r="RYP53" s="292"/>
      <c r="RYQ53" s="292"/>
      <c r="RYR53" s="292"/>
      <c r="RYS53" s="292"/>
      <c r="RYT53" s="292"/>
      <c r="RYU53" s="292"/>
      <c r="RYV53" s="292"/>
      <c r="RYW53" s="292"/>
      <c r="RYX53" s="292"/>
      <c r="RYY53" s="292"/>
      <c r="RYZ53" s="292"/>
      <c r="RZA53" s="292"/>
      <c r="RZB53" s="292"/>
      <c r="RZC53" s="292"/>
      <c r="RZD53" s="292"/>
      <c r="RZE53" s="292"/>
      <c r="RZF53" s="292"/>
      <c r="RZG53" s="292"/>
      <c r="RZH53" s="292"/>
      <c r="RZI53" s="292"/>
      <c r="RZJ53" s="292"/>
      <c r="RZK53" s="292"/>
      <c r="RZL53" s="292"/>
      <c r="RZM53" s="292"/>
      <c r="RZN53" s="292"/>
      <c r="RZO53" s="292"/>
      <c r="RZP53" s="292"/>
      <c r="RZQ53" s="292"/>
      <c r="RZR53" s="292"/>
      <c r="RZS53" s="292"/>
      <c r="RZT53" s="292"/>
      <c r="RZU53" s="292"/>
      <c r="RZV53" s="292"/>
      <c r="RZW53" s="292"/>
      <c r="RZX53" s="292"/>
      <c r="RZY53" s="292"/>
      <c r="RZZ53" s="292"/>
      <c r="SAA53" s="292"/>
      <c r="SAB53" s="292"/>
      <c r="SAC53" s="292"/>
      <c r="SAD53" s="292"/>
      <c r="SAE53" s="292"/>
      <c r="SAF53" s="292"/>
      <c r="SAG53" s="292"/>
      <c r="SAH53" s="292"/>
      <c r="SAI53" s="292"/>
      <c r="SAJ53" s="292"/>
      <c r="SAK53" s="292"/>
      <c r="SAL53" s="292"/>
      <c r="SAM53" s="292"/>
      <c r="SAN53" s="292"/>
      <c r="SAO53" s="292"/>
      <c r="SAP53" s="292"/>
      <c r="SAQ53" s="292"/>
      <c r="SAR53" s="292"/>
      <c r="SAS53" s="292"/>
      <c r="SAT53" s="292"/>
      <c r="SAU53" s="292"/>
      <c r="SAV53" s="292"/>
      <c r="SAW53" s="292"/>
      <c r="SAX53" s="292"/>
      <c r="SAY53" s="292"/>
      <c r="SAZ53" s="292"/>
      <c r="SBA53" s="292"/>
      <c r="SBB53" s="292"/>
      <c r="SBC53" s="292"/>
      <c r="SBD53" s="292"/>
      <c r="SBE53" s="292"/>
      <c r="SBF53" s="292"/>
      <c r="SBG53" s="292"/>
      <c r="SBH53" s="292"/>
      <c r="SBI53" s="292"/>
      <c r="SBJ53" s="292"/>
      <c r="SBK53" s="292"/>
      <c r="SBL53" s="292"/>
      <c r="SBM53" s="292"/>
      <c r="SBN53" s="292"/>
      <c r="SBO53" s="292"/>
      <c r="SBP53" s="292"/>
      <c r="SBQ53" s="292"/>
      <c r="SBR53" s="292"/>
      <c r="SBS53" s="292"/>
      <c r="SBT53" s="292"/>
      <c r="SBU53" s="292"/>
      <c r="SBV53" s="292"/>
      <c r="SBW53" s="292"/>
      <c r="SBX53" s="292"/>
      <c r="SBY53" s="292"/>
      <c r="SBZ53" s="292"/>
      <c r="SCA53" s="292"/>
      <c r="SCB53" s="292"/>
      <c r="SCC53" s="292"/>
      <c r="SCD53" s="292"/>
      <c r="SCE53" s="292"/>
      <c r="SCF53" s="292"/>
      <c r="SCG53" s="292"/>
      <c r="SCH53" s="292"/>
      <c r="SCI53" s="292"/>
      <c r="SCJ53" s="292"/>
      <c r="SCK53" s="292"/>
      <c r="SCL53" s="292"/>
      <c r="SCM53" s="292"/>
      <c r="SCN53" s="292"/>
      <c r="SCO53" s="292"/>
      <c r="SCP53" s="292"/>
      <c r="SCQ53" s="292"/>
      <c r="SCR53" s="292"/>
      <c r="SCS53" s="292"/>
      <c r="SCT53" s="292"/>
      <c r="SCU53" s="292"/>
      <c r="SCV53" s="292"/>
      <c r="SCW53" s="292"/>
      <c r="SCX53" s="292"/>
      <c r="SCY53" s="292"/>
      <c r="SCZ53" s="292"/>
      <c r="SDA53" s="292"/>
      <c r="SDB53" s="292"/>
      <c r="SDC53" s="292"/>
      <c r="SDD53" s="292"/>
      <c r="SDE53" s="292"/>
      <c r="SDF53" s="292"/>
      <c r="SDG53" s="292"/>
      <c r="SDH53" s="292"/>
      <c r="SDI53" s="292"/>
      <c r="SDJ53" s="292"/>
      <c r="SDK53" s="292"/>
      <c r="SDL53" s="292"/>
      <c r="SDM53" s="292"/>
      <c r="SDN53" s="292"/>
      <c r="SDO53" s="292"/>
      <c r="SDP53" s="292"/>
      <c r="SDQ53" s="292"/>
      <c r="SDR53" s="292"/>
      <c r="SDS53" s="292"/>
      <c r="SDT53" s="292"/>
      <c r="SDU53" s="292"/>
      <c r="SDV53" s="292"/>
      <c r="SDW53" s="292"/>
      <c r="SDX53" s="292"/>
      <c r="SDY53" s="292"/>
      <c r="SDZ53" s="292"/>
      <c r="SEA53" s="292"/>
      <c r="SEB53" s="292"/>
      <c r="SEC53" s="292"/>
      <c r="SED53" s="292"/>
      <c r="SEE53" s="292"/>
      <c r="SEF53" s="292"/>
      <c r="SEG53" s="292"/>
      <c r="SEH53" s="292"/>
      <c r="SEI53" s="292"/>
      <c r="SEJ53" s="292"/>
      <c r="SEK53" s="292"/>
      <c r="SEL53" s="292"/>
      <c r="SEM53" s="292"/>
      <c r="SEN53" s="292"/>
      <c r="SEO53" s="292"/>
      <c r="SEP53" s="292"/>
      <c r="SEQ53" s="292"/>
      <c r="SER53" s="292"/>
      <c r="SES53" s="292"/>
      <c r="SET53" s="292"/>
      <c r="SEU53" s="292"/>
      <c r="SEV53" s="292"/>
      <c r="SEW53" s="292"/>
      <c r="SEX53" s="292"/>
      <c r="SEY53" s="292"/>
      <c r="SEZ53" s="292"/>
      <c r="SFA53" s="292"/>
      <c r="SFB53" s="292"/>
      <c r="SFC53" s="292"/>
      <c r="SFD53" s="292"/>
      <c r="SFE53" s="292"/>
      <c r="SFF53" s="292"/>
      <c r="SFG53" s="292"/>
      <c r="SFH53" s="292"/>
      <c r="SFI53" s="292"/>
      <c r="SFJ53" s="292"/>
      <c r="SFK53" s="292"/>
      <c r="SFL53" s="292"/>
      <c r="SFM53" s="292"/>
      <c r="SFN53" s="292"/>
      <c r="SFO53" s="292"/>
      <c r="SFP53" s="292"/>
      <c r="SFQ53" s="292"/>
      <c r="SFR53" s="292"/>
      <c r="SFS53" s="292"/>
      <c r="SFT53" s="292"/>
      <c r="SFU53" s="292"/>
      <c r="SFV53" s="292"/>
      <c r="SFW53" s="292"/>
      <c r="SFX53" s="292"/>
      <c r="SFY53" s="292"/>
      <c r="SFZ53" s="292"/>
      <c r="SGA53" s="292"/>
      <c r="SGB53" s="292"/>
      <c r="SGC53" s="292"/>
      <c r="SGD53" s="292"/>
      <c r="SGE53" s="292"/>
      <c r="SGF53" s="292"/>
      <c r="SGG53" s="292"/>
      <c r="SGH53" s="292"/>
      <c r="SGI53" s="292"/>
      <c r="SGJ53" s="292"/>
      <c r="SGK53" s="292"/>
      <c r="SGL53" s="292"/>
      <c r="SGM53" s="292"/>
      <c r="SGN53" s="292"/>
      <c r="SGO53" s="292"/>
      <c r="SGP53" s="292"/>
      <c r="SGQ53" s="292"/>
      <c r="SGR53" s="292"/>
      <c r="SGS53" s="292"/>
      <c r="SGT53" s="292"/>
      <c r="SGU53" s="292"/>
      <c r="SGV53" s="292"/>
      <c r="SGW53" s="292"/>
      <c r="SGX53" s="292"/>
      <c r="SGY53" s="292"/>
      <c r="SGZ53" s="292"/>
      <c r="SHA53" s="292"/>
      <c r="SHB53" s="292"/>
      <c r="SHC53" s="292"/>
      <c r="SHD53" s="292"/>
      <c r="SHE53" s="292"/>
      <c r="SHF53" s="292"/>
      <c r="SHG53" s="292"/>
      <c r="SHH53" s="292"/>
      <c r="SHI53" s="292"/>
      <c r="SHJ53" s="292"/>
      <c r="SHK53" s="292"/>
      <c r="SHL53" s="292"/>
      <c r="SHM53" s="292"/>
      <c r="SHN53" s="292"/>
      <c r="SHO53" s="292"/>
      <c r="SHP53" s="292"/>
      <c r="SHQ53" s="292"/>
      <c r="SHR53" s="292"/>
      <c r="SHS53" s="292"/>
      <c r="SHT53" s="292"/>
      <c r="SHU53" s="292"/>
      <c r="SHV53" s="292"/>
      <c r="SHW53" s="292"/>
      <c r="SHX53" s="292"/>
      <c r="SHY53" s="292"/>
      <c r="SHZ53" s="292"/>
      <c r="SIA53" s="292"/>
      <c r="SIB53" s="292"/>
      <c r="SIC53" s="292"/>
      <c r="SID53" s="292"/>
      <c r="SIE53" s="292"/>
      <c r="SIF53" s="292"/>
      <c r="SIG53" s="292"/>
      <c r="SIH53" s="292"/>
      <c r="SII53" s="292"/>
      <c r="SIJ53" s="292"/>
      <c r="SIK53" s="292"/>
      <c r="SIL53" s="292"/>
      <c r="SIM53" s="292"/>
      <c r="SIN53" s="292"/>
      <c r="SIO53" s="292"/>
      <c r="SIP53" s="292"/>
      <c r="SIQ53" s="292"/>
      <c r="SIR53" s="292"/>
      <c r="SIS53" s="292"/>
      <c r="SIT53" s="292"/>
      <c r="SIU53" s="292"/>
      <c r="SIV53" s="292"/>
      <c r="SIW53" s="292"/>
      <c r="SIX53" s="292"/>
      <c r="SIY53" s="292"/>
      <c r="SIZ53" s="292"/>
      <c r="SJA53" s="292"/>
      <c r="SJB53" s="292"/>
      <c r="SJC53" s="292"/>
      <c r="SJD53" s="292"/>
      <c r="SJE53" s="292"/>
      <c r="SJF53" s="292"/>
      <c r="SJG53" s="292"/>
      <c r="SJH53" s="292"/>
      <c r="SJI53" s="292"/>
      <c r="SJJ53" s="292"/>
      <c r="SJK53" s="292"/>
      <c r="SJL53" s="292"/>
      <c r="SJM53" s="292"/>
      <c r="SJN53" s="292"/>
      <c r="SJO53" s="292"/>
      <c r="SJP53" s="292"/>
      <c r="SJQ53" s="292"/>
      <c r="SJR53" s="292"/>
      <c r="SJS53" s="292"/>
      <c r="SJT53" s="292"/>
      <c r="SJU53" s="292"/>
      <c r="SJV53" s="292"/>
      <c r="SJW53" s="292"/>
      <c r="SJX53" s="292"/>
      <c r="SJY53" s="292"/>
      <c r="SJZ53" s="292"/>
      <c r="SKA53" s="292"/>
      <c r="SKB53" s="292"/>
      <c r="SKC53" s="292"/>
      <c r="SKD53" s="292"/>
      <c r="SKE53" s="292"/>
      <c r="SKF53" s="292"/>
      <c r="SKG53" s="292"/>
      <c r="SKH53" s="292"/>
      <c r="SKI53" s="292"/>
      <c r="SKJ53" s="292"/>
      <c r="SKK53" s="292"/>
      <c r="SKL53" s="292"/>
      <c r="SKM53" s="292"/>
      <c r="SKN53" s="292"/>
      <c r="SKO53" s="292"/>
      <c r="SKP53" s="292"/>
      <c r="SKQ53" s="292"/>
      <c r="SKR53" s="292"/>
      <c r="SKS53" s="292"/>
      <c r="SKT53" s="292"/>
      <c r="SKU53" s="292"/>
      <c r="SKV53" s="292"/>
      <c r="SKW53" s="292"/>
      <c r="SKX53" s="292"/>
      <c r="SKY53" s="292"/>
      <c r="SKZ53" s="292"/>
      <c r="SLA53" s="292"/>
      <c r="SLB53" s="292"/>
      <c r="SLC53" s="292"/>
      <c r="SLD53" s="292"/>
      <c r="SLE53" s="292"/>
      <c r="SLF53" s="292"/>
      <c r="SLG53" s="292"/>
      <c r="SLH53" s="292"/>
      <c r="SLI53" s="292"/>
      <c r="SLJ53" s="292"/>
      <c r="SLK53" s="292"/>
      <c r="SLL53" s="292"/>
      <c r="SLM53" s="292"/>
      <c r="SLN53" s="292"/>
      <c r="SLO53" s="292"/>
      <c r="SLP53" s="292"/>
      <c r="SLQ53" s="292"/>
      <c r="SLR53" s="292"/>
      <c r="SLS53" s="292"/>
      <c r="SLT53" s="292"/>
      <c r="SLU53" s="292"/>
      <c r="SLV53" s="292"/>
      <c r="SLW53" s="292"/>
      <c r="SLX53" s="292"/>
      <c r="SLY53" s="292"/>
      <c r="SLZ53" s="292"/>
      <c r="SMA53" s="292"/>
      <c r="SMB53" s="292"/>
      <c r="SMC53" s="292"/>
      <c r="SMD53" s="292"/>
      <c r="SME53" s="292"/>
      <c r="SMF53" s="292"/>
      <c r="SMG53" s="292"/>
      <c r="SMH53" s="292"/>
      <c r="SMI53" s="292"/>
      <c r="SMJ53" s="292"/>
      <c r="SMK53" s="292"/>
      <c r="SML53" s="292"/>
      <c r="SMM53" s="292"/>
      <c r="SMN53" s="292"/>
      <c r="SMO53" s="292"/>
      <c r="SMP53" s="292"/>
      <c r="SMQ53" s="292"/>
      <c r="SMR53" s="292"/>
      <c r="SMS53" s="292"/>
      <c r="SMT53" s="292"/>
      <c r="SMU53" s="292"/>
      <c r="SMV53" s="292"/>
      <c r="SMW53" s="292"/>
      <c r="SMX53" s="292"/>
      <c r="SMY53" s="292"/>
      <c r="SMZ53" s="292"/>
      <c r="SNA53" s="292"/>
      <c r="SNB53" s="292"/>
      <c r="SNC53" s="292"/>
      <c r="SND53" s="292"/>
      <c r="SNE53" s="292"/>
      <c r="SNF53" s="292"/>
      <c r="SNG53" s="292"/>
      <c r="SNH53" s="292"/>
      <c r="SNI53" s="292"/>
      <c r="SNJ53" s="292"/>
      <c r="SNK53" s="292"/>
      <c r="SNL53" s="292"/>
      <c r="SNM53" s="292"/>
      <c r="SNN53" s="292"/>
      <c r="SNO53" s="292"/>
      <c r="SNP53" s="292"/>
      <c r="SNQ53" s="292"/>
      <c r="SNR53" s="292"/>
      <c r="SNS53" s="292"/>
      <c r="SNT53" s="292"/>
      <c r="SNU53" s="292"/>
      <c r="SNV53" s="292"/>
      <c r="SNW53" s="292"/>
      <c r="SNX53" s="292"/>
      <c r="SNY53" s="292"/>
      <c r="SNZ53" s="292"/>
      <c r="SOA53" s="292"/>
      <c r="SOB53" s="292"/>
      <c r="SOC53" s="292"/>
      <c r="SOD53" s="292"/>
      <c r="SOE53" s="292"/>
      <c r="SOF53" s="292"/>
      <c r="SOG53" s="292"/>
      <c r="SOH53" s="292"/>
      <c r="SOI53" s="292"/>
      <c r="SOJ53" s="292"/>
      <c r="SOK53" s="292"/>
      <c r="SOL53" s="292"/>
      <c r="SOM53" s="292"/>
      <c r="SON53" s="292"/>
      <c r="SOO53" s="292"/>
      <c r="SOP53" s="292"/>
      <c r="SOQ53" s="292"/>
      <c r="SOR53" s="292"/>
      <c r="SOS53" s="292"/>
      <c r="SOT53" s="292"/>
      <c r="SOU53" s="292"/>
      <c r="SOV53" s="292"/>
      <c r="SOW53" s="292"/>
      <c r="SOX53" s="292"/>
      <c r="SOY53" s="292"/>
      <c r="SOZ53" s="292"/>
      <c r="SPA53" s="292"/>
      <c r="SPB53" s="292"/>
      <c r="SPC53" s="292"/>
      <c r="SPD53" s="292"/>
      <c r="SPE53" s="292"/>
      <c r="SPF53" s="292"/>
      <c r="SPG53" s="292"/>
      <c r="SPH53" s="292"/>
      <c r="SPI53" s="292"/>
      <c r="SPJ53" s="292"/>
      <c r="SPK53" s="292"/>
      <c r="SPL53" s="292"/>
      <c r="SPM53" s="292"/>
      <c r="SPN53" s="292"/>
      <c r="SPO53" s="292"/>
      <c r="SPP53" s="292"/>
      <c r="SPQ53" s="292"/>
      <c r="SPR53" s="292"/>
      <c r="SPS53" s="292"/>
      <c r="SPT53" s="292"/>
      <c r="SPU53" s="292"/>
      <c r="SPV53" s="292"/>
      <c r="SPW53" s="292"/>
      <c r="SPX53" s="292"/>
      <c r="SPY53" s="292"/>
      <c r="SPZ53" s="292"/>
      <c r="SQA53" s="292"/>
      <c r="SQB53" s="292"/>
      <c r="SQC53" s="292"/>
      <c r="SQD53" s="292"/>
      <c r="SQE53" s="292"/>
      <c r="SQF53" s="292"/>
      <c r="SQG53" s="292"/>
      <c r="SQH53" s="292"/>
      <c r="SQI53" s="292"/>
      <c r="SQJ53" s="292"/>
      <c r="SQK53" s="292"/>
      <c r="SQL53" s="292"/>
      <c r="SQM53" s="292"/>
      <c r="SQN53" s="292"/>
      <c r="SQO53" s="292"/>
      <c r="SQP53" s="292"/>
      <c r="SQQ53" s="292"/>
      <c r="SQR53" s="292"/>
      <c r="SQS53" s="292"/>
      <c r="SQT53" s="292"/>
      <c r="SQU53" s="292"/>
      <c r="SQV53" s="292"/>
      <c r="SQW53" s="292"/>
      <c r="SQX53" s="292"/>
      <c r="SQY53" s="292"/>
      <c r="SQZ53" s="292"/>
      <c r="SRA53" s="292"/>
      <c r="SRB53" s="292"/>
      <c r="SRC53" s="292"/>
      <c r="SRD53" s="292"/>
      <c r="SRE53" s="292"/>
      <c r="SRF53" s="292"/>
      <c r="SRG53" s="292"/>
      <c r="SRH53" s="292"/>
      <c r="SRI53" s="292"/>
      <c r="SRJ53" s="292"/>
      <c r="SRK53" s="292"/>
      <c r="SRL53" s="292"/>
      <c r="SRM53" s="292"/>
      <c r="SRN53" s="292"/>
      <c r="SRO53" s="292"/>
      <c r="SRP53" s="292"/>
      <c r="SRQ53" s="292"/>
      <c r="SRR53" s="292"/>
      <c r="SRS53" s="292"/>
      <c r="SRT53" s="292"/>
      <c r="SRU53" s="292"/>
      <c r="SRV53" s="292"/>
      <c r="SRW53" s="292"/>
      <c r="SRX53" s="292"/>
      <c r="SRY53" s="292"/>
      <c r="SRZ53" s="292"/>
      <c r="SSA53" s="292"/>
      <c r="SSB53" s="292"/>
      <c r="SSC53" s="292"/>
      <c r="SSD53" s="292"/>
      <c r="SSE53" s="292"/>
      <c r="SSF53" s="292"/>
      <c r="SSG53" s="292"/>
      <c r="SSH53" s="292"/>
      <c r="SSI53" s="292"/>
      <c r="SSJ53" s="292"/>
      <c r="SSK53" s="292"/>
      <c r="SSL53" s="292"/>
      <c r="SSM53" s="292"/>
      <c r="SSN53" s="292"/>
      <c r="SSO53" s="292"/>
      <c r="SSP53" s="292"/>
      <c r="SSQ53" s="292"/>
      <c r="SSR53" s="292"/>
      <c r="SSS53" s="292"/>
      <c r="SST53" s="292"/>
      <c r="SSU53" s="292"/>
      <c r="SSV53" s="292"/>
      <c r="SSW53" s="292"/>
      <c r="SSX53" s="292"/>
      <c r="SSY53" s="292"/>
      <c r="SSZ53" s="292"/>
      <c r="STA53" s="292"/>
      <c r="STB53" s="292"/>
      <c r="STC53" s="292"/>
      <c r="STD53" s="292"/>
      <c r="STE53" s="292"/>
      <c r="STF53" s="292"/>
      <c r="STG53" s="292"/>
      <c r="STH53" s="292"/>
      <c r="STI53" s="292"/>
      <c r="STJ53" s="292"/>
      <c r="STK53" s="292"/>
      <c r="STL53" s="292"/>
      <c r="STM53" s="292"/>
      <c r="STN53" s="292"/>
      <c r="STO53" s="292"/>
      <c r="STP53" s="292"/>
      <c r="STQ53" s="292"/>
      <c r="STR53" s="292"/>
      <c r="STS53" s="292"/>
      <c r="STT53" s="292"/>
      <c r="STU53" s="292"/>
      <c r="STV53" s="292"/>
      <c r="STW53" s="292"/>
      <c r="STX53" s="292"/>
      <c r="STY53" s="292"/>
      <c r="STZ53" s="292"/>
      <c r="SUA53" s="292"/>
      <c r="SUB53" s="292"/>
      <c r="SUC53" s="292"/>
      <c r="SUD53" s="292"/>
      <c r="SUE53" s="292"/>
      <c r="SUF53" s="292"/>
      <c r="SUG53" s="292"/>
      <c r="SUH53" s="292"/>
      <c r="SUI53" s="292"/>
      <c r="SUJ53" s="292"/>
      <c r="SUK53" s="292"/>
      <c r="SUL53" s="292"/>
      <c r="SUM53" s="292"/>
      <c r="SUN53" s="292"/>
      <c r="SUO53" s="292"/>
      <c r="SUP53" s="292"/>
      <c r="SUQ53" s="292"/>
      <c r="SUR53" s="292"/>
      <c r="SUS53" s="292"/>
      <c r="SUT53" s="292"/>
      <c r="SUU53" s="292"/>
      <c r="SUV53" s="292"/>
      <c r="SUW53" s="292"/>
      <c r="SUX53" s="292"/>
      <c r="SUY53" s="292"/>
      <c r="SUZ53" s="292"/>
      <c r="SVA53" s="292"/>
      <c r="SVB53" s="292"/>
      <c r="SVC53" s="292"/>
      <c r="SVD53" s="292"/>
      <c r="SVE53" s="292"/>
      <c r="SVF53" s="292"/>
      <c r="SVG53" s="292"/>
      <c r="SVH53" s="292"/>
      <c r="SVI53" s="292"/>
      <c r="SVJ53" s="292"/>
      <c r="SVK53" s="292"/>
      <c r="SVL53" s="292"/>
      <c r="SVM53" s="292"/>
      <c r="SVN53" s="292"/>
      <c r="SVO53" s="292"/>
      <c r="SVP53" s="292"/>
      <c r="SVQ53" s="292"/>
      <c r="SVR53" s="292"/>
      <c r="SVS53" s="292"/>
      <c r="SVT53" s="292"/>
      <c r="SVU53" s="292"/>
      <c r="SVV53" s="292"/>
      <c r="SVW53" s="292"/>
      <c r="SVX53" s="292"/>
      <c r="SVY53" s="292"/>
      <c r="SVZ53" s="292"/>
      <c r="SWA53" s="292"/>
      <c r="SWB53" s="292"/>
      <c r="SWC53" s="292"/>
      <c r="SWD53" s="292"/>
      <c r="SWE53" s="292"/>
      <c r="SWF53" s="292"/>
      <c r="SWG53" s="292"/>
      <c r="SWH53" s="292"/>
      <c r="SWI53" s="292"/>
      <c r="SWJ53" s="292"/>
      <c r="SWK53" s="292"/>
      <c r="SWL53" s="292"/>
      <c r="SWM53" s="292"/>
      <c r="SWN53" s="292"/>
      <c r="SWO53" s="292"/>
      <c r="SWP53" s="292"/>
      <c r="SWQ53" s="292"/>
      <c r="SWR53" s="292"/>
      <c r="SWS53" s="292"/>
      <c r="SWT53" s="292"/>
      <c r="SWU53" s="292"/>
      <c r="SWV53" s="292"/>
      <c r="SWW53" s="292"/>
      <c r="SWX53" s="292"/>
      <c r="SWY53" s="292"/>
      <c r="SWZ53" s="292"/>
      <c r="SXA53" s="292"/>
      <c r="SXB53" s="292"/>
      <c r="SXC53" s="292"/>
      <c r="SXD53" s="292"/>
      <c r="SXE53" s="292"/>
      <c r="SXF53" s="292"/>
      <c r="SXG53" s="292"/>
      <c r="SXH53" s="292"/>
      <c r="SXI53" s="292"/>
      <c r="SXJ53" s="292"/>
      <c r="SXK53" s="292"/>
      <c r="SXL53" s="292"/>
      <c r="SXM53" s="292"/>
      <c r="SXN53" s="292"/>
      <c r="SXO53" s="292"/>
      <c r="SXP53" s="292"/>
      <c r="SXQ53" s="292"/>
      <c r="SXR53" s="292"/>
      <c r="SXS53" s="292"/>
      <c r="SXT53" s="292"/>
      <c r="SXU53" s="292"/>
      <c r="SXV53" s="292"/>
      <c r="SXW53" s="292"/>
      <c r="SXX53" s="292"/>
      <c r="SXY53" s="292"/>
      <c r="SXZ53" s="292"/>
      <c r="SYA53" s="292"/>
      <c r="SYB53" s="292"/>
      <c r="SYC53" s="292"/>
      <c r="SYD53" s="292"/>
      <c r="SYE53" s="292"/>
      <c r="SYF53" s="292"/>
      <c r="SYG53" s="292"/>
      <c r="SYH53" s="292"/>
      <c r="SYI53" s="292"/>
      <c r="SYJ53" s="292"/>
      <c r="SYK53" s="292"/>
      <c r="SYL53" s="292"/>
      <c r="SYM53" s="292"/>
      <c r="SYN53" s="292"/>
      <c r="SYO53" s="292"/>
      <c r="SYP53" s="292"/>
      <c r="SYQ53" s="292"/>
      <c r="SYR53" s="292"/>
      <c r="SYS53" s="292"/>
      <c r="SYT53" s="292"/>
      <c r="SYU53" s="292"/>
      <c r="SYV53" s="292"/>
      <c r="SYW53" s="292"/>
      <c r="SYX53" s="292"/>
      <c r="SYY53" s="292"/>
      <c r="SYZ53" s="292"/>
      <c r="SZA53" s="292"/>
      <c r="SZB53" s="292"/>
      <c r="SZC53" s="292"/>
      <c r="SZD53" s="292"/>
      <c r="SZE53" s="292"/>
      <c r="SZF53" s="292"/>
      <c r="SZG53" s="292"/>
      <c r="SZH53" s="292"/>
      <c r="SZI53" s="292"/>
      <c r="SZJ53" s="292"/>
      <c r="SZK53" s="292"/>
      <c r="SZL53" s="292"/>
      <c r="SZM53" s="292"/>
      <c r="SZN53" s="292"/>
      <c r="SZO53" s="292"/>
      <c r="SZP53" s="292"/>
      <c r="SZQ53" s="292"/>
      <c r="SZR53" s="292"/>
      <c r="SZS53" s="292"/>
      <c r="SZT53" s="292"/>
      <c r="SZU53" s="292"/>
      <c r="SZV53" s="292"/>
      <c r="SZW53" s="292"/>
      <c r="SZX53" s="292"/>
      <c r="SZY53" s="292"/>
      <c r="SZZ53" s="292"/>
      <c r="TAA53" s="292"/>
      <c r="TAB53" s="292"/>
      <c r="TAC53" s="292"/>
      <c r="TAD53" s="292"/>
      <c r="TAE53" s="292"/>
      <c r="TAF53" s="292"/>
      <c r="TAG53" s="292"/>
      <c r="TAH53" s="292"/>
      <c r="TAI53" s="292"/>
      <c r="TAJ53" s="292"/>
      <c r="TAK53" s="292"/>
      <c r="TAL53" s="292"/>
      <c r="TAM53" s="292"/>
      <c r="TAN53" s="292"/>
      <c r="TAO53" s="292"/>
      <c r="TAP53" s="292"/>
      <c r="TAQ53" s="292"/>
      <c r="TAR53" s="292"/>
      <c r="TAS53" s="292"/>
      <c r="TAT53" s="292"/>
      <c r="TAU53" s="292"/>
      <c r="TAV53" s="292"/>
      <c r="TAW53" s="292"/>
      <c r="TAX53" s="292"/>
      <c r="TAY53" s="292"/>
      <c r="TAZ53" s="292"/>
      <c r="TBA53" s="292"/>
      <c r="TBB53" s="292"/>
      <c r="TBC53" s="292"/>
      <c r="TBD53" s="292"/>
      <c r="TBE53" s="292"/>
      <c r="TBF53" s="292"/>
      <c r="TBG53" s="292"/>
      <c r="TBH53" s="292"/>
      <c r="TBI53" s="292"/>
      <c r="TBJ53" s="292"/>
      <c r="TBK53" s="292"/>
      <c r="TBL53" s="292"/>
      <c r="TBM53" s="292"/>
      <c r="TBN53" s="292"/>
      <c r="TBO53" s="292"/>
      <c r="TBP53" s="292"/>
      <c r="TBQ53" s="292"/>
      <c r="TBR53" s="292"/>
      <c r="TBS53" s="292"/>
      <c r="TBT53" s="292"/>
      <c r="TBU53" s="292"/>
      <c r="TBV53" s="292"/>
      <c r="TBW53" s="292"/>
      <c r="TBX53" s="292"/>
      <c r="TBY53" s="292"/>
      <c r="TBZ53" s="292"/>
      <c r="TCA53" s="292"/>
      <c r="TCB53" s="292"/>
      <c r="TCC53" s="292"/>
      <c r="TCD53" s="292"/>
      <c r="TCE53" s="292"/>
      <c r="TCF53" s="292"/>
      <c r="TCG53" s="292"/>
      <c r="TCH53" s="292"/>
      <c r="TCI53" s="292"/>
      <c r="TCJ53" s="292"/>
      <c r="TCK53" s="292"/>
      <c r="TCL53" s="292"/>
      <c r="TCM53" s="292"/>
      <c r="TCN53" s="292"/>
      <c r="TCO53" s="292"/>
      <c r="TCP53" s="292"/>
      <c r="TCQ53" s="292"/>
      <c r="TCR53" s="292"/>
      <c r="TCS53" s="292"/>
      <c r="TCT53" s="292"/>
      <c r="TCU53" s="292"/>
      <c r="TCV53" s="292"/>
      <c r="TCW53" s="292"/>
      <c r="TCX53" s="292"/>
      <c r="TCY53" s="292"/>
      <c r="TCZ53" s="292"/>
      <c r="TDA53" s="292"/>
      <c r="TDB53" s="292"/>
      <c r="TDC53" s="292"/>
      <c r="TDD53" s="292"/>
      <c r="TDE53" s="292"/>
      <c r="TDF53" s="292"/>
      <c r="TDG53" s="292"/>
      <c r="TDH53" s="292"/>
      <c r="TDI53" s="292"/>
      <c r="TDJ53" s="292"/>
      <c r="TDK53" s="292"/>
      <c r="TDL53" s="292"/>
      <c r="TDM53" s="292"/>
      <c r="TDN53" s="292"/>
      <c r="TDO53" s="292"/>
      <c r="TDP53" s="292"/>
      <c r="TDQ53" s="292"/>
      <c r="TDR53" s="292"/>
      <c r="TDS53" s="292"/>
      <c r="TDT53" s="292"/>
      <c r="TDU53" s="292"/>
      <c r="TDV53" s="292"/>
      <c r="TDW53" s="292"/>
      <c r="TDX53" s="292"/>
      <c r="TDY53" s="292"/>
      <c r="TDZ53" s="292"/>
      <c r="TEA53" s="292"/>
      <c r="TEB53" s="292"/>
      <c r="TEC53" s="292"/>
      <c r="TED53" s="292"/>
      <c r="TEE53" s="292"/>
      <c r="TEF53" s="292"/>
      <c r="TEG53" s="292"/>
      <c r="TEH53" s="292"/>
      <c r="TEI53" s="292"/>
      <c r="TEJ53" s="292"/>
      <c r="TEK53" s="292"/>
      <c r="TEL53" s="292"/>
      <c r="TEM53" s="292"/>
      <c r="TEN53" s="292"/>
      <c r="TEO53" s="292"/>
      <c r="TEP53" s="292"/>
      <c r="TEQ53" s="292"/>
      <c r="TER53" s="292"/>
      <c r="TES53" s="292"/>
      <c r="TET53" s="292"/>
      <c r="TEU53" s="292"/>
      <c r="TEV53" s="292"/>
      <c r="TEW53" s="292"/>
      <c r="TEX53" s="292"/>
      <c r="TEY53" s="292"/>
      <c r="TEZ53" s="292"/>
      <c r="TFA53" s="292"/>
      <c r="TFB53" s="292"/>
      <c r="TFC53" s="292"/>
      <c r="TFD53" s="292"/>
      <c r="TFE53" s="292"/>
      <c r="TFF53" s="292"/>
      <c r="TFG53" s="292"/>
      <c r="TFH53" s="292"/>
      <c r="TFI53" s="292"/>
      <c r="TFJ53" s="292"/>
      <c r="TFK53" s="292"/>
      <c r="TFL53" s="292"/>
      <c r="TFM53" s="292"/>
      <c r="TFN53" s="292"/>
      <c r="TFO53" s="292"/>
      <c r="TFP53" s="292"/>
      <c r="TFQ53" s="292"/>
      <c r="TFR53" s="292"/>
      <c r="TFS53" s="292"/>
      <c r="TFT53" s="292"/>
      <c r="TFU53" s="292"/>
      <c r="TFV53" s="292"/>
      <c r="TFW53" s="292"/>
      <c r="TFX53" s="292"/>
      <c r="TFY53" s="292"/>
      <c r="TFZ53" s="292"/>
      <c r="TGA53" s="292"/>
      <c r="TGB53" s="292"/>
      <c r="TGC53" s="292"/>
      <c r="TGD53" s="292"/>
      <c r="TGE53" s="292"/>
      <c r="TGF53" s="292"/>
      <c r="TGG53" s="292"/>
      <c r="TGH53" s="292"/>
      <c r="TGI53" s="292"/>
      <c r="TGJ53" s="292"/>
      <c r="TGK53" s="292"/>
      <c r="TGL53" s="292"/>
      <c r="TGM53" s="292"/>
      <c r="TGN53" s="292"/>
      <c r="TGO53" s="292"/>
      <c r="TGP53" s="292"/>
      <c r="TGQ53" s="292"/>
      <c r="TGR53" s="292"/>
      <c r="TGS53" s="292"/>
      <c r="TGT53" s="292"/>
      <c r="TGU53" s="292"/>
      <c r="TGV53" s="292"/>
      <c r="TGW53" s="292"/>
      <c r="TGX53" s="292"/>
      <c r="TGY53" s="292"/>
      <c r="TGZ53" s="292"/>
      <c r="THA53" s="292"/>
      <c r="THB53" s="292"/>
      <c r="THC53" s="292"/>
      <c r="THD53" s="292"/>
      <c r="THE53" s="292"/>
      <c r="THF53" s="292"/>
      <c r="THG53" s="292"/>
      <c r="THH53" s="292"/>
      <c r="THI53" s="292"/>
      <c r="THJ53" s="292"/>
      <c r="THK53" s="292"/>
      <c r="THL53" s="292"/>
      <c r="THM53" s="292"/>
      <c r="THN53" s="292"/>
      <c r="THO53" s="292"/>
      <c r="THP53" s="292"/>
      <c r="THQ53" s="292"/>
      <c r="THR53" s="292"/>
      <c r="THS53" s="292"/>
      <c r="THT53" s="292"/>
      <c r="THU53" s="292"/>
      <c r="THV53" s="292"/>
      <c r="THW53" s="292"/>
      <c r="THX53" s="292"/>
      <c r="THY53" s="292"/>
      <c r="THZ53" s="292"/>
      <c r="TIA53" s="292"/>
      <c r="TIB53" s="292"/>
      <c r="TIC53" s="292"/>
      <c r="TID53" s="292"/>
      <c r="TIE53" s="292"/>
      <c r="TIF53" s="292"/>
      <c r="TIG53" s="292"/>
      <c r="TIH53" s="292"/>
      <c r="TII53" s="292"/>
      <c r="TIJ53" s="292"/>
      <c r="TIK53" s="292"/>
      <c r="TIL53" s="292"/>
      <c r="TIM53" s="292"/>
      <c r="TIN53" s="292"/>
      <c r="TIO53" s="292"/>
      <c r="TIP53" s="292"/>
      <c r="TIQ53" s="292"/>
      <c r="TIR53" s="292"/>
      <c r="TIS53" s="292"/>
      <c r="TIT53" s="292"/>
      <c r="TIU53" s="292"/>
      <c r="TIV53" s="292"/>
      <c r="TIW53" s="292"/>
      <c r="TIX53" s="292"/>
      <c r="TIY53" s="292"/>
      <c r="TIZ53" s="292"/>
      <c r="TJA53" s="292"/>
      <c r="TJB53" s="292"/>
      <c r="TJC53" s="292"/>
      <c r="TJD53" s="292"/>
      <c r="TJE53" s="292"/>
      <c r="TJF53" s="292"/>
      <c r="TJG53" s="292"/>
      <c r="TJH53" s="292"/>
      <c r="TJI53" s="292"/>
      <c r="TJJ53" s="292"/>
      <c r="TJK53" s="292"/>
      <c r="TJL53" s="292"/>
      <c r="TJM53" s="292"/>
      <c r="TJN53" s="292"/>
      <c r="TJO53" s="292"/>
      <c r="TJP53" s="292"/>
      <c r="TJQ53" s="292"/>
      <c r="TJR53" s="292"/>
      <c r="TJS53" s="292"/>
      <c r="TJT53" s="292"/>
      <c r="TJU53" s="292"/>
      <c r="TJV53" s="292"/>
      <c r="TJW53" s="292"/>
      <c r="TJX53" s="292"/>
      <c r="TJY53" s="292"/>
      <c r="TJZ53" s="292"/>
      <c r="TKA53" s="292"/>
      <c r="TKB53" s="292"/>
      <c r="TKC53" s="292"/>
      <c r="TKD53" s="292"/>
      <c r="TKE53" s="292"/>
      <c r="TKF53" s="292"/>
      <c r="TKG53" s="292"/>
      <c r="TKH53" s="292"/>
      <c r="TKI53" s="292"/>
      <c r="TKJ53" s="292"/>
      <c r="TKK53" s="292"/>
      <c r="TKL53" s="292"/>
      <c r="TKM53" s="292"/>
      <c r="TKN53" s="292"/>
      <c r="TKO53" s="292"/>
      <c r="TKP53" s="292"/>
      <c r="TKQ53" s="292"/>
      <c r="TKR53" s="292"/>
      <c r="TKS53" s="292"/>
      <c r="TKT53" s="292"/>
      <c r="TKU53" s="292"/>
      <c r="TKV53" s="292"/>
      <c r="TKW53" s="292"/>
      <c r="TKX53" s="292"/>
      <c r="TKY53" s="292"/>
      <c r="TKZ53" s="292"/>
      <c r="TLA53" s="292"/>
      <c r="TLB53" s="292"/>
      <c r="TLC53" s="292"/>
      <c r="TLD53" s="292"/>
      <c r="TLE53" s="292"/>
      <c r="TLF53" s="292"/>
      <c r="TLG53" s="292"/>
      <c r="TLH53" s="292"/>
      <c r="TLI53" s="292"/>
      <c r="TLJ53" s="292"/>
      <c r="TLK53" s="292"/>
      <c r="TLL53" s="292"/>
      <c r="TLM53" s="292"/>
      <c r="TLN53" s="292"/>
      <c r="TLO53" s="292"/>
      <c r="TLP53" s="292"/>
      <c r="TLQ53" s="292"/>
      <c r="TLR53" s="292"/>
      <c r="TLS53" s="292"/>
      <c r="TLT53" s="292"/>
      <c r="TLU53" s="292"/>
      <c r="TLV53" s="292"/>
      <c r="TLW53" s="292"/>
      <c r="TLX53" s="292"/>
      <c r="TLY53" s="292"/>
      <c r="TLZ53" s="292"/>
      <c r="TMA53" s="292"/>
      <c r="TMB53" s="292"/>
      <c r="TMC53" s="292"/>
      <c r="TMD53" s="292"/>
      <c r="TME53" s="292"/>
      <c r="TMF53" s="292"/>
      <c r="TMG53" s="292"/>
      <c r="TMH53" s="292"/>
      <c r="TMI53" s="292"/>
      <c r="TMJ53" s="292"/>
      <c r="TMK53" s="292"/>
      <c r="TML53" s="292"/>
      <c r="TMM53" s="292"/>
      <c r="TMN53" s="292"/>
      <c r="TMO53" s="292"/>
      <c r="TMP53" s="292"/>
      <c r="TMQ53" s="292"/>
      <c r="TMR53" s="292"/>
      <c r="TMS53" s="292"/>
      <c r="TMT53" s="292"/>
      <c r="TMU53" s="292"/>
      <c r="TMV53" s="292"/>
      <c r="TMW53" s="292"/>
      <c r="TMX53" s="292"/>
      <c r="TMY53" s="292"/>
      <c r="TMZ53" s="292"/>
      <c r="TNA53" s="292"/>
      <c r="TNB53" s="292"/>
      <c r="TNC53" s="292"/>
      <c r="TND53" s="292"/>
      <c r="TNE53" s="292"/>
      <c r="TNF53" s="292"/>
      <c r="TNG53" s="292"/>
      <c r="TNH53" s="292"/>
      <c r="TNI53" s="292"/>
      <c r="TNJ53" s="292"/>
      <c r="TNK53" s="292"/>
      <c r="TNL53" s="292"/>
      <c r="TNM53" s="292"/>
      <c r="TNN53" s="292"/>
      <c r="TNO53" s="292"/>
      <c r="TNP53" s="292"/>
      <c r="TNQ53" s="292"/>
      <c r="TNR53" s="292"/>
      <c r="TNS53" s="292"/>
      <c r="TNT53" s="292"/>
      <c r="TNU53" s="292"/>
      <c r="TNV53" s="292"/>
      <c r="TNW53" s="292"/>
      <c r="TNX53" s="292"/>
      <c r="TNY53" s="292"/>
      <c r="TNZ53" s="292"/>
      <c r="TOA53" s="292"/>
      <c r="TOB53" s="292"/>
      <c r="TOC53" s="292"/>
      <c r="TOD53" s="292"/>
      <c r="TOE53" s="292"/>
      <c r="TOF53" s="292"/>
      <c r="TOG53" s="292"/>
      <c r="TOH53" s="292"/>
      <c r="TOI53" s="292"/>
      <c r="TOJ53" s="292"/>
      <c r="TOK53" s="292"/>
      <c r="TOL53" s="292"/>
      <c r="TOM53" s="292"/>
      <c r="TON53" s="292"/>
      <c r="TOO53" s="292"/>
      <c r="TOP53" s="292"/>
      <c r="TOQ53" s="292"/>
      <c r="TOR53" s="292"/>
      <c r="TOS53" s="292"/>
      <c r="TOT53" s="292"/>
      <c r="TOU53" s="292"/>
      <c r="TOV53" s="292"/>
      <c r="TOW53" s="292"/>
      <c r="TOX53" s="292"/>
      <c r="TOY53" s="292"/>
      <c r="TOZ53" s="292"/>
      <c r="TPA53" s="292"/>
      <c r="TPB53" s="292"/>
      <c r="TPC53" s="292"/>
      <c r="TPD53" s="292"/>
      <c r="TPE53" s="292"/>
      <c r="TPF53" s="292"/>
      <c r="TPG53" s="292"/>
      <c r="TPH53" s="292"/>
      <c r="TPI53" s="292"/>
      <c r="TPJ53" s="292"/>
      <c r="TPK53" s="292"/>
      <c r="TPL53" s="292"/>
      <c r="TPM53" s="292"/>
      <c r="TPN53" s="292"/>
      <c r="TPO53" s="292"/>
      <c r="TPP53" s="292"/>
      <c r="TPQ53" s="292"/>
      <c r="TPR53" s="292"/>
      <c r="TPS53" s="292"/>
      <c r="TPT53" s="292"/>
      <c r="TPU53" s="292"/>
      <c r="TPV53" s="292"/>
      <c r="TPW53" s="292"/>
      <c r="TPX53" s="292"/>
      <c r="TPY53" s="292"/>
      <c r="TPZ53" s="292"/>
      <c r="TQA53" s="292"/>
      <c r="TQB53" s="292"/>
      <c r="TQC53" s="292"/>
      <c r="TQD53" s="292"/>
      <c r="TQE53" s="292"/>
      <c r="TQF53" s="292"/>
      <c r="TQG53" s="292"/>
      <c r="TQH53" s="292"/>
      <c r="TQI53" s="292"/>
      <c r="TQJ53" s="292"/>
      <c r="TQK53" s="292"/>
      <c r="TQL53" s="292"/>
      <c r="TQM53" s="292"/>
      <c r="TQN53" s="292"/>
      <c r="TQO53" s="292"/>
      <c r="TQP53" s="292"/>
      <c r="TQQ53" s="292"/>
      <c r="TQR53" s="292"/>
      <c r="TQS53" s="292"/>
      <c r="TQT53" s="292"/>
      <c r="TQU53" s="292"/>
      <c r="TQV53" s="292"/>
      <c r="TQW53" s="292"/>
      <c r="TQX53" s="292"/>
      <c r="TQY53" s="292"/>
      <c r="TQZ53" s="292"/>
      <c r="TRA53" s="292"/>
      <c r="TRB53" s="292"/>
      <c r="TRC53" s="292"/>
      <c r="TRD53" s="292"/>
      <c r="TRE53" s="292"/>
      <c r="TRF53" s="292"/>
      <c r="TRG53" s="292"/>
      <c r="TRH53" s="292"/>
      <c r="TRI53" s="292"/>
      <c r="TRJ53" s="292"/>
      <c r="TRK53" s="292"/>
      <c r="TRL53" s="292"/>
      <c r="TRM53" s="292"/>
      <c r="TRN53" s="292"/>
      <c r="TRO53" s="292"/>
      <c r="TRP53" s="292"/>
      <c r="TRQ53" s="292"/>
      <c r="TRR53" s="292"/>
      <c r="TRS53" s="292"/>
      <c r="TRT53" s="292"/>
      <c r="TRU53" s="292"/>
      <c r="TRV53" s="292"/>
      <c r="TRW53" s="292"/>
      <c r="TRX53" s="292"/>
      <c r="TRY53" s="292"/>
      <c r="TRZ53" s="292"/>
      <c r="TSA53" s="292"/>
      <c r="TSB53" s="292"/>
      <c r="TSC53" s="292"/>
      <c r="TSD53" s="292"/>
      <c r="TSE53" s="292"/>
      <c r="TSF53" s="292"/>
      <c r="TSG53" s="292"/>
      <c r="TSH53" s="292"/>
      <c r="TSI53" s="292"/>
      <c r="TSJ53" s="292"/>
      <c r="TSK53" s="292"/>
      <c r="TSL53" s="292"/>
      <c r="TSM53" s="292"/>
      <c r="TSN53" s="292"/>
      <c r="TSO53" s="292"/>
      <c r="TSP53" s="292"/>
      <c r="TSQ53" s="292"/>
      <c r="TSR53" s="292"/>
      <c r="TSS53" s="292"/>
      <c r="TST53" s="292"/>
      <c r="TSU53" s="292"/>
      <c r="TSV53" s="292"/>
      <c r="TSW53" s="292"/>
      <c r="TSX53" s="292"/>
      <c r="TSY53" s="292"/>
      <c r="TSZ53" s="292"/>
      <c r="TTA53" s="292"/>
      <c r="TTB53" s="292"/>
      <c r="TTC53" s="292"/>
      <c r="TTD53" s="292"/>
      <c r="TTE53" s="292"/>
      <c r="TTF53" s="292"/>
      <c r="TTG53" s="292"/>
      <c r="TTH53" s="292"/>
      <c r="TTI53" s="292"/>
      <c r="TTJ53" s="292"/>
      <c r="TTK53" s="292"/>
      <c r="TTL53" s="292"/>
      <c r="TTM53" s="292"/>
      <c r="TTN53" s="292"/>
      <c r="TTO53" s="292"/>
      <c r="TTP53" s="292"/>
      <c r="TTQ53" s="292"/>
      <c r="TTR53" s="292"/>
      <c r="TTS53" s="292"/>
      <c r="TTT53" s="292"/>
      <c r="TTU53" s="292"/>
      <c r="TTV53" s="292"/>
      <c r="TTW53" s="292"/>
      <c r="TTX53" s="292"/>
      <c r="TTY53" s="292"/>
      <c r="TTZ53" s="292"/>
      <c r="TUA53" s="292"/>
      <c r="TUB53" s="292"/>
      <c r="TUC53" s="292"/>
      <c r="TUD53" s="292"/>
      <c r="TUE53" s="292"/>
      <c r="TUF53" s="292"/>
      <c r="TUG53" s="292"/>
      <c r="TUH53" s="292"/>
      <c r="TUI53" s="292"/>
      <c r="TUJ53" s="292"/>
      <c r="TUK53" s="292"/>
      <c r="TUL53" s="292"/>
      <c r="TUM53" s="292"/>
      <c r="TUN53" s="292"/>
      <c r="TUO53" s="292"/>
      <c r="TUP53" s="292"/>
      <c r="TUQ53" s="292"/>
      <c r="TUR53" s="292"/>
      <c r="TUS53" s="292"/>
      <c r="TUT53" s="292"/>
      <c r="TUU53" s="292"/>
      <c r="TUV53" s="292"/>
      <c r="TUW53" s="292"/>
      <c r="TUX53" s="292"/>
      <c r="TUY53" s="292"/>
      <c r="TUZ53" s="292"/>
      <c r="TVA53" s="292"/>
      <c r="TVB53" s="292"/>
      <c r="TVC53" s="292"/>
      <c r="TVD53" s="292"/>
      <c r="TVE53" s="292"/>
      <c r="TVF53" s="292"/>
      <c r="TVG53" s="292"/>
      <c r="TVH53" s="292"/>
      <c r="TVI53" s="292"/>
      <c r="TVJ53" s="292"/>
      <c r="TVK53" s="292"/>
      <c r="TVL53" s="292"/>
      <c r="TVM53" s="292"/>
      <c r="TVN53" s="292"/>
      <c r="TVO53" s="292"/>
      <c r="TVP53" s="292"/>
      <c r="TVQ53" s="292"/>
      <c r="TVR53" s="292"/>
      <c r="TVS53" s="292"/>
      <c r="TVT53" s="292"/>
      <c r="TVU53" s="292"/>
      <c r="TVV53" s="292"/>
      <c r="TVW53" s="292"/>
      <c r="TVX53" s="292"/>
      <c r="TVY53" s="292"/>
      <c r="TVZ53" s="292"/>
      <c r="TWA53" s="292"/>
      <c r="TWB53" s="292"/>
      <c r="TWC53" s="292"/>
      <c r="TWD53" s="292"/>
      <c r="TWE53" s="292"/>
      <c r="TWF53" s="292"/>
      <c r="TWG53" s="292"/>
      <c r="TWH53" s="292"/>
      <c r="TWI53" s="292"/>
      <c r="TWJ53" s="292"/>
      <c r="TWK53" s="292"/>
      <c r="TWL53" s="292"/>
      <c r="TWM53" s="292"/>
      <c r="TWN53" s="292"/>
      <c r="TWO53" s="292"/>
      <c r="TWP53" s="292"/>
      <c r="TWQ53" s="292"/>
      <c r="TWR53" s="292"/>
      <c r="TWS53" s="292"/>
      <c r="TWT53" s="292"/>
      <c r="TWU53" s="292"/>
      <c r="TWV53" s="292"/>
      <c r="TWW53" s="292"/>
      <c r="TWX53" s="292"/>
      <c r="TWY53" s="292"/>
      <c r="TWZ53" s="292"/>
      <c r="TXA53" s="292"/>
      <c r="TXB53" s="292"/>
      <c r="TXC53" s="292"/>
      <c r="TXD53" s="292"/>
      <c r="TXE53" s="292"/>
      <c r="TXF53" s="292"/>
      <c r="TXG53" s="292"/>
      <c r="TXH53" s="292"/>
      <c r="TXI53" s="292"/>
      <c r="TXJ53" s="292"/>
      <c r="TXK53" s="292"/>
      <c r="TXL53" s="292"/>
      <c r="TXM53" s="292"/>
      <c r="TXN53" s="292"/>
      <c r="TXO53" s="292"/>
      <c r="TXP53" s="292"/>
      <c r="TXQ53" s="292"/>
      <c r="TXR53" s="292"/>
      <c r="TXS53" s="292"/>
      <c r="TXT53" s="292"/>
      <c r="TXU53" s="292"/>
      <c r="TXV53" s="292"/>
      <c r="TXW53" s="292"/>
      <c r="TXX53" s="292"/>
      <c r="TXY53" s="292"/>
      <c r="TXZ53" s="292"/>
      <c r="TYA53" s="292"/>
      <c r="TYB53" s="292"/>
      <c r="TYC53" s="292"/>
      <c r="TYD53" s="292"/>
      <c r="TYE53" s="292"/>
      <c r="TYF53" s="292"/>
      <c r="TYG53" s="292"/>
      <c r="TYH53" s="292"/>
      <c r="TYI53" s="292"/>
      <c r="TYJ53" s="292"/>
      <c r="TYK53" s="292"/>
      <c r="TYL53" s="292"/>
      <c r="TYM53" s="292"/>
      <c r="TYN53" s="292"/>
      <c r="TYO53" s="292"/>
      <c r="TYP53" s="292"/>
      <c r="TYQ53" s="292"/>
      <c r="TYR53" s="292"/>
      <c r="TYS53" s="292"/>
      <c r="TYT53" s="292"/>
      <c r="TYU53" s="292"/>
      <c r="TYV53" s="292"/>
      <c r="TYW53" s="292"/>
      <c r="TYX53" s="292"/>
      <c r="TYY53" s="292"/>
      <c r="TYZ53" s="292"/>
      <c r="TZA53" s="292"/>
      <c r="TZB53" s="292"/>
      <c r="TZC53" s="292"/>
      <c r="TZD53" s="292"/>
      <c r="TZE53" s="292"/>
      <c r="TZF53" s="292"/>
      <c r="TZG53" s="292"/>
      <c r="TZH53" s="292"/>
      <c r="TZI53" s="292"/>
      <c r="TZJ53" s="292"/>
      <c r="TZK53" s="292"/>
      <c r="TZL53" s="292"/>
      <c r="TZM53" s="292"/>
      <c r="TZN53" s="292"/>
      <c r="TZO53" s="292"/>
      <c r="TZP53" s="292"/>
      <c r="TZQ53" s="292"/>
      <c r="TZR53" s="292"/>
      <c r="TZS53" s="292"/>
      <c r="TZT53" s="292"/>
      <c r="TZU53" s="292"/>
      <c r="TZV53" s="292"/>
      <c r="TZW53" s="292"/>
      <c r="TZX53" s="292"/>
      <c r="TZY53" s="292"/>
      <c r="TZZ53" s="292"/>
      <c r="UAA53" s="292"/>
      <c r="UAB53" s="292"/>
      <c r="UAC53" s="292"/>
      <c r="UAD53" s="292"/>
      <c r="UAE53" s="292"/>
      <c r="UAF53" s="292"/>
      <c r="UAG53" s="292"/>
      <c r="UAH53" s="292"/>
      <c r="UAI53" s="292"/>
      <c r="UAJ53" s="292"/>
      <c r="UAK53" s="292"/>
      <c r="UAL53" s="292"/>
      <c r="UAM53" s="292"/>
      <c r="UAN53" s="292"/>
      <c r="UAO53" s="292"/>
      <c r="UAP53" s="292"/>
      <c r="UAQ53" s="292"/>
      <c r="UAR53" s="292"/>
      <c r="UAS53" s="292"/>
      <c r="UAT53" s="292"/>
      <c r="UAU53" s="292"/>
      <c r="UAV53" s="292"/>
      <c r="UAW53" s="292"/>
      <c r="UAX53" s="292"/>
      <c r="UAY53" s="292"/>
      <c r="UAZ53" s="292"/>
      <c r="UBA53" s="292"/>
      <c r="UBB53" s="292"/>
      <c r="UBC53" s="292"/>
      <c r="UBD53" s="292"/>
      <c r="UBE53" s="292"/>
      <c r="UBF53" s="292"/>
      <c r="UBG53" s="292"/>
      <c r="UBH53" s="292"/>
      <c r="UBI53" s="292"/>
      <c r="UBJ53" s="292"/>
      <c r="UBK53" s="292"/>
      <c r="UBL53" s="292"/>
      <c r="UBM53" s="292"/>
      <c r="UBN53" s="292"/>
      <c r="UBO53" s="292"/>
      <c r="UBP53" s="292"/>
      <c r="UBQ53" s="292"/>
      <c r="UBR53" s="292"/>
      <c r="UBS53" s="292"/>
      <c r="UBT53" s="292"/>
      <c r="UBU53" s="292"/>
      <c r="UBV53" s="292"/>
      <c r="UBW53" s="292"/>
      <c r="UBX53" s="292"/>
      <c r="UBY53" s="292"/>
      <c r="UBZ53" s="292"/>
      <c r="UCA53" s="292"/>
      <c r="UCB53" s="292"/>
      <c r="UCC53" s="292"/>
      <c r="UCD53" s="292"/>
      <c r="UCE53" s="292"/>
      <c r="UCF53" s="292"/>
      <c r="UCG53" s="292"/>
      <c r="UCH53" s="292"/>
      <c r="UCI53" s="292"/>
      <c r="UCJ53" s="292"/>
      <c r="UCK53" s="292"/>
      <c r="UCL53" s="292"/>
      <c r="UCM53" s="292"/>
      <c r="UCN53" s="292"/>
      <c r="UCO53" s="292"/>
      <c r="UCP53" s="292"/>
      <c r="UCQ53" s="292"/>
      <c r="UCR53" s="292"/>
      <c r="UCS53" s="292"/>
      <c r="UCT53" s="292"/>
      <c r="UCU53" s="292"/>
      <c r="UCV53" s="292"/>
      <c r="UCW53" s="292"/>
      <c r="UCX53" s="292"/>
      <c r="UCY53" s="292"/>
      <c r="UCZ53" s="292"/>
      <c r="UDA53" s="292"/>
      <c r="UDB53" s="292"/>
      <c r="UDC53" s="292"/>
      <c r="UDD53" s="292"/>
      <c r="UDE53" s="292"/>
      <c r="UDF53" s="292"/>
      <c r="UDG53" s="292"/>
      <c r="UDH53" s="292"/>
      <c r="UDI53" s="292"/>
      <c r="UDJ53" s="292"/>
      <c r="UDK53" s="292"/>
      <c r="UDL53" s="292"/>
      <c r="UDM53" s="292"/>
      <c r="UDN53" s="292"/>
      <c r="UDO53" s="292"/>
      <c r="UDP53" s="292"/>
      <c r="UDQ53" s="292"/>
      <c r="UDR53" s="292"/>
      <c r="UDS53" s="292"/>
      <c r="UDT53" s="292"/>
      <c r="UDU53" s="292"/>
      <c r="UDV53" s="292"/>
      <c r="UDW53" s="292"/>
      <c r="UDX53" s="292"/>
      <c r="UDY53" s="292"/>
      <c r="UDZ53" s="292"/>
      <c r="UEA53" s="292"/>
      <c r="UEB53" s="292"/>
      <c r="UEC53" s="292"/>
      <c r="UED53" s="292"/>
      <c r="UEE53" s="292"/>
      <c r="UEF53" s="292"/>
      <c r="UEG53" s="292"/>
      <c r="UEH53" s="292"/>
      <c r="UEI53" s="292"/>
      <c r="UEJ53" s="292"/>
      <c r="UEK53" s="292"/>
      <c r="UEL53" s="292"/>
      <c r="UEM53" s="292"/>
      <c r="UEN53" s="292"/>
      <c r="UEO53" s="292"/>
      <c r="UEP53" s="292"/>
      <c r="UEQ53" s="292"/>
      <c r="UER53" s="292"/>
      <c r="UES53" s="292"/>
      <c r="UET53" s="292"/>
      <c r="UEU53" s="292"/>
      <c r="UEV53" s="292"/>
      <c r="UEW53" s="292"/>
      <c r="UEX53" s="292"/>
      <c r="UEY53" s="292"/>
      <c r="UEZ53" s="292"/>
      <c r="UFA53" s="292"/>
      <c r="UFB53" s="292"/>
      <c r="UFC53" s="292"/>
      <c r="UFD53" s="292"/>
      <c r="UFE53" s="292"/>
      <c r="UFF53" s="292"/>
      <c r="UFG53" s="292"/>
      <c r="UFH53" s="292"/>
      <c r="UFI53" s="292"/>
      <c r="UFJ53" s="292"/>
      <c r="UFK53" s="292"/>
      <c r="UFL53" s="292"/>
      <c r="UFM53" s="292"/>
      <c r="UFN53" s="292"/>
      <c r="UFO53" s="292"/>
      <c r="UFP53" s="292"/>
      <c r="UFQ53" s="292"/>
      <c r="UFR53" s="292"/>
      <c r="UFS53" s="292"/>
      <c r="UFT53" s="292"/>
      <c r="UFU53" s="292"/>
      <c r="UFV53" s="292"/>
      <c r="UFW53" s="292"/>
      <c r="UFX53" s="292"/>
      <c r="UFY53" s="292"/>
      <c r="UFZ53" s="292"/>
      <c r="UGA53" s="292"/>
      <c r="UGB53" s="292"/>
      <c r="UGC53" s="292"/>
      <c r="UGD53" s="292"/>
      <c r="UGE53" s="292"/>
      <c r="UGF53" s="292"/>
      <c r="UGG53" s="292"/>
      <c r="UGH53" s="292"/>
      <c r="UGI53" s="292"/>
      <c r="UGJ53" s="292"/>
      <c r="UGK53" s="292"/>
      <c r="UGL53" s="292"/>
      <c r="UGM53" s="292"/>
      <c r="UGN53" s="292"/>
      <c r="UGO53" s="292"/>
      <c r="UGP53" s="292"/>
      <c r="UGQ53" s="292"/>
      <c r="UGR53" s="292"/>
      <c r="UGS53" s="292"/>
      <c r="UGT53" s="292"/>
      <c r="UGU53" s="292"/>
      <c r="UGV53" s="292"/>
      <c r="UGW53" s="292"/>
      <c r="UGX53" s="292"/>
      <c r="UGY53" s="292"/>
      <c r="UGZ53" s="292"/>
      <c r="UHA53" s="292"/>
      <c r="UHB53" s="292"/>
      <c r="UHC53" s="292"/>
      <c r="UHD53" s="292"/>
      <c r="UHE53" s="292"/>
      <c r="UHF53" s="292"/>
      <c r="UHG53" s="292"/>
      <c r="UHH53" s="292"/>
      <c r="UHI53" s="292"/>
      <c r="UHJ53" s="292"/>
      <c r="UHK53" s="292"/>
      <c r="UHL53" s="292"/>
      <c r="UHM53" s="292"/>
      <c r="UHN53" s="292"/>
      <c r="UHO53" s="292"/>
      <c r="UHP53" s="292"/>
      <c r="UHQ53" s="292"/>
      <c r="UHR53" s="292"/>
      <c r="UHS53" s="292"/>
      <c r="UHT53" s="292"/>
      <c r="UHU53" s="292"/>
      <c r="UHV53" s="292"/>
      <c r="UHW53" s="292"/>
      <c r="UHX53" s="292"/>
      <c r="UHY53" s="292"/>
      <c r="UHZ53" s="292"/>
      <c r="UIA53" s="292"/>
      <c r="UIB53" s="292"/>
      <c r="UIC53" s="292"/>
      <c r="UID53" s="292"/>
      <c r="UIE53" s="292"/>
      <c r="UIF53" s="292"/>
      <c r="UIG53" s="292"/>
      <c r="UIH53" s="292"/>
      <c r="UII53" s="292"/>
      <c r="UIJ53" s="292"/>
      <c r="UIK53" s="292"/>
      <c r="UIL53" s="292"/>
      <c r="UIM53" s="292"/>
      <c r="UIN53" s="292"/>
      <c r="UIO53" s="292"/>
      <c r="UIP53" s="292"/>
      <c r="UIQ53" s="292"/>
      <c r="UIR53" s="292"/>
      <c r="UIS53" s="292"/>
      <c r="UIT53" s="292"/>
      <c r="UIU53" s="292"/>
      <c r="UIV53" s="292"/>
      <c r="UIW53" s="292"/>
      <c r="UIX53" s="292"/>
      <c r="UIY53" s="292"/>
      <c r="UIZ53" s="292"/>
      <c r="UJA53" s="292"/>
      <c r="UJB53" s="292"/>
      <c r="UJC53" s="292"/>
      <c r="UJD53" s="292"/>
      <c r="UJE53" s="292"/>
      <c r="UJF53" s="292"/>
      <c r="UJG53" s="292"/>
      <c r="UJH53" s="292"/>
      <c r="UJI53" s="292"/>
      <c r="UJJ53" s="292"/>
      <c r="UJK53" s="292"/>
      <c r="UJL53" s="292"/>
      <c r="UJM53" s="292"/>
      <c r="UJN53" s="292"/>
      <c r="UJO53" s="292"/>
      <c r="UJP53" s="292"/>
      <c r="UJQ53" s="292"/>
      <c r="UJR53" s="292"/>
      <c r="UJS53" s="292"/>
      <c r="UJT53" s="292"/>
      <c r="UJU53" s="292"/>
      <c r="UJV53" s="292"/>
      <c r="UJW53" s="292"/>
      <c r="UJX53" s="292"/>
      <c r="UJY53" s="292"/>
      <c r="UJZ53" s="292"/>
      <c r="UKA53" s="292"/>
      <c r="UKB53" s="292"/>
      <c r="UKC53" s="292"/>
      <c r="UKD53" s="292"/>
      <c r="UKE53" s="292"/>
      <c r="UKF53" s="292"/>
      <c r="UKG53" s="292"/>
      <c r="UKH53" s="292"/>
      <c r="UKI53" s="292"/>
      <c r="UKJ53" s="292"/>
      <c r="UKK53" s="292"/>
      <c r="UKL53" s="292"/>
      <c r="UKM53" s="292"/>
      <c r="UKN53" s="292"/>
      <c r="UKO53" s="292"/>
      <c r="UKP53" s="292"/>
      <c r="UKQ53" s="292"/>
      <c r="UKR53" s="292"/>
      <c r="UKS53" s="292"/>
      <c r="UKT53" s="292"/>
      <c r="UKU53" s="292"/>
      <c r="UKV53" s="292"/>
      <c r="UKW53" s="292"/>
      <c r="UKX53" s="292"/>
      <c r="UKY53" s="292"/>
      <c r="UKZ53" s="292"/>
      <c r="ULA53" s="292"/>
      <c r="ULB53" s="292"/>
      <c r="ULC53" s="292"/>
      <c r="ULD53" s="292"/>
      <c r="ULE53" s="292"/>
      <c r="ULF53" s="292"/>
      <c r="ULG53" s="292"/>
      <c r="ULH53" s="292"/>
      <c r="ULI53" s="292"/>
      <c r="ULJ53" s="292"/>
      <c r="ULK53" s="292"/>
      <c r="ULL53" s="292"/>
      <c r="ULM53" s="292"/>
      <c r="ULN53" s="292"/>
      <c r="ULO53" s="292"/>
      <c r="ULP53" s="292"/>
      <c r="ULQ53" s="292"/>
      <c r="ULR53" s="292"/>
      <c r="ULS53" s="292"/>
      <c r="ULT53" s="292"/>
      <c r="ULU53" s="292"/>
      <c r="ULV53" s="292"/>
      <c r="ULW53" s="292"/>
      <c r="ULX53" s="292"/>
      <c r="ULY53" s="292"/>
      <c r="ULZ53" s="292"/>
      <c r="UMA53" s="292"/>
      <c r="UMB53" s="292"/>
      <c r="UMC53" s="292"/>
      <c r="UMD53" s="292"/>
      <c r="UME53" s="292"/>
      <c r="UMF53" s="292"/>
      <c r="UMG53" s="292"/>
      <c r="UMH53" s="292"/>
      <c r="UMI53" s="292"/>
      <c r="UMJ53" s="292"/>
      <c r="UMK53" s="292"/>
      <c r="UML53" s="292"/>
      <c r="UMM53" s="292"/>
      <c r="UMN53" s="292"/>
      <c r="UMO53" s="292"/>
      <c r="UMP53" s="292"/>
      <c r="UMQ53" s="292"/>
      <c r="UMR53" s="292"/>
      <c r="UMS53" s="292"/>
      <c r="UMT53" s="292"/>
      <c r="UMU53" s="292"/>
      <c r="UMV53" s="292"/>
      <c r="UMW53" s="292"/>
      <c r="UMX53" s="292"/>
      <c r="UMY53" s="292"/>
      <c r="UMZ53" s="292"/>
      <c r="UNA53" s="292"/>
      <c r="UNB53" s="292"/>
      <c r="UNC53" s="292"/>
      <c r="UND53" s="292"/>
      <c r="UNE53" s="292"/>
      <c r="UNF53" s="292"/>
      <c r="UNG53" s="292"/>
      <c r="UNH53" s="292"/>
      <c r="UNI53" s="292"/>
      <c r="UNJ53" s="292"/>
      <c r="UNK53" s="292"/>
      <c r="UNL53" s="292"/>
      <c r="UNM53" s="292"/>
      <c r="UNN53" s="292"/>
      <c r="UNO53" s="292"/>
      <c r="UNP53" s="292"/>
      <c r="UNQ53" s="292"/>
      <c r="UNR53" s="292"/>
      <c r="UNS53" s="292"/>
      <c r="UNT53" s="292"/>
      <c r="UNU53" s="292"/>
      <c r="UNV53" s="292"/>
      <c r="UNW53" s="292"/>
      <c r="UNX53" s="292"/>
      <c r="UNY53" s="292"/>
      <c r="UNZ53" s="292"/>
      <c r="UOA53" s="292"/>
      <c r="UOB53" s="292"/>
      <c r="UOC53" s="292"/>
      <c r="UOD53" s="292"/>
      <c r="UOE53" s="292"/>
      <c r="UOF53" s="292"/>
      <c r="UOG53" s="292"/>
      <c r="UOH53" s="292"/>
      <c r="UOI53" s="292"/>
      <c r="UOJ53" s="292"/>
      <c r="UOK53" s="292"/>
      <c r="UOL53" s="292"/>
      <c r="UOM53" s="292"/>
      <c r="UON53" s="292"/>
      <c r="UOO53" s="292"/>
      <c r="UOP53" s="292"/>
      <c r="UOQ53" s="292"/>
      <c r="UOR53" s="292"/>
      <c r="UOS53" s="292"/>
      <c r="UOT53" s="292"/>
      <c r="UOU53" s="292"/>
      <c r="UOV53" s="292"/>
      <c r="UOW53" s="292"/>
      <c r="UOX53" s="292"/>
      <c r="UOY53" s="292"/>
      <c r="UOZ53" s="292"/>
      <c r="UPA53" s="292"/>
      <c r="UPB53" s="292"/>
      <c r="UPC53" s="292"/>
      <c r="UPD53" s="292"/>
      <c r="UPE53" s="292"/>
      <c r="UPF53" s="292"/>
      <c r="UPG53" s="292"/>
      <c r="UPH53" s="292"/>
      <c r="UPI53" s="292"/>
      <c r="UPJ53" s="292"/>
      <c r="UPK53" s="292"/>
      <c r="UPL53" s="292"/>
      <c r="UPM53" s="292"/>
      <c r="UPN53" s="292"/>
      <c r="UPO53" s="292"/>
      <c r="UPP53" s="292"/>
      <c r="UPQ53" s="292"/>
      <c r="UPR53" s="292"/>
      <c r="UPS53" s="292"/>
      <c r="UPT53" s="292"/>
      <c r="UPU53" s="292"/>
      <c r="UPV53" s="292"/>
      <c r="UPW53" s="292"/>
      <c r="UPX53" s="292"/>
      <c r="UPY53" s="292"/>
      <c r="UPZ53" s="292"/>
      <c r="UQA53" s="292"/>
      <c r="UQB53" s="292"/>
      <c r="UQC53" s="292"/>
      <c r="UQD53" s="292"/>
      <c r="UQE53" s="292"/>
      <c r="UQF53" s="292"/>
      <c r="UQG53" s="292"/>
      <c r="UQH53" s="292"/>
      <c r="UQI53" s="292"/>
      <c r="UQJ53" s="292"/>
      <c r="UQK53" s="292"/>
      <c r="UQL53" s="292"/>
      <c r="UQM53" s="292"/>
      <c r="UQN53" s="292"/>
      <c r="UQO53" s="292"/>
      <c r="UQP53" s="292"/>
      <c r="UQQ53" s="292"/>
      <c r="UQR53" s="292"/>
      <c r="UQS53" s="292"/>
      <c r="UQT53" s="292"/>
      <c r="UQU53" s="292"/>
      <c r="UQV53" s="292"/>
      <c r="UQW53" s="292"/>
      <c r="UQX53" s="292"/>
      <c r="UQY53" s="292"/>
      <c r="UQZ53" s="292"/>
      <c r="URA53" s="292"/>
      <c r="URB53" s="292"/>
      <c r="URC53" s="292"/>
      <c r="URD53" s="292"/>
      <c r="URE53" s="292"/>
      <c r="URF53" s="292"/>
      <c r="URG53" s="292"/>
      <c r="URH53" s="292"/>
      <c r="URI53" s="292"/>
      <c r="URJ53" s="292"/>
      <c r="URK53" s="292"/>
      <c r="URL53" s="292"/>
      <c r="URM53" s="292"/>
      <c r="URN53" s="292"/>
      <c r="URO53" s="292"/>
      <c r="URP53" s="292"/>
      <c r="URQ53" s="292"/>
      <c r="URR53" s="292"/>
      <c r="URS53" s="292"/>
      <c r="URT53" s="292"/>
      <c r="URU53" s="292"/>
      <c r="URV53" s="292"/>
      <c r="URW53" s="292"/>
      <c r="URX53" s="292"/>
      <c r="URY53" s="292"/>
      <c r="URZ53" s="292"/>
      <c r="USA53" s="292"/>
      <c r="USB53" s="292"/>
      <c r="USC53" s="292"/>
      <c r="USD53" s="292"/>
      <c r="USE53" s="292"/>
      <c r="USF53" s="292"/>
      <c r="USG53" s="292"/>
      <c r="USH53" s="292"/>
      <c r="USI53" s="292"/>
      <c r="USJ53" s="292"/>
      <c r="USK53" s="292"/>
      <c r="USL53" s="292"/>
      <c r="USM53" s="292"/>
      <c r="USN53" s="292"/>
      <c r="USO53" s="292"/>
      <c r="USP53" s="292"/>
      <c r="USQ53" s="292"/>
      <c r="USR53" s="292"/>
      <c r="USS53" s="292"/>
      <c r="UST53" s="292"/>
      <c r="USU53" s="292"/>
      <c r="USV53" s="292"/>
      <c r="USW53" s="292"/>
      <c r="USX53" s="292"/>
      <c r="USY53" s="292"/>
      <c r="USZ53" s="292"/>
      <c r="UTA53" s="292"/>
      <c r="UTB53" s="292"/>
      <c r="UTC53" s="292"/>
      <c r="UTD53" s="292"/>
      <c r="UTE53" s="292"/>
      <c r="UTF53" s="292"/>
      <c r="UTG53" s="292"/>
      <c r="UTH53" s="292"/>
      <c r="UTI53" s="292"/>
      <c r="UTJ53" s="292"/>
      <c r="UTK53" s="292"/>
      <c r="UTL53" s="292"/>
      <c r="UTM53" s="292"/>
      <c r="UTN53" s="292"/>
      <c r="UTO53" s="292"/>
      <c r="UTP53" s="292"/>
      <c r="UTQ53" s="292"/>
      <c r="UTR53" s="292"/>
      <c r="UTS53" s="292"/>
      <c r="UTT53" s="292"/>
      <c r="UTU53" s="292"/>
      <c r="UTV53" s="292"/>
      <c r="UTW53" s="292"/>
      <c r="UTX53" s="292"/>
      <c r="UTY53" s="292"/>
      <c r="UTZ53" s="292"/>
      <c r="UUA53" s="292"/>
      <c r="UUB53" s="292"/>
      <c r="UUC53" s="292"/>
      <c r="UUD53" s="292"/>
      <c r="UUE53" s="292"/>
      <c r="UUF53" s="292"/>
      <c r="UUG53" s="292"/>
      <c r="UUH53" s="292"/>
      <c r="UUI53" s="292"/>
      <c r="UUJ53" s="292"/>
      <c r="UUK53" s="292"/>
      <c r="UUL53" s="292"/>
      <c r="UUM53" s="292"/>
      <c r="UUN53" s="292"/>
      <c r="UUO53" s="292"/>
      <c r="UUP53" s="292"/>
      <c r="UUQ53" s="292"/>
      <c r="UUR53" s="292"/>
      <c r="UUS53" s="292"/>
      <c r="UUT53" s="292"/>
      <c r="UUU53" s="292"/>
      <c r="UUV53" s="292"/>
      <c r="UUW53" s="292"/>
      <c r="UUX53" s="292"/>
      <c r="UUY53" s="292"/>
      <c r="UUZ53" s="292"/>
      <c r="UVA53" s="292"/>
      <c r="UVB53" s="292"/>
      <c r="UVC53" s="292"/>
      <c r="UVD53" s="292"/>
      <c r="UVE53" s="292"/>
      <c r="UVF53" s="292"/>
      <c r="UVG53" s="292"/>
      <c r="UVH53" s="292"/>
      <c r="UVI53" s="292"/>
      <c r="UVJ53" s="292"/>
      <c r="UVK53" s="292"/>
      <c r="UVL53" s="292"/>
      <c r="UVM53" s="292"/>
      <c r="UVN53" s="292"/>
      <c r="UVO53" s="292"/>
      <c r="UVP53" s="292"/>
      <c r="UVQ53" s="292"/>
      <c r="UVR53" s="292"/>
      <c r="UVS53" s="292"/>
      <c r="UVT53" s="292"/>
      <c r="UVU53" s="292"/>
      <c r="UVV53" s="292"/>
      <c r="UVW53" s="292"/>
      <c r="UVX53" s="292"/>
      <c r="UVY53" s="292"/>
      <c r="UVZ53" s="292"/>
      <c r="UWA53" s="292"/>
      <c r="UWB53" s="292"/>
      <c r="UWC53" s="292"/>
      <c r="UWD53" s="292"/>
      <c r="UWE53" s="292"/>
      <c r="UWF53" s="292"/>
      <c r="UWG53" s="292"/>
      <c r="UWH53" s="292"/>
      <c r="UWI53" s="292"/>
      <c r="UWJ53" s="292"/>
      <c r="UWK53" s="292"/>
      <c r="UWL53" s="292"/>
      <c r="UWM53" s="292"/>
      <c r="UWN53" s="292"/>
      <c r="UWO53" s="292"/>
      <c r="UWP53" s="292"/>
      <c r="UWQ53" s="292"/>
      <c r="UWR53" s="292"/>
      <c r="UWS53" s="292"/>
      <c r="UWT53" s="292"/>
      <c r="UWU53" s="292"/>
      <c r="UWV53" s="292"/>
      <c r="UWW53" s="292"/>
      <c r="UWX53" s="292"/>
      <c r="UWY53" s="292"/>
      <c r="UWZ53" s="292"/>
      <c r="UXA53" s="292"/>
      <c r="UXB53" s="292"/>
      <c r="UXC53" s="292"/>
      <c r="UXD53" s="292"/>
      <c r="UXE53" s="292"/>
      <c r="UXF53" s="292"/>
      <c r="UXG53" s="292"/>
      <c r="UXH53" s="292"/>
      <c r="UXI53" s="292"/>
      <c r="UXJ53" s="292"/>
      <c r="UXK53" s="292"/>
      <c r="UXL53" s="292"/>
      <c r="UXM53" s="292"/>
      <c r="UXN53" s="292"/>
      <c r="UXO53" s="292"/>
      <c r="UXP53" s="292"/>
      <c r="UXQ53" s="292"/>
      <c r="UXR53" s="292"/>
      <c r="UXS53" s="292"/>
      <c r="UXT53" s="292"/>
      <c r="UXU53" s="292"/>
      <c r="UXV53" s="292"/>
      <c r="UXW53" s="292"/>
      <c r="UXX53" s="292"/>
      <c r="UXY53" s="292"/>
      <c r="UXZ53" s="292"/>
      <c r="UYA53" s="292"/>
      <c r="UYB53" s="292"/>
      <c r="UYC53" s="292"/>
      <c r="UYD53" s="292"/>
      <c r="UYE53" s="292"/>
      <c r="UYF53" s="292"/>
      <c r="UYG53" s="292"/>
      <c r="UYH53" s="292"/>
      <c r="UYI53" s="292"/>
      <c r="UYJ53" s="292"/>
      <c r="UYK53" s="292"/>
      <c r="UYL53" s="292"/>
      <c r="UYM53" s="292"/>
      <c r="UYN53" s="292"/>
      <c r="UYO53" s="292"/>
      <c r="UYP53" s="292"/>
      <c r="UYQ53" s="292"/>
      <c r="UYR53" s="292"/>
      <c r="UYS53" s="292"/>
      <c r="UYT53" s="292"/>
      <c r="UYU53" s="292"/>
      <c r="UYV53" s="292"/>
      <c r="UYW53" s="292"/>
      <c r="UYX53" s="292"/>
      <c r="UYY53" s="292"/>
      <c r="UYZ53" s="292"/>
      <c r="UZA53" s="292"/>
      <c r="UZB53" s="292"/>
      <c r="UZC53" s="292"/>
      <c r="UZD53" s="292"/>
      <c r="UZE53" s="292"/>
      <c r="UZF53" s="292"/>
      <c r="UZG53" s="292"/>
      <c r="UZH53" s="292"/>
      <c r="UZI53" s="292"/>
      <c r="UZJ53" s="292"/>
      <c r="UZK53" s="292"/>
      <c r="UZL53" s="292"/>
      <c r="UZM53" s="292"/>
      <c r="UZN53" s="292"/>
      <c r="UZO53" s="292"/>
      <c r="UZP53" s="292"/>
      <c r="UZQ53" s="292"/>
      <c r="UZR53" s="292"/>
      <c r="UZS53" s="292"/>
      <c r="UZT53" s="292"/>
      <c r="UZU53" s="292"/>
      <c r="UZV53" s="292"/>
      <c r="UZW53" s="292"/>
      <c r="UZX53" s="292"/>
      <c r="UZY53" s="292"/>
      <c r="UZZ53" s="292"/>
      <c r="VAA53" s="292"/>
      <c r="VAB53" s="292"/>
      <c r="VAC53" s="292"/>
      <c r="VAD53" s="292"/>
      <c r="VAE53" s="292"/>
      <c r="VAF53" s="292"/>
      <c r="VAG53" s="292"/>
      <c r="VAH53" s="292"/>
      <c r="VAI53" s="292"/>
      <c r="VAJ53" s="292"/>
      <c r="VAK53" s="292"/>
      <c r="VAL53" s="292"/>
      <c r="VAM53" s="292"/>
      <c r="VAN53" s="292"/>
      <c r="VAO53" s="292"/>
      <c r="VAP53" s="292"/>
      <c r="VAQ53" s="292"/>
      <c r="VAR53" s="292"/>
      <c r="VAS53" s="292"/>
      <c r="VAT53" s="292"/>
      <c r="VAU53" s="292"/>
      <c r="VAV53" s="292"/>
      <c r="VAW53" s="292"/>
      <c r="VAX53" s="292"/>
      <c r="VAY53" s="292"/>
      <c r="VAZ53" s="292"/>
      <c r="VBA53" s="292"/>
      <c r="VBB53" s="292"/>
      <c r="VBC53" s="292"/>
      <c r="VBD53" s="292"/>
      <c r="VBE53" s="292"/>
      <c r="VBF53" s="292"/>
      <c r="VBG53" s="292"/>
      <c r="VBH53" s="292"/>
      <c r="VBI53" s="292"/>
      <c r="VBJ53" s="292"/>
      <c r="VBK53" s="292"/>
      <c r="VBL53" s="292"/>
      <c r="VBM53" s="292"/>
      <c r="VBN53" s="292"/>
      <c r="VBO53" s="292"/>
      <c r="VBP53" s="292"/>
      <c r="VBQ53" s="292"/>
      <c r="VBR53" s="292"/>
      <c r="VBS53" s="292"/>
      <c r="VBT53" s="292"/>
      <c r="VBU53" s="292"/>
      <c r="VBV53" s="292"/>
      <c r="VBW53" s="292"/>
      <c r="VBX53" s="292"/>
      <c r="VBY53" s="292"/>
      <c r="VBZ53" s="292"/>
      <c r="VCA53" s="292"/>
      <c r="VCB53" s="292"/>
      <c r="VCC53" s="292"/>
      <c r="VCD53" s="292"/>
      <c r="VCE53" s="292"/>
      <c r="VCF53" s="292"/>
      <c r="VCG53" s="292"/>
      <c r="VCH53" s="292"/>
      <c r="VCI53" s="292"/>
      <c r="VCJ53" s="292"/>
      <c r="VCK53" s="292"/>
      <c r="VCL53" s="292"/>
      <c r="VCM53" s="292"/>
      <c r="VCN53" s="292"/>
      <c r="VCO53" s="292"/>
      <c r="VCP53" s="292"/>
      <c r="VCQ53" s="292"/>
      <c r="VCR53" s="292"/>
      <c r="VCS53" s="292"/>
      <c r="VCT53" s="292"/>
      <c r="VCU53" s="292"/>
      <c r="VCV53" s="292"/>
      <c r="VCW53" s="292"/>
      <c r="VCX53" s="292"/>
      <c r="VCY53" s="292"/>
      <c r="VCZ53" s="292"/>
      <c r="VDA53" s="292"/>
      <c r="VDB53" s="292"/>
      <c r="VDC53" s="292"/>
      <c r="VDD53" s="292"/>
      <c r="VDE53" s="292"/>
      <c r="VDF53" s="292"/>
      <c r="VDG53" s="292"/>
      <c r="VDH53" s="292"/>
      <c r="VDI53" s="292"/>
      <c r="VDJ53" s="292"/>
      <c r="VDK53" s="292"/>
      <c r="VDL53" s="292"/>
      <c r="VDM53" s="292"/>
      <c r="VDN53" s="292"/>
      <c r="VDO53" s="292"/>
      <c r="VDP53" s="292"/>
      <c r="VDQ53" s="292"/>
      <c r="VDR53" s="292"/>
      <c r="VDS53" s="292"/>
      <c r="VDT53" s="292"/>
      <c r="VDU53" s="292"/>
      <c r="VDV53" s="292"/>
      <c r="VDW53" s="292"/>
      <c r="VDX53" s="292"/>
      <c r="VDY53" s="292"/>
      <c r="VDZ53" s="292"/>
      <c r="VEA53" s="292"/>
      <c r="VEB53" s="292"/>
      <c r="VEC53" s="292"/>
      <c r="VED53" s="292"/>
      <c r="VEE53" s="292"/>
      <c r="VEF53" s="292"/>
      <c r="VEG53" s="292"/>
      <c r="VEH53" s="292"/>
      <c r="VEI53" s="292"/>
      <c r="VEJ53" s="292"/>
      <c r="VEK53" s="292"/>
      <c r="VEL53" s="292"/>
      <c r="VEM53" s="292"/>
      <c r="VEN53" s="292"/>
      <c r="VEO53" s="292"/>
      <c r="VEP53" s="292"/>
      <c r="VEQ53" s="292"/>
      <c r="VER53" s="292"/>
      <c r="VES53" s="292"/>
      <c r="VET53" s="292"/>
      <c r="VEU53" s="292"/>
      <c r="VEV53" s="292"/>
      <c r="VEW53" s="292"/>
      <c r="VEX53" s="292"/>
      <c r="VEY53" s="292"/>
      <c r="VEZ53" s="292"/>
      <c r="VFA53" s="292"/>
      <c r="VFB53" s="292"/>
      <c r="VFC53" s="292"/>
      <c r="VFD53" s="292"/>
      <c r="VFE53" s="292"/>
      <c r="VFF53" s="292"/>
      <c r="VFG53" s="292"/>
      <c r="VFH53" s="292"/>
      <c r="VFI53" s="292"/>
      <c r="VFJ53" s="292"/>
      <c r="VFK53" s="292"/>
      <c r="VFL53" s="292"/>
      <c r="VFM53" s="292"/>
      <c r="VFN53" s="292"/>
      <c r="VFO53" s="292"/>
      <c r="VFP53" s="292"/>
      <c r="VFQ53" s="292"/>
      <c r="VFR53" s="292"/>
      <c r="VFS53" s="292"/>
      <c r="VFT53" s="292"/>
      <c r="VFU53" s="292"/>
      <c r="VFV53" s="292"/>
      <c r="VFW53" s="292"/>
      <c r="VFX53" s="292"/>
      <c r="VFY53" s="292"/>
      <c r="VFZ53" s="292"/>
      <c r="VGA53" s="292"/>
      <c r="VGB53" s="292"/>
      <c r="VGC53" s="292"/>
      <c r="VGD53" s="292"/>
      <c r="VGE53" s="292"/>
      <c r="VGF53" s="292"/>
      <c r="VGG53" s="292"/>
      <c r="VGH53" s="292"/>
      <c r="VGI53" s="292"/>
      <c r="VGJ53" s="292"/>
      <c r="VGK53" s="292"/>
      <c r="VGL53" s="292"/>
      <c r="VGM53" s="292"/>
      <c r="VGN53" s="292"/>
      <c r="VGO53" s="292"/>
      <c r="VGP53" s="292"/>
      <c r="VGQ53" s="292"/>
      <c r="VGR53" s="292"/>
      <c r="VGS53" s="292"/>
      <c r="VGT53" s="292"/>
      <c r="VGU53" s="292"/>
      <c r="VGV53" s="292"/>
      <c r="VGW53" s="292"/>
      <c r="VGX53" s="292"/>
      <c r="VGY53" s="292"/>
      <c r="VGZ53" s="292"/>
      <c r="VHA53" s="292"/>
      <c r="VHB53" s="292"/>
      <c r="VHC53" s="292"/>
      <c r="VHD53" s="292"/>
      <c r="VHE53" s="292"/>
      <c r="VHF53" s="292"/>
      <c r="VHG53" s="292"/>
      <c r="VHH53" s="292"/>
      <c r="VHI53" s="292"/>
      <c r="VHJ53" s="292"/>
      <c r="VHK53" s="292"/>
      <c r="VHL53" s="292"/>
      <c r="VHM53" s="292"/>
      <c r="VHN53" s="292"/>
      <c r="VHO53" s="292"/>
      <c r="VHP53" s="292"/>
      <c r="VHQ53" s="292"/>
      <c r="VHR53" s="292"/>
      <c r="VHS53" s="292"/>
      <c r="VHT53" s="292"/>
      <c r="VHU53" s="292"/>
      <c r="VHV53" s="292"/>
      <c r="VHW53" s="292"/>
      <c r="VHX53" s="292"/>
      <c r="VHY53" s="292"/>
      <c r="VHZ53" s="292"/>
      <c r="VIA53" s="292"/>
      <c r="VIB53" s="292"/>
      <c r="VIC53" s="292"/>
      <c r="VID53" s="292"/>
      <c r="VIE53" s="292"/>
      <c r="VIF53" s="292"/>
      <c r="VIG53" s="292"/>
      <c r="VIH53" s="292"/>
      <c r="VII53" s="292"/>
      <c r="VIJ53" s="292"/>
      <c r="VIK53" s="292"/>
      <c r="VIL53" s="292"/>
      <c r="VIM53" s="292"/>
      <c r="VIN53" s="292"/>
      <c r="VIO53" s="292"/>
      <c r="VIP53" s="292"/>
      <c r="VIQ53" s="292"/>
      <c r="VIR53" s="292"/>
      <c r="VIS53" s="292"/>
      <c r="VIT53" s="292"/>
      <c r="VIU53" s="292"/>
      <c r="VIV53" s="292"/>
      <c r="VIW53" s="292"/>
      <c r="VIX53" s="292"/>
      <c r="VIY53" s="292"/>
      <c r="VIZ53" s="292"/>
      <c r="VJA53" s="292"/>
      <c r="VJB53" s="292"/>
      <c r="VJC53" s="292"/>
      <c r="VJD53" s="292"/>
      <c r="VJE53" s="292"/>
      <c r="VJF53" s="292"/>
      <c r="VJG53" s="292"/>
      <c r="VJH53" s="292"/>
      <c r="VJI53" s="292"/>
      <c r="VJJ53" s="292"/>
      <c r="VJK53" s="292"/>
      <c r="VJL53" s="292"/>
      <c r="VJM53" s="292"/>
      <c r="VJN53" s="292"/>
      <c r="VJO53" s="292"/>
      <c r="VJP53" s="292"/>
      <c r="VJQ53" s="292"/>
      <c r="VJR53" s="292"/>
      <c r="VJS53" s="292"/>
      <c r="VJT53" s="292"/>
      <c r="VJU53" s="292"/>
      <c r="VJV53" s="292"/>
      <c r="VJW53" s="292"/>
      <c r="VJX53" s="292"/>
      <c r="VJY53" s="292"/>
      <c r="VJZ53" s="292"/>
      <c r="VKA53" s="292"/>
      <c r="VKB53" s="292"/>
      <c r="VKC53" s="292"/>
      <c r="VKD53" s="292"/>
      <c r="VKE53" s="292"/>
      <c r="VKF53" s="292"/>
      <c r="VKG53" s="292"/>
      <c r="VKH53" s="292"/>
      <c r="VKI53" s="292"/>
      <c r="VKJ53" s="292"/>
      <c r="VKK53" s="292"/>
      <c r="VKL53" s="292"/>
      <c r="VKM53" s="292"/>
      <c r="VKN53" s="292"/>
      <c r="VKO53" s="292"/>
      <c r="VKP53" s="292"/>
      <c r="VKQ53" s="292"/>
      <c r="VKR53" s="292"/>
      <c r="VKS53" s="292"/>
      <c r="VKT53" s="292"/>
      <c r="VKU53" s="292"/>
      <c r="VKV53" s="292"/>
      <c r="VKW53" s="292"/>
      <c r="VKX53" s="292"/>
      <c r="VKY53" s="292"/>
      <c r="VKZ53" s="292"/>
      <c r="VLA53" s="292"/>
      <c r="VLB53" s="292"/>
      <c r="VLC53" s="292"/>
      <c r="VLD53" s="292"/>
      <c r="VLE53" s="292"/>
      <c r="VLF53" s="292"/>
      <c r="VLG53" s="292"/>
      <c r="VLH53" s="292"/>
      <c r="VLI53" s="292"/>
      <c r="VLJ53" s="292"/>
      <c r="VLK53" s="292"/>
      <c r="VLL53" s="292"/>
      <c r="VLM53" s="292"/>
      <c r="VLN53" s="292"/>
      <c r="VLO53" s="292"/>
      <c r="VLP53" s="292"/>
      <c r="VLQ53" s="292"/>
      <c r="VLR53" s="292"/>
      <c r="VLS53" s="292"/>
      <c r="VLT53" s="292"/>
      <c r="VLU53" s="292"/>
      <c r="VLV53" s="292"/>
      <c r="VLW53" s="292"/>
      <c r="VLX53" s="292"/>
      <c r="VLY53" s="292"/>
      <c r="VLZ53" s="292"/>
      <c r="VMA53" s="292"/>
      <c r="VMB53" s="292"/>
      <c r="VMC53" s="292"/>
      <c r="VMD53" s="292"/>
      <c r="VME53" s="292"/>
      <c r="VMF53" s="292"/>
      <c r="VMG53" s="292"/>
      <c r="VMH53" s="292"/>
      <c r="VMI53" s="292"/>
      <c r="VMJ53" s="292"/>
      <c r="VMK53" s="292"/>
      <c r="VML53" s="292"/>
      <c r="VMM53" s="292"/>
      <c r="VMN53" s="292"/>
      <c r="VMO53" s="292"/>
      <c r="VMP53" s="292"/>
      <c r="VMQ53" s="292"/>
      <c r="VMR53" s="292"/>
      <c r="VMS53" s="292"/>
      <c r="VMT53" s="292"/>
      <c r="VMU53" s="292"/>
      <c r="VMV53" s="292"/>
      <c r="VMW53" s="292"/>
      <c r="VMX53" s="292"/>
      <c r="VMY53" s="292"/>
      <c r="VMZ53" s="292"/>
      <c r="VNA53" s="292"/>
      <c r="VNB53" s="292"/>
      <c r="VNC53" s="292"/>
      <c r="VND53" s="292"/>
      <c r="VNE53" s="292"/>
      <c r="VNF53" s="292"/>
      <c r="VNG53" s="292"/>
      <c r="VNH53" s="292"/>
      <c r="VNI53" s="292"/>
      <c r="VNJ53" s="292"/>
      <c r="VNK53" s="292"/>
      <c r="VNL53" s="292"/>
      <c r="VNM53" s="292"/>
      <c r="VNN53" s="292"/>
      <c r="VNO53" s="292"/>
      <c r="VNP53" s="292"/>
      <c r="VNQ53" s="292"/>
      <c r="VNR53" s="292"/>
      <c r="VNS53" s="292"/>
      <c r="VNT53" s="292"/>
      <c r="VNU53" s="292"/>
      <c r="VNV53" s="292"/>
      <c r="VNW53" s="292"/>
      <c r="VNX53" s="292"/>
      <c r="VNY53" s="292"/>
      <c r="VNZ53" s="292"/>
      <c r="VOA53" s="292"/>
      <c r="VOB53" s="292"/>
      <c r="VOC53" s="292"/>
      <c r="VOD53" s="292"/>
      <c r="VOE53" s="292"/>
      <c r="VOF53" s="292"/>
      <c r="VOG53" s="292"/>
      <c r="VOH53" s="292"/>
      <c r="VOI53" s="292"/>
      <c r="VOJ53" s="292"/>
      <c r="VOK53" s="292"/>
      <c r="VOL53" s="292"/>
      <c r="VOM53" s="292"/>
      <c r="VON53" s="292"/>
      <c r="VOO53" s="292"/>
      <c r="VOP53" s="292"/>
      <c r="VOQ53" s="292"/>
      <c r="VOR53" s="292"/>
      <c r="VOS53" s="292"/>
      <c r="VOT53" s="292"/>
      <c r="VOU53" s="292"/>
      <c r="VOV53" s="292"/>
      <c r="VOW53" s="292"/>
      <c r="VOX53" s="292"/>
      <c r="VOY53" s="292"/>
      <c r="VOZ53" s="292"/>
      <c r="VPA53" s="292"/>
      <c r="VPB53" s="292"/>
      <c r="VPC53" s="292"/>
      <c r="VPD53" s="292"/>
      <c r="VPE53" s="292"/>
      <c r="VPF53" s="292"/>
      <c r="VPG53" s="292"/>
      <c r="VPH53" s="292"/>
      <c r="VPI53" s="292"/>
      <c r="VPJ53" s="292"/>
      <c r="VPK53" s="292"/>
      <c r="VPL53" s="292"/>
      <c r="VPM53" s="292"/>
      <c r="VPN53" s="292"/>
      <c r="VPO53" s="292"/>
      <c r="VPP53" s="292"/>
      <c r="VPQ53" s="292"/>
      <c r="VPR53" s="292"/>
      <c r="VPS53" s="292"/>
      <c r="VPT53" s="292"/>
      <c r="VPU53" s="292"/>
      <c r="VPV53" s="292"/>
      <c r="VPW53" s="292"/>
      <c r="VPX53" s="292"/>
      <c r="VPY53" s="292"/>
      <c r="VPZ53" s="292"/>
      <c r="VQA53" s="292"/>
      <c r="VQB53" s="292"/>
      <c r="VQC53" s="292"/>
      <c r="VQD53" s="292"/>
      <c r="VQE53" s="292"/>
      <c r="VQF53" s="292"/>
      <c r="VQG53" s="292"/>
      <c r="VQH53" s="292"/>
      <c r="VQI53" s="292"/>
      <c r="VQJ53" s="292"/>
      <c r="VQK53" s="292"/>
      <c r="VQL53" s="292"/>
      <c r="VQM53" s="292"/>
      <c r="VQN53" s="292"/>
      <c r="VQO53" s="292"/>
      <c r="VQP53" s="292"/>
      <c r="VQQ53" s="292"/>
      <c r="VQR53" s="292"/>
      <c r="VQS53" s="292"/>
      <c r="VQT53" s="292"/>
      <c r="VQU53" s="292"/>
      <c r="VQV53" s="292"/>
      <c r="VQW53" s="292"/>
      <c r="VQX53" s="292"/>
      <c r="VQY53" s="292"/>
      <c r="VQZ53" s="292"/>
      <c r="VRA53" s="292"/>
      <c r="VRB53" s="292"/>
      <c r="VRC53" s="292"/>
      <c r="VRD53" s="292"/>
      <c r="VRE53" s="292"/>
      <c r="VRF53" s="292"/>
      <c r="VRG53" s="292"/>
      <c r="VRH53" s="292"/>
      <c r="VRI53" s="292"/>
      <c r="VRJ53" s="292"/>
      <c r="VRK53" s="292"/>
      <c r="VRL53" s="292"/>
      <c r="VRM53" s="292"/>
      <c r="VRN53" s="292"/>
      <c r="VRO53" s="292"/>
      <c r="VRP53" s="292"/>
      <c r="VRQ53" s="292"/>
      <c r="VRR53" s="292"/>
      <c r="VRS53" s="292"/>
      <c r="VRT53" s="292"/>
      <c r="VRU53" s="292"/>
      <c r="VRV53" s="292"/>
      <c r="VRW53" s="292"/>
      <c r="VRX53" s="292"/>
      <c r="VRY53" s="292"/>
      <c r="VRZ53" s="292"/>
      <c r="VSA53" s="292"/>
      <c r="VSB53" s="292"/>
      <c r="VSC53" s="292"/>
      <c r="VSD53" s="292"/>
      <c r="VSE53" s="292"/>
      <c r="VSF53" s="292"/>
      <c r="VSG53" s="292"/>
      <c r="VSH53" s="292"/>
      <c r="VSI53" s="292"/>
      <c r="VSJ53" s="292"/>
      <c r="VSK53" s="292"/>
      <c r="VSL53" s="292"/>
      <c r="VSM53" s="292"/>
      <c r="VSN53" s="292"/>
      <c r="VSO53" s="292"/>
      <c r="VSP53" s="292"/>
      <c r="VSQ53" s="292"/>
      <c r="VSR53" s="292"/>
      <c r="VSS53" s="292"/>
      <c r="VST53" s="292"/>
      <c r="VSU53" s="292"/>
      <c r="VSV53" s="292"/>
      <c r="VSW53" s="292"/>
      <c r="VSX53" s="292"/>
      <c r="VSY53" s="292"/>
      <c r="VSZ53" s="292"/>
      <c r="VTA53" s="292"/>
      <c r="VTB53" s="292"/>
      <c r="VTC53" s="292"/>
      <c r="VTD53" s="292"/>
      <c r="VTE53" s="292"/>
      <c r="VTF53" s="292"/>
      <c r="VTG53" s="292"/>
      <c r="VTH53" s="292"/>
      <c r="VTI53" s="292"/>
      <c r="VTJ53" s="292"/>
      <c r="VTK53" s="292"/>
      <c r="VTL53" s="292"/>
      <c r="VTM53" s="292"/>
      <c r="VTN53" s="292"/>
      <c r="VTO53" s="292"/>
      <c r="VTP53" s="292"/>
      <c r="VTQ53" s="292"/>
      <c r="VTR53" s="292"/>
      <c r="VTS53" s="292"/>
      <c r="VTT53" s="292"/>
      <c r="VTU53" s="292"/>
      <c r="VTV53" s="292"/>
      <c r="VTW53" s="292"/>
      <c r="VTX53" s="292"/>
      <c r="VTY53" s="292"/>
      <c r="VTZ53" s="292"/>
      <c r="VUA53" s="292"/>
      <c r="VUB53" s="292"/>
      <c r="VUC53" s="292"/>
      <c r="VUD53" s="292"/>
      <c r="VUE53" s="292"/>
      <c r="VUF53" s="292"/>
      <c r="VUG53" s="292"/>
      <c r="VUH53" s="292"/>
      <c r="VUI53" s="292"/>
      <c r="VUJ53" s="292"/>
      <c r="VUK53" s="292"/>
      <c r="VUL53" s="292"/>
      <c r="VUM53" s="292"/>
      <c r="VUN53" s="292"/>
      <c r="VUO53" s="292"/>
      <c r="VUP53" s="292"/>
      <c r="VUQ53" s="292"/>
      <c r="VUR53" s="292"/>
      <c r="VUS53" s="292"/>
      <c r="VUT53" s="292"/>
      <c r="VUU53" s="292"/>
      <c r="VUV53" s="292"/>
      <c r="VUW53" s="292"/>
      <c r="VUX53" s="292"/>
      <c r="VUY53" s="292"/>
      <c r="VUZ53" s="292"/>
      <c r="VVA53" s="292"/>
      <c r="VVB53" s="292"/>
      <c r="VVC53" s="292"/>
      <c r="VVD53" s="292"/>
      <c r="VVE53" s="292"/>
      <c r="VVF53" s="292"/>
      <c r="VVG53" s="292"/>
      <c r="VVH53" s="292"/>
      <c r="VVI53" s="292"/>
      <c r="VVJ53" s="292"/>
      <c r="VVK53" s="292"/>
      <c r="VVL53" s="292"/>
      <c r="VVM53" s="292"/>
      <c r="VVN53" s="292"/>
      <c r="VVO53" s="292"/>
      <c r="VVP53" s="292"/>
      <c r="VVQ53" s="292"/>
      <c r="VVR53" s="292"/>
      <c r="VVS53" s="292"/>
      <c r="VVT53" s="292"/>
      <c r="VVU53" s="292"/>
      <c r="VVV53" s="292"/>
      <c r="VVW53" s="292"/>
      <c r="VVX53" s="292"/>
      <c r="VVY53" s="292"/>
      <c r="VVZ53" s="292"/>
      <c r="VWA53" s="292"/>
      <c r="VWB53" s="292"/>
      <c r="VWC53" s="292"/>
      <c r="VWD53" s="292"/>
      <c r="VWE53" s="292"/>
      <c r="VWF53" s="292"/>
      <c r="VWG53" s="292"/>
      <c r="VWH53" s="292"/>
      <c r="VWI53" s="292"/>
      <c r="VWJ53" s="292"/>
      <c r="VWK53" s="292"/>
      <c r="VWL53" s="292"/>
      <c r="VWM53" s="292"/>
      <c r="VWN53" s="292"/>
      <c r="VWO53" s="292"/>
      <c r="VWP53" s="292"/>
      <c r="VWQ53" s="292"/>
      <c r="VWR53" s="292"/>
      <c r="VWS53" s="292"/>
      <c r="VWT53" s="292"/>
      <c r="VWU53" s="292"/>
      <c r="VWV53" s="292"/>
      <c r="VWW53" s="292"/>
      <c r="VWX53" s="292"/>
      <c r="VWY53" s="292"/>
      <c r="VWZ53" s="292"/>
      <c r="VXA53" s="292"/>
      <c r="VXB53" s="292"/>
      <c r="VXC53" s="292"/>
      <c r="VXD53" s="292"/>
      <c r="VXE53" s="292"/>
      <c r="VXF53" s="292"/>
      <c r="VXG53" s="292"/>
      <c r="VXH53" s="292"/>
      <c r="VXI53" s="292"/>
      <c r="VXJ53" s="292"/>
      <c r="VXK53" s="292"/>
      <c r="VXL53" s="292"/>
      <c r="VXM53" s="292"/>
      <c r="VXN53" s="292"/>
      <c r="VXO53" s="292"/>
      <c r="VXP53" s="292"/>
      <c r="VXQ53" s="292"/>
      <c r="VXR53" s="292"/>
      <c r="VXS53" s="292"/>
      <c r="VXT53" s="292"/>
      <c r="VXU53" s="292"/>
      <c r="VXV53" s="292"/>
      <c r="VXW53" s="292"/>
      <c r="VXX53" s="292"/>
      <c r="VXY53" s="292"/>
      <c r="VXZ53" s="292"/>
      <c r="VYA53" s="292"/>
      <c r="VYB53" s="292"/>
      <c r="VYC53" s="292"/>
      <c r="VYD53" s="292"/>
      <c r="VYE53" s="292"/>
      <c r="VYF53" s="292"/>
      <c r="VYG53" s="292"/>
      <c r="VYH53" s="292"/>
      <c r="VYI53" s="292"/>
      <c r="VYJ53" s="292"/>
      <c r="VYK53" s="292"/>
      <c r="VYL53" s="292"/>
      <c r="VYM53" s="292"/>
      <c r="VYN53" s="292"/>
      <c r="VYO53" s="292"/>
      <c r="VYP53" s="292"/>
      <c r="VYQ53" s="292"/>
      <c r="VYR53" s="292"/>
      <c r="VYS53" s="292"/>
      <c r="VYT53" s="292"/>
      <c r="VYU53" s="292"/>
      <c r="VYV53" s="292"/>
      <c r="VYW53" s="292"/>
      <c r="VYX53" s="292"/>
      <c r="VYY53" s="292"/>
      <c r="VYZ53" s="292"/>
      <c r="VZA53" s="292"/>
      <c r="VZB53" s="292"/>
      <c r="VZC53" s="292"/>
      <c r="VZD53" s="292"/>
      <c r="VZE53" s="292"/>
      <c r="VZF53" s="292"/>
      <c r="VZG53" s="292"/>
      <c r="VZH53" s="292"/>
      <c r="VZI53" s="292"/>
      <c r="VZJ53" s="292"/>
      <c r="VZK53" s="292"/>
      <c r="VZL53" s="292"/>
      <c r="VZM53" s="292"/>
      <c r="VZN53" s="292"/>
      <c r="VZO53" s="292"/>
      <c r="VZP53" s="292"/>
      <c r="VZQ53" s="292"/>
      <c r="VZR53" s="292"/>
      <c r="VZS53" s="292"/>
      <c r="VZT53" s="292"/>
      <c r="VZU53" s="292"/>
      <c r="VZV53" s="292"/>
      <c r="VZW53" s="292"/>
      <c r="VZX53" s="292"/>
      <c r="VZY53" s="292"/>
      <c r="VZZ53" s="292"/>
      <c r="WAA53" s="292"/>
      <c r="WAB53" s="292"/>
      <c r="WAC53" s="292"/>
      <c r="WAD53" s="292"/>
      <c r="WAE53" s="292"/>
      <c r="WAF53" s="292"/>
      <c r="WAG53" s="292"/>
      <c r="WAH53" s="292"/>
      <c r="WAI53" s="292"/>
      <c r="WAJ53" s="292"/>
      <c r="WAK53" s="292"/>
      <c r="WAL53" s="292"/>
      <c r="WAM53" s="292"/>
      <c r="WAN53" s="292"/>
      <c r="WAO53" s="292"/>
      <c r="WAP53" s="292"/>
      <c r="WAQ53" s="292"/>
      <c r="WAR53" s="292"/>
      <c r="WAS53" s="292"/>
      <c r="WAT53" s="292"/>
      <c r="WAU53" s="292"/>
      <c r="WAV53" s="292"/>
      <c r="WAW53" s="292"/>
      <c r="WAX53" s="292"/>
      <c r="WAY53" s="292"/>
      <c r="WAZ53" s="292"/>
      <c r="WBA53" s="292"/>
      <c r="WBB53" s="292"/>
      <c r="WBC53" s="292"/>
      <c r="WBD53" s="292"/>
      <c r="WBE53" s="292"/>
      <c r="WBF53" s="292"/>
      <c r="WBG53" s="292"/>
      <c r="WBH53" s="292"/>
      <c r="WBI53" s="292"/>
      <c r="WBJ53" s="292"/>
      <c r="WBK53" s="292"/>
      <c r="WBL53" s="292"/>
      <c r="WBM53" s="292"/>
      <c r="WBN53" s="292"/>
      <c r="WBO53" s="292"/>
      <c r="WBP53" s="292"/>
      <c r="WBQ53" s="292"/>
      <c r="WBR53" s="292"/>
      <c r="WBS53" s="292"/>
      <c r="WBT53" s="292"/>
      <c r="WBU53" s="292"/>
      <c r="WBV53" s="292"/>
      <c r="WBW53" s="292"/>
      <c r="WBX53" s="292"/>
      <c r="WBY53" s="292"/>
      <c r="WBZ53" s="292"/>
      <c r="WCA53" s="292"/>
      <c r="WCB53" s="292"/>
      <c r="WCC53" s="292"/>
      <c r="WCD53" s="292"/>
      <c r="WCE53" s="292"/>
      <c r="WCF53" s="292"/>
      <c r="WCG53" s="292"/>
      <c r="WCH53" s="292"/>
      <c r="WCI53" s="292"/>
      <c r="WCJ53" s="292"/>
      <c r="WCK53" s="292"/>
      <c r="WCL53" s="292"/>
      <c r="WCM53" s="292"/>
      <c r="WCN53" s="292"/>
      <c r="WCO53" s="292"/>
      <c r="WCP53" s="292"/>
      <c r="WCQ53" s="292"/>
      <c r="WCR53" s="292"/>
      <c r="WCS53" s="292"/>
      <c r="WCT53" s="292"/>
      <c r="WCU53" s="292"/>
      <c r="WCV53" s="292"/>
      <c r="WCW53" s="292"/>
      <c r="WCX53" s="292"/>
      <c r="WCY53" s="292"/>
      <c r="WCZ53" s="292"/>
      <c r="WDA53" s="292"/>
      <c r="WDB53" s="292"/>
      <c r="WDC53" s="292"/>
      <c r="WDD53" s="292"/>
      <c r="WDE53" s="292"/>
      <c r="WDF53" s="292"/>
      <c r="WDG53" s="292"/>
      <c r="WDH53" s="292"/>
      <c r="WDI53" s="292"/>
      <c r="WDJ53" s="292"/>
      <c r="WDK53" s="292"/>
      <c r="WDL53" s="292"/>
      <c r="WDM53" s="292"/>
      <c r="WDN53" s="292"/>
      <c r="WDO53" s="292"/>
      <c r="WDP53" s="292"/>
      <c r="WDQ53" s="292"/>
      <c r="WDR53" s="292"/>
      <c r="WDS53" s="292"/>
      <c r="WDT53" s="292"/>
      <c r="WDU53" s="292"/>
      <c r="WDV53" s="292"/>
      <c r="WDW53" s="292"/>
      <c r="WDX53" s="292"/>
      <c r="WDY53" s="292"/>
      <c r="WDZ53" s="292"/>
      <c r="WEA53" s="292"/>
      <c r="WEB53" s="292"/>
      <c r="WEC53" s="292"/>
      <c r="WED53" s="292"/>
      <c r="WEE53" s="292"/>
      <c r="WEF53" s="292"/>
      <c r="WEG53" s="292"/>
      <c r="WEH53" s="292"/>
      <c r="WEI53" s="292"/>
      <c r="WEJ53" s="292"/>
      <c r="WEK53" s="292"/>
      <c r="WEL53" s="292"/>
      <c r="WEM53" s="292"/>
      <c r="WEN53" s="292"/>
      <c r="WEO53" s="292"/>
      <c r="WEP53" s="292"/>
      <c r="WEQ53" s="292"/>
      <c r="WER53" s="292"/>
      <c r="WES53" s="292"/>
      <c r="WET53" s="292"/>
      <c r="WEU53" s="292"/>
      <c r="WEV53" s="292"/>
      <c r="WEW53" s="292"/>
      <c r="WEX53" s="292"/>
      <c r="WEY53" s="292"/>
      <c r="WEZ53" s="292"/>
      <c r="WFA53" s="292"/>
      <c r="WFB53" s="292"/>
      <c r="WFC53" s="292"/>
      <c r="WFD53" s="292"/>
      <c r="WFE53" s="292"/>
      <c r="WFF53" s="292"/>
      <c r="WFG53" s="292"/>
      <c r="WFH53" s="292"/>
      <c r="WFI53" s="292"/>
      <c r="WFJ53" s="292"/>
      <c r="WFK53" s="292"/>
      <c r="WFL53" s="292"/>
      <c r="WFM53" s="292"/>
      <c r="WFN53" s="292"/>
      <c r="WFO53" s="292"/>
      <c r="WFP53" s="292"/>
      <c r="WFQ53" s="292"/>
      <c r="WFR53" s="292"/>
      <c r="WFS53" s="292"/>
      <c r="WFT53" s="292"/>
      <c r="WFU53" s="292"/>
      <c r="WFV53" s="292"/>
      <c r="WFW53" s="292"/>
      <c r="WFX53" s="292"/>
      <c r="WFY53" s="292"/>
      <c r="WFZ53" s="292"/>
      <c r="WGA53" s="292"/>
      <c r="WGB53" s="292"/>
      <c r="WGC53" s="292"/>
      <c r="WGD53" s="292"/>
      <c r="WGE53" s="292"/>
      <c r="WGF53" s="292"/>
      <c r="WGG53" s="292"/>
      <c r="WGH53" s="292"/>
      <c r="WGI53" s="292"/>
      <c r="WGJ53" s="292"/>
      <c r="WGK53" s="292"/>
      <c r="WGL53" s="292"/>
      <c r="WGM53" s="292"/>
      <c r="WGN53" s="292"/>
      <c r="WGO53" s="292"/>
      <c r="WGP53" s="292"/>
      <c r="WGQ53" s="292"/>
      <c r="WGR53" s="292"/>
      <c r="WGS53" s="292"/>
      <c r="WGT53" s="292"/>
      <c r="WGU53" s="292"/>
      <c r="WGV53" s="292"/>
      <c r="WGW53" s="292"/>
      <c r="WGX53" s="292"/>
      <c r="WGY53" s="292"/>
      <c r="WGZ53" s="292"/>
      <c r="WHA53" s="292"/>
      <c r="WHB53" s="292"/>
      <c r="WHC53" s="292"/>
      <c r="WHD53" s="292"/>
      <c r="WHE53" s="292"/>
      <c r="WHF53" s="292"/>
      <c r="WHG53" s="292"/>
      <c r="WHH53" s="292"/>
      <c r="WHI53" s="292"/>
      <c r="WHJ53" s="292"/>
      <c r="WHK53" s="292"/>
      <c r="WHL53" s="292"/>
      <c r="WHM53" s="292"/>
      <c r="WHN53" s="292"/>
      <c r="WHO53" s="292"/>
      <c r="WHP53" s="292"/>
      <c r="WHQ53" s="292"/>
      <c r="WHR53" s="292"/>
      <c r="WHS53" s="292"/>
      <c r="WHT53" s="292"/>
      <c r="WHU53" s="292"/>
      <c r="WHV53" s="292"/>
      <c r="WHW53" s="292"/>
      <c r="WHX53" s="292"/>
      <c r="WHY53" s="292"/>
      <c r="WHZ53" s="292"/>
      <c r="WIA53" s="292"/>
      <c r="WIB53" s="292"/>
      <c r="WIC53" s="292"/>
      <c r="WID53" s="292"/>
      <c r="WIE53" s="292"/>
      <c r="WIF53" s="292"/>
      <c r="WIG53" s="292"/>
      <c r="WIH53" s="292"/>
      <c r="WII53" s="292"/>
      <c r="WIJ53" s="292"/>
      <c r="WIK53" s="292"/>
      <c r="WIL53" s="292"/>
      <c r="WIM53" s="292"/>
      <c r="WIN53" s="292"/>
      <c r="WIO53" s="292"/>
      <c r="WIP53" s="292"/>
      <c r="WIQ53" s="292"/>
      <c r="WIR53" s="292"/>
      <c r="WIS53" s="292"/>
      <c r="WIT53" s="292"/>
      <c r="WIU53" s="292"/>
      <c r="WIV53" s="292"/>
      <c r="WIW53" s="292"/>
      <c r="WIX53" s="292"/>
      <c r="WIY53" s="292"/>
      <c r="WIZ53" s="292"/>
      <c r="WJA53" s="292"/>
      <c r="WJB53" s="292"/>
      <c r="WJC53" s="292"/>
      <c r="WJD53" s="292"/>
      <c r="WJE53" s="292"/>
      <c r="WJF53" s="292"/>
      <c r="WJG53" s="292"/>
      <c r="WJH53" s="292"/>
      <c r="WJI53" s="292"/>
      <c r="WJJ53" s="292"/>
      <c r="WJK53" s="292"/>
      <c r="WJL53" s="292"/>
      <c r="WJM53" s="292"/>
      <c r="WJN53" s="292"/>
      <c r="WJO53" s="292"/>
      <c r="WJP53" s="292"/>
      <c r="WJQ53" s="292"/>
      <c r="WJR53" s="292"/>
      <c r="WJS53" s="292"/>
      <c r="WJT53" s="292"/>
      <c r="WJU53" s="292"/>
      <c r="WJV53" s="292"/>
      <c r="WJW53" s="292"/>
      <c r="WJX53" s="292"/>
      <c r="WJY53" s="292"/>
      <c r="WJZ53" s="292"/>
      <c r="WKA53" s="292"/>
      <c r="WKB53" s="292"/>
      <c r="WKC53" s="292"/>
      <c r="WKD53" s="292"/>
      <c r="WKE53" s="292"/>
      <c r="WKF53" s="292"/>
      <c r="WKG53" s="292"/>
      <c r="WKH53" s="292"/>
      <c r="WKI53" s="292"/>
      <c r="WKJ53" s="292"/>
      <c r="WKK53" s="292"/>
      <c r="WKL53" s="292"/>
      <c r="WKM53" s="292"/>
      <c r="WKN53" s="292"/>
      <c r="WKO53" s="292"/>
      <c r="WKP53" s="292"/>
      <c r="WKQ53" s="292"/>
      <c r="WKR53" s="292"/>
      <c r="WKS53" s="292"/>
      <c r="WKT53" s="292"/>
      <c r="WKU53" s="292"/>
      <c r="WKV53" s="292"/>
      <c r="WKW53" s="292"/>
      <c r="WKX53" s="292"/>
      <c r="WKY53" s="292"/>
      <c r="WKZ53" s="292"/>
      <c r="WLA53" s="292"/>
      <c r="WLB53" s="292"/>
      <c r="WLC53" s="292"/>
      <c r="WLD53" s="292"/>
      <c r="WLE53" s="292"/>
      <c r="WLF53" s="292"/>
      <c r="WLG53" s="292"/>
      <c r="WLH53" s="292"/>
      <c r="WLI53" s="292"/>
      <c r="WLJ53" s="292"/>
      <c r="WLK53" s="292"/>
      <c r="WLL53" s="292"/>
      <c r="WLM53" s="292"/>
      <c r="WLN53" s="292"/>
      <c r="WLO53" s="292"/>
      <c r="WLP53" s="292"/>
      <c r="WLQ53" s="292"/>
      <c r="WLR53" s="292"/>
      <c r="WLS53" s="292"/>
      <c r="WLT53" s="292"/>
      <c r="WLU53" s="292"/>
      <c r="WLV53" s="292"/>
      <c r="WLW53" s="292"/>
      <c r="WLX53" s="292"/>
      <c r="WLY53" s="292"/>
      <c r="WLZ53" s="292"/>
      <c r="WMA53" s="292"/>
      <c r="WMB53" s="292"/>
      <c r="WMC53" s="292"/>
      <c r="WMD53" s="292"/>
      <c r="WME53" s="292"/>
      <c r="WMF53" s="292"/>
      <c r="WMG53" s="292"/>
      <c r="WMH53" s="292"/>
      <c r="WMI53" s="292"/>
      <c r="WMJ53" s="292"/>
      <c r="WMK53" s="292"/>
      <c r="WML53" s="292"/>
      <c r="WMM53" s="292"/>
      <c r="WMN53" s="292"/>
      <c r="WMO53" s="292"/>
      <c r="WMP53" s="292"/>
      <c r="WMQ53" s="292"/>
      <c r="WMR53" s="292"/>
      <c r="WMS53" s="292"/>
      <c r="WMT53" s="292"/>
      <c r="WMU53" s="292"/>
      <c r="WMV53" s="292"/>
      <c r="WMW53" s="292"/>
      <c r="WMX53" s="292"/>
      <c r="WMY53" s="292"/>
      <c r="WMZ53" s="292"/>
      <c r="WNA53" s="292"/>
      <c r="WNB53" s="292"/>
      <c r="WNC53" s="292"/>
      <c r="WND53" s="292"/>
      <c r="WNE53" s="292"/>
      <c r="WNF53" s="292"/>
      <c r="WNG53" s="292"/>
      <c r="WNH53" s="292"/>
      <c r="WNI53" s="292"/>
      <c r="WNJ53" s="292"/>
      <c r="WNK53" s="292"/>
      <c r="WNL53" s="292"/>
      <c r="WNM53" s="292"/>
      <c r="WNN53" s="292"/>
      <c r="WNO53" s="292"/>
      <c r="WNP53" s="292"/>
      <c r="WNQ53" s="292"/>
      <c r="WNR53" s="292"/>
      <c r="WNS53" s="292"/>
      <c r="WNT53" s="292"/>
      <c r="WNU53" s="292"/>
      <c r="WNV53" s="292"/>
      <c r="WNW53" s="292"/>
      <c r="WNX53" s="292"/>
      <c r="WNY53" s="292"/>
      <c r="WNZ53" s="292"/>
      <c r="WOA53" s="292"/>
      <c r="WOB53" s="292"/>
      <c r="WOC53" s="292"/>
      <c r="WOD53" s="292"/>
      <c r="WOE53" s="292"/>
      <c r="WOF53" s="292"/>
      <c r="WOG53" s="292"/>
      <c r="WOH53" s="292"/>
      <c r="WOI53" s="292"/>
      <c r="WOJ53" s="292"/>
      <c r="WOK53" s="292"/>
      <c r="WOL53" s="292"/>
      <c r="WOM53" s="292"/>
      <c r="WON53" s="292"/>
      <c r="WOO53" s="292"/>
      <c r="WOP53" s="292"/>
      <c r="WOQ53" s="292"/>
      <c r="WOR53" s="292"/>
      <c r="WOS53" s="292"/>
      <c r="WOT53" s="292"/>
      <c r="WOU53" s="292"/>
      <c r="WOV53" s="292"/>
      <c r="WOW53" s="292"/>
      <c r="WOX53" s="292"/>
      <c r="WOY53" s="292"/>
      <c r="WOZ53" s="292"/>
      <c r="WPA53" s="292"/>
      <c r="WPB53" s="292"/>
      <c r="WPC53" s="292"/>
      <c r="WPD53" s="292"/>
      <c r="WPE53" s="292"/>
      <c r="WPF53" s="292"/>
      <c r="WPG53" s="292"/>
      <c r="WPH53" s="292"/>
      <c r="WPI53" s="292"/>
      <c r="WPJ53" s="292"/>
      <c r="WPK53" s="292"/>
      <c r="WPL53" s="292"/>
      <c r="WPM53" s="292"/>
      <c r="WPN53" s="292"/>
      <c r="WPO53" s="292"/>
      <c r="WPP53" s="292"/>
      <c r="WPQ53" s="292"/>
      <c r="WPR53" s="292"/>
      <c r="WPS53" s="292"/>
      <c r="WPT53" s="292"/>
      <c r="WPU53" s="292"/>
      <c r="WPV53" s="292"/>
      <c r="WPW53" s="292"/>
      <c r="WPX53" s="292"/>
      <c r="WPY53" s="292"/>
      <c r="WPZ53" s="292"/>
      <c r="WQA53" s="292"/>
      <c r="WQB53" s="292"/>
      <c r="WQC53" s="292"/>
      <c r="WQD53" s="292"/>
      <c r="WQE53" s="292"/>
      <c r="WQF53" s="292"/>
      <c r="WQG53" s="292"/>
      <c r="WQH53" s="292"/>
      <c r="WQI53" s="292"/>
      <c r="WQJ53" s="292"/>
      <c r="WQK53" s="292"/>
      <c r="WQL53" s="292"/>
      <c r="WQM53" s="292"/>
      <c r="WQN53" s="292"/>
      <c r="WQO53" s="292"/>
      <c r="WQP53" s="292"/>
      <c r="WQQ53" s="292"/>
      <c r="WQR53" s="292"/>
      <c r="WQS53" s="292"/>
      <c r="WQT53" s="292"/>
      <c r="WQU53" s="292"/>
      <c r="WQV53" s="292"/>
      <c r="WQW53" s="292"/>
      <c r="WQX53" s="292"/>
      <c r="WQY53" s="292"/>
      <c r="WQZ53" s="292"/>
      <c r="WRA53" s="292"/>
      <c r="WRB53" s="292"/>
      <c r="WRC53" s="292"/>
      <c r="WRD53" s="292"/>
      <c r="WRE53" s="292"/>
      <c r="WRF53" s="292"/>
      <c r="WRG53" s="292"/>
      <c r="WRH53" s="292"/>
      <c r="WRI53" s="292"/>
      <c r="WRJ53" s="292"/>
      <c r="WRK53" s="292"/>
      <c r="WRL53" s="292"/>
      <c r="WRM53" s="292"/>
      <c r="WRN53" s="292"/>
      <c r="WRO53" s="292"/>
      <c r="WRP53" s="292"/>
      <c r="WRQ53" s="292"/>
      <c r="WRR53" s="292"/>
      <c r="WRS53" s="292"/>
      <c r="WRT53" s="292"/>
      <c r="WRU53" s="292"/>
      <c r="WRV53" s="292"/>
      <c r="WRW53" s="292"/>
      <c r="WRX53" s="292"/>
      <c r="WRY53" s="292"/>
      <c r="WRZ53" s="292"/>
      <c r="WSA53" s="292"/>
      <c r="WSB53" s="292"/>
      <c r="WSC53" s="292"/>
      <c r="WSD53" s="292"/>
      <c r="WSE53" s="292"/>
      <c r="WSF53" s="292"/>
      <c r="WSG53" s="292"/>
      <c r="WSH53" s="292"/>
      <c r="WSI53" s="292"/>
      <c r="WSJ53" s="292"/>
      <c r="WSK53" s="292"/>
      <c r="WSL53" s="292"/>
      <c r="WSM53" s="292"/>
      <c r="WSN53" s="292"/>
      <c r="WSO53" s="292"/>
      <c r="WSP53" s="292"/>
      <c r="WSQ53" s="292"/>
      <c r="WSR53" s="292"/>
      <c r="WSS53" s="292"/>
      <c r="WST53" s="292"/>
      <c r="WSU53" s="292"/>
      <c r="WSV53" s="292"/>
      <c r="WSW53" s="292"/>
      <c r="WSX53" s="292"/>
      <c r="WSY53" s="292"/>
      <c r="WSZ53" s="292"/>
      <c r="WTA53" s="292"/>
      <c r="WTB53" s="292"/>
      <c r="WTC53" s="292"/>
      <c r="WTD53" s="292"/>
      <c r="WTE53" s="292"/>
      <c r="WTF53" s="292"/>
      <c r="WTG53" s="292"/>
      <c r="WTH53" s="292"/>
      <c r="WTI53" s="292"/>
      <c r="WTJ53" s="292"/>
      <c r="WTK53" s="292"/>
      <c r="WTL53" s="292"/>
      <c r="WTM53" s="292"/>
      <c r="WTN53" s="292"/>
      <c r="WTO53" s="292"/>
      <c r="WTP53" s="292"/>
      <c r="WTQ53" s="292"/>
      <c r="WTR53" s="292"/>
      <c r="WTS53" s="292"/>
      <c r="WTT53" s="292"/>
      <c r="WTU53" s="292"/>
      <c r="WTV53" s="292"/>
      <c r="WTW53" s="292"/>
      <c r="WTX53" s="292"/>
      <c r="WTY53" s="292"/>
      <c r="WTZ53" s="292"/>
      <c r="WUA53" s="292"/>
      <c r="WUB53" s="292"/>
      <c r="WUC53" s="292"/>
      <c r="WUD53" s="292"/>
      <c r="WUE53" s="292"/>
      <c r="WUF53" s="292"/>
      <c r="WUG53" s="292"/>
      <c r="WUH53" s="292"/>
      <c r="WUI53" s="292"/>
      <c r="WUJ53" s="292"/>
      <c r="WUK53" s="292"/>
      <c r="WUL53" s="292"/>
      <c r="WUM53" s="292"/>
      <c r="WUN53" s="292"/>
      <c r="WUO53" s="292"/>
      <c r="WUP53" s="292"/>
      <c r="WUQ53" s="292"/>
      <c r="WUR53" s="292"/>
      <c r="WUS53" s="292"/>
      <c r="WUT53" s="292"/>
      <c r="WUU53" s="292"/>
      <c r="WUV53" s="292"/>
      <c r="WUW53" s="292"/>
      <c r="WUX53" s="292"/>
      <c r="WUY53" s="292"/>
      <c r="WUZ53" s="292"/>
      <c r="WVA53" s="292"/>
      <c r="WVB53" s="292"/>
      <c r="WVC53" s="292"/>
      <c r="WVD53" s="292"/>
      <c r="WVE53" s="292"/>
      <c r="WVF53" s="292"/>
      <c r="WVG53" s="292"/>
      <c r="WVH53" s="292"/>
      <c r="WVI53" s="292"/>
      <c r="WVJ53" s="292"/>
      <c r="WVK53" s="292"/>
      <c r="WVL53" s="292"/>
      <c r="WVM53" s="292"/>
      <c r="WVN53" s="292"/>
      <c r="WVO53" s="292"/>
      <c r="WVP53" s="292"/>
      <c r="WVQ53" s="292"/>
      <c r="WVR53" s="292"/>
      <c r="WVS53" s="292"/>
      <c r="WVT53" s="292"/>
      <c r="WVU53" s="292"/>
      <c r="WVV53" s="292"/>
      <c r="WVW53" s="292"/>
      <c r="WVX53" s="292"/>
      <c r="WVY53" s="292"/>
      <c r="WVZ53" s="292"/>
      <c r="WWA53" s="292"/>
      <c r="WWB53" s="292"/>
      <c r="WWC53" s="292"/>
      <c r="WWD53" s="292"/>
      <c r="WWE53" s="292"/>
      <c r="WWF53" s="292"/>
      <c r="WWG53" s="292"/>
      <c r="WWH53" s="292"/>
      <c r="WWI53" s="292"/>
      <c r="WWJ53" s="292"/>
      <c r="WWK53" s="292"/>
      <c r="WWL53" s="292"/>
      <c r="WWM53" s="292"/>
      <c r="WWN53" s="292"/>
      <c r="WWO53" s="292"/>
      <c r="WWP53" s="292"/>
      <c r="WWQ53" s="292"/>
      <c r="WWR53" s="292"/>
      <c r="WWS53" s="292"/>
      <c r="WWT53" s="292"/>
      <c r="WWU53" s="292"/>
      <c r="WWV53" s="292"/>
      <c r="WWW53" s="292"/>
      <c r="WWX53" s="292"/>
      <c r="WWY53" s="292"/>
      <c r="WWZ53" s="292"/>
    </row>
    <row r="54" spans="1:16172" ht="15" customHeight="1" x14ac:dyDescent="0.25">
      <c r="A54" s="269" t="s">
        <v>180</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row>
    <row r="55" spans="1:16172" ht="15" customHeight="1" x14ac:dyDescent="0.25">
      <c r="A55" s="269" t="s">
        <v>47</v>
      </c>
      <c r="B55" s="268"/>
      <c r="C55" s="268"/>
      <c r="D55" s="268"/>
      <c r="E55" s="268"/>
      <c r="F55" s="268"/>
      <c r="G55" s="268"/>
      <c r="H55" s="268"/>
      <c r="I55" s="268"/>
      <c r="J55" s="268"/>
      <c r="K55" s="268"/>
      <c r="L55" s="268"/>
      <c r="M55" s="268"/>
      <c r="N55" s="268"/>
      <c r="O55" s="268"/>
      <c r="P55" s="268"/>
      <c r="Q55" s="268"/>
      <c r="R55" s="268"/>
      <c r="S55" s="268"/>
      <c r="T55" s="268"/>
      <c r="U55" s="268"/>
      <c r="V55" s="268"/>
      <c r="W55" s="268"/>
      <c r="X55" s="268"/>
    </row>
    <row r="56" spans="1:16172" ht="30" customHeight="1" x14ac:dyDescent="0.25">
      <c r="A56" s="293" t="s">
        <v>181</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row>
    <row r="57" spans="1:16172" ht="15" customHeight="1" x14ac:dyDescent="0.25">
      <c r="A57" s="293" t="s">
        <v>48</v>
      </c>
      <c r="B57" s="268"/>
      <c r="C57" s="268"/>
      <c r="D57" s="268"/>
      <c r="E57" s="268"/>
      <c r="F57" s="268"/>
      <c r="G57" s="268"/>
      <c r="H57" s="268"/>
      <c r="I57" s="268"/>
      <c r="J57" s="268"/>
      <c r="K57" s="268"/>
      <c r="L57" s="268"/>
      <c r="M57" s="268"/>
      <c r="N57" s="268"/>
      <c r="O57" s="268"/>
      <c r="P57" s="268"/>
      <c r="Q57" s="268"/>
      <c r="R57" s="268"/>
      <c r="S57" s="268"/>
      <c r="T57" s="268"/>
      <c r="U57" s="268"/>
      <c r="V57" s="268"/>
      <c r="W57" s="268"/>
      <c r="X57" s="268"/>
    </row>
    <row r="58" spans="1:16172" ht="15" customHeight="1" x14ac:dyDescent="0.25">
      <c r="A58" s="269" t="s">
        <v>49</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row>
    <row r="59" spans="1:16172" ht="15" customHeight="1" x14ac:dyDescent="0.25">
      <c r="A59" s="269" t="s">
        <v>55</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row>
    <row r="60" spans="1:16172" ht="23.25" customHeight="1" x14ac:dyDescent="0.25">
      <c r="A60" s="91"/>
      <c r="B60" s="47"/>
      <c r="C60" s="47"/>
      <c r="D60" s="47"/>
      <c r="E60" s="47"/>
      <c r="F60" s="47"/>
      <c r="G60" s="47"/>
      <c r="H60" s="47"/>
      <c r="I60" s="47"/>
      <c r="J60" s="47"/>
      <c r="K60" s="47"/>
      <c r="L60" s="47"/>
      <c r="M60" s="47"/>
      <c r="N60" s="47"/>
      <c r="O60" s="47"/>
      <c r="P60" s="47"/>
      <c r="Q60" s="47"/>
    </row>
    <row r="63" spans="1:16172" x14ac:dyDescent="0.25">
      <c r="A63" s="92"/>
      <c r="B63" s="93"/>
      <c r="C63" s="93"/>
      <c r="D63" s="93"/>
      <c r="E63" s="93"/>
      <c r="F63" s="93"/>
    </row>
    <row r="64" spans="1:16172" x14ac:dyDescent="0.25">
      <c r="A64" s="47"/>
    </row>
  </sheetData>
  <mergeCells count="1030">
    <mergeCell ref="A59:X59"/>
    <mergeCell ref="A1:X1"/>
    <mergeCell ref="A51:X51"/>
    <mergeCell ref="A52:X52"/>
    <mergeCell ref="A53:X53"/>
    <mergeCell ref="A54:X54"/>
    <mergeCell ref="A55:X55"/>
    <mergeCell ref="A56:X56"/>
    <mergeCell ref="A57:X57"/>
    <mergeCell ref="A58:X58"/>
    <mergeCell ref="WTP53:WUE53"/>
    <mergeCell ref="WUF53:WUU53"/>
    <mergeCell ref="WUV53:WVK53"/>
    <mergeCell ref="WVL53:WWA53"/>
    <mergeCell ref="WWB53:WWQ53"/>
    <mergeCell ref="WWR53:WWZ53"/>
    <mergeCell ref="WPX53:WQM53"/>
    <mergeCell ref="WQN53:WRC53"/>
    <mergeCell ref="WRD53:WRS53"/>
    <mergeCell ref="WRT53:WSI53"/>
    <mergeCell ref="WSJ53:WSY53"/>
    <mergeCell ref="WSZ53:WTO53"/>
    <mergeCell ref="WMF53:WMU53"/>
    <mergeCell ref="WMV53:WNK53"/>
    <mergeCell ref="WNL53:WOA53"/>
    <mergeCell ref="WOB53:WOQ53"/>
    <mergeCell ref="WOR53:WPG53"/>
    <mergeCell ref="WPH53:WPW53"/>
    <mergeCell ref="WIN53:WJC53"/>
    <mergeCell ref="WJD53:WJS53"/>
    <mergeCell ref="WJT53:WKI53"/>
    <mergeCell ref="WKJ53:WKY53"/>
    <mergeCell ref="WKZ53:WLO53"/>
    <mergeCell ref="WLP53:WME53"/>
    <mergeCell ref="WEV53:WFK53"/>
    <mergeCell ref="WFL53:WGA53"/>
    <mergeCell ref="WGB53:WGQ53"/>
    <mergeCell ref="WGR53:WHG53"/>
    <mergeCell ref="WHH53:WHW53"/>
    <mergeCell ref="WHX53:WIM53"/>
    <mergeCell ref="WBD53:WBS53"/>
    <mergeCell ref="WBT53:WCI53"/>
    <mergeCell ref="WCJ53:WCY53"/>
    <mergeCell ref="WCZ53:WDO53"/>
    <mergeCell ref="WDP53:WEE53"/>
    <mergeCell ref="WEF53:WEU53"/>
    <mergeCell ref="VXL53:VYA53"/>
    <mergeCell ref="VYB53:VYQ53"/>
    <mergeCell ref="VYR53:VZG53"/>
    <mergeCell ref="VZH53:VZW53"/>
    <mergeCell ref="VZX53:WAM53"/>
    <mergeCell ref="WAN53:WBC53"/>
    <mergeCell ref="VTT53:VUI53"/>
    <mergeCell ref="VUJ53:VUY53"/>
    <mergeCell ref="VUZ53:VVO53"/>
    <mergeCell ref="VVP53:VWE53"/>
    <mergeCell ref="VWF53:VWU53"/>
    <mergeCell ref="VWV53:VXK53"/>
    <mergeCell ref="VQB53:VQQ53"/>
    <mergeCell ref="VQR53:VRG53"/>
    <mergeCell ref="VRH53:VRW53"/>
    <mergeCell ref="VRX53:VSM53"/>
    <mergeCell ref="VSN53:VTC53"/>
    <mergeCell ref="VTD53:VTS53"/>
    <mergeCell ref="VMJ53:VMY53"/>
    <mergeCell ref="VMZ53:VNO53"/>
    <mergeCell ref="VNP53:VOE53"/>
    <mergeCell ref="VOF53:VOU53"/>
    <mergeCell ref="VOV53:VPK53"/>
    <mergeCell ref="VPL53:VQA53"/>
    <mergeCell ref="VIR53:VJG53"/>
    <mergeCell ref="VJH53:VJW53"/>
    <mergeCell ref="VJX53:VKM53"/>
    <mergeCell ref="VKN53:VLC53"/>
    <mergeCell ref="VLD53:VLS53"/>
    <mergeCell ref="VLT53:VMI53"/>
    <mergeCell ref="VEZ53:VFO53"/>
    <mergeCell ref="VFP53:VGE53"/>
    <mergeCell ref="VGF53:VGU53"/>
    <mergeCell ref="VGV53:VHK53"/>
    <mergeCell ref="VHL53:VIA53"/>
    <mergeCell ref="VIB53:VIQ53"/>
    <mergeCell ref="VBH53:VBW53"/>
    <mergeCell ref="VBX53:VCM53"/>
    <mergeCell ref="VCN53:VDC53"/>
    <mergeCell ref="VDD53:VDS53"/>
    <mergeCell ref="VDT53:VEI53"/>
    <mergeCell ref="VEJ53:VEY53"/>
    <mergeCell ref="UXP53:UYE53"/>
    <mergeCell ref="UYF53:UYU53"/>
    <mergeCell ref="UYV53:UZK53"/>
    <mergeCell ref="UZL53:VAA53"/>
    <mergeCell ref="VAB53:VAQ53"/>
    <mergeCell ref="VAR53:VBG53"/>
    <mergeCell ref="UTX53:UUM53"/>
    <mergeCell ref="UUN53:UVC53"/>
    <mergeCell ref="UVD53:UVS53"/>
    <mergeCell ref="UVT53:UWI53"/>
    <mergeCell ref="UWJ53:UWY53"/>
    <mergeCell ref="UWZ53:UXO53"/>
    <mergeCell ref="UQF53:UQU53"/>
    <mergeCell ref="UQV53:URK53"/>
    <mergeCell ref="URL53:USA53"/>
    <mergeCell ref="USB53:USQ53"/>
    <mergeCell ref="USR53:UTG53"/>
    <mergeCell ref="UTH53:UTW53"/>
    <mergeCell ref="UMN53:UNC53"/>
    <mergeCell ref="UND53:UNS53"/>
    <mergeCell ref="UNT53:UOI53"/>
    <mergeCell ref="UOJ53:UOY53"/>
    <mergeCell ref="UOZ53:UPO53"/>
    <mergeCell ref="UPP53:UQE53"/>
    <mergeCell ref="UIV53:UJK53"/>
    <mergeCell ref="UJL53:UKA53"/>
    <mergeCell ref="UKB53:UKQ53"/>
    <mergeCell ref="UKR53:ULG53"/>
    <mergeCell ref="ULH53:ULW53"/>
    <mergeCell ref="ULX53:UMM53"/>
    <mergeCell ref="UFD53:UFS53"/>
    <mergeCell ref="UFT53:UGI53"/>
    <mergeCell ref="UGJ53:UGY53"/>
    <mergeCell ref="UGZ53:UHO53"/>
    <mergeCell ref="UHP53:UIE53"/>
    <mergeCell ref="UIF53:UIU53"/>
    <mergeCell ref="UBL53:UCA53"/>
    <mergeCell ref="UCB53:UCQ53"/>
    <mergeCell ref="UCR53:UDG53"/>
    <mergeCell ref="UDH53:UDW53"/>
    <mergeCell ref="UDX53:UEM53"/>
    <mergeCell ref="UEN53:UFC53"/>
    <mergeCell ref="TXT53:TYI53"/>
    <mergeCell ref="TYJ53:TYY53"/>
    <mergeCell ref="TYZ53:TZO53"/>
    <mergeCell ref="TZP53:UAE53"/>
    <mergeCell ref="UAF53:UAU53"/>
    <mergeCell ref="UAV53:UBK53"/>
    <mergeCell ref="TUB53:TUQ53"/>
    <mergeCell ref="TUR53:TVG53"/>
    <mergeCell ref="TVH53:TVW53"/>
    <mergeCell ref="TVX53:TWM53"/>
    <mergeCell ref="TWN53:TXC53"/>
    <mergeCell ref="TXD53:TXS53"/>
    <mergeCell ref="TQJ53:TQY53"/>
    <mergeCell ref="TQZ53:TRO53"/>
    <mergeCell ref="TRP53:TSE53"/>
    <mergeCell ref="TSF53:TSU53"/>
    <mergeCell ref="TSV53:TTK53"/>
    <mergeCell ref="TTL53:TUA53"/>
    <mergeCell ref="TMR53:TNG53"/>
    <mergeCell ref="TNH53:TNW53"/>
    <mergeCell ref="TNX53:TOM53"/>
    <mergeCell ref="TON53:TPC53"/>
    <mergeCell ref="TPD53:TPS53"/>
    <mergeCell ref="TPT53:TQI53"/>
    <mergeCell ref="TIZ53:TJO53"/>
    <mergeCell ref="TJP53:TKE53"/>
    <mergeCell ref="TKF53:TKU53"/>
    <mergeCell ref="TKV53:TLK53"/>
    <mergeCell ref="TLL53:TMA53"/>
    <mergeCell ref="TMB53:TMQ53"/>
    <mergeCell ref="TFH53:TFW53"/>
    <mergeCell ref="TFX53:TGM53"/>
    <mergeCell ref="TGN53:THC53"/>
    <mergeCell ref="THD53:THS53"/>
    <mergeCell ref="THT53:TII53"/>
    <mergeCell ref="TIJ53:TIY53"/>
    <mergeCell ref="TBP53:TCE53"/>
    <mergeCell ref="TCF53:TCU53"/>
    <mergeCell ref="TCV53:TDK53"/>
    <mergeCell ref="TDL53:TEA53"/>
    <mergeCell ref="TEB53:TEQ53"/>
    <mergeCell ref="TER53:TFG53"/>
    <mergeCell ref="SXX53:SYM53"/>
    <mergeCell ref="SYN53:SZC53"/>
    <mergeCell ref="SZD53:SZS53"/>
    <mergeCell ref="SZT53:TAI53"/>
    <mergeCell ref="TAJ53:TAY53"/>
    <mergeCell ref="TAZ53:TBO53"/>
    <mergeCell ref="SUF53:SUU53"/>
    <mergeCell ref="SUV53:SVK53"/>
    <mergeCell ref="SVL53:SWA53"/>
    <mergeCell ref="SWB53:SWQ53"/>
    <mergeCell ref="SWR53:SXG53"/>
    <mergeCell ref="SXH53:SXW53"/>
    <mergeCell ref="SQN53:SRC53"/>
    <mergeCell ref="SRD53:SRS53"/>
    <mergeCell ref="SRT53:SSI53"/>
    <mergeCell ref="SSJ53:SSY53"/>
    <mergeCell ref="SSZ53:STO53"/>
    <mergeCell ref="STP53:SUE53"/>
    <mergeCell ref="SMV53:SNK53"/>
    <mergeCell ref="SNL53:SOA53"/>
    <mergeCell ref="SOB53:SOQ53"/>
    <mergeCell ref="SOR53:SPG53"/>
    <mergeCell ref="SPH53:SPW53"/>
    <mergeCell ref="SPX53:SQM53"/>
    <mergeCell ref="SJD53:SJS53"/>
    <mergeCell ref="SJT53:SKI53"/>
    <mergeCell ref="SKJ53:SKY53"/>
    <mergeCell ref="SKZ53:SLO53"/>
    <mergeCell ref="SLP53:SME53"/>
    <mergeCell ref="SMF53:SMU53"/>
    <mergeCell ref="SFL53:SGA53"/>
    <mergeCell ref="SGB53:SGQ53"/>
    <mergeCell ref="SGR53:SHG53"/>
    <mergeCell ref="SHH53:SHW53"/>
    <mergeCell ref="SHX53:SIM53"/>
    <mergeCell ref="SIN53:SJC53"/>
    <mergeCell ref="SBT53:SCI53"/>
    <mergeCell ref="SCJ53:SCY53"/>
    <mergeCell ref="SCZ53:SDO53"/>
    <mergeCell ref="SDP53:SEE53"/>
    <mergeCell ref="SEF53:SEU53"/>
    <mergeCell ref="SEV53:SFK53"/>
    <mergeCell ref="RYB53:RYQ53"/>
    <mergeCell ref="RYR53:RZG53"/>
    <mergeCell ref="RZH53:RZW53"/>
    <mergeCell ref="RZX53:SAM53"/>
    <mergeCell ref="SAN53:SBC53"/>
    <mergeCell ref="SBD53:SBS53"/>
    <mergeCell ref="RUJ53:RUY53"/>
    <mergeCell ref="RUZ53:RVO53"/>
    <mergeCell ref="RVP53:RWE53"/>
    <mergeCell ref="RWF53:RWU53"/>
    <mergeCell ref="RWV53:RXK53"/>
    <mergeCell ref="RXL53:RYA53"/>
    <mergeCell ref="RQR53:RRG53"/>
    <mergeCell ref="RRH53:RRW53"/>
    <mergeCell ref="RRX53:RSM53"/>
    <mergeCell ref="RSN53:RTC53"/>
    <mergeCell ref="RTD53:RTS53"/>
    <mergeCell ref="RTT53:RUI53"/>
    <mergeCell ref="RMZ53:RNO53"/>
    <mergeCell ref="RNP53:ROE53"/>
    <mergeCell ref="ROF53:ROU53"/>
    <mergeCell ref="ROV53:RPK53"/>
    <mergeCell ref="RPL53:RQA53"/>
    <mergeCell ref="RQB53:RQQ53"/>
    <mergeCell ref="RJH53:RJW53"/>
    <mergeCell ref="RJX53:RKM53"/>
    <mergeCell ref="RKN53:RLC53"/>
    <mergeCell ref="RLD53:RLS53"/>
    <mergeCell ref="RLT53:RMI53"/>
    <mergeCell ref="RMJ53:RMY53"/>
    <mergeCell ref="RFP53:RGE53"/>
    <mergeCell ref="RGF53:RGU53"/>
    <mergeCell ref="RGV53:RHK53"/>
    <mergeCell ref="RHL53:RIA53"/>
    <mergeCell ref="RIB53:RIQ53"/>
    <mergeCell ref="RIR53:RJG53"/>
    <mergeCell ref="RBX53:RCM53"/>
    <mergeCell ref="RCN53:RDC53"/>
    <mergeCell ref="RDD53:RDS53"/>
    <mergeCell ref="RDT53:REI53"/>
    <mergeCell ref="REJ53:REY53"/>
    <mergeCell ref="REZ53:RFO53"/>
    <mergeCell ref="QYF53:QYU53"/>
    <mergeCell ref="QYV53:QZK53"/>
    <mergeCell ref="QZL53:RAA53"/>
    <mergeCell ref="RAB53:RAQ53"/>
    <mergeCell ref="RAR53:RBG53"/>
    <mergeCell ref="RBH53:RBW53"/>
    <mergeCell ref="QUN53:QVC53"/>
    <mergeCell ref="QVD53:QVS53"/>
    <mergeCell ref="QVT53:QWI53"/>
    <mergeCell ref="QWJ53:QWY53"/>
    <mergeCell ref="QWZ53:QXO53"/>
    <mergeCell ref="QXP53:QYE53"/>
    <mergeCell ref="QQV53:QRK53"/>
    <mergeCell ref="QRL53:QSA53"/>
    <mergeCell ref="QSB53:QSQ53"/>
    <mergeCell ref="QSR53:QTG53"/>
    <mergeCell ref="QTH53:QTW53"/>
    <mergeCell ref="QTX53:QUM53"/>
    <mergeCell ref="QND53:QNS53"/>
    <mergeCell ref="QNT53:QOI53"/>
    <mergeCell ref="QOJ53:QOY53"/>
    <mergeCell ref="QOZ53:QPO53"/>
    <mergeCell ref="QPP53:QQE53"/>
    <mergeCell ref="QQF53:QQU53"/>
    <mergeCell ref="QJL53:QKA53"/>
    <mergeCell ref="QKB53:QKQ53"/>
    <mergeCell ref="QKR53:QLG53"/>
    <mergeCell ref="QLH53:QLW53"/>
    <mergeCell ref="QLX53:QMM53"/>
    <mergeCell ref="QMN53:QNC53"/>
    <mergeCell ref="QFT53:QGI53"/>
    <mergeCell ref="QGJ53:QGY53"/>
    <mergeCell ref="QGZ53:QHO53"/>
    <mergeCell ref="QHP53:QIE53"/>
    <mergeCell ref="QIF53:QIU53"/>
    <mergeCell ref="QIV53:QJK53"/>
    <mergeCell ref="QCB53:QCQ53"/>
    <mergeCell ref="QCR53:QDG53"/>
    <mergeCell ref="QDH53:QDW53"/>
    <mergeCell ref="QDX53:QEM53"/>
    <mergeCell ref="QEN53:QFC53"/>
    <mergeCell ref="QFD53:QFS53"/>
    <mergeCell ref="PYJ53:PYY53"/>
    <mergeCell ref="PYZ53:PZO53"/>
    <mergeCell ref="PZP53:QAE53"/>
    <mergeCell ref="QAF53:QAU53"/>
    <mergeCell ref="QAV53:QBK53"/>
    <mergeCell ref="QBL53:QCA53"/>
    <mergeCell ref="PUR53:PVG53"/>
    <mergeCell ref="PVH53:PVW53"/>
    <mergeCell ref="PVX53:PWM53"/>
    <mergeCell ref="PWN53:PXC53"/>
    <mergeCell ref="PXD53:PXS53"/>
    <mergeCell ref="PXT53:PYI53"/>
    <mergeCell ref="PQZ53:PRO53"/>
    <mergeCell ref="PRP53:PSE53"/>
    <mergeCell ref="PSF53:PSU53"/>
    <mergeCell ref="PSV53:PTK53"/>
    <mergeCell ref="PTL53:PUA53"/>
    <mergeCell ref="PUB53:PUQ53"/>
    <mergeCell ref="PNH53:PNW53"/>
    <mergeCell ref="PNX53:POM53"/>
    <mergeCell ref="PON53:PPC53"/>
    <mergeCell ref="PPD53:PPS53"/>
    <mergeCell ref="PPT53:PQI53"/>
    <mergeCell ref="PQJ53:PQY53"/>
    <mergeCell ref="PJP53:PKE53"/>
    <mergeCell ref="PKF53:PKU53"/>
    <mergeCell ref="PKV53:PLK53"/>
    <mergeCell ref="PLL53:PMA53"/>
    <mergeCell ref="PMB53:PMQ53"/>
    <mergeCell ref="PMR53:PNG53"/>
    <mergeCell ref="PFX53:PGM53"/>
    <mergeCell ref="PGN53:PHC53"/>
    <mergeCell ref="PHD53:PHS53"/>
    <mergeCell ref="PHT53:PII53"/>
    <mergeCell ref="PIJ53:PIY53"/>
    <mergeCell ref="PIZ53:PJO53"/>
    <mergeCell ref="PCF53:PCU53"/>
    <mergeCell ref="PCV53:PDK53"/>
    <mergeCell ref="PDL53:PEA53"/>
    <mergeCell ref="PEB53:PEQ53"/>
    <mergeCell ref="PER53:PFG53"/>
    <mergeCell ref="PFH53:PFW53"/>
    <mergeCell ref="OYN53:OZC53"/>
    <mergeCell ref="OZD53:OZS53"/>
    <mergeCell ref="OZT53:PAI53"/>
    <mergeCell ref="PAJ53:PAY53"/>
    <mergeCell ref="PAZ53:PBO53"/>
    <mergeCell ref="PBP53:PCE53"/>
    <mergeCell ref="OUV53:OVK53"/>
    <mergeCell ref="OVL53:OWA53"/>
    <mergeCell ref="OWB53:OWQ53"/>
    <mergeCell ref="OWR53:OXG53"/>
    <mergeCell ref="OXH53:OXW53"/>
    <mergeCell ref="OXX53:OYM53"/>
    <mergeCell ref="ORD53:ORS53"/>
    <mergeCell ref="ORT53:OSI53"/>
    <mergeCell ref="OSJ53:OSY53"/>
    <mergeCell ref="OSZ53:OTO53"/>
    <mergeCell ref="OTP53:OUE53"/>
    <mergeCell ref="OUF53:OUU53"/>
    <mergeCell ref="ONL53:OOA53"/>
    <mergeCell ref="OOB53:OOQ53"/>
    <mergeCell ref="OOR53:OPG53"/>
    <mergeCell ref="OPH53:OPW53"/>
    <mergeCell ref="OPX53:OQM53"/>
    <mergeCell ref="OQN53:ORC53"/>
    <mergeCell ref="OJT53:OKI53"/>
    <mergeCell ref="OKJ53:OKY53"/>
    <mergeCell ref="OKZ53:OLO53"/>
    <mergeCell ref="OLP53:OME53"/>
    <mergeCell ref="OMF53:OMU53"/>
    <mergeCell ref="OMV53:ONK53"/>
    <mergeCell ref="OGB53:OGQ53"/>
    <mergeCell ref="OGR53:OHG53"/>
    <mergeCell ref="OHH53:OHW53"/>
    <mergeCell ref="OHX53:OIM53"/>
    <mergeCell ref="OIN53:OJC53"/>
    <mergeCell ref="OJD53:OJS53"/>
    <mergeCell ref="OCJ53:OCY53"/>
    <mergeCell ref="OCZ53:ODO53"/>
    <mergeCell ref="ODP53:OEE53"/>
    <mergeCell ref="OEF53:OEU53"/>
    <mergeCell ref="OEV53:OFK53"/>
    <mergeCell ref="OFL53:OGA53"/>
    <mergeCell ref="NYR53:NZG53"/>
    <mergeCell ref="NZH53:NZW53"/>
    <mergeCell ref="NZX53:OAM53"/>
    <mergeCell ref="OAN53:OBC53"/>
    <mergeCell ref="OBD53:OBS53"/>
    <mergeCell ref="OBT53:OCI53"/>
    <mergeCell ref="NUZ53:NVO53"/>
    <mergeCell ref="NVP53:NWE53"/>
    <mergeCell ref="NWF53:NWU53"/>
    <mergeCell ref="NWV53:NXK53"/>
    <mergeCell ref="NXL53:NYA53"/>
    <mergeCell ref="NYB53:NYQ53"/>
    <mergeCell ref="NRH53:NRW53"/>
    <mergeCell ref="NRX53:NSM53"/>
    <mergeCell ref="NSN53:NTC53"/>
    <mergeCell ref="NTD53:NTS53"/>
    <mergeCell ref="NTT53:NUI53"/>
    <mergeCell ref="NUJ53:NUY53"/>
    <mergeCell ref="NNP53:NOE53"/>
    <mergeCell ref="NOF53:NOU53"/>
    <mergeCell ref="NOV53:NPK53"/>
    <mergeCell ref="NPL53:NQA53"/>
    <mergeCell ref="NQB53:NQQ53"/>
    <mergeCell ref="NQR53:NRG53"/>
    <mergeCell ref="NJX53:NKM53"/>
    <mergeCell ref="NKN53:NLC53"/>
    <mergeCell ref="NLD53:NLS53"/>
    <mergeCell ref="NLT53:NMI53"/>
    <mergeCell ref="NMJ53:NMY53"/>
    <mergeCell ref="NMZ53:NNO53"/>
    <mergeCell ref="NGF53:NGU53"/>
    <mergeCell ref="NGV53:NHK53"/>
    <mergeCell ref="NHL53:NIA53"/>
    <mergeCell ref="NIB53:NIQ53"/>
    <mergeCell ref="NIR53:NJG53"/>
    <mergeCell ref="NJH53:NJW53"/>
    <mergeCell ref="NCN53:NDC53"/>
    <mergeCell ref="NDD53:NDS53"/>
    <mergeCell ref="NDT53:NEI53"/>
    <mergeCell ref="NEJ53:NEY53"/>
    <mergeCell ref="NEZ53:NFO53"/>
    <mergeCell ref="NFP53:NGE53"/>
    <mergeCell ref="MYV53:MZK53"/>
    <mergeCell ref="MZL53:NAA53"/>
    <mergeCell ref="NAB53:NAQ53"/>
    <mergeCell ref="NAR53:NBG53"/>
    <mergeCell ref="NBH53:NBW53"/>
    <mergeCell ref="NBX53:NCM53"/>
    <mergeCell ref="MVD53:MVS53"/>
    <mergeCell ref="MVT53:MWI53"/>
    <mergeCell ref="MWJ53:MWY53"/>
    <mergeCell ref="MWZ53:MXO53"/>
    <mergeCell ref="MXP53:MYE53"/>
    <mergeCell ref="MYF53:MYU53"/>
    <mergeCell ref="MRL53:MSA53"/>
    <mergeCell ref="MSB53:MSQ53"/>
    <mergeCell ref="MSR53:MTG53"/>
    <mergeCell ref="MTH53:MTW53"/>
    <mergeCell ref="MTX53:MUM53"/>
    <mergeCell ref="MUN53:MVC53"/>
    <mergeCell ref="MNT53:MOI53"/>
    <mergeCell ref="MOJ53:MOY53"/>
    <mergeCell ref="MOZ53:MPO53"/>
    <mergeCell ref="MPP53:MQE53"/>
    <mergeCell ref="MQF53:MQU53"/>
    <mergeCell ref="MQV53:MRK53"/>
    <mergeCell ref="MKB53:MKQ53"/>
    <mergeCell ref="MKR53:MLG53"/>
    <mergeCell ref="MLH53:MLW53"/>
    <mergeCell ref="MLX53:MMM53"/>
    <mergeCell ref="MMN53:MNC53"/>
    <mergeCell ref="MND53:MNS53"/>
    <mergeCell ref="MGJ53:MGY53"/>
    <mergeCell ref="MGZ53:MHO53"/>
    <mergeCell ref="MHP53:MIE53"/>
    <mergeCell ref="MIF53:MIU53"/>
    <mergeCell ref="MIV53:MJK53"/>
    <mergeCell ref="MJL53:MKA53"/>
    <mergeCell ref="MCR53:MDG53"/>
    <mergeCell ref="MDH53:MDW53"/>
    <mergeCell ref="MDX53:MEM53"/>
    <mergeCell ref="MEN53:MFC53"/>
    <mergeCell ref="MFD53:MFS53"/>
    <mergeCell ref="MFT53:MGI53"/>
    <mergeCell ref="LYZ53:LZO53"/>
    <mergeCell ref="LZP53:MAE53"/>
    <mergeCell ref="MAF53:MAU53"/>
    <mergeCell ref="MAV53:MBK53"/>
    <mergeCell ref="MBL53:MCA53"/>
    <mergeCell ref="MCB53:MCQ53"/>
    <mergeCell ref="LVH53:LVW53"/>
    <mergeCell ref="LVX53:LWM53"/>
    <mergeCell ref="LWN53:LXC53"/>
    <mergeCell ref="LXD53:LXS53"/>
    <mergeCell ref="LXT53:LYI53"/>
    <mergeCell ref="LYJ53:LYY53"/>
    <mergeCell ref="LRP53:LSE53"/>
    <mergeCell ref="LSF53:LSU53"/>
    <mergeCell ref="LSV53:LTK53"/>
    <mergeCell ref="LTL53:LUA53"/>
    <mergeCell ref="LUB53:LUQ53"/>
    <mergeCell ref="LUR53:LVG53"/>
    <mergeCell ref="LNX53:LOM53"/>
    <mergeCell ref="LON53:LPC53"/>
    <mergeCell ref="LPD53:LPS53"/>
    <mergeCell ref="LPT53:LQI53"/>
    <mergeCell ref="LQJ53:LQY53"/>
    <mergeCell ref="LQZ53:LRO53"/>
    <mergeCell ref="LKF53:LKU53"/>
    <mergeCell ref="LKV53:LLK53"/>
    <mergeCell ref="LLL53:LMA53"/>
    <mergeCell ref="LMB53:LMQ53"/>
    <mergeCell ref="LMR53:LNG53"/>
    <mergeCell ref="LNH53:LNW53"/>
    <mergeCell ref="LGN53:LHC53"/>
    <mergeCell ref="LHD53:LHS53"/>
    <mergeCell ref="LHT53:LII53"/>
    <mergeCell ref="LIJ53:LIY53"/>
    <mergeCell ref="LIZ53:LJO53"/>
    <mergeCell ref="LJP53:LKE53"/>
    <mergeCell ref="LCV53:LDK53"/>
    <mergeCell ref="LDL53:LEA53"/>
    <mergeCell ref="LEB53:LEQ53"/>
    <mergeCell ref="LER53:LFG53"/>
    <mergeCell ref="LFH53:LFW53"/>
    <mergeCell ref="LFX53:LGM53"/>
    <mergeCell ref="KZD53:KZS53"/>
    <mergeCell ref="KZT53:LAI53"/>
    <mergeCell ref="LAJ53:LAY53"/>
    <mergeCell ref="LAZ53:LBO53"/>
    <mergeCell ref="LBP53:LCE53"/>
    <mergeCell ref="LCF53:LCU53"/>
    <mergeCell ref="KVL53:KWA53"/>
    <mergeCell ref="KWB53:KWQ53"/>
    <mergeCell ref="KWR53:KXG53"/>
    <mergeCell ref="KXH53:KXW53"/>
    <mergeCell ref="KXX53:KYM53"/>
    <mergeCell ref="KYN53:KZC53"/>
    <mergeCell ref="KRT53:KSI53"/>
    <mergeCell ref="KSJ53:KSY53"/>
    <mergeCell ref="KSZ53:KTO53"/>
    <mergeCell ref="KTP53:KUE53"/>
    <mergeCell ref="KUF53:KUU53"/>
    <mergeCell ref="KUV53:KVK53"/>
    <mergeCell ref="KOB53:KOQ53"/>
    <mergeCell ref="KOR53:KPG53"/>
    <mergeCell ref="KPH53:KPW53"/>
    <mergeCell ref="KPX53:KQM53"/>
    <mergeCell ref="KQN53:KRC53"/>
    <mergeCell ref="KRD53:KRS53"/>
    <mergeCell ref="KKJ53:KKY53"/>
    <mergeCell ref="KKZ53:KLO53"/>
    <mergeCell ref="KLP53:KME53"/>
    <mergeCell ref="KMF53:KMU53"/>
    <mergeCell ref="KMV53:KNK53"/>
    <mergeCell ref="KNL53:KOA53"/>
    <mergeCell ref="KGR53:KHG53"/>
    <mergeCell ref="KHH53:KHW53"/>
    <mergeCell ref="KHX53:KIM53"/>
    <mergeCell ref="KIN53:KJC53"/>
    <mergeCell ref="KJD53:KJS53"/>
    <mergeCell ref="KJT53:KKI53"/>
    <mergeCell ref="KCZ53:KDO53"/>
    <mergeCell ref="KDP53:KEE53"/>
    <mergeCell ref="KEF53:KEU53"/>
    <mergeCell ref="KEV53:KFK53"/>
    <mergeCell ref="KFL53:KGA53"/>
    <mergeCell ref="KGB53:KGQ53"/>
    <mergeCell ref="JZH53:JZW53"/>
    <mergeCell ref="JZX53:KAM53"/>
    <mergeCell ref="KAN53:KBC53"/>
    <mergeCell ref="KBD53:KBS53"/>
    <mergeCell ref="KBT53:KCI53"/>
    <mergeCell ref="KCJ53:KCY53"/>
    <mergeCell ref="JVP53:JWE53"/>
    <mergeCell ref="JWF53:JWU53"/>
    <mergeCell ref="JWV53:JXK53"/>
    <mergeCell ref="JXL53:JYA53"/>
    <mergeCell ref="JYB53:JYQ53"/>
    <mergeCell ref="JYR53:JZG53"/>
    <mergeCell ref="JRX53:JSM53"/>
    <mergeCell ref="JSN53:JTC53"/>
    <mergeCell ref="JTD53:JTS53"/>
    <mergeCell ref="JTT53:JUI53"/>
    <mergeCell ref="JUJ53:JUY53"/>
    <mergeCell ref="JUZ53:JVO53"/>
    <mergeCell ref="JOF53:JOU53"/>
    <mergeCell ref="JOV53:JPK53"/>
    <mergeCell ref="JPL53:JQA53"/>
    <mergeCell ref="JQB53:JQQ53"/>
    <mergeCell ref="JQR53:JRG53"/>
    <mergeCell ref="JRH53:JRW53"/>
    <mergeCell ref="JKN53:JLC53"/>
    <mergeCell ref="JLD53:JLS53"/>
    <mergeCell ref="JLT53:JMI53"/>
    <mergeCell ref="JMJ53:JMY53"/>
    <mergeCell ref="JMZ53:JNO53"/>
    <mergeCell ref="JNP53:JOE53"/>
    <mergeCell ref="JGV53:JHK53"/>
    <mergeCell ref="JHL53:JIA53"/>
    <mergeCell ref="JIB53:JIQ53"/>
    <mergeCell ref="JIR53:JJG53"/>
    <mergeCell ref="JJH53:JJW53"/>
    <mergeCell ref="JJX53:JKM53"/>
    <mergeCell ref="JDD53:JDS53"/>
    <mergeCell ref="JDT53:JEI53"/>
    <mergeCell ref="JEJ53:JEY53"/>
    <mergeCell ref="JEZ53:JFO53"/>
    <mergeCell ref="JFP53:JGE53"/>
    <mergeCell ref="JGF53:JGU53"/>
    <mergeCell ref="IZL53:JAA53"/>
    <mergeCell ref="JAB53:JAQ53"/>
    <mergeCell ref="JAR53:JBG53"/>
    <mergeCell ref="JBH53:JBW53"/>
    <mergeCell ref="JBX53:JCM53"/>
    <mergeCell ref="JCN53:JDC53"/>
    <mergeCell ref="IVT53:IWI53"/>
    <mergeCell ref="IWJ53:IWY53"/>
    <mergeCell ref="IWZ53:IXO53"/>
    <mergeCell ref="IXP53:IYE53"/>
    <mergeCell ref="IYF53:IYU53"/>
    <mergeCell ref="IYV53:IZK53"/>
    <mergeCell ref="ISB53:ISQ53"/>
    <mergeCell ref="ISR53:ITG53"/>
    <mergeCell ref="ITH53:ITW53"/>
    <mergeCell ref="ITX53:IUM53"/>
    <mergeCell ref="IUN53:IVC53"/>
    <mergeCell ref="IVD53:IVS53"/>
    <mergeCell ref="IOJ53:IOY53"/>
    <mergeCell ref="IOZ53:IPO53"/>
    <mergeCell ref="IPP53:IQE53"/>
    <mergeCell ref="IQF53:IQU53"/>
    <mergeCell ref="IQV53:IRK53"/>
    <mergeCell ref="IRL53:ISA53"/>
    <mergeCell ref="IKR53:ILG53"/>
    <mergeCell ref="ILH53:ILW53"/>
    <mergeCell ref="ILX53:IMM53"/>
    <mergeCell ref="IMN53:INC53"/>
    <mergeCell ref="IND53:INS53"/>
    <mergeCell ref="INT53:IOI53"/>
    <mergeCell ref="IGZ53:IHO53"/>
    <mergeCell ref="IHP53:IIE53"/>
    <mergeCell ref="IIF53:IIU53"/>
    <mergeCell ref="IIV53:IJK53"/>
    <mergeCell ref="IJL53:IKA53"/>
    <mergeCell ref="IKB53:IKQ53"/>
    <mergeCell ref="IDH53:IDW53"/>
    <mergeCell ref="IDX53:IEM53"/>
    <mergeCell ref="IEN53:IFC53"/>
    <mergeCell ref="IFD53:IFS53"/>
    <mergeCell ref="IFT53:IGI53"/>
    <mergeCell ref="IGJ53:IGY53"/>
    <mergeCell ref="HZP53:IAE53"/>
    <mergeCell ref="IAF53:IAU53"/>
    <mergeCell ref="IAV53:IBK53"/>
    <mergeCell ref="IBL53:ICA53"/>
    <mergeCell ref="ICB53:ICQ53"/>
    <mergeCell ref="ICR53:IDG53"/>
    <mergeCell ref="HVX53:HWM53"/>
    <mergeCell ref="HWN53:HXC53"/>
    <mergeCell ref="HXD53:HXS53"/>
    <mergeCell ref="HXT53:HYI53"/>
    <mergeCell ref="HYJ53:HYY53"/>
    <mergeCell ref="HYZ53:HZO53"/>
    <mergeCell ref="HSF53:HSU53"/>
    <mergeCell ref="HSV53:HTK53"/>
    <mergeCell ref="HTL53:HUA53"/>
    <mergeCell ref="HUB53:HUQ53"/>
    <mergeCell ref="HUR53:HVG53"/>
    <mergeCell ref="HVH53:HVW53"/>
    <mergeCell ref="HON53:HPC53"/>
    <mergeCell ref="HPD53:HPS53"/>
    <mergeCell ref="HPT53:HQI53"/>
    <mergeCell ref="HQJ53:HQY53"/>
    <mergeCell ref="HQZ53:HRO53"/>
    <mergeCell ref="HRP53:HSE53"/>
    <mergeCell ref="HKV53:HLK53"/>
    <mergeCell ref="HLL53:HMA53"/>
    <mergeCell ref="HMB53:HMQ53"/>
    <mergeCell ref="HMR53:HNG53"/>
    <mergeCell ref="HNH53:HNW53"/>
    <mergeCell ref="HNX53:HOM53"/>
    <mergeCell ref="HHD53:HHS53"/>
    <mergeCell ref="HHT53:HII53"/>
    <mergeCell ref="HIJ53:HIY53"/>
    <mergeCell ref="HIZ53:HJO53"/>
    <mergeCell ref="HJP53:HKE53"/>
    <mergeCell ref="HKF53:HKU53"/>
    <mergeCell ref="HDL53:HEA53"/>
    <mergeCell ref="HEB53:HEQ53"/>
    <mergeCell ref="HER53:HFG53"/>
    <mergeCell ref="HFH53:HFW53"/>
    <mergeCell ref="HFX53:HGM53"/>
    <mergeCell ref="HGN53:HHC53"/>
    <mergeCell ref="GZT53:HAI53"/>
    <mergeCell ref="HAJ53:HAY53"/>
    <mergeCell ref="HAZ53:HBO53"/>
    <mergeCell ref="HBP53:HCE53"/>
    <mergeCell ref="HCF53:HCU53"/>
    <mergeCell ref="HCV53:HDK53"/>
    <mergeCell ref="GWB53:GWQ53"/>
    <mergeCell ref="GWR53:GXG53"/>
    <mergeCell ref="GXH53:GXW53"/>
    <mergeCell ref="GXX53:GYM53"/>
    <mergeCell ref="GYN53:GZC53"/>
    <mergeCell ref="GZD53:GZS53"/>
    <mergeCell ref="GSJ53:GSY53"/>
    <mergeCell ref="GSZ53:GTO53"/>
    <mergeCell ref="GTP53:GUE53"/>
    <mergeCell ref="GUF53:GUU53"/>
    <mergeCell ref="GUV53:GVK53"/>
    <mergeCell ref="GVL53:GWA53"/>
    <mergeCell ref="GOR53:GPG53"/>
    <mergeCell ref="GPH53:GPW53"/>
    <mergeCell ref="GPX53:GQM53"/>
    <mergeCell ref="GQN53:GRC53"/>
    <mergeCell ref="GRD53:GRS53"/>
    <mergeCell ref="GRT53:GSI53"/>
    <mergeCell ref="GKZ53:GLO53"/>
    <mergeCell ref="GLP53:GME53"/>
    <mergeCell ref="GMF53:GMU53"/>
    <mergeCell ref="GMV53:GNK53"/>
    <mergeCell ref="GNL53:GOA53"/>
    <mergeCell ref="GOB53:GOQ53"/>
    <mergeCell ref="GHH53:GHW53"/>
    <mergeCell ref="GHX53:GIM53"/>
    <mergeCell ref="GIN53:GJC53"/>
    <mergeCell ref="GJD53:GJS53"/>
    <mergeCell ref="GJT53:GKI53"/>
    <mergeCell ref="GKJ53:GKY53"/>
    <mergeCell ref="GDP53:GEE53"/>
    <mergeCell ref="GEF53:GEU53"/>
    <mergeCell ref="GEV53:GFK53"/>
    <mergeCell ref="GFL53:GGA53"/>
    <mergeCell ref="GGB53:GGQ53"/>
    <mergeCell ref="GGR53:GHG53"/>
    <mergeCell ref="FZX53:GAM53"/>
    <mergeCell ref="GAN53:GBC53"/>
    <mergeCell ref="GBD53:GBS53"/>
    <mergeCell ref="GBT53:GCI53"/>
    <mergeCell ref="GCJ53:GCY53"/>
    <mergeCell ref="GCZ53:GDO53"/>
    <mergeCell ref="FWF53:FWU53"/>
    <mergeCell ref="FWV53:FXK53"/>
    <mergeCell ref="FXL53:FYA53"/>
    <mergeCell ref="FYB53:FYQ53"/>
    <mergeCell ref="FYR53:FZG53"/>
    <mergeCell ref="FZH53:FZW53"/>
    <mergeCell ref="FSN53:FTC53"/>
    <mergeCell ref="FTD53:FTS53"/>
    <mergeCell ref="FTT53:FUI53"/>
    <mergeCell ref="FUJ53:FUY53"/>
    <mergeCell ref="FUZ53:FVO53"/>
    <mergeCell ref="FVP53:FWE53"/>
    <mergeCell ref="FOV53:FPK53"/>
    <mergeCell ref="FPL53:FQA53"/>
    <mergeCell ref="FQB53:FQQ53"/>
    <mergeCell ref="FQR53:FRG53"/>
    <mergeCell ref="FRH53:FRW53"/>
    <mergeCell ref="FRX53:FSM53"/>
    <mergeCell ref="FLD53:FLS53"/>
    <mergeCell ref="FLT53:FMI53"/>
    <mergeCell ref="FMJ53:FMY53"/>
    <mergeCell ref="FMZ53:FNO53"/>
    <mergeCell ref="FNP53:FOE53"/>
    <mergeCell ref="FOF53:FOU53"/>
    <mergeCell ref="FHL53:FIA53"/>
    <mergeCell ref="FIB53:FIQ53"/>
    <mergeCell ref="FIR53:FJG53"/>
    <mergeCell ref="FJH53:FJW53"/>
    <mergeCell ref="FJX53:FKM53"/>
    <mergeCell ref="FKN53:FLC53"/>
    <mergeCell ref="FDT53:FEI53"/>
    <mergeCell ref="FEJ53:FEY53"/>
    <mergeCell ref="FEZ53:FFO53"/>
    <mergeCell ref="FFP53:FGE53"/>
    <mergeCell ref="FGF53:FGU53"/>
    <mergeCell ref="FGV53:FHK53"/>
    <mergeCell ref="FAB53:FAQ53"/>
    <mergeCell ref="FAR53:FBG53"/>
    <mergeCell ref="FBH53:FBW53"/>
    <mergeCell ref="FBX53:FCM53"/>
    <mergeCell ref="FCN53:FDC53"/>
    <mergeCell ref="FDD53:FDS53"/>
    <mergeCell ref="EWJ53:EWY53"/>
    <mergeCell ref="EWZ53:EXO53"/>
    <mergeCell ref="EXP53:EYE53"/>
    <mergeCell ref="EYF53:EYU53"/>
    <mergeCell ref="EYV53:EZK53"/>
    <mergeCell ref="EZL53:FAA53"/>
    <mergeCell ref="ESR53:ETG53"/>
    <mergeCell ref="ETH53:ETW53"/>
    <mergeCell ref="ETX53:EUM53"/>
    <mergeCell ref="EUN53:EVC53"/>
    <mergeCell ref="EVD53:EVS53"/>
    <mergeCell ref="EVT53:EWI53"/>
    <mergeCell ref="EOZ53:EPO53"/>
    <mergeCell ref="EPP53:EQE53"/>
    <mergeCell ref="EQF53:EQU53"/>
    <mergeCell ref="EQV53:ERK53"/>
    <mergeCell ref="ERL53:ESA53"/>
    <mergeCell ref="ESB53:ESQ53"/>
    <mergeCell ref="ELH53:ELW53"/>
    <mergeCell ref="ELX53:EMM53"/>
    <mergeCell ref="EMN53:ENC53"/>
    <mergeCell ref="END53:ENS53"/>
    <mergeCell ref="ENT53:EOI53"/>
    <mergeCell ref="EOJ53:EOY53"/>
    <mergeCell ref="EHP53:EIE53"/>
    <mergeCell ref="EIF53:EIU53"/>
    <mergeCell ref="EIV53:EJK53"/>
    <mergeCell ref="EJL53:EKA53"/>
    <mergeCell ref="EKB53:EKQ53"/>
    <mergeCell ref="EKR53:ELG53"/>
    <mergeCell ref="EDX53:EEM53"/>
    <mergeCell ref="EEN53:EFC53"/>
    <mergeCell ref="EFD53:EFS53"/>
    <mergeCell ref="EFT53:EGI53"/>
    <mergeCell ref="EGJ53:EGY53"/>
    <mergeCell ref="EGZ53:EHO53"/>
    <mergeCell ref="EAF53:EAU53"/>
    <mergeCell ref="EAV53:EBK53"/>
    <mergeCell ref="EBL53:ECA53"/>
    <mergeCell ref="ECB53:ECQ53"/>
    <mergeCell ref="ECR53:EDG53"/>
    <mergeCell ref="EDH53:EDW53"/>
    <mergeCell ref="DWN53:DXC53"/>
    <mergeCell ref="DXD53:DXS53"/>
    <mergeCell ref="DXT53:DYI53"/>
    <mergeCell ref="DYJ53:DYY53"/>
    <mergeCell ref="DYZ53:DZO53"/>
    <mergeCell ref="DZP53:EAE53"/>
    <mergeCell ref="DSV53:DTK53"/>
    <mergeCell ref="DTL53:DUA53"/>
    <mergeCell ref="DUB53:DUQ53"/>
    <mergeCell ref="DUR53:DVG53"/>
    <mergeCell ref="DVH53:DVW53"/>
    <mergeCell ref="DVX53:DWM53"/>
    <mergeCell ref="DPD53:DPS53"/>
    <mergeCell ref="DPT53:DQI53"/>
    <mergeCell ref="DQJ53:DQY53"/>
    <mergeCell ref="DQZ53:DRO53"/>
    <mergeCell ref="DRP53:DSE53"/>
    <mergeCell ref="DSF53:DSU53"/>
    <mergeCell ref="DLL53:DMA53"/>
    <mergeCell ref="DMB53:DMQ53"/>
    <mergeCell ref="DMR53:DNG53"/>
    <mergeCell ref="DNH53:DNW53"/>
    <mergeCell ref="DNX53:DOM53"/>
    <mergeCell ref="DON53:DPC53"/>
    <mergeCell ref="DHT53:DII53"/>
    <mergeCell ref="DIJ53:DIY53"/>
    <mergeCell ref="DIZ53:DJO53"/>
    <mergeCell ref="DJP53:DKE53"/>
    <mergeCell ref="DKF53:DKU53"/>
    <mergeCell ref="DKV53:DLK53"/>
    <mergeCell ref="DEB53:DEQ53"/>
    <mergeCell ref="DER53:DFG53"/>
    <mergeCell ref="DFH53:DFW53"/>
    <mergeCell ref="DFX53:DGM53"/>
    <mergeCell ref="DGN53:DHC53"/>
    <mergeCell ref="DHD53:DHS53"/>
    <mergeCell ref="DAJ53:DAY53"/>
    <mergeCell ref="DAZ53:DBO53"/>
    <mergeCell ref="DBP53:DCE53"/>
    <mergeCell ref="DCF53:DCU53"/>
    <mergeCell ref="DCV53:DDK53"/>
    <mergeCell ref="DDL53:DEA53"/>
    <mergeCell ref="CWR53:CXG53"/>
    <mergeCell ref="CXH53:CXW53"/>
    <mergeCell ref="CXX53:CYM53"/>
    <mergeCell ref="CYN53:CZC53"/>
    <mergeCell ref="CZD53:CZS53"/>
    <mergeCell ref="CZT53:DAI53"/>
    <mergeCell ref="CSZ53:CTO53"/>
    <mergeCell ref="CTP53:CUE53"/>
    <mergeCell ref="CUF53:CUU53"/>
    <mergeCell ref="CUV53:CVK53"/>
    <mergeCell ref="CVL53:CWA53"/>
    <mergeCell ref="CWB53:CWQ53"/>
    <mergeCell ref="CPH53:CPW53"/>
    <mergeCell ref="CPX53:CQM53"/>
    <mergeCell ref="CQN53:CRC53"/>
    <mergeCell ref="CRD53:CRS53"/>
    <mergeCell ref="CRT53:CSI53"/>
    <mergeCell ref="CSJ53:CSY53"/>
    <mergeCell ref="CLP53:CME53"/>
    <mergeCell ref="CMF53:CMU53"/>
    <mergeCell ref="CMV53:CNK53"/>
    <mergeCell ref="CNL53:COA53"/>
    <mergeCell ref="COB53:COQ53"/>
    <mergeCell ref="COR53:CPG53"/>
    <mergeCell ref="CHX53:CIM53"/>
    <mergeCell ref="CIN53:CJC53"/>
    <mergeCell ref="CJD53:CJS53"/>
    <mergeCell ref="CJT53:CKI53"/>
    <mergeCell ref="CKJ53:CKY53"/>
    <mergeCell ref="CKZ53:CLO53"/>
    <mergeCell ref="CEF53:CEU53"/>
    <mergeCell ref="CEV53:CFK53"/>
    <mergeCell ref="CFL53:CGA53"/>
    <mergeCell ref="CGB53:CGQ53"/>
    <mergeCell ref="CGR53:CHG53"/>
    <mergeCell ref="CHH53:CHW53"/>
    <mergeCell ref="CAN53:CBC53"/>
    <mergeCell ref="CBD53:CBS53"/>
    <mergeCell ref="CBT53:CCI53"/>
    <mergeCell ref="CCJ53:CCY53"/>
    <mergeCell ref="CCZ53:CDO53"/>
    <mergeCell ref="CDP53:CEE53"/>
    <mergeCell ref="BWV53:BXK53"/>
    <mergeCell ref="BXL53:BYA53"/>
    <mergeCell ref="BYB53:BYQ53"/>
    <mergeCell ref="BYR53:BZG53"/>
    <mergeCell ref="BZH53:BZW53"/>
    <mergeCell ref="BZX53:CAM53"/>
    <mergeCell ref="BTD53:BTS53"/>
    <mergeCell ref="BTT53:BUI53"/>
    <mergeCell ref="BUJ53:BUY53"/>
    <mergeCell ref="BUZ53:BVO53"/>
    <mergeCell ref="BVP53:BWE53"/>
    <mergeCell ref="BWF53:BWU53"/>
    <mergeCell ref="BPL53:BQA53"/>
    <mergeCell ref="BQB53:BQQ53"/>
    <mergeCell ref="BQR53:BRG53"/>
    <mergeCell ref="BRH53:BRW53"/>
    <mergeCell ref="BRX53:BSM53"/>
    <mergeCell ref="BSN53:BTC53"/>
    <mergeCell ref="BLT53:BMI53"/>
    <mergeCell ref="BMJ53:BMY53"/>
    <mergeCell ref="BMZ53:BNO53"/>
    <mergeCell ref="BNP53:BOE53"/>
    <mergeCell ref="BOF53:BOU53"/>
    <mergeCell ref="BOV53:BPK53"/>
    <mergeCell ref="BIB53:BIQ53"/>
    <mergeCell ref="BIR53:BJG53"/>
    <mergeCell ref="BJH53:BJW53"/>
    <mergeCell ref="BJX53:BKM53"/>
    <mergeCell ref="BKN53:BLC53"/>
    <mergeCell ref="BLD53:BLS53"/>
    <mergeCell ref="BEJ53:BEY53"/>
    <mergeCell ref="BEZ53:BFO53"/>
    <mergeCell ref="BFP53:BGE53"/>
    <mergeCell ref="BGF53:BGU53"/>
    <mergeCell ref="BGV53:BHK53"/>
    <mergeCell ref="BHL53:BIA53"/>
    <mergeCell ref="BAR53:BBG53"/>
    <mergeCell ref="BBH53:BBW53"/>
    <mergeCell ref="BBX53:BCM53"/>
    <mergeCell ref="BCN53:BDC53"/>
    <mergeCell ref="BDD53:BDS53"/>
    <mergeCell ref="BDT53:BEI53"/>
    <mergeCell ref="AWZ53:AXO53"/>
    <mergeCell ref="AXP53:AYE53"/>
    <mergeCell ref="AYF53:AYU53"/>
    <mergeCell ref="AYV53:AZK53"/>
    <mergeCell ref="AZL53:BAA53"/>
    <mergeCell ref="BAB53:BAQ53"/>
    <mergeCell ref="ATH53:ATW53"/>
    <mergeCell ref="ATX53:AUM53"/>
    <mergeCell ref="AUN53:AVC53"/>
    <mergeCell ref="AVD53:AVS53"/>
    <mergeCell ref="AVT53:AWI53"/>
    <mergeCell ref="AWJ53:AWY53"/>
    <mergeCell ref="APP53:AQE53"/>
    <mergeCell ref="AQF53:AQU53"/>
    <mergeCell ref="AQV53:ARK53"/>
    <mergeCell ref="ARL53:ASA53"/>
    <mergeCell ref="ASB53:ASQ53"/>
    <mergeCell ref="ASR53:ATG53"/>
    <mergeCell ref="ALX53:AMM53"/>
    <mergeCell ref="AMN53:ANC53"/>
    <mergeCell ref="AND53:ANS53"/>
    <mergeCell ref="ANT53:AOI53"/>
    <mergeCell ref="AOJ53:AOY53"/>
    <mergeCell ref="AOZ53:APO53"/>
    <mergeCell ref="AIF53:AIU53"/>
    <mergeCell ref="AIV53:AJK53"/>
    <mergeCell ref="AJL53:AKA53"/>
    <mergeCell ref="AKB53:AKQ53"/>
    <mergeCell ref="AKR53:ALG53"/>
    <mergeCell ref="ALH53:ALW53"/>
    <mergeCell ref="AEN53:AFC53"/>
    <mergeCell ref="AFD53:AFS53"/>
    <mergeCell ref="AFT53:AGI53"/>
    <mergeCell ref="AGJ53:AGY53"/>
    <mergeCell ref="AGZ53:AHO53"/>
    <mergeCell ref="AHP53:AIE53"/>
    <mergeCell ref="AAV53:ABK53"/>
    <mergeCell ref="ABL53:ACA53"/>
    <mergeCell ref="ACB53:ACQ53"/>
    <mergeCell ref="ACR53:ADG53"/>
    <mergeCell ref="ADH53:ADW53"/>
    <mergeCell ref="ADX53:AEM53"/>
    <mergeCell ref="XD53:XS53"/>
    <mergeCell ref="XT53:YI53"/>
    <mergeCell ref="YJ53:YY53"/>
    <mergeCell ref="YZ53:ZO53"/>
    <mergeCell ref="ZP53:AAE53"/>
    <mergeCell ref="AAF53:AAU53"/>
    <mergeCell ref="TL53:UA53"/>
    <mergeCell ref="UB53:UQ53"/>
    <mergeCell ref="UR53:VG53"/>
    <mergeCell ref="VH53:VW53"/>
    <mergeCell ref="VX53:WM53"/>
    <mergeCell ref="WN53:XC53"/>
    <mergeCell ref="PT53:QI53"/>
    <mergeCell ref="QJ53:QY53"/>
    <mergeCell ref="QZ53:RO53"/>
    <mergeCell ref="RP53:SE53"/>
    <mergeCell ref="SF53:SU53"/>
    <mergeCell ref="SV53:TK53"/>
    <mergeCell ref="MB53:MQ53"/>
    <mergeCell ref="MR53:NG53"/>
    <mergeCell ref="NH53:NW53"/>
    <mergeCell ref="NX53:OM53"/>
    <mergeCell ref="ON53:PC53"/>
    <mergeCell ref="PD53:PS53"/>
    <mergeCell ref="IJ53:IY53"/>
    <mergeCell ref="IZ53:JO53"/>
    <mergeCell ref="JP53:KE53"/>
    <mergeCell ref="KF53:KU53"/>
    <mergeCell ref="KV53:LK53"/>
    <mergeCell ref="LL53:MA53"/>
    <mergeCell ref="A3:C3"/>
    <mergeCell ref="A4:A21"/>
    <mergeCell ref="B4:B9"/>
    <mergeCell ref="B10:B15"/>
    <mergeCell ref="B16:B21"/>
    <mergeCell ref="ER53:FG53"/>
    <mergeCell ref="FH53:FW53"/>
    <mergeCell ref="FX53:GM53"/>
    <mergeCell ref="GN53:HC53"/>
    <mergeCell ref="HD53:HS53"/>
    <mergeCell ref="HT53:II53"/>
    <mergeCell ref="AZ53:BO53"/>
    <mergeCell ref="BP53:CE53"/>
    <mergeCell ref="CF53:CU53"/>
    <mergeCell ref="CV53:DK53"/>
    <mergeCell ref="DL53:EA53"/>
    <mergeCell ref="EB53:EQ53"/>
    <mergeCell ref="AJ53:AY53"/>
    <mergeCell ref="A22:B28"/>
    <mergeCell ref="A29:A49"/>
    <mergeCell ref="B29:B35"/>
    <mergeCell ref="B36:B42"/>
    <mergeCell ref="B43:B49"/>
    <mergeCell ref="A50:C50"/>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6"/>
  <sheetViews>
    <sheetView workbookViewId="0">
      <pane xSplit="1" ySplit="5" topLeftCell="B6" activePane="bottomRight" state="frozen"/>
      <selection pane="topRight" activeCell="B1" sqref="B1"/>
      <selection pane="bottomLeft" activeCell="A6" sqref="A6"/>
      <selection pane="bottomRight" activeCell="A26" sqref="A26:G26"/>
    </sheetView>
  </sheetViews>
  <sheetFormatPr baseColWidth="10" defaultRowHeight="15" x14ac:dyDescent="0.25"/>
  <cols>
    <col min="1" max="1" width="25.7109375" style="51" customWidth="1"/>
    <col min="2" max="7" width="20.7109375" style="51" customWidth="1"/>
    <col min="8" max="16384" width="11.42578125" style="51"/>
  </cols>
  <sheetData>
    <row r="1" spans="1:7" ht="25.5" customHeight="1" thickBot="1" x14ac:dyDescent="0.3">
      <c r="A1" s="307" t="str">
        <f>'5.3-3 source'!A1:K1</f>
        <v>Figure 5.3-3 : Montant de la pension mensuelle brute, suivant la catégorie statutaire et le genre (hors départ pour invalidité), pour les pensions civiles de droit direct entrées en paiement au SRE et à la CNRACL, en 2017 (flux)</v>
      </c>
      <c r="B1" s="263"/>
      <c r="C1" s="263"/>
      <c r="D1" s="263"/>
      <c r="E1" s="263"/>
      <c r="F1" s="263"/>
      <c r="G1" s="263"/>
    </row>
    <row r="3" spans="1:7" s="96" customFormat="1" ht="26.25" customHeight="1" x14ac:dyDescent="0.25">
      <c r="A3" s="308"/>
      <c r="B3" s="275" t="s">
        <v>25</v>
      </c>
      <c r="C3" s="275"/>
      <c r="D3" s="277" t="s">
        <v>26</v>
      </c>
      <c r="E3" s="277"/>
      <c r="F3" s="277"/>
      <c r="G3" s="277"/>
    </row>
    <row r="4" spans="1:7" s="96" customFormat="1" ht="26.25" customHeight="1" x14ac:dyDescent="0.25">
      <c r="A4" s="309"/>
      <c r="B4" s="275" t="s">
        <v>52</v>
      </c>
      <c r="C4" s="276"/>
      <c r="D4" s="275" t="s">
        <v>28</v>
      </c>
      <c r="E4" s="275"/>
      <c r="F4" s="275" t="s">
        <v>168</v>
      </c>
      <c r="G4" s="275"/>
    </row>
    <row r="5" spans="1:7" s="96" customFormat="1" ht="33.75" x14ac:dyDescent="0.25">
      <c r="A5" s="310"/>
      <c r="B5" s="202" t="str">
        <f>'5.3-3 source'!D5</f>
        <v>Effectifs de pensions</v>
      </c>
      <c r="C5" s="202" t="s">
        <v>107</v>
      </c>
      <c r="D5" s="202" t="str">
        <f>'5.3-3 source'!F5</f>
        <v>Effectifs de pensions</v>
      </c>
      <c r="E5" s="202" t="s">
        <v>107</v>
      </c>
      <c r="F5" s="202" t="str">
        <f>'5.3-3 source'!H5</f>
        <v>Effectifs de pensions</v>
      </c>
      <c r="G5" s="202" t="s">
        <v>107</v>
      </c>
    </row>
    <row r="6" spans="1:7" ht="22.5" x14ac:dyDescent="0.25">
      <c r="A6" s="237" t="s">
        <v>60</v>
      </c>
      <c r="B6" s="238">
        <f>'5.3-3 source'!D6</f>
        <v>56093</v>
      </c>
      <c r="C6" s="238">
        <f>'5.3-3 source'!E6</f>
        <v>2188.61</v>
      </c>
      <c r="D6" s="238">
        <f>'5.3-3 source'!F6</f>
        <v>36790</v>
      </c>
      <c r="E6" s="239">
        <f>'5.3-3 source'!G6</f>
        <v>1319.5</v>
      </c>
      <c r="F6" s="238">
        <f>'5.3-3 source'!H6</f>
        <v>23652</v>
      </c>
      <c r="G6" s="239">
        <f>'5.3-3 source'!I6</f>
        <v>1586.9</v>
      </c>
    </row>
    <row r="7" spans="1:7" x14ac:dyDescent="0.25">
      <c r="A7" s="218" t="s">
        <v>1</v>
      </c>
      <c r="B7" s="240">
        <f>'5.3-3 source'!D7</f>
        <v>26808</v>
      </c>
      <c r="C7" s="240">
        <f>'5.3-3 source'!E7</f>
        <v>2330.19</v>
      </c>
      <c r="D7" s="240">
        <f>'5.3-3 source'!F7</f>
        <v>17315</v>
      </c>
      <c r="E7" s="241">
        <f>'5.3-3 source'!G7</f>
        <v>1414.3</v>
      </c>
      <c r="F7" s="240">
        <f>'5.3-3 source'!H7</f>
        <v>5224</v>
      </c>
      <c r="G7" s="241">
        <f>'5.3-3 source'!I7</f>
        <v>1671.1</v>
      </c>
    </row>
    <row r="8" spans="1:7" x14ac:dyDescent="0.25">
      <c r="A8" s="224" t="s">
        <v>2</v>
      </c>
      <c r="B8" s="242">
        <f>'5.3-3 source'!D8</f>
        <v>29285</v>
      </c>
      <c r="C8" s="242">
        <f>'5.3-3 source'!E8</f>
        <v>2059.0100000000002</v>
      </c>
      <c r="D8" s="242">
        <f>'5.3-3 source'!F8</f>
        <v>19475</v>
      </c>
      <c r="E8" s="243">
        <f>'5.3-3 source'!G8</f>
        <v>1235.4000000000001</v>
      </c>
      <c r="F8" s="242">
        <f>'5.3-3 source'!H8</f>
        <v>18428</v>
      </c>
      <c r="G8" s="243">
        <f>'5.3-3 source'!I8</f>
        <v>1563</v>
      </c>
    </row>
    <row r="9" spans="1:7" x14ac:dyDescent="0.25">
      <c r="A9" s="237" t="s">
        <v>57</v>
      </c>
      <c r="B9" s="238">
        <f>'5.3-3 source'!D12</f>
        <v>29597</v>
      </c>
      <c r="C9" s="238">
        <f>'5.3-3 source'!E12</f>
        <v>2677.44</v>
      </c>
      <c r="D9" s="238">
        <f>'5.3-3 source'!F12</f>
        <v>4599</v>
      </c>
      <c r="E9" s="239">
        <f>'5.3-3 source'!G12</f>
        <v>2383.9</v>
      </c>
      <c r="F9" s="238">
        <f>'5.3-3 source'!H12</f>
        <v>3450</v>
      </c>
      <c r="G9" s="239">
        <f>'5.3-3 source'!I12</f>
        <v>2260.5</v>
      </c>
    </row>
    <row r="10" spans="1:7" x14ac:dyDescent="0.25">
      <c r="A10" s="218" t="s">
        <v>1</v>
      </c>
      <c r="B10" s="240">
        <f>'5.3-3 source'!D13</f>
        <v>14363</v>
      </c>
      <c r="C10" s="240">
        <f>'5.3-3 source'!E13</f>
        <v>2839.49</v>
      </c>
      <c r="D10" s="240">
        <f>'5.3-3 source'!F13</f>
        <v>1830</v>
      </c>
      <c r="E10" s="241">
        <f>'5.3-3 source'!G13</f>
        <v>2627.3</v>
      </c>
      <c r="F10" s="240">
        <f>'5.3-3 source'!H13</f>
        <v>806</v>
      </c>
      <c r="G10" s="241">
        <f>'5.3-3 source'!I13</f>
        <v>2568.6</v>
      </c>
    </row>
    <row r="11" spans="1:7" x14ac:dyDescent="0.25">
      <c r="A11" s="224" t="s">
        <v>2</v>
      </c>
      <c r="B11" s="242">
        <f>'5.3-3 source'!D14</f>
        <v>15234</v>
      </c>
      <c r="C11" s="242">
        <f>'5.3-3 source'!E14</f>
        <v>2524.65</v>
      </c>
      <c r="D11" s="242">
        <f>'5.3-3 source'!F14</f>
        <v>2769</v>
      </c>
      <c r="E11" s="243">
        <f>'5.3-3 source'!G14</f>
        <v>2223.3000000000002</v>
      </c>
      <c r="F11" s="242">
        <f>'5.3-3 source'!H14</f>
        <v>2644</v>
      </c>
      <c r="G11" s="243">
        <f>'5.3-3 source'!I14</f>
        <v>2166.5</v>
      </c>
    </row>
    <row r="12" spans="1:7" x14ac:dyDescent="0.25">
      <c r="A12" s="237" t="s">
        <v>58</v>
      </c>
      <c r="B12" s="238">
        <f>'5.3-3 source'!D15</f>
        <v>15976</v>
      </c>
      <c r="C12" s="238">
        <f>'5.3-3 source'!E15</f>
        <v>1825.02</v>
      </c>
      <c r="D12" s="238">
        <f>'5.3-3 source'!F15</f>
        <v>6163</v>
      </c>
      <c r="E12" s="239">
        <f>'5.3-3 source'!G15</f>
        <v>1651.1</v>
      </c>
      <c r="F12" s="238">
        <f>'5.3-3 source'!H15</f>
        <v>7602</v>
      </c>
      <c r="G12" s="239">
        <f>'5.3-3 source'!I15</f>
        <v>1731.6</v>
      </c>
    </row>
    <row r="13" spans="1:7" x14ac:dyDescent="0.25">
      <c r="A13" s="218" t="s">
        <v>1</v>
      </c>
      <c r="B13" s="240">
        <f>'5.3-3 source'!D16</f>
        <v>8123</v>
      </c>
      <c r="C13" s="240">
        <f>'5.3-3 source'!E16</f>
        <v>1894.8</v>
      </c>
      <c r="D13" s="240">
        <f>'5.3-3 source'!F16</f>
        <v>2773</v>
      </c>
      <c r="E13" s="241">
        <f>'5.3-3 source'!G16</f>
        <v>1715.6</v>
      </c>
      <c r="F13" s="240">
        <f>'5.3-3 source'!H16</f>
        <v>1368</v>
      </c>
      <c r="G13" s="241">
        <f>'5.3-3 source'!I16</f>
        <v>1762.9</v>
      </c>
    </row>
    <row r="14" spans="1:7" x14ac:dyDescent="0.25">
      <c r="A14" s="224" t="s">
        <v>2</v>
      </c>
      <c r="B14" s="242">
        <f>'5.3-3 source'!D17</f>
        <v>7853</v>
      </c>
      <c r="C14" s="242">
        <f>'5.3-3 source'!E17</f>
        <v>1752.85</v>
      </c>
      <c r="D14" s="242">
        <f>'5.3-3 source'!F17</f>
        <v>3390</v>
      </c>
      <c r="E14" s="243">
        <f>'5.3-3 source'!G17</f>
        <v>1598.5</v>
      </c>
      <c r="F14" s="242">
        <f>'5.3-3 source'!H17</f>
        <v>6234</v>
      </c>
      <c r="G14" s="243">
        <f>'5.3-3 source'!I17</f>
        <v>1724.8</v>
      </c>
    </row>
    <row r="15" spans="1:7" x14ac:dyDescent="0.25">
      <c r="A15" s="237" t="s">
        <v>59</v>
      </c>
      <c r="B15" s="238">
        <f>'5.3-3 source'!D18</f>
        <v>10520</v>
      </c>
      <c r="C15" s="238">
        <f>'5.3-3 source'!E18</f>
        <v>1365.5</v>
      </c>
      <c r="D15" s="238">
        <f>'5.3-3 source'!F18</f>
        <v>25889</v>
      </c>
      <c r="E15" s="239">
        <f>'5.3-3 source'!G18</f>
        <v>1049.5</v>
      </c>
      <c r="F15" s="238">
        <f>'5.3-3 source'!H18</f>
        <v>12470</v>
      </c>
      <c r="G15" s="239">
        <f>'5.3-3 source'!I18</f>
        <v>1304.2</v>
      </c>
    </row>
    <row r="16" spans="1:7" x14ac:dyDescent="0.25">
      <c r="A16" s="218" t="s">
        <v>1</v>
      </c>
      <c r="B16" s="240">
        <f>'5.3-3 source'!D19</f>
        <v>4322</v>
      </c>
      <c r="C16" s="240">
        <f>'5.3-3 source'!E19</f>
        <v>1455.96</v>
      </c>
      <c r="D16" s="240">
        <f>'5.3-3 source'!F19</f>
        <v>12627</v>
      </c>
      <c r="E16" s="241">
        <f>'5.3-3 source'!G19</f>
        <v>1168.9000000000001</v>
      </c>
      <c r="F16" s="240">
        <f>'5.3-3 source'!H19</f>
        <v>2985</v>
      </c>
      <c r="G16" s="241">
        <f>'5.3-3 source'!I19</f>
        <v>1350.2</v>
      </c>
    </row>
    <row r="17" spans="1:11" x14ac:dyDescent="0.25">
      <c r="A17" s="224" t="s">
        <v>2</v>
      </c>
      <c r="B17" s="242">
        <f>'5.3-3 source'!D20</f>
        <v>6198</v>
      </c>
      <c r="C17" s="242">
        <f>'5.3-3 source'!E20</f>
        <v>1302.42</v>
      </c>
      <c r="D17" s="242">
        <f>'5.3-3 source'!F20</f>
        <v>13262</v>
      </c>
      <c r="E17" s="243">
        <f>'5.3-3 source'!G20</f>
        <v>936</v>
      </c>
      <c r="F17" s="242">
        <f>'5.3-3 source'!H20</f>
        <v>9485</v>
      </c>
      <c r="G17" s="243">
        <f>'5.3-3 source'!I20</f>
        <v>1289.8</v>
      </c>
    </row>
    <row r="18" spans="1:11" x14ac:dyDescent="0.25">
      <c r="A18" s="237" t="str">
        <f>'5.3-3 source'!A24</f>
        <v>Indéterminée</v>
      </c>
      <c r="B18" s="244" t="str">
        <f>'5.3-3 source'!D24</f>
        <v>-</v>
      </c>
      <c r="C18" s="244" t="str">
        <f>'5.3-3 source'!E24</f>
        <v>-</v>
      </c>
      <c r="D18" s="238">
        <f>'5.3-3 source'!F24</f>
        <v>139</v>
      </c>
      <c r="E18" s="239">
        <f>'5.3-3 source'!G24</f>
        <v>1676</v>
      </c>
      <c r="F18" s="238">
        <f>'5.3-3 source'!H24</f>
        <v>130</v>
      </c>
      <c r="G18" s="239">
        <f>'5.3-3 source'!I24</f>
        <v>3331.9</v>
      </c>
    </row>
    <row r="19" spans="1:11" x14ac:dyDescent="0.25">
      <c r="A19" s="218" t="s">
        <v>1</v>
      </c>
      <c r="B19" s="245" t="str">
        <f>'5.3-3 source'!D25</f>
        <v>-</v>
      </c>
      <c r="C19" s="245" t="str">
        <f>'5.3-3 source'!E25</f>
        <v>-</v>
      </c>
      <c r="D19" s="240">
        <f>'5.3-3 source'!F25</f>
        <v>85</v>
      </c>
      <c r="E19" s="241">
        <f>'5.3-3 source'!G25</f>
        <v>1916.6</v>
      </c>
      <c r="F19" s="240">
        <f>'5.3-3 source'!H25</f>
        <v>65</v>
      </c>
      <c r="G19" s="241">
        <f>'5.3-3 source'!I25</f>
        <v>3331.9</v>
      </c>
    </row>
    <row r="20" spans="1:11" x14ac:dyDescent="0.25">
      <c r="A20" s="246" t="s">
        <v>2</v>
      </c>
      <c r="B20" s="247" t="str">
        <f>'5.3-3 source'!D26</f>
        <v>-</v>
      </c>
      <c r="C20" s="247" t="str">
        <f>'5.3-3 source'!E26</f>
        <v>-</v>
      </c>
      <c r="D20" s="231">
        <f>'5.3-3 source'!F26</f>
        <v>54</v>
      </c>
      <c r="E20" s="248">
        <f>'5.3-3 source'!G26</f>
        <v>1301.8</v>
      </c>
      <c r="F20" s="231">
        <f>'5.3-3 source'!H26</f>
        <v>65</v>
      </c>
      <c r="G20" s="248">
        <f>'5.3-3 source'!I26</f>
        <v>1371.2</v>
      </c>
    </row>
    <row r="21" spans="1:11" ht="15" customHeight="1" x14ac:dyDescent="0.25">
      <c r="A21" s="270" t="str">
        <f>'5.3-3 source'!A27:K27</f>
        <v>Sources : DGFiP - Service des retraites de l'État, et CNRACL.</v>
      </c>
      <c r="B21" s="271"/>
      <c r="C21" s="271"/>
      <c r="D21" s="271"/>
      <c r="E21" s="271"/>
      <c r="F21" s="271"/>
      <c r="G21" s="271"/>
      <c r="H21" s="39"/>
      <c r="I21" s="39"/>
      <c r="J21" s="39"/>
      <c r="K21" s="39"/>
    </row>
    <row r="22" spans="1:11" ht="45" customHeight="1" x14ac:dyDescent="0.25">
      <c r="A22" s="293" t="str">
        <f>'5.3-3 source'!A28:K28</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v>
      </c>
      <c r="B22" s="268"/>
      <c r="C22" s="268"/>
      <c r="D22" s="268"/>
      <c r="E22" s="268"/>
      <c r="F22" s="268"/>
      <c r="G22" s="268"/>
      <c r="H22" s="90"/>
      <c r="I22" s="90"/>
      <c r="J22" s="90"/>
      <c r="K22" s="90"/>
    </row>
    <row r="23" spans="1:11" s="204" customFormat="1" ht="24.75" customHeight="1" x14ac:dyDescent="0.25">
      <c r="A23" s="306"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3" s="279"/>
      <c r="C23" s="279"/>
      <c r="D23" s="279"/>
      <c r="E23" s="279"/>
      <c r="F23" s="279"/>
      <c r="G23" s="279"/>
      <c r="H23" s="90"/>
      <c r="I23" s="90"/>
      <c r="J23" s="90"/>
      <c r="K23" s="90"/>
    </row>
    <row r="24" spans="1:11" ht="15" customHeight="1" x14ac:dyDescent="0.25">
      <c r="A24" s="293" t="str">
        <f>'5.3-3 source'!A29:K29</f>
        <v>(1) Pensions civiles uniquement.</v>
      </c>
      <c r="B24" s="268"/>
      <c r="C24" s="268"/>
      <c r="D24" s="268"/>
      <c r="E24" s="268"/>
      <c r="F24" s="268"/>
      <c r="G24" s="268"/>
      <c r="H24" s="90"/>
      <c r="I24" s="90"/>
      <c r="J24" s="90"/>
      <c r="K24" s="90"/>
    </row>
    <row r="25" spans="1:11" ht="30" customHeight="1" x14ac:dyDescent="0.25">
      <c r="A25" s="293" t="str">
        <f>'5.3-3 source'!A30:K30</f>
        <v>(2) Pour le SRE et la CNRACL, montant moyen de pension y compris accessoires. Les accessoires de pension comprennent la majoration de pension pour enfants, la majoration pour tierce personne, la rente viagère d'invalidité ; et la prise en compte de la nouvelle bonification indiciaire (NBI) et de l'indemnité mensuelle de technicité (IMT).</v>
      </c>
      <c r="B25" s="268"/>
      <c r="C25" s="268"/>
      <c r="D25" s="268"/>
      <c r="E25" s="268"/>
      <c r="F25" s="268"/>
      <c r="G25" s="268"/>
      <c r="H25" s="90"/>
      <c r="I25" s="90"/>
      <c r="J25" s="90"/>
      <c r="K25" s="90"/>
    </row>
    <row r="26" spans="1:11" x14ac:dyDescent="0.25">
      <c r="A26" s="293" t="str">
        <f>'5.3-3 source'!A31:K31</f>
        <v>nd : données non disponibles, non communiquées ou manquantes.</v>
      </c>
      <c r="B26" s="268"/>
      <c r="C26" s="268"/>
      <c r="D26" s="268"/>
      <c r="E26" s="268"/>
      <c r="F26" s="268"/>
      <c r="G26" s="268"/>
    </row>
  </sheetData>
  <mergeCells count="13">
    <mergeCell ref="A1:G1"/>
    <mergeCell ref="B3:C3"/>
    <mergeCell ref="D3:G3"/>
    <mergeCell ref="B4:C4"/>
    <mergeCell ref="D4:E4"/>
    <mergeCell ref="F4:G4"/>
    <mergeCell ref="A3:A5"/>
    <mergeCell ref="A21:G21"/>
    <mergeCell ref="A22:G22"/>
    <mergeCell ref="A25:G25"/>
    <mergeCell ref="A24:G24"/>
    <mergeCell ref="A26:G26"/>
    <mergeCell ref="A23:G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31"/>
  <sheetViews>
    <sheetView workbookViewId="0">
      <pane xSplit="1" ySplit="5" topLeftCell="B15" activePane="bottomRight" state="frozen"/>
      <selection pane="topRight" activeCell="B1" sqref="B1"/>
      <selection pane="bottomLeft" activeCell="A6" sqref="A6"/>
      <selection pane="bottomRight" activeCell="A29" sqref="A29:K29"/>
    </sheetView>
  </sheetViews>
  <sheetFormatPr baseColWidth="10" defaultRowHeight="15" x14ac:dyDescent="0.25"/>
  <cols>
    <col min="1" max="1" width="30.7109375" style="51" customWidth="1"/>
    <col min="2" max="11" width="15.7109375" style="51" customWidth="1"/>
    <col min="12" max="16384" width="11.42578125" style="51"/>
  </cols>
  <sheetData>
    <row r="1" spans="1:11" ht="26.25" customHeight="1" x14ac:dyDescent="0.25">
      <c r="A1" s="263" t="s">
        <v>169</v>
      </c>
      <c r="B1" s="263"/>
      <c r="C1" s="263"/>
      <c r="D1" s="263"/>
      <c r="E1" s="263"/>
      <c r="F1" s="263"/>
      <c r="G1" s="263"/>
      <c r="H1" s="263"/>
      <c r="I1" s="263"/>
      <c r="J1" s="263"/>
      <c r="K1" s="263"/>
    </row>
    <row r="3" spans="1:11" s="96" customFormat="1" ht="26.25" customHeight="1" x14ac:dyDescent="0.25">
      <c r="A3" s="308"/>
      <c r="B3" s="275" t="s">
        <v>25</v>
      </c>
      <c r="C3" s="276"/>
      <c r="D3" s="276"/>
      <c r="E3" s="276"/>
      <c r="F3" s="277" t="s">
        <v>26</v>
      </c>
      <c r="G3" s="277"/>
      <c r="H3" s="277"/>
      <c r="I3" s="277"/>
      <c r="J3" s="311"/>
      <c r="K3" s="311"/>
    </row>
    <row r="4" spans="1:11" s="96" customFormat="1" ht="34.5" customHeight="1" x14ac:dyDescent="0.25">
      <c r="A4" s="309"/>
      <c r="B4" s="275" t="s">
        <v>62</v>
      </c>
      <c r="C4" s="276"/>
      <c r="D4" s="275" t="s">
        <v>63</v>
      </c>
      <c r="E4" s="276"/>
      <c r="F4" s="275" t="s">
        <v>64</v>
      </c>
      <c r="G4" s="275"/>
      <c r="H4" s="275" t="s">
        <v>65</v>
      </c>
      <c r="I4" s="275"/>
      <c r="J4" s="275" t="s">
        <v>66</v>
      </c>
      <c r="K4" s="275"/>
    </row>
    <row r="5" spans="1:11" s="96" customFormat="1" ht="45" x14ac:dyDescent="0.25">
      <c r="A5" s="310"/>
      <c r="B5" s="40" t="s">
        <v>170</v>
      </c>
      <c r="C5" s="40" t="s">
        <v>107</v>
      </c>
      <c r="D5" s="40" t="str">
        <f>B5</f>
        <v>Effectifs de pensions</v>
      </c>
      <c r="E5" s="40" t="s">
        <v>107</v>
      </c>
      <c r="F5" s="40" t="str">
        <f>B5</f>
        <v>Effectifs de pensions</v>
      </c>
      <c r="G5" s="40" t="s">
        <v>107</v>
      </c>
      <c r="H5" s="40" t="str">
        <f>B5</f>
        <v>Effectifs de pensions</v>
      </c>
      <c r="I5" s="40" t="s">
        <v>107</v>
      </c>
      <c r="J5" s="40" t="str">
        <f>B5</f>
        <v>Effectifs de pensions</v>
      </c>
      <c r="K5" s="40" t="s">
        <v>107</v>
      </c>
    </row>
    <row r="6" spans="1:11" ht="22.5" x14ac:dyDescent="0.25">
      <c r="A6" s="42" t="s">
        <v>60</v>
      </c>
      <c r="B6" s="157">
        <v>43499</v>
      </c>
      <c r="C6" s="157">
        <v>2281.0640214</v>
      </c>
      <c r="D6" s="157">
        <v>56093</v>
      </c>
      <c r="E6" s="157">
        <v>2188.61</v>
      </c>
      <c r="F6" s="157">
        <v>36790</v>
      </c>
      <c r="G6" s="158">
        <v>1319.5</v>
      </c>
      <c r="H6" s="157">
        <v>23652</v>
      </c>
      <c r="I6" s="158">
        <v>1586.9</v>
      </c>
      <c r="J6" s="157">
        <v>60442</v>
      </c>
      <c r="K6" s="158">
        <v>1424.1</v>
      </c>
    </row>
    <row r="7" spans="1:11" x14ac:dyDescent="0.25">
      <c r="A7" s="13" t="s">
        <v>1</v>
      </c>
      <c r="B7" s="159">
        <v>18800</v>
      </c>
      <c r="C7" s="159">
        <v>2498.1853540000002</v>
      </c>
      <c r="D7" s="159">
        <v>26808</v>
      </c>
      <c r="E7" s="159">
        <v>2330.19</v>
      </c>
      <c r="F7" s="159">
        <v>17315</v>
      </c>
      <c r="G7" s="160">
        <v>1414.3</v>
      </c>
      <c r="H7" s="159">
        <v>5224</v>
      </c>
      <c r="I7" s="160">
        <v>1671.1</v>
      </c>
      <c r="J7" s="159">
        <v>22539</v>
      </c>
      <c r="K7" s="160">
        <v>1473.8</v>
      </c>
    </row>
    <row r="8" spans="1:11" x14ac:dyDescent="0.25">
      <c r="A8" s="13" t="s">
        <v>2</v>
      </c>
      <c r="B8" s="159">
        <v>24699</v>
      </c>
      <c r="C8" s="159">
        <v>2115.8249719999999</v>
      </c>
      <c r="D8" s="159">
        <v>29285</v>
      </c>
      <c r="E8" s="159">
        <v>2059.0100000000002</v>
      </c>
      <c r="F8" s="159">
        <v>19475</v>
      </c>
      <c r="G8" s="160">
        <v>1235.4000000000001</v>
      </c>
      <c r="H8" s="159">
        <v>18428</v>
      </c>
      <c r="I8" s="160">
        <v>1563</v>
      </c>
      <c r="J8" s="159">
        <v>37903</v>
      </c>
      <c r="K8" s="160">
        <v>1394.6</v>
      </c>
    </row>
    <row r="9" spans="1:11" x14ac:dyDescent="0.25">
      <c r="A9" s="42" t="s">
        <v>116</v>
      </c>
      <c r="B9" s="29"/>
      <c r="C9" s="29"/>
      <c r="D9" s="29"/>
      <c r="E9" s="29"/>
      <c r="F9" s="29"/>
      <c r="G9" s="30"/>
      <c r="H9" s="29"/>
      <c r="I9" s="30"/>
      <c r="J9" s="29"/>
      <c r="K9" s="30"/>
    </row>
    <row r="10" spans="1:11" x14ac:dyDescent="0.25">
      <c r="A10" s="13" t="s">
        <v>1</v>
      </c>
      <c r="B10" s="29"/>
      <c r="C10" s="29"/>
      <c r="D10" s="29"/>
      <c r="E10" s="29"/>
      <c r="F10" s="29"/>
      <c r="G10" s="30"/>
      <c r="H10" s="29"/>
      <c r="I10" s="30"/>
      <c r="J10" s="29"/>
      <c r="K10" s="30"/>
    </row>
    <row r="11" spans="1:11" x14ac:dyDescent="0.25">
      <c r="A11" s="13" t="s">
        <v>2</v>
      </c>
      <c r="B11" s="29"/>
      <c r="C11" s="29"/>
      <c r="D11" s="29"/>
      <c r="E11" s="29"/>
      <c r="F11" s="29"/>
      <c r="G11" s="30"/>
      <c r="H11" s="29"/>
      <c r="I11" s="30"/>
      <c r="J11" s="29"/>
      <c r="K11" s="30"/>
    </row>
    <row r="12" spans="1:11" x14ac:dyDescent="0.25">
      <c r="A12" s="42" t="s">
        <v>57</v>
      </c>
      <c r="B12" s="161">
        <v>25906</v>
      </c>
      <c r="C12" s="161">
        <v>2721.4421616999998</v>
      </c>
      <c r="D12" s="161">
        <v>29597</v>
      </c>
      <c r="E12" s="161">
        <v>2677.44</v>
      </c>
      <c r="F12" s="157">
        <v>4599</v>
      </c>
      <c r="G12" s="158">
        <v>2383.9</v>
      </c>
      <c r="H12" s="157">
        <v>3450</v>
      </c>
      <c r="I12" s="158">
        <v>2260.5</v>
      </c>
      <c r="J12" s="157">
        <v>8049</v>
      </c>
      <c r="K12" s="158">
        <v>2331</v>
      </c>
    </row>
    <row r="13" spans="1:11" x14ac:dyDescent="0.25">
      <c r="A13" s="13" t="s">
        <v>1</v>
      </c>
      <c r="B13" s="162">
        <v>11783</v>
      </c>
      <c r="C13" s="162">
        <v>2928.1247176000002</v>
      </c>
      <c r="D13" s="162">
        <v>14363</v>
      </c>
      <c r="E13" s="162">
        <v>2839.49</v>
      </c>
      <c r="F13" s="159">
        <v>1830</v>
      </c>
      <c r="G13" s="160">
        <v>2627.3</v>
      </c>
      <c r="H13" s="159">
        <v>806</v>
      </c>
      <c r="I13" s="160">
        <v>2568.6</v>
      </c>
      <c r="J13" s="159">
        <v>2636</v>
      </c>
      <c r="K13" s="160">
        <v>2609.4</v>
      </c>
    </row>
    <row r="14" spans="1:11" x14ac:dyDescent="0.25">
      <c r="A14" s="13" t="s">
        <v>2</v>
      </c>
      <c r="B14" s="162">
        <v>14123</v>
      </c>
      <c r="C14" s="162">
        <v>2548.9676180000001</v>
      </c>
      <c r="D14" s="162">
        <v>15234</v>
      </c>
      <c r="E14" s="162">
        <v>2524.65</v>
      </c>
      <c r="F14" s="159">
        <v>2769</v>
      </c>
      <c r="G14" s="160">
        <v>2223.3000000000002</v>
      </c>
      <c r="H14" s="159">
        <v>2644</v>
      </c>
      <c r="I14" s="160">
        <v>2166.5</v>
      </c>
      <c r="J14" s="159">
        <v>5413</v>
      </c>
      <c r="K14" s="160">
        <v>2195.6</v>
      </c>
    </row>
    <row r="15" spans="1:11" x14ac:dyDescent="0.25">
      <c r="A15" s="42" t="s">
        <v>58</v>
      </c>
      <c r="B15" s="157">
        <v>8935</v>
      </c>
      <c r="C15" s="157">
        <v>1879.5722553999999</v>
      </c>
      <c r="D15" s="157">
        <v>15976</v>
      </c>
      <c r="E15" s="157">
        <v>1825.02</v>
      </c>
      <c r="F15" s="157">
        <v>6163</v>
      </c>
      <c r="G15" s="158">
        <v>1651.1</v>
      </c>
      <c r="H15" s="157">
        <v>7602</v>
      </c>
      <c r="I15" s="158">
        <v>1731.6</v>
      </c>
      <c r="J15" s="157">
        <v>13765</v>
      </c>
      <c r="K15" s="158">
        <v>1695.6</v>
      </c>
    </row>
    <row r="16" spans="1:11" x14ac:dyDescent="0.25">
      <c r="A16" s="13" t="s">
        <v>1</v>
      </c>
      <c r="B16" s="159">
        <v>3969</v>
      </c>
      <c r="C16" s="159">
        <v>1992.8743254000001</v>
      </c>
      <c r="D16" s="159">
        <v>8123</v>
      </c>
      <c r="E16" s="159">
        <v>1894.8</v>
      </c>
      <c r="F16" s="159">
        <v>2773</v>
      </c>
      <c r="G16" s="160">
        <v>1715.6</v>
      </c>
      <c r="H16" s="159">
        <v>1368</v>
      </c>
      <c r="I16" s="160">
        <v>1762.9</v>
      </c>
      <c r="J16" s="159">
        <v>4141</v>
      </c>
      <c r="K16" s="160">
        <v>1731.3</v>
      </c>
    </row>
    <row r="17" spans="1:11" x14ac:dyDescent="0.25">
      <c r="A17" s="13" t="s">
        <v>2</v>
      </c>
      <c r="B17" s="159">
        <v>4966</v>
      </c>
      <c r="C17" s="159">
        <v>1789.0629297</v>
      </c>
      <c r="D17" s="159">
        <v>7853</v>
      </c>
      <c r="E17" s="159">
        <v>1752.85</v>
      </c>
      <c r="F17" s="159">
        <v>3390</v>
      </c>
      <c r="G17" s="160">
        <v>1598.5</v>
      </c>
      <c r="H17" s="159">
        <v>6234</v>
      </c>
      <c r="I17" s="160">
        <v>1724.8</v>
      </c>
      <c r="J17" s="159">
        <v>9624</v>
      </c>
      <c r="K17" s="160">
        <v>1680.3</v>
      </c>
    </row>
    <row r="18" spans="1:11" x14ac:dyDescent="0.25">
      <c r="A18" s="42" t="s">
        <v>59</v>
      </c>
      <c r="B18" s="157">
        <v>8658</v>
      </c>
      <c r="C18" s="157">
        <v>1377.2631406</v>
      </c>
      <c r="D18" s="157">
        <v>10520</v>
      </c>
      <c r="E18" s="157">
        <v>1365.5</v>
      </c>
      <c r="F18" s="157">
        <v>25889</v>
      </c>
      <c r="G18" s="158">
        <v>1049.5</v>
      </c>
      <c r="H18" s="157">
        <v>12470</v>
      </c>
      <c r="I18" s="158">
        <v>1304.2</v>
      </c>
      <c r="J18" s="157">
        <v>38359</v>
      </c>
      <c r="K18" s="158">
        <v>1132.3</v>
      </c>
    </row>
    <row r="19" spans="1:11" x14ac:dyDescent="0.25">
      <c r="A19" s="13" t="s">
        <v>1</v>
      </c>
      <c r="B19" s="159">
        <v>3048</v>
      </c>
      <c r="C19" s="159">
        <v>1492.4670000000001</v>
      </c>
      <c r="D19" s="159">
        <v>4322</v>
      </c>
      <c r="E19" s="159">
        <v>1455.96</v>
      </c>
      <c r="F19" s="159">
        <v>12627</v>
      </c>
      <c r="G19" s="160">
        <v>1168.9000000000001</v>
      </c>
      <c r="H19" s="159">
        <v>2985</v>
      </c>
      <c r="I19" s="160">
        <v>1350.2</v>
      </c>
      <c r="J19" s="159">
        <v>15612</v>
      </c>
      <c r="K19" s="160">
        <v>1203.5</v>
      </c>
    </row>
    <row r="20" spans="1:11" x14ac:dyDescent="0.25">
      <c r="A20" s="13" t="s">
        <v>2</v>
      </c>
      <c r="B20" s="159">
        <v>5610</v>
      </c>
      <c r="C20" s="159">
        <v>1314.7420944999999</v>
      </c>
      <c r="D20" s="159">
        <v>6198</v>
      </c>
      <c r="E20" s="159">
        <v>1302.42</v>
      </c>
      <c r="F20" s="159">
        <v>13262</v>
      </c>
      <c r="G20" s="160">
        <v>936</v>
      </c>
      <c r="H20" s="159">
        <v>9485</v>
      </c>
      <c r="I20" s="160">
        <v>1289.8</v>
      </c>
      <c r="J20" s="159">
        <v>22747</v>
      </c>
      <c r="K20" s="160">
        <v>1083.5</v>
      </c>
    </row>
    <row r="21" spans="1:11" x14ac:dyDescent="0.25">
      <c r="A21" s="42" t="s">
        <v>151</v>
      </c>
      <c r="B21" s="157" t="s">
        <v>209</v>
      </c>
      <c r="C21" s="157" t="s">
        <v>209</v>
      </c>
      <c r="D21" s="157" t="s">
        <v>209</v>
      </c>
      <c r="E21" s="157" t="s">
        <v>209</v>
      </c>
      <c r="F21" s="157" t="s">
        <v>209</v>
      </c>
      <c r="G21" s="158" t="s">
        <v>209</v>
      </c>
      <c r="H21" s="157" t="s">
        <v>209</v>
      </c>
      <c r="I21" s="158" t="s">
        <v>209</v>
      </c>
      <c r="J21" s="157" t="s">
        <v>209</v>
      </c>
      <c r="K21" s="158" t="s">
        <v>209</v>
      </c>
    </row>
    <row r="22" spans="1:11" x14ac:dyDescent="0.25">
      <c r="A22" s="13" t="s">
        <v>1</v>
      </c>
      <c r="B22" s="159" t="s">
        <v>209</v>
      </c>
      <c r="C22" s="159" t="s">
        <v>209</v>
      </c>
      <c r="D22" s="159" t="s">
        <v>209</v>
      </c>
      <c r="E22" s="159" t="s">
        <v>209</v>
      </c>
      <c r="F22" s="159" t="s">
        <v>209</v>
      </c>
      <c r="G22" s="160" t="s">
        <v>209</v>
      </c>
      <c r="H22" s="159" t="s">
        <v>209</v>
      </c>
      <c r="I22" s="160" t="s">
        <v>209</v>
      </c>
      <c r="J22" s="159" t="s">
        <v>209</v>
      </c>
      <c r="K22" s="160" t="s">
        <v>209</v>
      </c>
    </row>
    <row r="23" spans="1:11" x14ac:dyDescent="0.25">
      <c r="A23" s="13" t="s">
        <v>2</v>
      </c>
      <c r="B23" s="159" t="s">
        <v>209</v>
      </c>
      <c r="C23" s="159" t="s">
        <v>209</v>
      </c>
      <c r="D23" s="159" t="s">
        <v>209</v>
      </c>
      <c r="E23" s="159" t="s">
        <v>209</v>
      </c>
      <c r="F23" s="159" t="s">
        <v>209</v>
      </c>
      <c r="G23" s="160" t="s">
        <v>209</v>
      </c>
      <c r="H23" s="159" t="s">
        <v>209</v>
      </c>
      <c r="I23" s="160" t="s">
        <v>209</v>
      </c>
      <c r="J23" s="159" t="s">
        <v>209</v>
      </c>
      <c r="K23" s="160" t="s">
        <v>209</v>
      </c>
    </row>
    <row r="24" spans="1:11" x14ac:dyDescent="0.25">
      <c r="A24" s="42" t="s">
        <v>183</v>
      </c>
      <c r="B24" s="161" t="s">
        <v>16</v>
      </c>
      <c r="C24" s="161" t="s">
        <v>16</v>
      </c>
      <c r="D24" s="161" t="s">
        <v>16</v>
      </c>
      <c r="E24" s="161" t="s">
        <v>16</v>
      </c>
      <c r="F24" s="157">
        <v>139</v>
      </c>
      <c r="G24" s="163">
        <v>1676</v>
      </c>
      <c r="H24" s="157">
        <v>130</v>
      </c>
      <c r="I24" s="163">
        <v>3331.9</v>
      </c>
      <c r="J24" s="157">
        <v>269</v>
      </c>
      <c r="K24" s="163">
        <v>2534</v>
      </c>
    </row>
    <row r="25" spans="1:11" x14ac:dyDescent="0.25">
      <c r="A25" s="13" t="s">
        <v>1</v>
      </c>
      <c r="B25" s="162" t="s">
        <v>16</v>
      </c>
      <c r="C25" s="162" t="s">
        <v>16</v>
      </c>
      <c r="D25" s="162" t="s">
        <v>16</v>
      </c>
      <c r="E25" s="162" t="s">
        <v>16</v>
      </c>
      <c r="F25" s="159">
        <v>85</v>
      </c>
      <c r="G25" s="164">
        <v>1916.6</v>
      </c>
      <c r="H25" s="159">
        <v>65</v>
      </c>
      <c r="I25" s="164">
        <v>3331.9</v>
      </c>
      <c r="J25" s="159">
        <v>150</v>
      </c>
      <c r="K25" s="164">
        <v>2534</v>
      </c>
    </row>
    <row r="26" spans="1:11" x14ac:dyDescent="0.25">
      <c r="A26" s="95" t="s">
        <v>2</v>
      </c>
      <c r="B26" s="162" t="s">
        <v>16</v>
      </c>
      <c r="C26" s="162" t="s">
        <v>16</v>
      </c>
      <c r="D26" s="162" t="s">
        <v>16</v>
      </c>
      <c r="E26" s="162" t="s">
        <v>16</v>
      </c>
      <c r="F26" s="159">
        <v>54</v>
      </c>
      <c r="G26" s="164">
        <v>1301.8</v>
      </c>
      <c r="H26" s="159">
        <v>65</v>
      </c>
      <c r="I26" s="164">
        <v>1371.2</v>
      </c>
      <c r="J26" s="159">
        <v>119</v>
      </c>
      <c r="K26" s="164">
        <v>1339.7</v>
      </c>
    </row>
    <row r="27" spans="1:11" ht="15" customHeight="1" x14ac:dyDescent="0.25">
      <c r="A27" s="270" t="s">
        <v>182</v>
      </c>
      <c r="B27" s="271"/>
      <c r="C27" s="271"/>
      <c r="D27" s="271"/>
      <c r="E27" s="271"/>
      <c r="F27" s="271"/>
      <c r="G27" s="271"/>
      <c r="H27" s="271"/>
      <c r="I27" s="271"/>
      <c r="J27" s="271"/>
      <c r="K27" s="271"/>
    </row>
    <row r="28" spans="1:11" ht="39.75" customHeight="1" x14ac:dyDescent="0.25">
      <c r="A28" s="293" t="s">
        <v>139</v>
      </c>
      <c r="B28" s="293"/>
      <c r="C28" s="293"/>
      <c r="D28" s="293"/>
      <c r="E28" s="293"/>
      <c r="F28" s="293"/>
      <c r="G28" s="293"/>
      <c r="H28" s="293"/>
      <c r="I28" s="293"/>
      <c r="J28" s="293"/>
      <c r="K28" s="293"/>
    </row>
    <row r="29" spans="1:11" ht="15" customHeight="1" x14ac:dyDescent="0.25">
      <c r="A29" s="293" t="s">
        <v>184</v>
      </c>
      <c r="B29" s="268"/>
      <c r="C29" s="268"/>
      <c r="D29" s="268"/>
      <c r="E29" s="268"/>
      <c r="F29" s="268"/>
      <c r="G29" s="268"/>
      <c r="H29" s="268"/>
      <c r="I29" s="268"/>
      <c r="J29" s="268"/>
      <c r="K29" s="268"/>
    </row>
    <row r="30" spans="1:11" ht="21.75" customHeight="1" x14ac:dyDescent="0.25">
      <c r="A30" s="293" t="s">
        <v>115</v>
      </c>
      <c r="B30" s="268"/>
      <c r="C30" s="268"/>
      <c r="D30" s="268"/>
      <c r="E30" s="268"/>
      <c r="F30" s="268"/>
      <c r="G30" s="268"/>
      <c r="H30" s="268"/>
      <c r="I30" s="268"/>
      <c r="J30" s="268"/>
      <c r="K30" s="268"/>
    </row>
    <row r="31" spans="1:11" ht="15" customHeight="1" x14ac:dyDescent="0.25">
      <c r="A31" s="293" t="s">
        <v>32</v>
      </c>
      <c r="B31" s="268"/>
      <c r="C31" s="268"/>
      <c r="D31" s="268"/>
      <c r="E31" s="268"/>
      <c r="F31" s="268"/>
      <c r="G31" s="268"/>
      <c r="H31" s="268"/>
      <c r="I31" s="268"/>
      <c r="J31" s="268"/>
      <c r="K31" s="268"/>
    </row>
  </sheetData>
  <mergeCells count="14">
    <mergeCell ref="A1:K1"/>
    <mergeCell ref="B3:E3"/>
    <mergeCell ref="F3:K3"/>
    <mergeCell ref="B4:C4"/>
    <mergeCell ref="D4:E4"/>
    <mergeCell ref="F4:G4"/>
    <mergeCell ref="H4:I4"/>
    <mergeCell ref="J4:K4"/>
    <mergeCell ref="A3:A5"/>
    <mergeCell ref="A31:K31"/>
    <mergeCell ref="A27:K27"/>
    <mergeCell ref="A28:K28"/>
    <mergeCell ref="A29:K29"/>
    <mergeCell ref="A30:K3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6"/>
  <sheetViews>
    <sheetView topLeftCell="A2" workbookViewId="0">
      <pane xSplit="1" ySplit="5" topLeftCell="B7" activePane="bottomRight" state="frozen"/>
      <selection activeCell="A2" sqref="A2"/>
      <selection pane="topRight" activeCell="B2" sqref="B2"/>
      <selection pane="bottomLeft" activeCell="A7" sqref="A7"/>
      <selection pane="bottomRight" activeCell="E19" sqref="E19"/>
    </sheetView>
  </sheetViews>
  <sheetFormatPr baseColWidth="10" defaultRowHeight="15" x14ac:dyDescent="0.25"/>
  <cols>
    <col min="1" max="1" width="30.7109375" style="51" customWidth="1"/>
    <col min="2" max="7" width="20.7109375" style="51" customWidth="1"/>
    <col min="8" max="16384" width="11.42578125" style="51"/>
  </cols>
  <sheetData>
    <row r="1" spans="1:7" hidden="1" x14ac:dyDescent="0.25"/>
    <row r="2" spans="1:7" ht="35.25" customHeight="1" x14ac:dyDescent="0.25">
      <c r="A2" s="263" t="str">
        <f>'5.3-4 source'!A2:K2</f>
        <v>Figure 5.3-4 : Montant de la pension mensuelle brute, suivant la catégorie statutaire et le genre, pour les pensions civiles de droit direct pour invalidité entrées en paiement au SRE et à la CNRACL, en 2017 (flux)</v>
      </c>
      <c r="B2" s="263"/>
      <c r="C2" s="263"/>
      <c r="D2" s="263"/>
      <c r="E2" s="263"/>
      <c r="F2" s="263"/>
      <c r="G2" s="263"/>
    </row>
    <row r="4" spans="1:7" ht="42.75" customHeight="1" x14ac:dyDescent="0.25">
      <c r="A4" s="308"/>
      <c r="B4" s="275" t="s">
        <v>61</v>
      </c>
      <c r="C4" s="275"/>
      <c r="D4" s="277" t="s">
        <v>26</v>
      </c>
      <c r="E4" s="277"/>
      <c r="F4" s="277"/>
      <c r="G4" s="277"/>
    </row>
    <row r="5" spans="1:7" s="96" customFormat="1" ht="26.25" customHeight="1" x14ac:dyDescent="0.25">
      <c r="A5" s="309"/>
      <c r="B5" s="275" t="str">
        <f>'5.3-4 source'!D5</f>
        <v>Pensions civiles y compris La Poste et Orange</v>
      </c>
      <c r="C5" s="276"/>
      <c r="D5" s="275" t="str">
        <f>'5.3-4 source'!F5</f>
        <v>Fonction publique territoriale</v>
      </c>
      <c r="E5" s="275"/>
      <c r="F5" s="275" t="str">
        <f>'5.3-4 source'!H5</f>
        <v>Fonction publique hospitalière</v>
      </c>
      <c r="G5" s="275"/>
    </row>
    <row r="6" spans="1:7" s="96" customFormat="1" ht="33.75" x14ac:dyDescent="0.25">
      <c r="A6" s="310"/>
      <c r="B6" s="40" t="str">
        <f>'5.3-4 source'!D6</f>
        <v>Effectifs de pensions</v>
      </c>
      <c r="C6" s="40" t="s">
        <v>75</v>
      </c>
      <c r="D6" s="40" t="str">
        <f>'5.3-4 source'!F6</f>
        <v>Effectifs de pensions</v>
      </c>
      <c r="E6" s="40" t="s">
        <v>75</v>
      </c>
      <c r="F6" s="40" t="str">
        <f>'5.3-4 source'!H6</f>
        <v>Effectifs de pensions</v>
      </c>
      <c r="G6" s="40" t="s">
        <v>75</v>
      </c>
    </row>
    <row r="7" spans="1:7" ht="22.5" x14ac:dyDescent="0.25">
      <c r="A7" s="237" t="s">
        <v>60</v>
      </c>
      <c r="B7" s="238">
        <f>'5.3-4 source'!D7</f>
        <v>3425</v>
      </c>
      <c r="C7" s="238">
        <f>'5.3-4 source'!E7</f>
        <v>1629.2531280999999</v>
      </c>
      <c r="D7" s="238">
        <f>'5.3-4 source'!F7</f>
        <v>4006</v>
      </c>
      <c r="E7" s="239">
        <f>'5.3-4 source'!G7</f>
        <v>988.3</v>
      </c>
      <c r="F7" s="238">
        <f>'5.3-4 source'!H7</f>
        <v>1818</v>
      </c>
      <c r="G7" s="239">
        <f>'5.3-4 source'!I7</f>
        <v>1185</v>
      </c>
    </row>
    <row r="8" spans="1:7" x14ac:dyDescent="0.25">
      <c r="A8" s="218" t="s">
        <v>1</v>
      </c>
      <c r="B8" s="240">
        <f>'5.3-4 source'!D8</f>
        <v>1406</v>
      </c>
      <c r="C8" s="240">
        <f>'5.3-4 source'!E8</f>
        <v>1708.3151015999999</v>
      </c>
      <c r="D8" s="240">
        <f>'5.3-4 source'!F8</f>
        <v>1574</v>
      </c>
      <c r="E8" s="241">
        <f>'5.3-4 source'!G8</f>
        <v>1079.5</v>
      </c>
      <c r="F8" s="240">
        <f>'5.3-4 source'!H8</f>
        <v>381</v>
      </c>
      <c r="G8" s="241">
        <f>'5.3-4 source'!I8</f>
        <v>1283.8</v>
      </c>
    </row>
    <row r="9" spans="1:7" x14ac:dyDescent="0.25">
      <c r="A9" s="224" t="s">
        <v>2</v>
      </c>
      <c r="B9" s="242">
        <f>'5.3-4 source'!D9</f>
        <v>2019</v>
      </c>
      <c r="C9" s="242">
        <f>'5.3-4 source'!E9</f>
        <v>1574.1956072</v>
      </c>
      <c r="D9" s="242">
        <f>'5.3-4 source'!F9</f>
        <v>2432</v>
      </c>
      <c r="E9" s="243">
        <f>'5.3-4 source'!G9</f>
        <v>929.2</v>
      </c>
      <c r="F9" s="242">
        <f>'5.3-4 source'!H9</f>
        <v>1437</v>
      </c>
      <c r="G9" s="243">
        <f>'5.3-4 source'!I9</f>
        <v>1158.5</v>
      </c>
    </row>
    <row r="10" spans="1:7" x14ac:dyDescent="0.25">
      <c r="A10" s="237" t="s">
        <v>57</v>
      </c>
      <c r="B10" s="238">
        <f>'5.3-4 source'!D13</f>
        <v>1437</v>
      </c>
      <c r="C10" s="238">
        <f>'5.3-4 source'!E13</f>
        <v>1990.8867855999999</v>
      </c>
      <c r="D10" s="238">
        <f>'5.3-4 source'!F13</f>
        <v>101</v>
      </c>
      <c r="E10" s="239">
        <f>'5.3-4 source'!G13</f>
        <v>1977.8</v>
      </c>
      <c r="F10" s="238">
        <f>'5.3-4 source'!H13</f>
        <v>104</v>
      </c>
      <c r="G10" s="239">
        <f>'5.3-4 source'!I13</f>
        <v>1575.4</v>
      </c>
    </row>
    <row r="11" spans="1:7" x14ac:dyDescent="0.25">
      <c r="A11" s="218" t="s">
        <v>1</v>
      </c>
      <c r="B11" s="240">
        <f>'5.3-4 source'!D14</f>
        <v>544</v>
      </c>
      <c r="C11" s="240">
        <f>'5.3-4 source'!E14</f>
        <v>2133.7021319</v>
      </c>
      <c r="D11" s="240">
        <f>'5.3-4 source'!F14</f>
        <v>29</v>
      </c>
      <c r="E11" s="241">
        <f>'5.3-4 source'!G14</f>
        <v>2140.1999999999998</v>
      </c>
      <c r="F11" s="240">
        <f>'5.3-4 source'!H14</f>
        <v>14</v>
      </c>
      <c r="G11" s="241">
        <f>'5.3-4 source'!I14</f>
        <v>2154.3000000000002</v>
      </c>
    </row>
    <row r="12" spans="1:7" x14ac:dyDescent="0.25">
      <c r="A12" s="224" t="s">
        <v>2</v>
      </c>
      <c r="B12" s="242">
        <f>'5.3-4 source'!D15</f>
        <v>893</v>
      </c>
      <c r="C12" s="242">
        <f>'5.3-4 source'!E15</f>
        <v>1903.8861715</v>
      </c>
      <c r="D12" s="242">
        <f>'5.3-4 source'!F15</f>
        <v>72</v>
      </c>
      <c r="E12" s="243">
        <f>'5.3-4 source'!G15</f>
        <v>1912.8</v>
      </c>
      <c r="F12" s="242">
        <f>'5.3-4 source'!H15</f>
        <v>90</v>
      </c>
      <c r="G12" s="243">
        <f>'5.3-4 source'!I15</f>
        <v>1486.9</v>
      </c>
    </row>
    <row r="13" spans="1:7" x14ac:dyDescent="0.25">
      <c r="A13" s="237" t="s">
        <v>58</v>
      </c>
      <c r="B13" s="238">
        <f>'5.3-4 source'!D16</f>
        <v>800</v>
      </c>
      <c r="C13" s="238">
        <f>'5.3-4 source'!E16</f>
        <v>1599.5745969</v>
      </c>
      <c r="D13" s="238">
        <f>'5.3-4 source'!F16</f>
        <v>258</v>
      </c>
      <c r="E13" s="239">
        <f>'5.3-4 source'!G16</f>
        <v>1466</v>
      </c>
      <c r="F13" s="238">
        <f>'5.3-4 source'!H16</f>
        <v>287</v>
      </c>
      <c r="G13" s="239">
        <f>'5.3-4 source'!I16</f>
        <v>1524.8</v>
      </c>
    </row>
    <row r="14" spans="1:7" x14ac:dyDescent="0.25">
      <c r="A14" s="218" t="s">
        <v>1</v>
      </c>
      <c r="B14" s="240">
        <f>'5.3-4 source'!D17</f>
        <v>362</v>
      </c>
      <c r="C14" s="240">
        <f>'5.3-4 source'!E17</f>
        <v>1647.6787193</v>
      </c>
      <c r="D14" s="240">
        <f>'5.3-4 source'!F17</f>
        <v>73</v>
      </c>
      <c r="E14" s="241">
        <f>'5.3-4 source'!G17</f>
        <v>1601.7</v>
      </c>
      <c r="F14" s="240">
        <f>'5.3-4 source'!H17</f>
        <v>48</v>
      </c>
      <c r="G14" s="241">
        <f>'5.3-4 source'!I17</f>
        <v>1643.1</v>
      </c>
    </row>
    <row r="15" spans="1:7" x14ac:dyDescent="0.25">
      <c r="A15" s="224" t="s">
        <v>2</v>
      </c>
      <c r="B15" s="242">
        <f>'5.3-4 source'!D18</f>
        <v>438</v>
      </c>
      <c r="C15" s="242">
        <f>'5.3-4 source'!E18</f>
        <v>1559.8173085999999</v>
      </c>
      <c r="D15" s="242">
        <f>'5.3-4 source'!F18</f>
        <v>185</v>
      </c>
      <c r="E15" s="243">
        <f>'5.3-4 source'!G18</f>
        <v>1412.5</v>
      </c>
      <c r="F15" s="242">
        <f>'5.3-4 source'!H18</f>
        <v>239</v>
      </c>
      <c r="G15" s="243">
        <f>'5.3-4 source'!I18</f>
        <v>1499.7</v>
      </c>
    </row>
    <row r="16" spans="1:7" x14ac:dyDescent="0.25">
      <c r="A16" s="237" t="s">
        <v>59</v>
      </c>
      <c r="B16" s="238">
        <f>'5.3-4 source'!D19</f>
        <v>1188</v>
      </c>
      <c r="C16" s="238">
        <f>'5.3-4 source'!E19</f>
        <v>1211.8080600999999</v>
      </c>
      <c r="D16" s="238">
        <f>'5.3-4 source'!F19</f>
        <v>3638</v>
      </c>
      <c r="E16" s="239">
        <f>'5.3-4 source'!G19</f>
        <v>927</v>
      </c>
      <c r="F16" s="238">
        <f>'5.3-4 source'!H19</f>
        <v>1425</v>
      </c>
      <c r="G16" s="239">
        <f>'5.3-4 source'!I19</f>
        <v>1086.8</v>
      </c>
    </row>
    <row r="17" spans="1:11" x14ac:dyDescent="0.25">
      <c r="A17" s="218" t="s">
        <v>1</v>
      </c>
      <c r="B17" s="240">
        <f>'5.3-4 source'!D20</f>
        <v>500</v>
      </c>
      <c r="C17" s="240">
        <f>'5.3-4 source'!E20</f>
        <v>1289.3947533999999</v>
      </c>
      <c r="D17" s="240">
        <f>'5.3-4 source'!F20</f>
        <v>1466</v>
      </c>
      <c r="E17" s="241">
        <f>'5.3-4 source'!G20</f>
        <v>1031.7</v>
      </c>
      <c r="F17" s="240">
        <f>'5.3-4 source'!H20</f>
        <v>319</v>
      </c>
      <c r="G17" s="241">
        <f>'5.3-4 source'!I20</f>
        <v>1189.8</v>
      </c>
    </row>
    <row r="18" spans="1:11" x14ac:dyDescent="0.25">
      <c r="A18" s="224" t="s">
        <v>2</v>
      </c>
      <c r="B18" s="242">
        <f>'5.3-4 source'!D21</f>
        <v>688</v>
      </c>
      <c r="C18" s="242">
        <f>'5.3-4 source'!E21</f>
        <v>1155.4223818</v>
      </c>
      <c r="D18" s="242">
        <f>'5.3-4 source'!F21</f>
        <v>2172</v>
      </c>
      <c r="E18" s="243">
        <f>'5.3-4 source'!G21</f>
        <v>856.3</v>
      </c>
      <c r="F18" s="242">
        <f>'5.3-4 source'!H21</f>
        <v>1106</v>
      </c>
      <c r="G18" s="243">
        <f>'5.3-4 source'!I21</f>
        <v>1056.8</v>
      </c>
    </row>
    <row r="19" spans="1:11" x14ac:dyDescent="0.25">
      <c r="A19" s="237" t="str">
        <f>'5.3-4 source'!A25</f>
        <v>Indéterminé</v>
      </c>
      <c r="B19" s="244" t="str">
        <f>'5.3-4 source'!D25</f>
        <v>-</v>
      </c>
      <c r="C19" s="244" t="str">
        <f>'5.3-4 source'!E25</f>
        <v>-</v>
      </c>
      <c r="D19" s="238">
        <f>'5.3-4 source'!F25</f>
        <v>9</v>
      </c>
      <c r="E19" s="239">
        <f>'5.3-4 source'!G25</f>
        <v>1345.18</v>
      </c>
      <c r="F19" s="238">
        <f>'5.3-4 source'!H25</f>
        <v>2</v>
      </c>
      <c r="G19" s="239">
        <f>'5.3-4 source'!I25</f>
        <v>1644.31</v>
      </c>
    </row>
    <row r="20" spans="1:11" x14ac:dyDescent="0.25">
      <c r="A20" s="218" t="s">
        <v>1</v>
      </c>
      <c r="B20" s="245" t="str">
        <f>'5.3-4 source'!D26</f>
        <v>-</v>
      </c>
      <c r="C20" s="245" t="str">
        <f>'5.3-4 source'!E26</f>
        <v>-</v>
      </c>
      <c r="D20" s="240">
        <f>'5.3-4 source'!F26</f>
        <v>6</v>
      </c>
      <c r="E20" s="241">
        <f>'5.3-4 source'!G26</f>
        <v>1469.85</v>
      </c>
      <c r="F20" s="240">
        <f>'5.3-4 source'!H26</f>
        <v>0</v>
      </c>
      <c r="G20" s="241">
        <f>'5.3-4 source'!I26</f>
        <v>0</v>
      </c>
    </row>
    <row r="21" spans="1:11" x14ac:dyDescent="0.25">
      <c r="A21" s="246" t="s">
        <v>2</v>
      </c>
      <c r="B21" s="247" t="str">
        <f>'5.3-4 source'!D27</f>
        <v>-</v>
      </c>
      <c r="C21" s="247" t="str">
        <f>'5.3-4 source'!E27</f>
        <v>-</v>
      </c>
      <c r="D21" s="231">
        <f>'5.3-4 source'!F27</f>
        <v>3</v>
      </c>
      <c r="E21" s="248">
        <f>'5.3-4 source'!G27</f>
        <v>1095.8499999999999</v>
      </c>
      <c r="F21" s="231">
        <f>'5.3-4 source'!H27</f>
        <v>2</v>
      </c>
      <c r="G21" s="248">
        <f>'5.3-4 source'!I27</f>
        <v>1644.31</v>
      </c>
    </row>
    <row r="22" spans="1:11" ht="15" customHeight="1" x14ac:dyDescent="0.25">
      <c r="A22" s="270" t="str">
        <f>'5.3-4 source'!A28:K28</f>
        <v>Sources : DGFiP - Service des retraites de l'État, et CNRACL.</v>
      </c>
      <c r="B22" s="271"/>
      <c r="C22" s="271"/>
      <c r="D22" s="271"/>
      <c r="E22" s="271"/>
      <c r="F22" s="271"/>
      <c r="G22" s="271"/>
    </row>
    <row r="23" spans="1:11" ht="45" customHeight="1" x14ac:dyDescent="0.25">
      <c r="A23" s="293" t="str">
        <f>'5.3-4 source'!A29:K29</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v>
      </c>
      <c r="B23" s="268"/>
      <c r="C23" s="268"/>
      <c r="D23" s="268"/>
      <c r="E23" s="268"/>
      <c r="F23" s="268"/>
      <c r="G23" s="268"/>
      <c r="H23" s="90"/>
      <c r="I23" s="90"/>
      <c r="J23" s="90"/>
      <c r="K23" s="90"/>
    </row>
    <row r="24" spans="1:11" s="204" customFormat="1" ht="25.5" customHeight="1" x14ac:dyDescent="0.25">
      <c r="A24" s="306" t="str">
        <f>'5.3-1'!A22:K22</f>
        <v xml:space="preserve">Changement de champ par rapport aux éditions précédentes pour le SRE : désormais l'intégralité des tableaux sont y compris pensions d’orphelins, pensions des agents antérieurement affiliés aux collectivités publiques de Mayotte (CRFM), pensions anciennement cristallisées et hors soldes de réserve. </v>
      </c>
      <c r="B24" s="279"/>
      <c r="C24" s="279"/>
      <c r="D24" s="279"/>
      <c r="E24" s="279"/>
      <c r="F24" s="279"/>
      <c r="G24" s="279"/>
      <c r="H24" s="90"/>
      <c r="I24" s="90"/>
      <c r="J24" s="90"/>
      <c r="K24" s="90"/>
    </row>
    <row r="25" spans="1:11" ht="28.5" customHeight="1" x14ac:dyDescent="0.25">
      <c r="A25" s="293" t="str">
        <f>'5.3-4 source'!A30:K30</f>
        <v>(1) Pour le SRE et la CNRACL, montant moyen de pension y compris accessoires. Les accessoires de pension comprennent la majoration de pension pour enfants, la majoration pour tierce personne, la rente viagère d'invalidité et la prise en compte de la nouvelle bonification indiciaire (NBI) et de l'indemnité mensuelle de technicité (IMT).</v>
      </c>
      <c r="B25" s="268"/>
      <c r="C25" s="268"/>
      <c r="D25" s="268"/>
      <c r="E25" s="268"/>
      <c r="F25" s="268"/>
      <c r="G25" s="268"/>
    </row>
    <row r="26" spans="1:11" x14ac:dyDescent="0.25">
      <c r="A26" s="293" t="str">
        <f>'5.3-4 source'!A31:K31</f>
        <v>nd : données non disponibles, non communiquées ou manquantes.</v>
      </c>
      <c r="B26" s="268"/>
      <c r="C26" s="268"/>
      <c r="D26" s="268"/>
      <c r="E26" s="268"/>
      <c r="F26" s="268"/>
      <c r="G26" s="268"/>
    </row>
  </sheetData>
  <mergeCells count="12">
    <mergeCell ref="A26:G26"/>
    <mergeCell ref="A22:G22"/>
    <mergeCell ref="A25:G25"/>
    <mergeCell ref="A23:G23"/>
    <mergeCell ref="A2:G2"/>
    <mergeCell ref="B4:C4"/>
    <mergeCell ref="D4:G4"/>
    <mergeCell ref="B5:C5"/>
    <mergeCell ref="D5:E5"/>
    <mergeCell ref="F5:G5"/>
    <mergeCell ref="A4:A6"/>
    <mergeCell ref="A24:G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K31"/>
  <sheetViews>
    <sheetView topLeftCell="A2" workbookViewId="0">
      <pane xSplit="1" ySplit="5" topLeftCell="B16" activePane="bottomRight" state="frozen"/>
      <selection activeCell="A2" sqref="A2"/>
      <selection pane="topRight" activeCell="B2" sqref="B2"/>
      <selection pane="bottomLeft" activeCell="A7" sqref="A7"/>
      <selection pane="bottomRight" activeCell="A31" sqref="A31:J31"/>
    </sheetView>
  </sheetViews>
  <sheetFormatPr baseColWidth="10" defaultRowHeight="15" x14ac:dyDescent="0.25"/>
  <cols>
    <col min="1" max="1" width="30.7109375" style="51" customWidth="1"/>
    <col min="2" max="11" width="15.7109375" style="51" customWidth="1"/>
    <col min="12" max="16384" width="11.42578125" style="51"/>
  </cols>
  <sheetData>
    <row r="1" spans="1:11" hidden="1" x14ac:dyDescent="0.25"/>
    <row r="2" spans="1:11" ht="27" customHeight="1" thickBot="1" x14ac:dyDescent="0.3">
      <c r="A2" s="307" t="s">
        <v>128</v>
      </c>
      <c r="B2" s="263"/>
      <c r="C2" s="263"/>
      <c r="D2" s="263"/>
      <c r="E2" s="263"/>
      <c r="F2" s="263"/>
      <c r="G2" s="263"/>
      <c r="H2" s="263"/>
      <c r="I2" s="263"/>
      <c r="J2" s="263"/>
      <c r="K2" s="263"/>
    </row>
    <row r="4" spans="1:11" s="96" customFormat="1" x14ac:dyDescent="0.25">
      <c r="A4" s="308"/>
      <c r="B4" s="275" t="s">
        <v>61</v>
      </c>
      <c r="C4" s="276"/>
      <c r="D4" s="276"/>
      <c r="E4" s="276"/>
      <c r="F4" s="277" t="s">
        <v>26</v>
      </c>
      <c r="G4" s="277"/>
      <c r="H4" s="277"/>
      <c r="I4" s="277"/>
      <c r="J4" s="311"/>
      <c r="K4" s="311"/>
    </row>
    <row r="5" spans="1:11" s="96" customFormat="1" ht="39" customHeight="1" x14ac:dyDescent="0.25">
      <c r="A5" s="309"/>
      <c r="B5" s="280" t="s">
        <v>51</v>
      </c>
      <c r="C5" s="282"/>
      <c r="D5" s="280" t="s">
        <v>52</v>
      </c>
      <c r="E5" s="282"/>
      <c r="F5" s="280" t="s">
        <v>28</v>
      </c>
      <c r="G5" s="282"/>
      <c r="H5" s="280" t="s">
        <v>29</v>
      </c>
      <c r="I5" s="282"/>
      <c r="J5" s="275" t="s">
        <v>30</v>
      </c>
      <c r="K5" s="275"/>
    </row>
    <row r="6" spans="1:11" s="96" customFormat="1" ht="45" x14ac:dyDescent="0.25">
      <c r="A6" s="310"/>
      <c r="B6" s="40" t="s">
        <v>170</v>
      </c>
      <c r="C6" s="40" t="s">
        <v>75</v>
      </c>
      <c r="D6" s="40" t="str">
        <f>B6</f>
        <v>Effectifs de pensions</v>
      </c>
      <c r="E6" s="40" t="s">
        <v>75</v>
      </c>
      <c r="F6" s="40" t="str">
        <f>B6</f>
        <v>Effectifs de pensions</v>
      </c>
      <c r="G6" s="40" t="s">
        <v>75</v>
      </c>
      <c r="H6" s="40" t="str">
        <f>B6</f>
        <v>Effectifs de pensions</v>
      </c>
      <c r="I6" s="40" t="s">
        <v>75</v>
      </c>
      <c r="J6" s="40" t="str">
        <f>B6</f>
        <v>Effectifs de pensions</v>
      </c>
      <c r="K6" s="40" t="s">
        <v>75</v>
      </c>
    </row>
    <row r="7" spans="1:11" ht="22.5" x14ac:dyDescent="0.25">
      <c r="A7" s="42" t="s">
        <v>60</v>
      </c>
      <c r="B7" s="157">
        <v>2605</v>
      </c>
      <c r="C7" s="157">
        <v>1645.5416095</v>
      </c>
      <c r="D7" s="157">
        <v>3425</v>
      </c>
      <c r="E7" s="157">
        <v>1629.2531280999999</v>
      </c>
      <c r="F7" s="157">
        <v>4006</v>
      </c>
      <c r="G7" s="158">
        <v>988.3</v>
      </c>
      <c r="H7" s="157">
        <v>1818</v>
      </c>
      <c r="I7" s="158">
        <v>1185</v>
      </c>
      <c r="J7" s="157">
        <v>5824</v>
      </c>
      <c r="K7" s="158">
        <v>1050.0999999999999</v>
      </c>
    </row>
    <row r="8" spans="1:11" x14ac:dyDescent="0.25">
      <c r="A8" s="13" t="s">
        <v>1</v>
      </c>
      <c r="B8" s="159">
        <v>931</v>
      </c>
      <c r="C8" s="159">
        <v>1751.4948177000001</v>
      </c>
      <c r="D8" s="159">
        <v>1406</v>
      </c>
      <c r="E8" s="159">
        <v>1708.3151015999999</v>
      </c>
      <c r="F8" s="159">
        <v>1574</v>
      </c>
      <c r="G8" s="160">
        <v>1079.5</v>
      </c>
      <c r="H8" s="159">
        <v>381</v>
      </c>
      <c r="I8" s="160">
        <v>1283.8</v>
      </c>
      <c r="J8" s="159">
        <v>1955</v>
      </c>
      <c r="K8" s="160">
        <v>1119.9000000000001</v>
      </c>
    </row>
    <row r="9" spans="1:11" x14ac:dyDescent="0.25">
      <c r="A9" s="13" t="s">
        <v>2</v>
      </c>
      <c r="B9" s="159">
        <v>1674</v>
      </c>
      <c r="C9" s="159">
        <v>1586.6154225</v>
      </c>
      <c r="D9" s="159">
        <v>2019</v>
      </c>
      <c r="E9" s="159">
        <v>1574.1956072</v>
      </c>
      <c r="F9" s="159">
        <v>2432</v>
      </c>
      <c r="G9" s="160">
        <v>929.2</v>
      </c>
      <c r="H9" s="159">
        <v>1437</v>
      </c>
      <c r="I9" s="160">
        <v>1158.5</v>
      </c>
      <c r="J9" s="159">
        <v>3869</v>
      </c>
      <c r="K9" s="160">
        <v>1014.7</v>
      </c>
    </row>
    <row r="10" spans="1:11" x14ac:dyDescent="0.25">
      <c r="A10" s="42" t="s">
        <v>67</v>
      </c>
      <c r="B10" s="34"/>
      <c r="C10" s="34"/>
      <c r="D10" s="34"/>
      <c r="E10" s="34"/>
      <c r="F10" s="31"/>
      <c r="G10" s="32"/>
      <c r="H10" s="31"/>
      <c r="I10" s="32"/>
      <c r="J10" s="31"/>
      <c r="K10" s="32"/>
    </row>
    <row r="11" spans="1:11" x14ac:dyDescent="0.25">
      <c r="A11" s="13" t="s">
        <v>1</v>
      </c>
      <c r="B11" s="33"/>
      <c r="C11" s="33"/>
      <c r="D11" s="33"/>
      <c r="E11" s="33"/>
      <c r="F11" s="29"/>
      <c r="G11" s="30"/>
      <c r="H11" s="29"/>
      <c r="I11" s="30"/>
      <c r="J11" s="29"/>
      <c r="K11" s="30"/>
    </row>
    <row r="12" spans="1:11" x14ac:dyDescent="0.25">
      <c r="A12" s="13" t="s">
        <v>2</v>
      </c>
      <c r="B12" s="33"/>
      <c r="C12" s="33"/>
      <c r="D12" s="33"/>
      <c r="E12" s="33"/>
      <c r="F12" s="29"/>
      <c r="G12" s="30"/>
      <c r="H12" s="29"/>
      <c r="I12" s="30"/>
      <c r="J12" s="29"/>
      <c r="K12" s="30"/>
    </row>
    <row r="13" spans="1:11" x14ac:dyDescent="0.25">
      <c r="A13" s="42" t="s">
        <v>57</v>
      </c>
      <c r="B13" s="161">
        <v>1334</v>
      </c>
      <c r="C13" s="161">
        <v>1976.9619391000001</v>
      </c>
      <c r="D13" s="161">
        <v>1437</v>
      </c>
      <c r="E13" s="161">
        <v>1990.8867855999999</v>
      </c>
      <c r="F13" s="157">
        <v>101</v>
      </c>
      <c r="G13" s="158">
        <v>1977.8</v>
      </c>
      <c r="H13" s="157">
        <v>104</v>
      </c>
      <c r="I13" s="158">
        <v>1575.4</v>
      </c>
      <c r="J13" s="157">
        <v>205</v>
      </c>
      <c r="K13" s="158">
        <v>1769.2</v>
      </c>
    </row>
    <row r="14" spans="1:11" x14ac:dyDescent="0.25">
      <c r="A14" s="13" t="s">
        <v>1</v>
      </c>
      <c r="B14" s="162">
        <v>482</v>
      </c>
      <c r="C14" s="162">
        <v>2125.0693445000002</v>
      </c>
      <c r="D14" s="162">
        <v>544</v>
      </c>
      <c r="E14" s="162">
        <v>2133.7021319</v>
      </c>
      <c r="F14" s="159">
        <v>29</v>
      </c>
      <c r="G14" s="160">
        <v>2140.1999999999998</v>
      </c>
      <c r="H14" s="159">
        <v>14</v>
      </c>
      <c r="I14" s="160">
        <v>2154.3000000000002</v>
      </c>
      <c r="J14" s="159">
        <v>43</v>
      </c>
      <c r="K14" s="160">
        <v>2144.9</v>
      </c>
    </row>
    <row r="15" spans="1:11" x14ac:dyDescent="0.25">
      <c r="A15" s="13" t="s">
        <v>2</v>
      </c>
      <c r="B15" s="162">
        <v>852</v>
      </c>
      <c r="C15" s="162">
        <v>1893.1734773999999</v>
      </c>
      <c r="D15" s="162">
        <v>893</v>
      </c>
      <c r="E15" s="162">
        <v>1903.8861715</v>
      </c>
      <c r="F15" s="159">
        <v>72</v>
      </c>
      <c r="G15" s="160">
        <v>1912.8</v>
      </c>
      <c r="H15" s="159">
        <v>90</v>
      </c>
      <c r="I15" s="160">
        <v>1486.9</v>
      </c>
      <c r="J15" s="159">
        <v>162</v>
      </c>
      <c r="K15" s="160">
        <v>1671.5</v>
      </c>
    </row>
    <row r="16" spans="1:11" x14ac:dyDescent="0.25">
      <c r="A16" s="42" t="s">
        <v>58</v>
      </c>
      <c r="B16" s="157">
        <v>361</v>
      </c>
      <c r="C16" s="157">
        <v>1590.0898769999999</v>
      </c>
      <c r="D16" s="157">
        <v>800</v>
      </c>
      <c r="E16" s="157">
        <v>1599.5745969</v>
      </c>
      <c r="F16" s="157">
        <v>258</v>
      </c>
      <c r="G16" s="158">
        <v>1466</v>
      </c>
      <c r="H16" s="157">
        <v>287</v>
      </c>
      <c r="I16" s="158">
        <v>1524.8</v>
      </c>
      <c r="J16" s="157">
        <v>545</v>
      </c>
      <c r="K16" s="158">
        <v>1497.1</v>
      </c>
    </row>
    <row r="17" spans="1:11" x14ac:dyDescent="0.25">
      <c r="A17" s="13" t="s">
        <v>1</v>
      </c>
      <c r="B17" s="159">
        <v>129</v>
      </c>
      <c r="C17" s="159">
        <v>1617.2486429999999</v>
      </c>
      <c r="D17" s="159">
        <v>362</v>
      </c>
      <c r="E17" s="159">
        <v>1647.6787193</v>
      </c>
      <c r="F17" s="159">
        <v>73</v>
      </c>
      <c r="G17" s="160">
        <v>1601.7</v>
      </c>
      <c r="H17" s="159">
        <v>48</v>
      </c>
      <c r="I17" s="160">
        <v>1643.1</v>
      </c>
      <c r="J17" s="159">
        <v>121</v>
      </c>
      <c r="K17" s="160">
        <v>1618.7</v>
      </c>
    </row>
    <row r="18" spans="1:11" x14ac:dyDescent="0.25">
      <c r="A18" s="13" t="s">
        <v>2</v>
      </c>
      <c r="B18" s="159">
        <v>232</v>
      </c>
      <c r="C18" s="159">
        <v>1574.9886664999999</v>
      </c>
      <c r="D18" s="159">
        <v>438</v>
      </c>
      <c r="E18" s="159">
        <v>1559.8173085999999</v>
      </c>
      <c r="F18" s="159">
        <v>185</v>
      </c>
      <c r="G18" s="160">
        <v>1412.5</v>
      </c>
      <c r="H18" s="159">
        <v>239</v>
      </c>
      <c r="I18" s="160">
        <v>1499.7</v>
      </c>
      <c r="J18" s="159">
        <v>424</v>
      </c>
      <c r="K18" s="160">
        <v>1461.7</v>
      </c>
    </row>
    <row r="19" spans="1:11" x14ac:dyDescent="0.25">
      <c r="A19" s="42" t="s">
        <v>59</v>
      </c>
      <c r="B19" s="157">
        <v>910</v>
      </c>
      <c r="C19" s="157">
        <v>1181.6991432</v>
      </c>
      <c r="D19" s="157">
        <v>1188</v>
      </c>
      <c r="E19" s="157">
        <v>1211.8080600999999</v>
      </c>
      <c r="F19" s="157">
        <v>3638</v>
      </c>
      <c r="G19" s="158">
        <v>927</v>
      </c>
      <c r="H19" s="157">
        <v>1425</v>
      </c>
      <c r="I19" s="158">
        <v>1086.8</v>
      </c>
      <c r="J19" s="157">
        <v>5063</v>
      </c>
      <c r="K19" s="158">
        <v>972.2</v>
      </c>
    </row>
    <row r="20" spans="1:11" x14ac:dyDescent="0.25">
      <c r="A20" s="13" t="s">
        <v>1</v>
      </c>
      <c r="B20" s="159">
        <v>320</v>
      </c>
      <c r="C20" s="159">
        <v>1242.916176</v>
      </c>
      <c r="D20" s="159">
        <v>500</v>
      </c>
      <c r="E20" s="159">
        <v>1289.3947533999999</v>
      </c>
      <c r="F20" s="159">
        <v>1466</v>
      </c>
      <c r="G20" s="160">
        <v>1031.7</v>
      </c>
      <c r="H20" s="159">
        <v>319</v>
      </c>
      <c r="I20" s="160">
        <v>1189.8</v>
      </c>
      <c r="J20" s="159">
        <v>1785</v>
      </c>
      <c r="K20" s="160">
        <v>1060.3</v>
      </c>
    </row>
    <row r="21" spans="1:11" x14ac:dyDescent="0.25">
      <c r="A21" s="13" t="s">
        <v>2</v>
      </c>
      <c r="B21" s="159">
        <v>590</v>
      </c>
      <c r="C21" s="159">
        <v>1148.4966847000001</v>
      </c>
      <c r="D21" s="159">
        <v>688</v>
      </c>
      <c r="E21" s="159">
        <v>1155.4223818</v>
      </c>
      <c r="F21" s="159">
        <v>2172</v>
      </c>
      <c r="G21" s="160">
        <v>856.3</v>
      </c>
      <c r="H21" s="159">
        <v>1106</v>
      </c>
      <c r="I21" s="160">
        <v>1056.8</v>
      </c>
      <c r="J21" s="159">
        <v>3278</v>
      </c>
      <c r="K21" s="160">
        <v>924.2</v>
      </c>
    </row>
    <row r="22" spans="1:11" x14ac:dyDescent="0.25">
      <c r="A22" s="200" t="s">
        <v>151</v>
      </c>
      <c r="B22" s="157" t="s">
        <v>209</v>
      </c>
      <c r="C22" s="157" t="s">
        <v>209</v>
      </c>
      <c r="D22" s="157" t="s">
        <v>209</v>
      </c>
      <c r="E22" s="157" t="s">
        <v>209</v>
      </c>
      <c r="F22" s="157" t="s">
        <v>209</v>
      </c>
      <c r="G22" s="163" t="s">
        <v>209</v>
      </c>
      <c r="H22" s="157" t="s">
        <v>209</v>
      </c>
      <c r="I22" s="163" t="s">
        <v>209</v>
      </c>
      <c r="J22" s="157" t="s">
        <v>209</v>
      </c>
      <c r="K22" s="163" t="s">
        <v>209</v>
      </c>
    </row>
    <row r="23" spans="1:11" x14ac:dyDescent="0.25">
      <c r="A23" s="13" t="s">
        <v>1</v>
      </c>
      <c r="B23" s="159" t="s">
        <v>209</v>
      </c>
      <c r="C23" s="159" t="s">
        <v>209</v>
      </c>
      <c r="D23" s="159" t="s">
        <v>209</v>
      </c>
      <c r="E23" s="159" t="s">
        <v>209</v>
      </c>
      <c r="F23" s="159" t="s">
        <v>209</v>
      </c>
      <c r="G23" s="164" t="s">
        <v>209</v>
      </c>
      <c r="H23" s="159" t="s">
        <v>209</v>
      </c>
      <c r="I23" s="164" t="s">
        <v>209</v>
      </c>
      <c r="J23" s="159" t="s">
        <v>209</v>
      </c>
      <c r="K23" s="164" t="s">
        <v>209</v>
      </c>
    </row>
    <row r="24" spans="1:11" x14ac:dyDescent="0.25">
      <c r="A24" s="13" t="s">
        <v>2</v>
      </c>
      <c r="B24" s="159" t="s">
        <v>209</v>
      </c>
      <c r="C24" s="159" t="s">
        <v>209</v>
      </c>
      <c r="D24" s="159" t="s">
        <v>209</v>
      </c>
      <c r="E24" s="159" t="s">
        <v>209</v>
      </c>
      <c r="F24" s="159" t="s">
        <v>209</v>
      </c>
      <c r="G24" s="164" t="s">
        <v>209</v>
      </c>
      <c r="H24" s="159" t="s">
        <v>209</v>
      </c>
      <c r="I24" s="164" t="s">
        <v>209</v>
      </c>
      <c r="J24" s="159" t="s">
        <v>209</v>
      </c>
      <c r="K24" s="164" t="s">
        <v>209</v>
      </c>
    </row>
    <row r="25" spans="1:11" x14ac:dyDescent="0.25">
      <c r="A25" s="200" t="s">
        <v>150</v>
      </c>
      <c r="B25" s="161" t="s">
        <v>16</v>
      </c>
      <c r="C25" s="161" t="s">
        <v>16</v>
      </c>
      <c r="D25" s="161" t="s">
        <v>16</v>
      </c>
      <c r="E25" s="161" t="s">
        <v>16</v>
      </c>
      <c r="F25" s="157">
        <v>9</v>
      </c>
      <c r="G25" s="158">
        <v>1345.18</v>
      </c>
      <c r="H25" s="157">
        <v>2</v>
      </c>
      <c r="I25" s="158">
        <v>1644.31</v>
      </c>
      <c r="J25" s="157">
        <v>11</v>
      </c>
      <c r="K25" s="158">
        <v>1399.57</v>
      </c>
    </row>
    <row r="26" spans="1:11" x14ac:dyDescent="0.25">
      <c r="A26" s="13" t="s">
        <v>1</v>
      </c>
      <c r="B26" s="162" t="s">
        <v>16</v>
      </c>
      <c r="C26" s="162" t="s">
        <v>16</v>
      </c>
      <c r="D26" s="162" t="s">
        <v>16</v>
      </c>
      <c r="E26" s="162" t="s">
        <v>16</v>
      </c>
      <c r="F26" s="159">
        <v>6</v>
      </c>
      <c r="G26" s="160">
        <v>1469.85</v>
      </c>
      <c r="H26" s="159">
        <v>0</v>
      </c>
      <c r="I26" s="160">
        <v>0</v>
      </c>
      <c r="J26" s="159">
        <v>6</v>
      </c>
      <c r="K26" s="160">
        <v>1469.85</v>
      </c>
    </row>
    <row r="27" spans="1:11" x14ac:dyDescent="0.25">
      <c r="A27" s="95" t="s">
        <v>2</v>
      </c>
      <c r="B27" s="162" t="s">
        <v>16</v>
      </c>
      <c r="C27" s="162" t="s">
        <v>16</v>
      </c>
      <c r="D27" s="162" t="s">
        <v>16</v>
      </c>
      <c r="E27" s="162" t="s">
        <v>16</v>
      </c>
      <c r="F27" s="156">
        <v>3</v>
      </c>
      <c r="G27" s="164">
        <v>1095.8499999999999</v>
      </c>
      <c r="H27" s="156">
        <v>2</v>
      </c>
      <c r="I27" s="164">
        <v>1644.31</v>
      </c>
      <c r="J27" s="156">
        <v>5</v>
      </c>
      <c r="K27" s="164">
        <v>1315.24</v>
      </c>
    </row>
    <row r="28" spans="1:11" ht="15" customHeight="1" x14ac:dyDescent="0.25">
      <c r="A28" s="270" t="str">
        <f>'5.3-3 source'!A27:K27</f>
        <v>Sources : DGFiP - Service des retraites de l'État, et CNRACL.</v>
      </c>
      <c r="B28" s="271"/>
      <c r="C28" s="271"/>
      <c r="D28" s="271"/>
      <c r="E28" s="271"/>
      <c r="F28" s="271"/>
      <c r="G28" s="271"/>
      <c r="H28" s="271"/>
      <c r="I28" s="271"/>
      <c r="J28" s="271"/>
      <c r="K28" s="271"/>
    </row>
    <row r="29" spans="1:11" ht="45" customHeight="1" x14ac:dyDescent="0.25">
      <c r="A29" s="293" t="str">
        <f>'5.3-3 source'!A28:K28</f>
        <v>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v>
      </c>
      <c r="B29" s="268"/>
      <c r="C29" s="268"/>
      <c r="D29" s="268"/>
      <c r="E29" s="268"/>
      <c r="F29" s="268"/>
      <c r="G29" s="268"/>
      <c r="H29" s="268"/>
      <c r="I29" s="268"/>
      <c r="J29" s="268"/>
      <c r="K29" s="268"/>
    </row>
    <row r="30" spans="1:11" ht="30" customHeight="1" x14ac:dyDescent="0.25">
      <c r="A30" s="293" t="s">
        <v>185</v>
      </c>
      <c r="B30" s="268"/>
      <c r="C30" s="268"/>
      <c r="D30" s="268"/>
      <c r="E30" s="268"/>
      <c r="F30" s="268"/>
      <c r="G30" s="268"/>
      <c r="H30" s="268"/>
      <c r="I30" s="268"/>
      <c r="J30" s="268"/>
      <c r="K30" s="268"/>
    </row>
    <row r="31" spans="1:11" ht="15" customHeight="1" x14ac:dyDescent="0.25">
      <c r="A31" s="293" t="s">
        <v>32</v>
      </c>
      <c r="B31" s="268"/>
      <c r="C31" s="268"/>
      <c r="D31" s="268"/>
      <c r="E31" s="268"/>
      <c r="F31" s="268"/>
      <c r="G31" s="268"/>
      <c r="H31" s="268"/>
      <c r="I31" s="268"/>
      <c r="J31" s="268"/>
    </row>
  </sheetData>
  <mergeCells count="13">
    <mergeCell ref="A31:J31"/>
    <mergeCell ref="A28:K28"/>
    <mergeCell ref="A29:K29"/>
    <mergeCell ref="A30:K30"/>
    <mergeCell ref="A2:K2"/>
    <mergeCell ref="B4:E4"/>
    <mergeCell ref="F4:K4"/>
    <mergeCell ref="B5:C5"/>
    <mergeCell ref="D5:E5"/>
    <mergeCell ref="F5:G5"/>
    <mergeCell ref="H5:I5"/>
    <mergeCell ref="J5:K5"/>
    <mergeCell ref="A4:A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1</vt:i4>
      </vt:variant>
    </vt:vector>
  </HeadingPairs>
  <TitlesOfParts>
    <vt:vector size="30" baseType="lpstr">
      <vt:lpstr>FT5.3 calcul pension</vt:lpstr>
      <vt:lpstr>5.3-1</vt:lpstr>
      <vt:lpstr>5.3-1 source</vt:lpstr>
      <vt:lpstr>5.3-2</vt:lpstr>
      <vt:lpstr>5.3-2 source</vt:lpstr>
      <vt:lpstr>5.3-3</vt:lpstr>
      <vt:lpstr>5.3-3 source</vt:lpstr>
      <vt:lpstr>5.3-4</vt:lpstr>
      <vt:lpstr>5.3-4 source</vt:lpstr>
      <vt:lpstr>5.3-5</vt:lpstr>
      <vt:lpstr>5.3-5 source</vt:lpstr>
      <vt:lpstr>5.3-6</vt:lpstr>
      <vt:lpstr>5.3-6 source</vt:lpstr>
      <vt:lpstr>5.3-7</vt:lpstr>
      <vt:lpstr>5.3-7 source</vt:lpstr>
      <vt:lpstr>5.3-8</vt:lpstr>
      <vt:lpstr>5.3-8 source</vt:lpstr>
      <vt:lpstr>5.3-9</vt:lpstr>
      <vt:lpstr>5.3-9 source</vt:lpstr>
      <vt:lpstr>5.3-10</vt:lpstr>
      <vt:lpstr>5.3-10 source</vt:lpstr>
      <vt:lpstr>5.3-11</vt:lpstr>
      <vt:lpstr>5.3-11 source</vt:lpstr>
      <vt:lpstr>5.3-12</vt:lpstr>
      <vt:lpstr>5.3-12 source</vt:lpstr>
      <vt:lpstr>5.3-13</vt:lpstr>
      <vt:lpstr>5.3-13 source</vt:lpstr>
      <vt:lpstr>5.3-14</vt:lpstr>
      <vt:lpstr>5.3-14 source</vt:lpstr>
      <vt:lpstr>'FT5.3 calcul pension'!_Toc300760432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2018-09-25T16:13:45Z</dcterms:modified>
</cp:coreProperties>
</file>