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370" windowHeight="11010" activeTab="8"/>
  </bookViews>
  <sheets>
    <sheet name="F 7.3-1" sheetId="1" r:id="rId1"/>
    <sheet name="SF 7.3-1" sheetId="10" r:id="rId2"/>
    <sheet name="F 7.3-2" sheetId="2" r:id="rId3"/>
    <sheet name="SF 7.3-2" sheetId="3" r:id="rId4"/>
    <sheet name="F 7.3-3" sheetId="4" r:id="rId5"/>
    <sheet name="SF 7.3-3" sheetId="5" r:id="rId6"/>
    <sheet name="F 7.3-4" sheetId="6" r:id="rId7"/>
    <sheet name="SF 7.3-4" sheetId="8" r:id="rId8"/>
    <sheet name="F 7.3-5" sheetId="11" r:id="rId9"/>
  </sheets>
  <calcPr calcId="152511"/>
</workbook>
</file>

<file path=xl/calcChain.xml><?xml version="1.0" encoding="utf-8"?>
<calcChain xmlns="http://schemas.openxmlformats.org/spreadsheetml/2006/main">
  <c r="N9" i="10" l="1"/>
  <c r="N8" i="10"/>
  <c r="N7" i="10"/>
  <c r="N6" i="10"/>
  <c r="N5" i="10"/>
  <c r="N4" i="10"/>
  <c r="F9" i="11" l="1"/>
  <c r="F7" i="11"/>
  <c r="F8" i="11" l="1"/>
  <c r="F5" i="11"/>
  <c r="F6" i="11"/>
  <c r="C5" i="1" l="1"/>
  <c r="C6" i="1"/>
  <c r="C7" i="1"/>
  <c r="C8" i="1"/>
  <c r="C4" i="1"/>
  <c r="K9" i="10"/>
  <c r="C9" i="1" s="1"/>
  <c r="J9" i="10"/>
  <c r="I9" i="10"/>
  <c r="B9" i="1" l="1"/>
</calcChain>
</file>

<file path=xl/sharedStrings.xml><?xml version="1.0" encoding="utf-8"?>
<sst xmlns="http://schemas.openxmlformats.org/spreadsheetml/2006/main" count="65" uniqueCount="45">
  <si>
    <t>Total</t>
  </si>
  <si>
    <t>CFP - VAE - BC</t>
  </si>
  <si>
    <t>Figure 7.3-1 : Évolution des montants collectés par l'ANFH par type de financement</t>
  </si>
  <si>
    <t>(*) Essentiellement des contrats aidés.</t>
  </si>
  <si>
    <t>C</t>
  </si>
  <si>
    <t>B</t>
  </si>
  <si>
    <t>A</t>
  </si>
  <si>
    <t>Source : Rapports d'activité de l'ANFH.</t>
  </si>
  <si>
    <t>(en %)</t>
  </si>
  <si>
    <t>Catégorie hiérarchique</t>
  </si>
  <si>
    <t>Année</t>
  </si>
  <si>
    <t>Nombre d'heures, en milliers 
(axe de droite)</t>
  </si>
  <si>
    <t>Nombre de départs, en milliers 
(axe de gauche)</t>
  </si>
  <si>
    <r>
      <t>Autres</t>
    </r>
    <r>
      <rPr>
        <b/>
        <vertAlign val="superscript"/>
        <sz val="9"/>
        <color theme="1"/>
        <rFont val="Calibri Light"/>
        <family val="2"/>
      </rPr>
      <t>(*)</t>
    </r>
  </si>
  <si>
    <t>Figure 7.3-3 : Évolution du nombre de départs et d'heures en formation dans le cadre des plans de formation des établissements</t>
  </si>
  <si>
    <t>Figure 7.3-4 : Répartition des dossiers de bilan de compétences (BC) accordés par catégorie hiérarchique</t>
  </si>
  <si>
    <t>Fonds mutualisé pour les études promotionnelles (FMEP)</t>
  </si>
  <si>
    <t>Plan de formation des établissements</t>
  </si>
  <si>
    <t>Etablissements et services d'aide par le travail (ESAT)</t>
  </si>
  <si>
    <t>Évolution annuelle 
moyenne 
(en %)</t>
  </si>
  <si>
    <t>Développement professionnel continu médical (DPCM)</t>
  </si>
  <si>
    <t>S Figure 7.3-3 : Évolution du nombre de départs et d'heures en formation dans le cadre des plans de formation des établissements</t>
  </si>
  <si>
    <t>S Figure 7.3-4 : Répartition des dossiers de bilan de compétences (BC) accordés par catégorie hiérarchique</t>
  </si>
  <si>
    <r>
      <rPr>
        <b/>
        <sz val="8"/>
        <rFont val="Calibri"/>
        <family val="2"/>
      </rPr>
      <t>É</t>
    </r>
    <r>
      <rPr>
        <b/>
        <sz val="8"/>
        <rFont val="Arial"/>
        <family val="2"/>
      </rPr>
      <t>tablissements et services d'aide par le travail (Esat)</t>
    </r>
  </si>
  <si>
    <t>2016
 (en milliers d'euros)</t>
  </si>
  <si>
    <t>Évolution 2016/2015
(en %)</t>
  </si>
  <si>
    <t>Source : Rapport d'activité 2016 de l'ANFH.</t>
  </si>
  <si>
    <t>Figure 7.3-2 : Répartition des départs en formation dans le cadre des plans de formation des établissements par catégorie hiérarchique en 2016</t>
  </si>
  <si>
    <t>S Figure 7.3-2 : Répartition des départs en formation dans le cadre des plans de formation des établissements par catégorie hiérarchique en 2016</t>
  </si>
  <si>
    <t>SL Figure 7.3-1 : Évolution des montants collectés par l'ANFH par type de financement</t>
  </si>
  <si>
    <r>
      <t>15,3</t>
    </r>
    <r>
      <rPr>
        <vertAlign val="superscript"/>
        <sz val="8"/>
        <rFont val="Arial"/>
        <family val="2"/>
      </rPr>
      <t>(4)</t>
    </r>
  </si>
  <si>
    <t>(1) Depuis 2006 ; (2) Depuis 2007 ; (3) Depuis 2009 ; (4) Depuis 2013.</t>
  </si>
  <si>
    <t>Évolution 2016/2015 
(en %)</t>
  </si>
  <si>
    <t>Nombre d'études promotionnelles (FMEP)</t>
  </si>
  <si>
    <t>Nombre de départs en développement professionnel continu médical (DPCM)</t>
  </si>
  <si>
    <t>Bilan de compétences (BC)</t>
  </si>
  <si>
    <t>Validation des acquis de l'expérience (VAE)</t>
  </si>
  <si>
    <t>Congé de formation professionnelle (CFP)</t>
  </si>
  <si>
    <t>Nombre de dossiers CFP - VAE - BC</t>
  </si>
  <si>
    <t>Figure 7.3-5 : Évolution du nombre de dossiers de congés et de départs en formation financés</t>
  </si>
  <si>
    <r>
      <t>2,6</t>
    </r>
    <r>
      <rPr>
        <vertAlign val="superscript"/>
        <sz val="8"/>
        <rFont val="Arial"/>
        <family val="2"/>
      </rPr>
      <t>(1)</t>
    </r>
  </si>
  <si>
    <r>
      <t>5,5</t>
    </r>
    <r>
      <rPr>
        <vertAlign val="superscript"/>
        <sz val="8"/>
        <rFont val="Arial"/>
        <family val="2"/>
      </rPr>
      <t>(1)</t>
    </r>
  </si>
  <si>
    <r>
      <t>16,2</t>
    </r>
    <r>
      <rPr>
        <vertAlign val="superscript"/>
        <sz val="8"/>
        <rFont val="Arial"/>
        <family val="2"/>
      </rPr>
      <t>(2)</t>
    </r>
  </si>
  <si>
    <r>
      <t>4,8</t>
    </r>
    <r>
      <rPr>
        <vertAlign val="superscript"/>
        <sz val="8"/>
        <rFont val="Arial"/>
        <family val="2"/>
      </rPr>
      <t>(3)</t>
    </r>
  </si>
  <si>
    <r>
      <t>8,2</t>
    </r>
    <r>
      <rPr>
        <vertAlign val="superscript"/>
        <sz val="8"/>
        <rFont val="Arial"/>
        <family val="2"/>
      </rPr>
      <t>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</si>
</sst>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164" formatCode="0.0"/>
    <numFmt numFmtId="165" formatCode="#,##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9"/>
      <color theme="1"/>
      <name val="Calibri Light"/>
      <family val="2"/>
    </font>
    <font>
      <sz val="9"/>
      <color theme="1"/>
      <name val="Calibri Light"/>
      <family val="2"/>
    </font>
    <font>
      <sz val="10"/>
      <name val="Cambria"/>
      <family val="2"/>
      <scheme val="major"/>
    </font>
    <font>
      <sz val="9"/>
      <name val="Calibri Light"/>
      <family val="2"/>
    </font>
    <font>
      <b/>
      <vertAlign val="superscript"/>
      <sz val="9"/>
      <color theme="1"/>
      <name val="Calibri Light"/>
      <family val="2"/>
    </font>
    <font>
      <sz val="9"/>
      <color rgb="FFFF0000"/>
      <name val="Calibri Light"/>
      <family val="2"/>
    </font>
    <font>
      <b/>
      <sz val="9"/>
      <name val="Calibri Light"/>
      <family val="2"/>
    </font>
    <font>
      <b/>
      <sz val="8"/>
      <name val="Arial"/>
      <family val="2"/>
    </font>
    <font>
      <b/>
      <sz val="8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 style="thin">
        <color rgb="FFB2B2B2"/>
      </bottom>
      <diagonal/>
    </border>
    <border>
      <left style="thin">
        <color rgb="FFB2B2B2"/>
      </left>
      <right/>
      <top style="medium">
        <color indexed="64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medium">
        <color indexed="64"/>
      </bottom>
      <diagonal/>
    </border>
    <border>
      <left style="thin">
        <color rgb="FFB2B2B2"/>
      </left>
      <right/>
      <top style="thin">
        <color rgb="FFB2B2B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5" fillId="4" borderId="1" applyFont="0" applyAlignment="0">
      <alignment horizontal="center" wrapText="1"/>
    </xf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4" fillId="0" borderId="0"/>
  </cellStyleXfs>
  <cellXfs count="83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164" fontId="0" fillId="0" borderId="0" xfId="0" applyNumberFormat="1"/>
    <xf numFmtId="0" fontId="11" fillId="0" borderId="0" xfId="0" applyFont="1" applyAlignment="1">
      <alignment vertical="top" wrapText="1"/>
    </xf>
    <xf numFmtId="1" fontId="0" fillId="0" borderId="0" xfId="0" applyNumberFormat="1"/>
    <xf numFmtId="3" fontId="0" fillId="0" borderId="0" xfId="0" applyNumberFormat="1"/>
    <xf numFmtId="3" fontId="12" fillId="0" borderId="0" xfId="0" applyNumberFormat="1" applyFont="1"/>
    <xf numFmtId="0" fontId="15" fillId="0" borderId="0" xfId="0" applyFont="1"/>
    <xf numFmtId="0" fontId="16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14" fillId="0" borderId="1" xfId="6" applyNumberFormat="1" applyFont="1" applyFill="1" applyBorder="1" applyAlignment="1">
      <alignment horizontal="center"/>
    </xf>
    <xf numFmtId="0" fontId="11" fillId="0" borderId="0" xfId="0" applyFont="1"/>
    <xf numFmtId="0" fontId="13" fillId="0" borderId="1" xfId="2" applyFont="1" applyFill="1" applyBorder="1" applyAlignment="1">
      <alignment horizontal="center" vertical="center" wrapText="1"/>
    </xf>
    <xf numFmtId="3" fontId="14" fillId="0" borderId="1" xfId="2" applyNumberFormat="1" applyFont="1" applyFill="1" applyBorder="1" applyAlignment="1">
      <alignment horizontal="center"/>
    </xf>
    <xf numFmtId="0" fontId="13" fillId="0" borderId="1" xfId="2" applyFont="1" applyFill="1" applyBorder="1" applyAlignment="1">
      <alignment horizontal="center" vertical="center"/>
    </xf>
    <xf numFmtId="9" fontId="14" fillId="0" borderId="1" xfId="2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right" indent="3"/>
    </xf>
    <xf numFmtId="165" fontId="5" fillId="0" borderId="3" xfId="0" applyNumberFormat="1" applyFont="1" applyFill="1" applyBorder="1" applyAlignment="1">
      <alignment horizontal="right" indent="3"/>
    </xf>
    <xf numFmtId="165" fontId="5" fillId="0" borderId="0" xfId="0" applyNumberFormat="1" applyFont="1" applyFill="1" applyBorder="1" applyAlignment="1">
      <alignment horizontal="right" indent="3"/>
    </xf>
    <xf numFmtId="165" fontId="5" fillId="0" borderId="2" xfId="0" applyNumberFormat="1" applyFont="1" applyFill="1" applyBorder="1" applyAlignment="1">
      <alignment horizontal="right" indent="3"/>
    </xf>
    <xf numFmtId="0" fontId="20" fillId="0" borderId="0" xfId="0" applyFont="1" applyFill="1" applyBorder="1"/>
    <xf numFmtId="0" fontId="18" fillId="0" borderId="0" xfId="0" applyFont="1"/>
    <xf numFmtId="0" fontId="20" fillId="0" borderId="4" xfId="0" applyFont="1" applyFill="1" applyBorder="1"/>
    <xf numFmtId="0" fontId="20" fillId="0" borderId="4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/>
    <xf numFmtId="0" fontId="9" fillId="0" borderId="0" xfId="0" applyFont="1" applyAlignment="1">
      <alignment horizontal="left"/>
    </xf>
    <xf numFmtId="0" fontId="13" fillId="0" borderId="6" xfId="2" applyFont="1" applyFill="1" applyBorder="1" applyAlignment="1">
      <alignment horizontal="center" vertical="center"/>
    </xf>
    <xf numFmtId="3" fontId="14" fillId="0" borderId="6" xfId="2" applyNumberFormat="1" applyFont="1" applyFill="1" applyBorder="1" applyAlignment="1">
      <alignment horizontal="center"/>
    </xf>
    <xf numFmtId="1" fontId="14" fillId="0" borderId="7" xfId="6" applyNumberFormat="1" applyFont="1" applyFill="1" applyBorder="1" applyAlignment="1">
      <alignment horizontal="center"/>
    </xf>
    <xf numFmtId="0" fontId="9" fillId="0" borderId="0" xfId="8" applyFont="1" applyAlignment="1">
      <alignment horizontal="left"/>
    </xf>
    <xf numFmtId="0" fontId="16" fillId="0" borderId="0" xfId="8" applyFont="1"/>
    <xf numFmtId="0" fontId="19" fillId="0" borderId="5" xfId="8" applyFont="1" applyFill="1" applyBorder="1"/>
    <xf numFmtId="0" fontId="19" fillId="0" borderId="5" xfId="8" applyFont="1" applyFill="1" applyBorder="1" applyAlignment="1">
      <alignment horizontal="right" vertical="center" indent="1"/>
    </xf>
    <xf numFmtId="0" fontId="19" fillId="0" borderId="0" xfId="8" applyFont="1" applyFill="1"/>
    <xf numFmtId="0" fontId="20" fillId="0" borderId="3" xfId="8" applyFont="1" applyFill="1" applyBorder="1"/>
    <xf numFmtId="3" fontId="16" fillId="0" borderId="3" xfId="8" applyNumberFormat="1" applyFont="1" applyFill="1" applyBorder="1" applyAlignment="1">
      <alignment horizontal="right" vertical="center" indent="1"/>
    </xf>
    <xf numFmtId="0" fontId="16" fillId="0" borderId="3" xfId="8" applyFont="1" applyFill="1" applyBorder="1" applyAlignment="1">
      <alignment horizontal="right" vertical="center" indent="1"/>
    </xf>
    <xf numFmtId="0" fontId="16" fillId="0" borderId="0" xfId="8" applyFont="1" applyFill="1"/>
    <xf numFmtId="0" fontId="20" fillId="0" borderId="0" xfId="8" applyFont="1" applyFill="1" applyBorder="1"/>
    <xf numFmtId="3" fontId="16" fillId="0" borderId="0" xfId="8" applyNumberFormat="1" applyFont="1" applyFill="1" applyBorder="1" applyAlignment="1">
      <alignment horizontal="right" vertical="center" indent="1"/>
    </xf>
    <xf numFmtId="0" fontId="16" fillId="0" borderId="0" xfId="8" applyFont="1" applyFill="1" applyBorder="1" applyAlignment="1">
      <alignment horizontal="right" vertical="center" indent="1"/>
    </xf>
    <xf numFmtId="3" fontId="19" fillId="0" borderId="5" xfId="8" applyNumberFormat="1" applyFont="1" applyFill="1" applyBorder="1" applyAlignment="1">
      <alignment horizontal="right" vertical="center" indent="1"/>
    </xf>
    <xf numFmtId="0" fontId="19" fillId="0" borderId="0" xfId="8" applyFont="1" applyFill="1" applyBorder="1"/>
    <xf numFmtId="0" fontId="7" fillId="0" borderId="0" xfId="8" applyFont="1"/>
    <xf numFmtId="0" fontId="5" fillId="0" borderId="4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3" fillId="0" borderId="8" xfId="6" applyFont="1" applyFill="1" applyBorder="1" applyAlignment="1">
      <alignment horizontal="center" vertical="center" wrapText="1"/>
    </xf>
    <xf numFmtId="0" fontId="13" fillId="0" borderId="9" xfId="6" applyFont="1" applyFill="1" applyBorder="1" applyAlignment="1">
      <alignment horizontal="center" vertical="center" wrapText="1"/>
    </xf>
    <xf numFmtId="0" fontId="13" fillId="0" borderId="10" xfId="6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13" fillId="0" borderId="12" xfId="6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13" fillId="0" borderId="14" xfId="6" applyFont="1" applyFill="1" applyBorder="1" applyAlignment="1">
      <alignment horizontal="center"/>
    </xf>
    <xf numFmtId="1" fontId="14" fillId="0" borderId="15" xfId="6" applyNumberFormat="1" applyFont="1" applyFill="1" applyBorder="1" applyAlignment="1">
      <alignment horizontal="center"/>
    </xf>
    <xf numFmtId="1" fontId="14" fillId="0" borderId="16" xfId="6" applyNumberFormat="1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0" fillId="0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20" fillId="0" borderId="5" xfId="0" applyFont="1" applyFill="1" applyBorder="1"/>
    <xf numFmtId="0" fontId="20" fillId="0" borderId="0" xfId="0" applyFont="1" applyFill="1" applyBorder="1" applyAlignment="1">
      <alignment horizontal="left" indent="2"/>
    </xf>
    <xf numFmtId="164" fontId="5" fillId="0" borderId="0" xfId="0" applyNumberFormat="1" applyFont="1" applyFill="1" applyBorder="1" applyAlignment="1">
      <alignment horizontal="right" indent="2"/>
    </xf>
    <xf numFmtId="164" fontId="5" fillId="0" borderId="5" xfId="0" applyNumberFormat="1" applyFont="1" applyFill="1" applyBorder="1" applyAlignment="1">
      <alignment horizontal="right" indent="2"/>
    </xf>
    <xf numFmtId="164" fontId="5" fillId="0" borderId="2" xfId="0" applyNumberFormat="1" applyFont="1" applyFill="1" applyBorder="1" applyAlignment="1">
      <alignment horizontal="right" wrapText="1" indent="2"/>
    </xf>
    <xf numFmtId="1" fontId="5" fillId="0" borderId="0" xfId="0" applyNumberFormat="1" applyFont="1" applyFill="1" applyBorder="1" applyAlignment="1">
      <alignment horizontal="right" indent="2"/>
    </xf>
    <xf numFmtId="0" fontId="20" fillId="0" borderId="18" xfId="0" applyFont="1" applyFill="1" applyBorder="1"/>
    <xf numFmtId="0" fontId="20" fillId="0" borderId="18" xfId="0" applyNumberFormat="1" applyFont="1" applyFill="1" applyBorder="1" applyAlignment="1">
      <alignment horizontal="center" vertical="center" wrapText="1"/>
    </xf>
    <xf numFmtId="0" fontId="20" fillId="5" borderId="3" xfId="0" applyFont="1" applyFill="1" applyBorder="1"/>
    <xf numFmtId="3" fontId="5" fillId="5" borderId="3" xfId="0" applyNumberFormat="1" applyFont="1" applyFill="1" applyBorder="1" applyAlignment="1">
      <alignment horizontal="right" indent="3"/>
    </xf>
    <xf numFmtId="165" fontId="5" fillId="5" borderId="3" xfId="0" applyNumberFormat="1" applyFont="1" applyFill="1" applyBorder="1" applyAlignment="1">
      <alignment horizontal="right" indent="3"/>
    </xf>
    <xf numFmtId="0" fontId="0" fillId="5" borderId="0" xfId="0" applyFill="1"/>
    <xf numFmtId="164" fontId="0" fillId="5" borderId="0" xfId="0" applyNumberFormat="1" applyFill="1"/>
    <xf numFmtId="0" fontId="20" fillId="5" borderId="0" xfId="0" applyFont="1" applyFill="1" applyBorder="1"/>
    <xf numFmtId="3" fontId="5" fillId="5" borderId="0" xfId="0" applyNumberFormat="1" applyFont="1" applyFill="1" applyBorder="1" applyAlignment="1">
      <alignment horizontal="right" indent="3"/>
    </xf>
    <xf numFmtId="165" fontId="5" fillId="5" borderId="0" xfId="0" applyNumberFormat="1" applyFont="1" applyFill="1" applyBorder="1" applyAlignment="1">
      <alignment horizontal="right" indent="3"/>
    </xf>
    <xf numFmtId="3" fontId="5" fillId="0" borderId="0" xfId="0" applyNumberFormat="1" applyFont="1" applyFill="1" applyBorder="1" applyAlignment="1">
      <alignment horizontal="right" indent="2"/>
    </xf>
    <xf numFmtId="3" fontId="5" fillId="0" borderId="5" xfId="0" applyNumberFormat="1" applyFont="1" applyFill="1" applyBorder="1" applyAlignment="1">
      <alignment horizontal="right" indent="2"/>
    </xf>
    <xf numFmtId="3" fontId="5" fillId="0" borderId="2" xfId="0" applyNumberFormat="1" applyFont="1" applyFill="1" applyBorder="1" applyAlignment="1">
      <alignment horizontal="right" wrapText="1" indent="2"/>
    </xf>
    <xf numFmtId="0" fontId="9" fillId="0" borderId="0" xfId="0" applyFont="1" applyAlignment="1">
      <alignment horizontal="left"/>
    </xf>
  </cellXfs>
  <cellStyles count="9">
    <cellStyle name="20 % - Accent4 2" xfId="1"/>
    <cellStyle name="20 % - Accent4 2 2" xfId="7"/>
    <cellStyle name="40 % - Accent4 2" xfId="2"/>
    <cellStyle name="40 % - Accent4 2 2" xfId="6"/>
    <cellStyle name="Euro" xfId="3"/>
    <cellStyle name="Normal" xfId="0" builtinId="0"/>
    <cellStyle name="Normal 2" xfId="4"/>
    <cellStyle name="Normal 3" xfId="8"/>
    <cellStyle name="Style 1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4513274336283184"/>
          <c:y val="9.3897144114693895E-2"/>
          <c:w val="0.36725663716814161"/>
          <c:h val="0.77934629615195927"/>
        </c:manualLayout>
      </c:layout>
      <c:pie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dLbl>
              <c:idx val="0"/>
              <c:layout>
                <c:manualLayout>
                  <c:x val="1.6906385225676397E-2"/>
                  <c:y val="-7.86636987526128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A
35 %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761402821273231E-2"/>
                  <c:y val="-3.95620476962697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B
23 %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4883428479074028E-2"/>
                  <c:y val="-1.459662882781782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C
40 %</a:t>
                    </a:r>
                  </a:p>
                </c:rich>
              </c:tx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76643740915768"/>
                  <c:y val="3.867455095912542E-2"/>
                </c:manualLayout>
              </c:layout>
              <c:tx>
                <c:rich>
                  <a:bodyPr/>
                  <a:lstStyle/>
                  <a:p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Autres</a:t>
                    </a:r>
                    <a:r>
                      <a:rPr lang="en-US" sz="900" b="0" i="0" u="none" strike="noStrike" baseline="30000">
                        <a:solidFill>
                          <a:srgbClr val="000000"/>
                        </a:solidFill>
                        <a:latin typeface="Calibri"/>
                      </a:rPr>
                      <a:t>(*)</a:t>
                    </a:r>
                  </a:p>
                  <a:p>
                    <a:r>
                      <a:rPr lang="en-US" sz="900" b="0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2 %</a:t>
                    </a:r>
                    <a:endParaRPr lang="en-US" sz="1000" b="0" i="0" u="none" strike="noStrike" baseline="0">
                      <a:solidFill>
                        <a:srgbClr val="000000"/>
                      </a:solidFill>
                      <a:latin typeface="Calibri"/>
                    </a:endParaRPr>
                  </a:p>
                </c:rich>
              </c:tx>
              <c:dLblPos val="bestFit"/>
              <c:showLegendKey val="1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dLblPos val="outEnd"/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'SF 7.3-2'!$A$4:$A$7</c:f>
              <c:strCache>
                <c:ptCount val="4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Autres(*)</c:v>
                </c:pt>
              </c:strCache>
            </c:strRef>
          </c:cat>
          <c:val>
            <c:numRef>
              <c:f>'SF 7.3-2'!$B$4:$B$7</c:f>
              <c:numCache>
                <c:formatCode>0%</c:formatCode>
                <c:ptCount val="4"/>
                <c:pt idx="0">
                  <c:v>0.35</c:v>
                </c:pt>
                <c:pt idx="1">
                  <c:v>0.23</c:v>
                </c:pt>
                <c:pt idx="2">
                  <c:v>0.4</c:v>
                </c:pt>
                <c:pt idx="3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ln w="25400">
              <a:noFill/>
            </a:ln>
          </c:spPr>
          <c:explosion val="25"/>
          <c:dPt>
            <c:idx val="0"/>
            <c:bubble3D val="0"/>
          </c:dPt>
          <c:dLbls>
            <c:dLbl>
              <c:idx val="0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14306474583168"/>
          <c:y val="0.15925983528586257"/>
          <c:w val="0.74801732239219521"/>
          <c:h val="0.72592855153555969"/>
        </c:manualLayout>
      </c:layout>
      <c:barChart>
        <c:barDir val="col"/>
        <c:grouping val="clustered"/>
        <c:varyColors val="0"/>
        <c:ser>
          <c:idx val="1"/>
          <c:order val="0"/>
          <c:tx>
            <c:v>Départs (axe de gauche)</c:v>
          </c:tx>
          <c:invertIfNegative val="0"/>
          <c:cat>
            <c:numRef>
              <c:f>'SF 7.3-3'!$A$4:$A$11</c:f>
              <c:numCache>
                <c:formatCode>General</c:formatCod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'SF 7.3-3'!$B$4:$B$11</c:f>
              <c:numCache>
                <c:formatCode>#,##0</c:formatCode>
                <c:ptCount val="8"/>
                <c:pt idx="0">
                  <c:v>832.79899999999998</c:v>
                </c:pt>
                <c:pt idx="1">
                  <c:v>838.64200000000005</c:v>
                </c:pt>
                <c:pt idx="2">
                  <c:v>882.31799999999998</c:v>
                </c:pt>
                <c:pt idx="3">
                  <c:v>941.36800000000005</c:v>
                </c:pt>
                <c:pt idx="4">
                  <c:v>983.93200000000002</c:v>
                </c:pt>
                <c:pt idx="5">
                  <c:v>1004.207</c:v>
                </c:pt>
                <c:pt idx="6">
                  <c:v>1023</c:v>
                </c:pt>
                <c:pt idx="7">
                  <c:v>1050.4000000000001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792768"/>
        <c:axId val="99794304"/>
      </c:barChart>
      <c:lineChart>
        <c:grouping val="standard"/>
        <c:varyColors val="0"/>
        <c:ser>
          <c:idx val="0"/>
          <c:order val="1"/>
          <c:tx>
            <c:v>Heures (axe de droite)</c:v>
          </c:tx>
          <c:val>
            <c:numRef>
              <c:f>'SF 7.3-3'!$C$4:$C$11</c:f>
              <c:numCache>
                <c:formatCode>#,##0</c:formatCode>
                <c:ptCount val="8"/>
                <c:pt idx="0">
                  <c:v>25513.223000000002</c:v>
                </c:pt>
                <c:pt idx="1">
                  <c:v>25568.181818181816</c:v>
                </c:pt>
                <c:pt idx="2">
                  <c:v>27000</c:v>
                </c:pt>
                <c:pt idx="3">
                  <c:v>27280.746999999999</c:v>
                </c:pt>
                <c:pt idx="4">
                  <c:v>26447.453000000001</c:v>
                </c:pt>
                <c:pt idx="5">
                  <c:v>26341.263999999999</c:v>
                </c:pt>
                <c:pt idx="6">
                  <c:v>26243.359</c:v>
                </c:pt>
                <c:pt idx="7">
                  <c:v>25976.47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96480"/>
        <c:axId val="99798016"/>
      </c:lineChart>
      <c:catAx>
        <c:axId val="99792768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794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79430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900"/>
                  <a:t>Nombre de départs </a:t>
                </a:r>
              </a:p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900"/>
                  <a:t>(en milliers)</a:t>
                </a:r>
              </a:p>
            </c:rich>
          </c:tx>
          <c:layout>
            <c:manualLayout>
              <c:xMode val="edge"/>
              <c:yMode val="edge"/>
              <c:x val="2.1234045173649428E-2"/>
              <c:y val="4.1712325414129548E-3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792768"/>
        <c:crosses val="autoZero"/>
        <c:crossBetween val="between"/>
      </c:valAx>
      <c:catAx>
        <c:axId val="99796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9798016"/>
        <c:crosses val="autoZero"/>
        <c:auto val="0"/>
        <c:lblAlgn val="ctr"/>
        <c:lblOffset val="100"/>
        <c:noMultiLvlLbl val="0"/>
      </c:catAx>
      <c:valAx>
        <c:axId val="99798016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900"/>
                  <a:t>Nombre d'heures </a:t>
                </a:r>
              </a:p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fr-FR" sz="900"/>
                  <a:t>(en milliers)</a:t>
                </a:r>
              </a:p>
            </c:rich>
          </c:tx>
          <c:layout>
            <c:manualLayout>
              <c:xMode val="edge"/>
              <c:yMode val="edge"/>
              <c:x val="0.76198153575761818"/>
              <c:y val="8.8869809494760083E-4"/>
            </c:manualLayout>
          </c:layout>
          <c:overlay val="0"/>
        </c:title>
        <c:numFmt formatCode="#,##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fr-FR"/>
          </a:p>
        </c:txPr>
        <c:crossAx val="99796480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11179953964219913"/>
          <c:y val="0.1432960187205515"/>
          <c:w val="0.24553814323698137"/>
          <c:h val="0.1683469472857948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'SF 7.3-4'!$A$4</c:f>
              <c:strCache>
                <c:ptCount val="1"/>
                <c:pt idx="0">
                  <c:v>A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'SF 7.3-4'!$B$3:$H$3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'SF 7.3-4'!$B$4:$H$4</c:f>
              <c:numCache>
                <c:formatCode>0</c:formatCode>
                <c:ptCount val="7"/>
                <c:pt idx="0">
                  <c:v>10</c:v>
                </c:pt>
                <c:pt idx="1">
                  <c:v>14</c:v>
                </c:pt>
                <c:pt idx="2">
                  <c:v>16</c:v>
                </c:pt>
                <c:pt idx="3">
                  <c:v>18</c:v>
                </c:pt>
                <c:pt idx="4">
                  <c:v>18</c:v>
                </c:pt>
                <c:pt idx="5">
                  <c:v>21</c:v>
                </c:pt>
                <c:pt idx="6" formatCode="General">
                  <c:v>21</c:v>
                </c:pt>
              </c:numCache>
            </c:numRef>
          </c:val>
        </c:ser>
        <c:ser>
          <c:idx val="2"/>
          <c:order val="1"/>
          <c:tx>
            <c:strRef>
              <c:f>'SF 7.3-4'!$A$5</c:f>
              <c:strCache>
                <c:ptCount val="1"/>
                <c:pt idx="0">
                  <c:v>B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'SF 7.3-4'!$B$3:$H$3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'SF 7.3-4'!$B$5:$H$5</c:f>
              <c:numCache>
                <c:formatCode>0</c:formatCode>
                <c:ptCount val="7"/>
                <c:pt idx="0">
                  <c:v>36</c:v>
                </c:pt>
                <c:pt idx="1">
                  <c:v>28</c:v>
                </c:pt>
                <c:pt idx="2">
                  <c:v>26</c:v>
                </c:pt>
                <c:pt idx="3">
                  <c:v>23</c:v>
                </c:pt>
                <c:pt idx="4">
                  <c:v>24</c:v>
                </c:pt>
                <c:pt idx="5">
                  <c:v>23</c:v>
                </c:pt>
                <c:pt idx="6" formatCode="General">
                  <c:v>21</c:v>
                </c:pt>
              </c:numCache>
            </c:numRef>
          </c:val>
        </c:ser>
        <c:ser>
          <c:idx val="3"/>
          <c:order val="2"/>
          <c:tx>
            <c:strRef>
              <c:f>'SF 7.3-4'!$A$6</c:f>
              <c:strCache>
                <c:ptCount val="1"/>
                <c:pt idx="0">
                  <c:v>C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'SF 7.3-4'!$B$3:$H$3</c:f>
              <c:numCache>
                <c:formatCode>General</c:formatCod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numCache>
            </c:numRef>
          </c:cat>
          <c:val>
            <c:numRef>
              <c:f>'SF 7.3-4'!$B$6:$H$6</c:f>
              <c:numCache>
                <c:formatCode>0</c:formatCode>
                <c:ptCount val="7"/>
                <c:pt idx="0">
                  <c:v>54</c:v>
                </c:pt>
                <c:pt idx="1">
                  <c:v>58</c:v>
                </c:pt>
                <c:pt idx="2">
                  <c:v>58</c:v>
                </c:pt>
                <c:pt idx="3">
                  <c:v>59</c:v>
                </c:pt>
                <c:pt idx="4">
                  <c:v>58</c:v>
                </c:pt>
                <c:pt idx="5">
                  <c:v>56</c:v>
                </c:pt>
                <c:pt idx="6" formatCode="General">
                  <c:v>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337408"/>
        <c:axId val="108343296"/>
      </c:barChart>
      <c:catAx>
        <c:axId val="10833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343296"/>
        <c:crosses val="autoZero"/>
        <c:auto val="1"/>
        <c:lblAlgn val="ctr"/>
        <c:lblOffset val="100"/>
        <c:noMultiLvlLbl val="0"/>
      </c:catAx>
      <c:valAx>
        <c:axId val="108343296"/>
        <c:scaling>
          <c:orientation val="minMax"/>
          <c:max val="100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08337408"/>
        <c:crosses val="autoZero"/>
        <c:crossBetween val="between"/>
        <c:majorUnit val="20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</xdr:colOff>
      <xdr:row>2</xdr:row>
      <xdr:rowOff>11430</xdr:rowOff>
    </xdr:from>
    <xdr:to>
      <xdr:col>5</xdr:col>
      <xdr:colOff>605790</xdr:colOff>
      <xdr:row>16</xdr:row>
      <xdr:rowOff>97155</xdr:rowOff>
    </xdr:to>
    <xdr:graphicFrame macro="">
      <xdr:nvGraphicFramePr>
        <xdr:cNvPr id="2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4</xdr:col>
      <xdr:colOff>571500</xdr:colOff>
      <xdr:row>0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</xdr:colOff>
      <xdr:row>1</xdr:row>
      <xdr:rowOff>144780</xdr:rowOff>
    </xdr:from>
    <xdr:to>
      <xdr:col>7</xdr:col>
      <xdr:colOff>548640</xdr:colOff>
      <xdr:row>17</xdr:row>
      <xdr:rowOff>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60960</xdr:rowOff>
    </xdr:from>
    <xdr:to>
      <xdr:col>5</xdr:col>
      <xdr:colOff>502920</xdr:colOff>
      <xdr:row>18</xdr:row>
      <xdr:rowOff>15240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showGridLines="0" zoomScaleNormal="100" workbookViewId="0">
      <selection activeCell="A21" sqref="A21"/>
    </sheetView>
  </sheetViews>
  <sheetFormatPr baseColWidth="10" defaultRowHeight="12.75" x14ac:dyDescent="0.2"/>
  <cols>
    <col min="1" max="1" width="48.42578125" bestFit="1" customWidth="1"/>
    <col min="2" max="2" width="15.85546875" customWidth="1"/>
    <col min="3" max="3" width="16.42578125" customWidth="1"/>
    <col min="4" max="4" width="15.85546875" customWidth="1"/>
  </cols>
  <sheetData>
    <row r="1" spans="1:6" x14ac:dyDescent="0.2">
      <c r="A1" s="82" t="s">
        <v>2</v>
      </c>
      <c r="B1" s="82"/>
      <c r="C1" s="82"/>
      <c r="D1" s="82"/>
    </row>
    <row r="2" spans="1:6" ht="13.5" thickBot="1" x14ac:dyDescent="0.25">
      <c r="A2" s="11"/>
      <c r="B2" s="11"/>
      <c r="C2" s="11"/>
      <c r="D2" s="11"/>
    </row>
    <row r="3" spans="1:6" ht="35.450000000000003" customHeight="1" x14ac:dyDescent="0.2">
      <c r="A3" s="25"/>
      <c r="B3" s="26" t="s">
        <v>24</v>
      </c>
      <c r="C3" s="26" t="s">
        <v>25</v>
      </c>
      <c r="D3" s="26" t="s">
        <v>19</v>
      </c>
    </row>
    <row r="4" spans="1:6" s="74" customFormat="1" x14ac:dyDescent="0.2">
      <c r="A4" s="71" t="s">
        <v>1</v>
      </c>
      <c r="B4" s="72">
        <v>58798</v>
      </c>
      <c r="C4" s="73">
        <f>('SF 7.3-1'!L4-'SF 7.3-1'!K4)/'SF 7.3-1'!K4*100</f>
        <v>1.0830697290606519</v>
      </c>
      <c r="D4" s="73" t="s">
        <v>40</v>
      </c>
      <c r="E4" s="75"/>
      <c r="F4" s="75"/>
    </row>
    <row r="5" spans="1:6" s="74" customFormat="1" x14ac:dyDescent="0.2">
      <c r="A5" s="76" t="s">
        <v>17</v>
      </c>
      <c r="B5" s="77">
        <v>549990</v>
      </c>
      <c r="C5" s="78">
        <f>('SF 7.3-1'!L5-'SF 7.3-1'!K5)/'SF 7.3-1'!K5*100</f>
        <v>1.3453377532988506</v>
      </c>
      <c r="D5" s="78" t="s">
        <v>41</v>
      </c>
      <c r="E5" s="75"/>
      <c r="F5" s="75"/>
    </row>
    <row r="6" spans="1:6" s="74" customFormat="1" x14ac:dyDescent="0.2">
      <c r="A6" s="76" t="s">
        <v>16</v>
      </c>
      <c r="B6" s="77">
        <v>176393</v>
      </c>
      <c r="C6" s="78">
        <f>('SF 7.3-1'!L6-'SF 7.3-1'!K6)/'SF 7.3-1'!K6*100</f>
        <v>1.0419650119720003</v>
      </c>
      <c r="D6" s="78" t="s">
        <v>42</v>
      </c>
      <c r="E6" s="75"/>
      <c r="F6" s="75"/>
    </row>
    <row r="7" spans="1:6" s="74" customFormat="1" x14ac:dyDescent="0.2">
      <c r="A7" s="76" t="s">
        <v>23</v>
      </c>
      <c r="B7" s="77">
        <v>516</v>
      </c>
      <c r="C7" s="78">
        <f>('SF 7.3-1'!L7-'SF 7.3-1'!K7)/'SF 7.3-1'!K7*100</f>
        <v>8.4033613445378155</v>
      </c>
      <c r="D7" s="78" t="s">
        <v>43</v>
      </c>
      <c r="E7" s="75"/>
      <c r="F7" s="75"/>
    </row>
    <row r="8" spans="1:6" s="74" customFormat="1" x14ac:dyDescent="0.2">
      <c r="A8" s="76" t="s">
        <v>20</v>
      </c>
      <c r="B8" s="77">
        <v>22274</v>
      </c>
      <c r="C8" s="78">
        <f>('SF 7.3-1'!L8-'SF 7.3-1'!K8)/'SF 7.3-1'!K8*100</f>
        <v>3.8511749347258482</v>
      </c>
      <c r="D8" s="78" t="s">
        <v>30</v>
      </c>
      <c r="E8" s="75"/>
      <c r="F8" s="75"/>
    </row>
    <row r="9" spans="1:6" ht="13.5" thickBot="1" x14ac:dyDescent="0.25">
      <c r="A9" s="27" t="s">
        <v>0</v>
      </c>
      <c r="B9" s="19">
        <f>SUM(B4:B8)</f>
        <v>807971</v>
      </c>
      <c r="C9" s="22">
        <f>('SF 7.3-1'!L9-'SF 7.3-1'!K9)/'SF 7.3-1'!K9*100</f>
        <v>1.3314019476895487</v>
      </c>
      <c r="D9" s="22" t="s">
        <v>44</v>
      </c>
      <c r="E9" s="4"/>
      <c r="F9" s="4"/>
    </row>
    <row r="10" spans="1:6" x14ac:dyDescent="0.2">
      <c r="A10" s="3" t="s">
        <v>7</v>
      </c>
    </row>
    <row r="11" spans="1:6" x14ac:dyDescent="0.2">
      <c r="A11" s="1" t="s">
        <v>31</v>
      </c>
      <c r="E11" s="2"/>
    </row>
    <row r="12" spans="1:6" x14ac:dyDescent="0.2">
      <c r="A12" s="1"/>
    </row>
    <row r="31" spans="2:2" x14ac:dyDescent="0.2">
      <c r="B31" s="4"/>
    </row>
  </sheetData>
  <mergeCells count="1">
    <mergeCell ref="A1:D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11"/>
  <sheetViews>
    <sheetView showGridLines="0" workbookViewId="0">
      <pane xSplit="1" topLeftCell="C1" activePane="topRight" state="frozen"/>
      <selection pane="topRight" activeCell="N4" sqref="N4:N9"/>
    </sheetView>
  </sheetViews>
  <sheetFormatPr baseColWidth="10" defaultColWidth="11.42578125" defaultRowHeight="12" x14ac:dyDescent="0.2"/>
  <cols>
    <col min="1" max="1" width="41.5703125" style="33" customWidth="1"/>
    <col min="2" max="13" width="9.85546875" style="33" customWidth="1"/>
    <col min="14" max="14" width="14" style="33" customWidth="1"/>
    <col min="15" max="19" width="9.85546875" style="33" customWidth="1"/>
    <col min="20" max="21" width="11.42578125" style="33"/>
    <col min="22" max="22" width="19.28515625" style="33" customWidth="1"/>
    <col min="23" max="256" width="11.42578125" style="33"/>
    <col min="257" max="257" width="11.5703125" style="33" bestFit="1" customWidth="1"/>
    <col min="258" max="258" width="13" style="33" bestFit="1" customWidth="1"/>
    <col min="259" max="259" width="15.5703125" style="33" bestFit="1" customWidth="1"/>
    <col min="260" max="260" width="14.28515625" style="33" customWidth="1"/>
    <col min="261" max="262" width="11.5703125" style="33" bestFit="1" customWidth="1"/>
    <col min="263" max="263" width="12.140625" style="33" bestFit="1" customWidth="1"/>
    <col min="264" max="264" width="11.5703125" style="33" bestFit="1" customWidth="1"/>
    <col min="265" max="265" width="10.7109375" style="33" customWidth="1"/>
    <col min="266" max="272" width="6.7109375" style="33" bestFit="1" customWidth="1"/>
    <col min="273" max="273" width="9.28515625" style="33" customWidth="1"/>
    <col min="274" max="512" width="11.42578125" style="33"/>
    <col min="513" max="513" width="11.5703125" style="33" bestFit="1" customWidth="1"/>
    <col min="514" max="514" width="13" style="33" bestFit="1" customWidth="1"/>
    <col min="515" max="515" width="15.5703125" style="33" bestFit="1" customWidth="1"/>
    <col min="516" max="516" width="14.28515625" style="33" customWidth="1"/>
    <col min="517" max="518" width="11.5703125" style="33" bestFit="1" customWidth="1"/>
    <col min="519" max="519" width="12.140625" style="33" bestFit="1" customWidth="1"/>
    <col min="520" max="520" width="11.5703125" style="33" bestFit="1" customWidth="1"/>
    <col min="521" max="521" width="10.7109375" style="33" customWidth="1"/>
    <col min="522" max="528" width="6.7109375" style="33" bestFit="1" customWidth="1"/>
    <col min="529" max="529" width="9.28515625" style="33" customWidth="1"/>
    <col min="530" max="768" width="11.42578125" style="33"/>
    <col min="769" max="769" width="11.5703125" style="33" bestFit="1" customWidth="1"/>
    <col min="770" max="770" width="13" style="33" bestFit="1" customWidth="1"/>
    <col min="771" max="771" width="15.5703125" style="33" bestFit="1" customWidth="1"/>
    <col min="772" max="772" width="14.28515625" style="33" customWidth="1"/>
    <col min="773" max="774" width="11.5703125" style="33" bestFit="1" customWidth="1"/>
    <col min="775" max="775" width="12.140625" style="33" bestFit="1" customWidth="1"/>
    <col min="776" max="776" width="11.5703125" style="33" bestFit="1" customWidth="1"/>
    <col min="777" max="777" width="10.7109375" style="33" customWidth="1"/>
    <col min="778" max="784" width="6.7109375" style="33" bestFit="1" customWidth="1"/>
    <col min="785" max="785" width="9.28515625" style="33" customWidth="1"/>
    <col min="786" max="1024" width="11.42578125" style="33"/>
    <col min="1025" max="1025" width="11.5703125" style="33" bestFit="1" customWidth="1"/>
    <col min="1026" max="1026" width="13" style="33" bestFit="1" customWidth="1"/>
    <col min="1027" max="1027" width="15.5703125" style="33" bestFit="1" customWidth="1"/>
    <col min="1028" max="1028" width="14.28515625" style="33" customWidth="1"/>
    <col min="1029" max="1030" width="11.5703125" style="33" bestFit="1" customWidth="1"/>
    <col min="1031" max="1031" width="12.140625" style="33" bestFit="1" customWidth="1"/>
    <col min="1032" max="1032" width="11.5703125" style="33" bestFit="1" customWidth="1"/>
    <col min="1033" max="1033" width="10.7109375" style="33" customWidth="1"/>
    <col min="1034" max="1040" width="6.7109375" style="33" bestFit="1" customWidth="1"/>
    <col min="1041" max="1041" width="9.28515625" style="33" customWidth="1"/>
    <col min="1042" max="1280" width="11.42578125" style="33"/>
    <col min="1281" max="1281" width="11.5703125" style="33" bestFit="1" customWidth="1"/>
    <col min="1282" max="1282" width="13" style="33" bestFit="1" customWidth="1"/>
    <col min="1283" max="1283" width="15.5703125" style="33" bestFit="1" customWidth="1"/>
    <col min="1284" max="1284" width="14.28515625" style="33" customWidth="1"/>
    <col min="1285" max="1286" width="11.5703125" style="33" bestFit="1" customWidth="1"/>
    <col min="1287" max="1287" width="12.140625" style="33" bestFit="1" customWidth="1"/>
    <col min="1288" max="1288" width="11.5703125" style="33" bestFit="1" customWidth="1"/>
    <col min="1289" max="1289" width="10.7109375" style="33" customWidth="1"/>
    <col min="1290" max="1296" width="6.7109375" style="33" bestFit="1" customWidth="1"/>
    <col min="1297" max="1297" width="9.28515625" style="33" customWidth="1"/>
    <col min="1298" max="1536" width="11.42578125" style="33"/>
    <col min="1537" max="1537" width="11.5703125" style="33" bestFit="1" customWidth="1"/>
    <col min="1538" max="1538" width="13" style="33" bestFit="1" customWidth="1"/>
    <col min="1539" max="1539" width="15.5703125" style="33" bestFit="1" customWidth="1"/>
    <col min="1540" max="1540" width="14.28515625" style="33" customWidth="1"/>
    <col min="1541" max="1542" width="11.5703125" style="33" bestFit="1" customWidth="1"/>
    <col min="1543" max="1543" width="12.140625" style="33" bestFit="1" customWidth="1"/>
    <col min="1544" max="1544" width="11.5703125" style="33" bestFit="1" customWidth="1"/>
    <col min="1545" max="1545" width="10.7109375" style="33" customWidth="1"/>
    <col min="1546" max="1552" width="6.7109375" style="33" bestFit="1" customWidth="1"/>
    <col min="1553" max="1553" width="9.28515625" style="33" customWidth="1"/>
    <col min="1554" max="1792" width="11.42578125" style="33"/>
    <col min="1793" max="1793" width="11.5703125" style="33" bestFit="1" customWidth="1"/>
    <col min="1794" max="1794" width="13" style="33" bestFit="1" customWidth="1"/>
    <col min="1795" max="1795" width="15.5703125" style="33" bestFit="1" customWidth="1"/>
    <col min="1796" max="1796" width="14.28515625" style="33" customWidth="1"/>
    <col min="1797" max="1798" width="11.5703125" style="33" bestFit="1" customWidth="1"/>
    <col min="1799" max="1799" width="12.140625" style="33" bestFit="1" customWidth="1"/>
    <col min="1800" max="1800" width="11.5703125" style="33" bestFit="1" customWidth="1"/>
    <col min="1801" max="1801" width="10.7109375" style="33" customWidth="1"/>
    <col min="1802" max="1808" width="6.7109375" style="33" bestFit="1" customWidth="1"/>
    <col min="1809" max="1809" width="9.28515625" style="33" customWidth="1"/>
    <col min="1810" max="2048" width="11.42578125" style="33"/>
    <col min="2049" max="2049" width="11.5703125" style="33" bestFit="1" customWidth="1"/>
    <col min="2050" max="2050" width="13" style="33" bestFit="1" customWidth="1"/>
    <col min="2051" max="2051" width="15.5703125" style="33" bestFit="1" customWidth="1"/>
    <col min="2052" max="2052" width="14.28515625" style="33" customWidth="1"/>
    <col min="2053" max="2054" width="11.5703125" style="33" bestFit="1" customWidth="1"/>
    <col min="2055" max="2055" width="12.140625" style="33" bestFit="1" customWidth="1"/>
    <col min="2056" max="2056" width="11.5703125" style="33" bestFit="1" customWidth="1"/>
    <col min="2057" max="2057" width="10.7109375" style="33" customWidth="1"/>
    <col min="2058" max="2064" width="6.7109375" style="33" bestFit="1" customWidth="1"/>
    <col min="2065" max="2065" width="9.28515625" style="33" customWidth="1"/>
    <col min="2066" max="2304" width="11.42578125" style="33"/>
    <col min="2305" max="2305" width="11.5703125" style="33" bestFit="1" customWidth="1"/>
    <col min="2306" max="2306" width="13" style="33" bestFit="1" customWidth="1"/>
    <col min="2307" max="2307" width="15.5703125" style="33" bestFit="1" customWidth="1"/>
    <col min="2308" max="2308" width="14.28515625" style="33" customWidth="1"/>
    <col min="2309" max="2310" width="11.5703125" style="33" bestFit="1" customWidth="1"/>
    <col min="2311" max="2311" width="12.140625" style="33" bestFit="1" customWidth="1"/>
    <col min="2312" max="2312" width="11.5703125" style="33" bestFit="1" customWidth="1"/>
    <col min="2313" max="2313" width="10.7109375" style="33" customWidth="1"/>
    <col min="2314" max="2320" width="6.7109375" style="33" bestFit="1" customWidth="1"/>
    <col min="2321" max="2321" width="9.28515625" style="33" customWidth="1"/>
    <col min="2322" max="2560" width="11.42578125" style="33"/>
    <col min="2561" max="2561" width="11.5703125" style="33" bestFit="1" customWidth="1"/>
    <col min="2562" max="2562" width="13" style="33" bestFit="1" customWidth="1"/>
    <col min="2563" max="2563" width="15.5703125" style="33" bestFit="1" customWidth="1"/>
    <col min="2564" max="2564" width="14.28515625" style="33" customWidth="1"/>
    <col min="2565" max="2566" width="11.5703125" style="33" bestFit="1" customWidth="1"/>
    <col min="2567" max="2567" width="12.140625" style="33" bestFit="1" customWidth="1"/>
    <col min="2568" max="2568" width="11.5703125" style="33" bestFit="1" customWidth="1"/>
    <col min="2569" max="2569" width="10.7109375" style="33" customWidth="1"/>
    <col min="2570" max="2576" width="6.7109375" style="33" bestFit="1" customWidth="1"/>
    <col min="2577" max="2577" width="9.28515625" style="33" customWidth="1"/>
    <col min="2578" max="2816" width="11.42578125" style="33"/>
    <col min="2817" max="2817" width="11.5703125" style="33" bestFit="1" customWidth="1"/>
    <col min="2818" max="2818" width="13" style="33" bestFit="1" customWidth="1"/>
    <col min="2819" max="2819" width="15.5703125" style="33" bestFit="1" customWidth="1"/>
    <col min="2820" max="2820" width="14.28515625" style="33" customWidth="1"/>
    <col min="2821" max="2822" width="11.5703125" style="33" bestFit="1" customWidth="1"/>
    <col min="2823" max="2823" width="12.140625" style="33" bestFit="1" customWidth="1"/>
    <col min="2824" max="2824" width="11.5703125" style="33" bestFit="1" customWidth="1"/>
    <col min="2825" max="2825" width="10.7109375" style="33" customWidth="1"/>
    <col min="2826" max="2832" width="6.7109375" style="33" bestFit="1" customWidth="1"/>
    <col min="2833" max="2833" width="9.28515625" style="33" customWidth="1"/>
    <col min="2834" max="3072" width="11.42578125" style="33"/>
    <col min="3073" max="3073" width="11.5703125" style="33" bestFit="1" customWidth="1"/>
    <col min="3074" max="3074" width="13" style="33" bestFit="1" customWidth="1"/>
    <col min="3075" max="3075" width="15.5703125" style="33" bestFit="1" customWidth="1"/>
    <col min="3076" max="3076" width="14.28515625" style="33" customWidth="1"/>
    <col min="3077" max="3078" width="11.5703125" style="33" bestFit="1" customWidth="1"/>
    <col min="3079" max="3079" width="12.140625" style="33" bestFit="1" customWidth="1"/>
    <col min="3080" max="3080" width="11.5703125" style="33" bestFit="1" customWidth="1"/>
    <col min="3081" max="3081" width="10.7109375" style="33" customWidth="1"/>
    <col min="3082" max="3088" width="6.7109375" style="33" bestFit="1" customWidth="1"/>
    <col min="3089" max="3089" width="9.28515625" style="33" customWidth="1"/>
    <col min="3090" max="3328" width="11.42578125" style="33"/>
    <col min="3329" max="3329" width="11.5703125" style="33" bestFit="1" customWidth="1"/>
    <col min="3330" max="3330" width="13" style="33" bestFit="1" customWidth="1"/>
    <col min="3331" max="3331" width="15.5703125" style="33" bestFit="1" customWidth="1"/>
    <col min="3332" max="3332" width="14.28515625" style="33" customWidth="1"/>
    <col min="3333" max="3334" width="11.5703125" style="33" bestFit="1" customWidth="1"/>
    <col min="3335" max="3335" width="12.140625" style="33" bestFit="1" customWidth="1"/>
    <col min="3336" max="3336" width="11.5703125" style="33" bestFit="1" customWidth="1"/>
    <col min="3337" max="3337" width="10.7109375" style="33" customWidth="1"/>
    <col min="3338" max="3344" width="6.7109375" style="33" bestFit="1" customWidth="1"/>
    <col min="3345" max="3345" width="9.28515625" style="33" customWidth="1"/>
    <col min="3346" max="3584" width="11.42578125" style="33"/>
    <col min="3585" max="3585" width="11.5703125" style="33" bestFit="1" customWidth="1"/>
    <col min="3586" max="3586" width="13" style="33" bestFit="1" customWidth="1"/>
    <col min="3587" max="3587" width="15.5703125" style="33" bestFit="1" customWidth="1"/>
    <col min="3588" max="3588" width="14.28515625" style="33" customWidth="1"/>
    <col min="3589" max="3590" width="11.5703125" style="33" bestFit="1" customWidth="1"/>
    <col min="3591" max="3591" width="12.140625" style="33" bestFit="1" customWidth="1"/>
    <col min="3592" max="3592" width="11.5703125" style="33" bestFit="1" customWidth="1"/>
    <col min="3593" max="3593" width="10.7109375" style="33" customWidth="1"/>
    <col min="3594" max="3600" width="6.7109375" style="33" bestFit="1" customWidth="1"/>
    <col min="3601" max="3601" width="9.28515625" style="33" customWidth="1"/>
    <col min="3602" max="3840" width="11.42578125" style="33"/>
    <col min="3841" max="3841" width="11.5703125" style="33" bestFit="1" customWidth="1"/>
    <col min="3842" max="3842" width="13" style="33" bestFit="1" customWidth="1"/>
    <col min="3843" max="3843" width="15.5703125" style="33" bestFit="1" customWidth="1"/>
    <col min="3844" max="3844" width="14.28515625" style="33" customWidth="1"/>
    <col min="3845" max="3846" width="11.5703125" style="33" bestFit="1" customWidth="1"/>
    <col min="3847" max="3847" width="12.140625" style="33" bestFit="1" customWidth="1"/>
    <col min="3848" max="3848" width="11.5703125" style="33" bestFit="1" customWidth="1"/>
    <col min="3849" max="3849" width="10.7109375" style="33" customWidth="1"/>
    <col min="3850" max="3856" width="6.7109375" style="33" bestFit="1" customWidth="1"/>
    <col min="3857" max="3857" width="9.28515625" style="33" customWidth="1"/>
    <col min="3858" max="4096" width="11.42578125" style="33"/>
    <col min="4097" max="4097" width="11.5703125" style="33" bestFit="1" customWidth="1"/>
    <col min="4098" max="4098" width="13" style="33" bestFit="1" customWidth="1"/>
    <col min="4099" max="4099" width="15.5703125" style="33" bestFit="1" customWidth="1"/>
    <col min="4100" max="4100" width="14.28515625" style="33" customWidth="1"/>
    <col min="4101" max="4102" width="11.5703125" style="33" bestFit="1" customWidth="1"/>
    <col min="4103" max="4103" width="12.140625" style="33" bestFit="1" customWidth="1"/>
    <col min="4104" max="4104" width="11.5703125" style="33" bestFit="1" customWidth="1"/>
    <col min="4105" max="4105" width="10.7109375" style="33" customWidth="1"/>
    <col min="4106" max="4112" width="6.7109375" style="33" bestFit="1" customWidth="1"/>
    <col min="4113" max="4113" width="9.28515625" style="33" customWidth="1"/>
    <col min="4114" max="4352" width="11.42578125" style="33"/>
    <col min="4353" max="4353" width="11.5703125" style="33" bestFit="1" customWidth="1"/>
    <col min="4354" max="4354" width="13" style="33" bestFit="1" customWidth="1"/>
    <col min="4355" max="4355" width="15.5703125" style="33" bestFit="1" customWidth="1"/>
    <col min="4356" max="4356" width="14.28515625" style="33" customWidth="1"/>
    <col min="4357" max="4358" width="11.5703125" style="33" bestFit="1" customWidth="1"/>
    <col min="4359" max="4359" width="12.140625" style="33" bestFit="1" customWidth="1"/>
    <col min="4360" max="4360" width="11.5703125" style="33" bestFit="1" customWidth="1"/>
    <col min="4361" max="4361" width="10.7109375" style="33" customWidth="1"/>
    <col min="4362" max="4368" width="6.7109375" style="33" bestFit="1" customWidth="1"/>
    <col min="4369" max="4369" width="9.28515625" style="33" customWidth="1"/>
    <col min="4370" max="4608" width="11.42578125" style="33"/>
    <col min="4609" max="4609" width="11.5703125" style="33" bestFit="1" customWidth="1"/>
    <col min="4610" max="4610" width="13" style="33" bestFit="1" customWidth="1"/>
    <col min="4611" max="4611" width="15.5703125" style="33" bestFit="1" customWidth="1"/>
    <col min="4612" max="4612" width="14.28515625" style="33" customWidth="1"/>
    <col min="4613" max="4614" width="11.5703125" style="33" bestFit="1" customWidth="1"/>
    <col min="4615" max="4615" width="12.140625" style="33" bestFit="1" customWidth="1"/>
    <col min="4616" max="4616" width="11.5703125" style="33" bestFit="1" customWidth="1"/>
    <col min="4617" max="4617" width="10.7109375" style="33" customWidth="1"/>
    <col min="4618" max="4624" width="6.7109375" style="33" bestFit="1" customWidth="1"/>
    <col min="4625" max="4625" width="9.28515625" style="33" customWidth="1"/>
    <col min="4626" max="4864" width="11.42578125" style="33"/>
    <col min="4865" max="4865" width="11.5703125" style="33" bestFit="1" customWidth="1"/>
    <col min="4866" max="4866" width="13" style="33" bestFit="1" customWidth="1"/>
    <col min="4867" max="4867" width="15.5703125" style="33" bestFit="1" customWidth="1"/>
    <col min="4868" max="4868" width="14.28515625" style="33" customWidth="1"/>
    <col min="4869" max="4870" width="11.5703125" style="33" bestFit="1" customWidth="1"/>
    <col min="4871" max="4871" width="12.140625" style="33" bestFit="1" customWidth="1"/>
    <col min="4872" max="4872" width="11.5703125" style="33" bestFit="1" customWidth="1"/>
    <col min="4873" max="4873" width="10.7109375" style="33" customWidth="1"/>
    <col min="4874" max="4880" width="6.7109375" style="33" bestFit="1" customWidth="1"/>
    <col min="4881" max="4881" width="9.28515625" style="33" customWidth="1"/>
    <col min="4882" max="5120" width="11.42578125" style="33"/>
    <col min="5121" max="5121" width="11.5703125" style="33" bestFit="1" customWidth="1"/>
    <col min="5122" max="5122" width="13" style="33" bestFit="1" customWidth="1"/>
    <col min="5123" max="5123" width="15.5703125" style="33" bestFit="1" customWidth="1"/>
    <col min="5124" max="5124" width="14.28515625" style="33" customWidth="1"/>
    <col min="5125" max="5126" width="11.5703125" style="33" bestFit="1" customWidth="1"/>
    <col min="5127" max="5127" width="12.140625" style="33" bestFit="1" customWidth="1"/>
    <col min="5128" max="5128" width="11.5703125" style="33" bestFit="1" customWidth="1"/>
    <col min="5129" max="5129" width="10.7109375" style="33" customWidth="1"/>
    <col min="5130" max="5136" width="6.7109375" style="33" bestFit="1" customWidth="1"/>
    <col min="5137" max="5137" width="9.28515625" style="33" customWidth="1"/>
    <col min="5138" max="5376" width="11.42578125" style="33"/>
    <col min="5377" max="5377" width="11.5703125" style="33" bestFit="1" customWidth="1"/>
    <col min="5378" max="5378" width="13" style="33" bestFit="1" customWidth="1"/>
    <col min="5379" max="5379" width="15.5703125" style="33" bestFit="1" customWidth="1"/>
    <col min="5380" max="5380" width="14.28515625" style="33" customWidth="1"/>
    <col min="5381" max="5382" width="11.5703125" style="33" bestFit="1" customWidth="1"/>
    <col min="5383" max="5383" width="12.140625" style="33" bestFit="1" customWidth="1"/>
    <col min="5384" max="5384" width="11.5703125" style="33" bestFit="1" customWidth="1"/>
    <col min="5385" max="5385" width="10.7109375" style="33" customWidth="1"/>
    <col min="5386" max="5392" width="6.7109375" style="33" bestFit="1" customWidth="1"/>
    <col min="5393" max="5393" width="9.28515625" style="33" customWidth="1"/>
    <col min="5394" max="5632" width="11.42578125" style="33"/>
    <col min="5633" max="5633" width="11.5703125" style="33" bestFit="1" customWidth="1"/>
    <col min="5634" max="5634" width="13" style="33" bestFit="1" customWidth="1"/>
    <col min="5635" max="5635" width="15.5703125" style="33" bestFit="1" customWidth="1"/>
    <col min="5636" max="5636" width="14.28515625" style="33" customWidth="1"/>
    <col min="5637" max="5638" width="11.5703125" style="33" bestFit="1" customWidth="1"/>
    <col min="5639" max="5639" width="12.140625" style="33" bestFit="1" customWidth="1"/>
    <col min="5640" max="5640" width="11.5703125" style="33" bestFit="1" customWidth="1"/>
    <col min="5641" max="5641" width="10.7109375" style="33" customWidth="1"/>
    <col min="5642" max="5648" width="6.7109375" style="33" bestFit="1" customWidth="1"/>
    <col min="5649" max="5649" width="9.28515625" style="33" customWidth="1"/>
    <col min="5650" max="5888" width="11.42578125" style="33"/>
    <col min="5889" max="5889" width="11.5703125" style="33" bestFit="1" customWidth="1"/>
    <col min="5890" max="5890" width="13" style="33" bestFit="1" customWidth="1"/>
    <col min="5891" max="5891" width="15.5703125" style="33" bestFit="1" customWidth="1"/>
    <col min="5892" max="5892" width="14.28515625" style="33" customWidth="1"/>
    <col min="5893" max="5894" width="11.5703125" style="33" bestFit="1" customWidth="1"/>
    <col min="5895" max="5895" width="12.140625" style="33" bestFit="1" customWidth="1"/>
    <col min="5896" max="5896" width="11.5703125" style="33" bestFit="1" customWidth="1"/>
    <col min="5897" max="5897" width="10.7109375" style="33" customWidth="1"/>
    <col min="5898" max="5904" width="6.7109375" style="33" bestFit="1" customWidth="1"/>
    <col min="5905" max="5905" width="9.28515625" style="33" customWidth="1"/>
    <col min="5906" max="6144" width="11.42578125" style="33"/>
    <col min="6145" max="6145" width="11.5703125" style="33" bestFit="1" customWidth="1"/>
    <col min="6146" max="6146" width="13" style="33" bestFit="1" customWidth="1"/>
    <col min="6147" max="6147" width="15.5703125" style="33" bestFit="1" customWidth="1"/>
    <col min="6148" max="6148" width="14.28515625" style="33" customWidth="1"/>
    <col min="6149" max="6150" width="11.5703125" style="33" bestFit="1" customWidth="1"/>
    <col min="6151" max="6151" width="12.140625" style="33" bestFit="1" customWidth="1"/>
    <col min="6152" max="6152" width="11.5703125" style="33" bestFit="1" customWidth="1"/>
    <col min="6153" max="6153" width="10.7109375" style="33" customWidth="1"/>
    <col min="6154" max="6160" width="6.7109375" style="33" bestFit="1" customWidth="1"/>
    <col min="6161" max="6161" width="9.28515625" style="33" customWidth="1"/>
    <col min="6162" max="6400" width="11.42578125" style="33"/>
    <col min="6401" max="6401" width="11.5703125" style="33" bestFit="1" customWidth="1"/>
    <col min="6402" max="6402" width="13" style="33" bestFit="1" customWidth="1"/>
    <col min="6403" max="6403" width="15.5703125" style="33" bestFit="1" customWidth="1"/>
    <col min="6404" max="6404" width="14.28515625" style="33" customWidth="1"/>
    <col min="6405" max="6406" width="11.5703125" style="33" bestFit="1" customWidth="1"/>
    <col min="6407" max="6407" width="12.140625" style="33" bestFit="1" customWidth="1"/>
    <col min="6408" max="6408" width="11.5703125" style="33" bestFit="1" customWidth="1"/>
    <col min="6409" max="6409" width="10.7109375" style="33" customWidth="1"/>
    <col min="6410" max="6416" width="6.7109375" style="33" bestFit="1" customWidth="1"/>
    <col min="6417" max="6417" width="9.28515625" style="33" customWidth="1"/>
    <col min="6418" max="6656" width="11.42578125" style="33"/>
    <col min="6657" max="6657" width="11.5703125" style="33" bestFit="1" customWidth="1"/>
    <col min="6658" max="6658" width="13" style="33" bestFit="1" customWidth="1"/>
    <col min="6659" max="6659" width="15.5703125" style="33" bestFit="1" customWidth="1"/>
    <col min="6660" max="6660" width="14.28515625" style="33" customWidth="1"/>
    <col min="6661" max="6662" width="11.5703125" style="33" bestFit="1" customWidth="1"/>
    <col min="6663" max="6663" width="12.140625" style="33" bestFit="1" customWidth="1"/>
    <col min="6664" max="6664" width="11.5703125" style="33" bestFit="1" customWidth="1"/>
    <col min="6665" max="6665" width="10.7109375" style="33" customWidth="1"/>
    <col min="6666" max="6672" width="6.7109375" style="33" bestFit="1" customWidth="1"/>
    <col min="6673" max="6673" width="9.28515625" style="33" customWidth="1"/>
    <col min="6674" max="6912" width="11.42578125" style="33"/>
    <col min="6913" max="6913" width="11.5703125" style="33" bestFit="1" customWidth="1"/>
    <col min="6914" max="6914" width="13" style="33" bestFit="1" customWidth="1"/>
    <col min="6915" max="6915" width="15.5703125" style="33" bestFit="1" customWidth="1"/>
    <col min="6916" max="6916" width="14.28515625" style="33" customWidth="1"/>
    <col min="6917" max="6918" width="11.5703125" style="33" bestFit="1" customWidth="1"/>
    <col min="6919" max="6919" width="12.140625" style="33" bestFit="1" customWidth="1"/>
    <col min="6920" max="6920" width="11.5703125" style="33" bestFit="1" customWidth="1"/>
    <col min="6921" max="6921" width="10.7109375" style="33" customWidth="1"/>
    <col min="6922" max="6928" width="6.7109375" style="33" bestFit="1" customWidth="1"/>
    <col min="6929" max="6929" width="9.28515625" style="33" customWidth="1"/>
    <col min="6930" max="7168" width="11.42578125" style="33"/>
    <col min="7169" max="7169" width="11.5703125" style="33" bestFit="1" customWidth="1"/>
    <col min="7170" max="7170" width="13" style="33" bestFit="1" customWidth="1"/>
    <col min="7171" max="7171" width="15.5703125" style="33" bestFit="1" customWidth="1"/>
    <col min="7172" max="7172" width="14.28515625" style="33" customWidth="1"/>
    <col min="7173" max="7174" width="11.5703125" style="33" bestFit="1" customWidth="1"/>
    <col min="7175" max="7175" width="12.140625" style="33" bestFit="1" customWidth="1"/>
    <col min="7176" max="7176" width="11.5703125" style="33" bestFit="1" customWidth="1"/>
    <col min="7177" max="7177" width="10.7109375" style="33" customWidth="1"/>
    <col min="7178" max="7184" width="6.7109375" style="33" bestFit="1" customWidth="1"/>
    <col min="7185" max="7185" width="9.28515625" style="33" customWidth="1"/>
    <col min="7186" max="7424" width="11.42578125" style="33"/>
    <col min="7425" max="7425" width="11.5703125" style="33" bestFit="1" customWidth="1"/>
    <col min="7426" max="7426" width="13" style="33" bestFit="1" customWidth="1"/>
    <col min="7427" max="7427" width="15.5703125" style="33" bestFit="1" customWidth="1"/>
    <col min="7428" max="7428" width="14.28515625" style="33" customWidth="1"/>
    <col min="7429" max="7430" width="11.5703125" style="33" bestFit="1" customWidth="1"/>
    <col min="7431" max="7431" width="12.140625" style="33" bestFit="1" customWidth="1"/>
    <col min="7432" max="7432" width="11.5703125" style="33" bestFit="1" customWidth="1"/>
    <col min="7433" max="7433" width="10.7109375" style="33" customWidth="1"/>
    <col min="7434" max="7440" width="6.7109375" style="33" bestFit="1" customWidth="1"/>
    <col min="7441" max="7441" width="9.28515625" style="33" customWidth="1"/>
    <col min="7442" max="7680" width="11.42578125" style="33"/>
    <col min="7681" max="7681" width="11.5703125" style="33" bestFit="1" customWidth="1"/>
    <col min="7682" max="7682" width="13" style="33" bestFit="1" customWidth="1"/>
    <col min="7683" max="7683" width="15.5703125" style="33" bestFit="1" customWidth="1"/>
    <col min="7684" max="7684" width="14.28515625" style="33" customWidth="1"/>
    <col min="7685" max="7686" width="11.5703125" style="33" bestFit="1" customWidth="1"/>
    <col min="7687" max="7687" width="12.140625" style="33" bestFit="1" customWidth="1"/>
    <col min="7688" max="7688" width="11.5703125" style="33" bestFit="1" customWidth="1"/>
    <col min="7689" max="7689" width="10.7109375" style="33" customWidth="1"/>
    <col min="7690" max="7696" width="6.7109375" style="33" bestFit="1" customWidth="1"/>
    <col min="7697" max="7697" width="9.28515625" style="33" customWidth="1"/>
    <col min="7698" max="7936" width="11.42578125" style="33"/>
    <col min="7937" max="7937" width="11.5703125" style="33" bestFit="1" customWidth="1"/>
    <col min="7938" max="7938" width="13" style="33" bestFit="1" customWidth="1"/>
    <col min="7939" max="7939" width="15.5703125" style="33" bestFit="1" customWidth="1"/>
    <col min="7940" max="7940" width="14.28515625" style="33" customWidth="1"/>
    <col min="7941" max="7942" width="11.5703125" style="33" bestFit="1" customWidth="1"/>
    <col min="7943" max="7943" width="12.140625" style="33" bestFit="1" customWidth="1"/>
    <col min="7944" max="7944" width="11.5703125" style="33" bestFit="1" customWidth="1"/>
    <col min="7945" max="7945" width="10.7109375" style="33" customWidth="1"/>
    <col min="7946" max="7952" width="6.7109375" style="33" bestFit="1" customWidth="1"/>
    <col min="7953" max="7953" width="9.28515625" style="33" customWidth="1"/>
    <col min="7954" max="8192" width="11.42578125" style="33"/>
    <col min="8193" max="8193" width="11.5703125" style="33" bestFit="1" customWidth="1"/>
    <col min="8194" max="8194" width="13" style="33" bestFit="1" customWidth="1"/>
    <col min="8195" max="8195" width="15.5703125" style="33" bestFit="1" customWidth="1"/>
    <col min="8196" max="8196" width="14.28515625" style="33" customWidth="1"/>
    <col min="8197" max="8198" width="11.5703125" style="33" bestFit="1" customWidth="1"/>
    <col min="8199" max="8199" width="12.140625" style="33" bestFit="1" customWidth="1"/>
    <col min="8200" max="8200" width="11.5703125" style="33" bestFit="1" customWidth="1"/>
    <col min="8201" max="8201" width="10.7109375" style="33" customWidth="1"/>
    <col min="8202" max="8208" width="6.7109375" style="33" bestFit="1" customWidth="1"/>
    <col min="8209" max="8209" width="9.28515625" style="33" customWidth="1"/>
    <col min="8210" max="8448" width="11.42578125" style="33"/>
    <col min="8449" max="8449" width="11.5703125" style="33" bestFit="1" customWidth="1"/>
    <col min="8450" max="8450" width="13" style="33" bestFit="1" customWidth="1"/>
    <col min="8451" max="8451" width="15.5703125" style="33" bestFit="1" customWidth="1"/>
    <col min="8452" max="8452" width="14.28515625" style="33" customWidth="1"/>
    <col min="8453" max="8454" width="11.5703125" style="33" bestFit="1" customWidth="1"/>
    <col min="8455" max="8455" width="12.140625" style="33" bestFit="1" customWidth="1"/>
    <col min="8456" max="8456" width="11.5703125" style="33" bestFit="1" customWidth="1"/>
    <col min="8457" max="8457" width="10.7109375" style="33" customWidth="1"/>
    <col min="8458" max="8464" width="6.7109375" style="33" bestFit="1" customWidth="1"/>
    <col min="8465" max="8465" width="9.28515625" style="33" customWidth="1"/>
    <col min="8466" max="8704" width="11.42578125" style="33"/>
    <col min="8705" max="8705" width="11.5703125" style="33" bestFit="1" customWidth="1"/>
    <col min="8706" max="8706" width="13" style="33" bestFit="1" customWidth="1"/>
    <col min="8707" max="8707" width="15.5703125" style="33" bestFit="1" customWidth="1"/>
    <col min="8708" max="8708" width="14.28515625" style="33" customWidth="1"/>
    <col min="8709" max="8710" width="11.5703125" style="33" bestFit="1" customWidth="1"/>
    <col min="8711" max="8711" width="12.140625" style="33" bestFit="1" customWidth="1"/>
    <col min="8712" max="8712" width="11.5703125" style="33" bestFit="1" customWidth="1"/>
    <col min="8713" max="8713" width="10.7109375" style="33" customWidth="1"/>
    <col min="8714" max="8720" width="6.7109375" style="33" bestFit="1" customWidth="1"/>
    <col min="8721" max="8721" width="9.28515625" style="33" customWidth="1"/>
    <col min="8722" max="8960" width="11.42578125" style="33"/>
    <col min="8961" max="8961" width="11.5703125" style="33" bestFit="1" customWidth="1"/>
    <col min="8962" max="8962" width="13" style="33" bestFit="1" customWidth="1"/>
    <col min="8963" max="8963" width="15.5703125" style="33" bestFit="1" customWidth="1"/>
    <col min="8964" max="8964" width="14.28515625" style="33" customWidth="1"/>
    <col min="8965" max="8966" width="11.5703125" style="33" bestFit="1" customWidth="1"/>
    <col min="8967" max="8967" width="12.140625" style="33" bestFit="1" customWidth="1"/>
    <col min="8968" max="8968" width="11.5703125" style="33" bestFit="1" customWidth="1"/>
    <col min="8969" max="8969" width="10.7109375" style="33" customWidth="1"/>
    <col min="8970" max="8976" width="6.7109375" style="33" bestFit="1" customWidth="1"/>
    <col min="8977" max="8977" width="9.28515625" style="33" customWidth="1"/>
    <col min="8978" max="9216" width="11.42578125" style="33"/>
    <col min="9217" max="9217" width="11.5703125" style="33" bestFit="1" customWidth="1"/>
    <col min="9218" max="9218" width="13" style="33" bestFit="1" customWidth="1"/>
    <col min="9219" max="9219" width="15.5703125" style="33" bestFit="1" customWidth="1"/>
    <col min="9220" max="9220" width="14.28515625" style="33" customWidth="1"/>
    <col min="9221" max="9222" width="11.5703125" style="33" bestFit="1" customWidth="1"/>
    <col min="9223" max="9223" width="12.140625" style="33" bestFit="1" customWidth="1"/>
    <col min="9224" max="9224" width="11.5703125" style="33" bestFit="1" customWidth="1"/>
    <col min="9225" max="9225" width="10.7109375" style="33" customWidth="1"/>
    <col min="9226" max="9232" width="6.7109375" style="33" bestFit="1" customWidth="1"/>
    <col min="9233" max="9233" width="9.28515625" style="33" customWidth="1"/>
    <col min="9234" max="9472" width="11.42578125" style="33"/>
    <col min="9473" max="9473" width="11.5703125" style="33" bestFit="1" customWidth="1"/>
    <col min="9474" max="9474" width="13" style="33" bestFit="1" customWidth="1"/>
    <col min="9475" max="9475" width="15.5703125" style="33" bestFit="1" customWidth="1"/>
    <col min="9476" max="9476" width="14.28515625" style="33" customWidth="1"/>
    <col min="9477" max="9478" width="11.5703125" style="33" bestFit="1" customWidth="1"/>
    <col min="9479" max="9479" width="12.140625" style="33" bestFit="1" customWidth="1"/>
    <col min="9480" max="9480" width="11.5703125" style="33" bestFit="1" customWidth="1"/>
    <col min="9481" max="9481" width="10.7109375" style="33" customWidth="1"/>
    <col min="9482" max="9488" width="6.7109375" style="33" bestFit="1" customWidth="1"/>
    <col min="9489" max="9489" width="9.28515625" style="33" customWidth="1"/>
    <col min="9490" max="9728" width="11.42578125" style="33"/>
    <col min="9729" max="9729" width="11.5703125" style="33" bestFit="1" customWidth="1"/>
    <col min="9730" max="9730" width="13" style="33" bestFit="1" customWidth="1"/>
    <col min="9731" max="9731" width="15.5703125" style="33" bestFit="1" customWidth="1"/>
    <col min="9732" max="9732" width="14.28515625" style="33" customWidth="1"/>
    <col min="9733" max="9734" width="11.5703125" style="33" bestFit="1" customWidth="1"/>
    <col min="9735" max="9735" width="12.140625" style="33" bestFit="1" customWidth="1"/>
    <col min="9736" max="9736" width="11.5703125" style="33" bestFit="1" customWidth="1"/>
    <col min="9737" max="9737" width="10.7109375" style="33" customWidth="1"/>
    <col min="9738" max="9744" width="6.7109375" style="33" bestFit="1" customWidth="1"/>
    <col min="9745" max="9745" width="9.28515625" style="33" customWidth="1"/>
    <col min="9746" max="9984" width="11.42578125" style="33"/>
    <col min="9985" max="9985" width="11.5703125" style="33" bestFit="1" customWidth="1"/>
    <col min="9986" max="9986" width="13" style="33" bestFit="1" customWidth="1"/>
    <col min="9987" max="9987" width="15.5703125" style="33" bestFit="1" customWidth="1"/>
    <col min="9988" max="9988" width="14.28515625" style="33" customWidth="1"/>
    <col min="9989" max="9990" width="11.5703125" style="33" bestFit="1" customWidth="1"/>
    <col min="9991" max="9991" width="12.140625" style="33" bestFit="1" customWidth="1"/>
    <col min="9992" max="9992" width="11.5703125" style="33" bestFit="1" customWidth="1"/>
    <col min="9993" max="9993" width="10.7109375" style="33" customWidth="1"/>
    <col min="9994" max="10000" width="6.7109375" style="33" bestFit="1" customWidth="1"/>
    <col min="10001" max="10001" width="9.28515625" style="33" customWidth="1"/>
    <col min="10002" max="10240" width="11.42578125" style="33"/>
    <col min="10241" max="10241" width="11.5703125" style="33" bestFit="1" customWidth="1"/>
    <col min="10242" max="10242" width="13" style="33" bestFit="1" customWidth="1"/>
    <col min="10243" max="10243" width="15.5703125" style="33" bestFit="1" customWidth="1"/>
    <col min="10244" max="10244" width="14.28515625" style="33" customWidth="1"/>
    <col min="10245" max="10246" width="11.5703125" style="33" bestFit="1" customWidth="1"/>
    <col min="10247" max="10247" width="12.140625" style="33" bestFit="1" customWidth="1"/>
    <col min="10248" max="10248" width="11.5703125" style="33" bestFit="1" customWidth="1"/>
    <col min="10249" max="10249" width="10.7109375" style="33" customWidth="1"/>
    <col min="10250" max="10256" width="6.7109375" style="33" bestFit="1" customWidth="1"/>
    <col min="10257" max="10257" width="9.28515625" style="33" customWidth="1"/>
    <col min="10258" max="10496" width="11.42578125" style="33"/>
    <col min="10497" max="10497" width="11.5703125" style="33" bestFit="1" customWidth="1"/>
    <col min="10498" max="10498" width="13" style="33" bestFit="1" customWidth="1"/>
    <col min="10499" max="10499" width="15.5703125" style="33" bestFit="1" customWidth="1"/>
    <col min="10500" max="10500" width="14.28515625" style="33" customWidth="1"/>
    <col min="10501" max="10502" width="11.5703125" style="33" bestFit="1" customWidth="1"/>
    <col min="10503" max="10503" width="12.140625" style="33" bestFit="1" customWidth="1"/>
    <col min="10504" max="10504" width="11.5703125" style="33" bestFit="1" customWidth="1"/>
    <col min="10505" max="10505" width="10.7109375" style="33" customWidth="1"/>
    <col min="10506" max="10512" width="6.7109375" style="33" bestFit="1" customWidth="1"/>
    <col min="10513" max="10513" width="9.28515625" style="33" customWidth="1"/>
    <col min="10514" max="10752" width="11.42578125" style="33"/>
    <col min="10753" max="10753" width="11.5703125" style="33" bestFit="1" customWidth="1"/>
    <col min="10754" max="10754" width="13" style="33" bestFit="1" customWidth="1"/>
    <col min="10755" max="10755" width="15.5703125" style="33" bestFit="1" customWidth="1"/>
    <col min="10756" max="10756" width="14.28515625" style="33" customWidth="1"/>
    <col min="10757" max="10758" width="11.5703125" style="33" bestFit="1" customWidth="1"/>
    <col min="10759" max="10759" width="12.140625" style="33" bestFit="1" customWidth="1"/>
    <col min="10760" max="10760" width="11.5703125" style="33" bestFit="1" customWidth="1"/>
    <col min="10761" max="10761" width="10.7109375" style="33" customWidth="1"/>
    <col min="10762" max="10768" width="6.7109375" style="33" bestFit="1" customWidth="1"/>
    <col min="10769" max="10769" width="9.28515625" style="33" customWidth="1"/>
    <col min="10770" max="11008" width="11.42578125" style="33"/>
    <col min="11009" max="11009" width="11.5703125" style="33" bestFit="1" customWidth="1"/>
    <col min="11010" max="11010" width="13" style="33" bestFit="1" customWidth="1"/>
    <col min="11011" max="11011" width="15.5703125" style="33" bestFit="1" customWidth="1"/>
    <col min="11012" max="11012" width="14.28515625" style="33" customWidth="1"/>
    <col min="11013" max="11014" width="11.5703125" style="33" bestFit="1" customWidth="1"/>
    <col min="11015" max="11015" width="12.140625" style="33" bestFit="1" customWidth="1"/>
    <col min="11016" max="11016" width="11.5703125" style="33" bestFit="1" customWidth="1"/>
    <col min="11017" max="11017" width="10.7109375" style="33" customWidth="1"/>
    <col min="11018" max="11024" width="6.7109375" style="33" bestFit="1" customWidth="1"/>
    <col min="11025" max="11025" width="9.28515625" style="33" customWidth="1"/>
    <col min="11026" max="11264" width="11.42578125" style="33"/>
    <col min="11265" max="11265" width="11.5703125" style="33" bestFit="1" customWidth="1"/>
    <col min="11266" max="11266" width="13" style="33" bestFit="1" customWidth="1"/>
    <col min="11267" max="11267" width="15.5703125" style="33" bestFit="1" customWidth="1"/>
    <col min="11268" max="11268" width="14.28515625" style="33" customWidth="1"/>
    <col min="11269" max="11270" width="11.5703125" style="33" bestFit="1" customWidth="1"/>
    <col min="11271" max="11271" width="12.140625" style="33" bestFit="1" customWidth="1"/>
    <col min="11272" max="11272" width="11.5703125" style="33" bestFit="1" customWidth="1"/>
    <col min="11273" max="11273" width="10.7109375" style="33" customWidth="1"/>
    <col min="11274" max="11280" width="6.7109375" style="33" bestFit="1" customWidth="1"/>
    <col min="11281" max="11281" width="9.28515625" style="33" customWidth="1"/>
    <col min="11282" max="11520" width="11.42578125" style="33"/>
    <col min="11521" max="11521" width="11.5703125" style="33" bestFit="1" customWidth="1"/>
    <col min="11522" max="11522" width="13" style="33" bestFit="1" customWidth="1"/>
    <col min="11523" max="11523" width="15.5703125" style="33" bestFit="1" customWidth="1"/>
    <col min="11524" max="11524" width="14.28515625" style="33" customWidth="1"/>
    <col min="11525" max="11526" width="11.5703125" style="33" bestFit="1" customWidth="1"/>
    <col min="11527" max="11527" width="12.140625" style="33" bestFit="1" customWidth="1"/>
    <col min="11528" max="11528" width="11.5703125" style="33" bestFit="1" customWidth="1"/>
    <col min="11529" max="11529" width="10.7109375" style="33" customWidth="1"/>
    <col min="11530" max="11536" width="6.7109375" style="33" bestFit="1" customWidth="1"/>
    <col min="11537" max="11537" width="9.28515625" style="33" customWidth="1"/>
    <col min="11538" max="11776" width="11.42578125" style="33"/>
    <col min="11777" max="11777" width="11.5703125" style="33" bestFit="1" customWidth="1"/>
    <col min="11778" max="11778" width="13" style="33" bestFit="1" customWidth="1"/>
    <col min="11779" max="11779" width="15.5703125" style="33" bestFit="1" customWidth="1"/>
    <col min="11780" max="11780" width="14.28515625" style="33" customWidth="1"/>
    <col min="11781" max="11782" width="11.5703125" style="33" bestFit="1" customWidth="1"/>
    <col min="11783" max="11783" width="12.140625" style="33" bestFit="1" customWidth="1"/>
    <col min="11784" max="11784" width="11.5703125" style="33" bestFit="1" customWidth="1"/>
    <col min="11785" max="11785" width="10.7109375" style="33" customWidth="1"/>
    <col min="11786" max="11792" width="6.7109375" style="33" bestFit="1" customWidth="1"/>
    <col min="11793" max="11793" width="9.28515625" style="33" customWidth="1"/>
    <col min="11794" max="12032" width="11.42578125" style="33"/>
    <col min="12033" max="12033" width="11.5703125" style="33" bestFit="1" customWidth="1"/>
    <col min="12034" max="12034" width="13" style="33" bestFit="1" customWidth="1"/>
    <col min="12035" max="12035" width="15.5703125" style="33" bestFit="1" customWidth="1"/>
    <col min="12036" max="12036" width="14.28515625" style="33" customWidth="1"/>
    <col min="12037" max="12038" width="11.5703125" style="33" bestFit="1" customWidth="1"/>
    <col min="12039" max="12039" width="12.140625" style="33" bestFit="1" customWidth="1"/>
    <col min="12040" max="12040" width="11.5703125" style="33" bestFit="1" customWidth="1"/>
    <col min="12041" max="12041" width="10.7109375" style="33" customWidth="1"/>
    <col min="12042" max="12048" width="6.7109375" style="33" bestFit="1" customWidth="1"/>
    <col min="12049" max="12049" width="9.28515625" style="33" customWidth="1"/>
    <col min="12050" max="12288" width="11.42578125" style="33"/>
    <col min="12289" max="12289" width="11.5703125" style="33" bestFit="1" customWidth="1"/>
    <col min="12290" max="12290" width="13" style="33" bestFit="1" customWidth="1"/>
    <col min="12291" max="12291" width="15.5703125" style="33" bestFit="1" customWidth="1"/>
    <col min="12292" max="12292" width="14.28515625" style="33" customWidth="1"/>
    <col min="12293" max="12294" width="11.5703125" style="33" bestFit="1" customWidth="1"/>
    <col min="12295" max="12295" width="12.140625" style="33" bestFit="1" customWidth="1"/>
    <col min="12296" max="12296" width="11.5703125" style="33" bestFit="1" customWidth="1"/>
    <col min="12297" max="12297" width="10.7109375" style="33" customWidth="1"/>
    <col min="12298" max="12304" width="6.7109375" style="33" bestFit="1" customWidth="1"/>
    <col min="12305" max="12305" width="9.28515625" style="33" customWidth="1"/>
    <col min="12306" max="12544" width="11.42578125" style="33"/>
    <col min="12545" max="12545" width="11.5703125" style="33" bestFit="1" customWidth="1"/>
    <col min="12546" max="12546" width="13" style="33" bestFit="1" customWidth="1"/>
    <col min="12547" max="12547" width="15.5703125" style="33" bestFit="1" customWidth="1"/>
    <col min="12548" max="12548" width="14.28515625" style="33" customWidth="1"/>
    <col min="12549" max="12550" width="11.5703125" style="33" bestFit="1" customWidth="1"/>
    <col min="12551" max="12551" width="12.140625" style="33" bestFit="1" customWidth="1"/>
    <col min="12552" max="12552" width="11.5703125" style="33" bestFit="1" customWidth="1"/>
    <col min="12553" max="12553" width="10.7109375" style="33" customWidth="1"/>
    <col min="12554" max="12560" width="6.7109375" style="33" bestFit="1" customWidth="1"/>
    <col min="12561" max="12561" width="9.28515625" style="33" customWidth="1"/>
    <col min="12562" max="12800" width="11.42578125" style="33"/>
    <col min="12801" max="12801" width="11.5703125" style="33" bestFit="1" customWidth="1"/>
    <col min="12802" max="12802" width="13" style="33" bestFit="1" customWidth="1"/>
    <col min="12803" max="12803" width="15.5703125" style="33" bestFit="1" customWidth="1"/>
    <col min="12804" max="12804" width="14.28515625" style="33" customWidth="1"/>
    <col min="12805" max="12806" width="11.5703125" style="33" bestFit="1" customWidth="1"/>
    <col min="12807" max="12807" width="12.140625" style="33" bestFit="1" customWidth="1"/>
    <col min="12808" max="12808" width="11.5703125" style="33" bestFit="1" customWidth="1"/>
    <col min="12809" max="12809" width="10.7109375" style="33" customWidth="1"/>
    <col min="12810" max="12816" width="6.7109375" style="33" bestFit="1" customWidth="1"/>
    <col min="12817" max="12817" width="9.28515625" style="33" customWidth="1"/>
    <col min="12818" max="13056" width="11.42578125" style="33"/>
    <col min="13057" max="13057" width="11.5703125" style="33" bestFit="1" customWidth="1"/>
    <col min="13058" max="13058" width="13" style="33" bestFit="1" customWidth="1"/>
    <col min="13059" max="13059" width="15.5703125" style="33" bestFit="1" customWidth="1"/>
    <col min="13060" max="13060" width="14.28515625" style="33" customWidth="1"/>
    <col min="13061" max="13062" width="11.5703125" style="33" bestFit="1" customWidth="1"/>
    <col min="13063" max="13063" width="12.140625" style="33" bestFit="1" customWidth="1"/>
    <col min="13064" max="13064" width="11.5703125" style="33" bestFit="1" customWidth="1"/>
    <col min="13065" max="13065" width="10.7109375" style="33" customWidth="1"/>
    <col min="13066" max="13072" width="6.7109375" style="33" bestFit="1" customWidth="1"/>
    <col min="13073" max="13073" width="9.28515625" style="33" customWidth="1"/>
    <col min="13074" max="13312" width="11.42578125" style="33"/>
    <col min="13313" max="13313" width="11.5703125" style="33" bestFit="1" customWidth="1"/>
    <col min="13314" max="13314" width="13" style="33" bestFit="1" customWidth="1"/>
    <col min="13315" max="13315" width="15.5703125" style="33" bestFit="1" customWidth="1"/>
    <col min="13316" max="13316" width="14.28515625" style="33" customWidth="1"/>
    <col min="13317" max="13318" width="11.5703125" style="33" bestFit="1" customWidth="1"/>
    <col min="13319" max="13319" width="12.140625" style="33" bestFit="1" customWidth="1"/>
    <col min="13320" max="13320" width="11.5703125" style="33" bestFit="1" customWidth="1"/>
    <col min="13321" max="13321" width="10.7109375" style="33" customWidth="1"/>
    <col min="13322" max="13328" width="6.7109375" style="33" bestFit="1" customWidth="1"/>
    <col min="13329" max="13329" width="9.28515625" style="33" customWidth="1"/>
    <col min="13330" max="13568" width="11.42578125" style="33"/>
    <col min="13569" max="13569" width="11.5703125" style="33" bestFit="1" customWidth="1"/>
    <col min="13570" max="13570" width="13" style="33" bestFit="1" customWidth="1"/>
    <col min="13571" max="13571" width="15.5703125" style="33" bestFit="1" customWidth="1"/>
    <col min="13572" max="13572" width="14.28515625" style="33" customWidth="1"/>
    <col min="13573" max="13574" width="11.5703125" style="33" bestFit="1" customWidth="1"/>
    <col min="13575" max="13575" width="12.140625" style="33" bestFit="1" customWidth="1"/>
    <col min="13576" max="13576" width="11.5703125" style="33" bestFit="1" customWidth="1"/>
    <col min="13577" max="13577" width="10.7109375" style="33" customWidth="1"/>
    <col min="13578" max="13584" width="6.7109375" style="33" bestFit="1" customWidth="1"/>
    <col min="13585" max="13585" width="9.28515625" style="33" customWidth="1"/>
    <col min="13586" max="13824" width="11.42578125" style="33"/>
    <col min="13825" max="13825" width="11.5703125" style="33" bestFit="1" customWidth="1"/>
    <col min="13826" max="13826" width="13" style="33" bestFit="1" customWidth="1"/>
    <col min="13827" max="13827" width="15.5703125" style="33" bestFit="1" customWidth="1"/>
    <col min="13828" max="13828" width="14.28515625" style="33" customWidth="1"/>
    <col min="13829" max="13830" width="11.5703125" style="33" bestFit="1" customWidth="1"/>
    <col min="13831" max="13831" width="12.140625" style="33" bestFit="1" customWidth="1"/>
    <col min="13832" max="13832" width="11.5703125" style="33" bestFit="1" customWidth="1"/>
    <col min="13833" max="13833" width="10.7109375" style="33" customWidth="1"/>
    <col min="13834" max="13840" width="6.7109375" style="33" bestFit="1" customWidth="1"/>
    <col min="13841" max="13841" width="9.28515625" style="33" customWidth="1"/>
    <col min="13842" max="14080" width="11.42578125" style="33"/>
    <col min="14081" max="14081" width="11.5703125" style="33" bestFit="1" customWidth="1"/>
    <col min="14082" max="14082" width="13" style="33" bestFit="1" customWidth="1"/>
    <col min="14083" max="14083" width="15.5703125" style="33" bestFit="1" customWidth="1"/>
    <col min="14084" max="14084" width="14.28515625" style="33" customWidth="1"/>
    <col min="14085" max="14086" width="11.5703125" style="33" bestFit="1" customWidth="1"/>
    <col min="14087" max="14087" width="12.140625" style="33" bestFit="1" customWidth="1"/>
    <col min="14088" max="14088" width="11.5703125" style="33" bestFit="1" customWidth="1"/>
    <col min="14089" max="14089" width="10.7109375" style="33" customWidth="1"/>
    <col min="14090" max="14096" width="6.7109375" style="33" bestFit="1" customWidth="1"/>
    <col min="14097" max="14097" width="9.28515625" style="33" customWidth="1"/>
    <col min="14098" max="14336" width="11.42578125" style="33"/>
    <col min="14337" max="14337" width="11.5703125" style="33" bestFit="1" customWidth="1"/>
    <col min="14338" max="14338" width="13" style="33" bestFit="1" customWidth="1"/>
    <col min="14339" max="14339" width="15.5703125" style="33" bestFit="1" customWidth="1"/>
    <col min="14340" max="14340" width="14.28515625" style="33" customWidth="1"/>
    <col min="14341" max="14342" width="11.5703125" style="33" bestFit="1" customWidth="1"/>
    <col min="14343" max="14343" width="12.140625" style="33" bestFit="1" customWidth="1"/>
    <col min="14344" max="14344" width="11.5703125" style="33" bestFit="1" customWidth="1"/>
    <col min="14345" max="14345" width="10.7109375" style="33" customWidth="1"/>
    <col min="14346" max="14352" width="6.7109375" style="33" bestFit="1" customWidth="1"/>
    <col min="14353" max="14353" width="9.28515625" style="33" customWidth="1"/>
    <col min="14354" max="14592" width="11.42578125" style="33"/>
    <col min="14593" max="14593" width="11.5703125" style="33" bestFit="1" customWidth="1"/>
    <col min="14594" max="14594" width="13" style="33" bestFit="1" customWidth="1"/>
    <col min="14595" max="14595" width="15.5703125" style="33" bestFit="1" customWidth="1"/>
    <col min="14596" max="14596" width="14.28515625" style="33" customWidth="1"/>
    <col min="14597" max="14598" width="11.5703125" style="33" bestFit="1" customWidth="1"/>
    <col min="14599" max="14599" width="12.140625" style="33" bestFit="1" customWidth="1"/>
    <col min="14600" max="14600" width="11.5703125" style="33" bestFit="1" customWidth="1"/>
    <col min="14601" max="14601" width="10.7109375" style="33" customWidth="1"/>
    <col min="14602" max="14608" width="6.7109375" style="33" bestFit="1" customWidth="1"/>
    <col min="14609" max="14609" width="9.28515625" style="33" customWidth="1"/>
    <col min="14610" max="14848" width="11.42578125" style="33"/>
    <col min="14849" max="14849" width="11.5703125" style="33" bestFit="1" customWidth="1"/>
    <col min="14850" max="14850" width="13" style="33" bestFit="1" customWidth="1"/>
    <col min="14851" max="14851" width="15.5703125" style="33" bestFit="1" customWidth="1"/>
    <col min="14852" max="14852" width="14.28515625" style="33" customWidth="1"/>
    <col min="14853" max="14854" width="11.5703125" style="33" bestFit="1" customWidth="1"/>
    <col min="14855" max="14855" width="12.140625" style="33" bestFit="1" customWidth="1"/>
    <col min="14856" max="14856" width="11.5703125" style="33" bestFit="1" customWidth="1"/>
    <col min="14857" max="14857" width="10.7109375" style="33" customWidth="1"/>
    <col min="14858" max="14864" width="6.7109375" style="33" bestFit="1" customWidth="1"/>
    <col min="14865" max="14865" width="9.28515625" style="33" customWidth="1"/>
    <col min="14866" max="15104" width="11.42578125" style="33"/>
    <col min="15105" max="15105" width="11.5703125" style="33" bestFit="1" customWidth="1"/>
    <col min="15106" max="15106" width="13" style="33" bestFit="1" customWidth="1"/>
    <col min="15107" max="15107" width="15.5703125" style="33" bestFit="1" customWidth="1"/>
    <col min="15108" max="15108" width="14.28515625" style="33" customWidth="1"/>
    <col min="15109" max="15110" width="11.5703125" style="33" bestFit="1" customWidth="1"/>
    <col min="15111" max="15111" width="12.140625" style="33" bestFit="1" customWidth="1"/>
    <col min="15112" max="15112" width="11.5703125" style="33" bestFit="1" customWidth="1"/>
    <col min="15113" max="15113" width="10.7109375" style="33" customWidth="1"/>
    <col min="15114" max="15120" width="6.7109375" style="33" bestFit="1" customWidth="1"/>
    <col min="15121" max="15121" width="9.28515625" style="33" customWidth="1"/>
    <col min="15122" max="15360" width="11.42578125" style="33"/>
    <col min="15361" max="15361" width="11.5703125" style="33" bestFit="1" customWidth="1"/>
    <col min="15362" max="15362" width="13" style="33" bestFit="1" customWidth="1"/>
    <col min="15363" max="15363" width="15.5703125" style="33" bestFit="1" customWidth="1"/>
    <col min="15364" max="15364" width="14.28515625" style="33" customWidth="1"/>
    <col min="15365" max="15366" width="11.5703125" style="33" bestFit="1" customWidth="1"/>
    <col min="15367" max="15367" width="12.140625" style="33" bestFit="1" customWidth="1"/>
    <col min="15368" max="15368" width="11.5703125" style="33" bestFit="1" customWidth="1"/>
    <col min="15369" max="15369" width="10.7109375" style="33" customWidth="1"/>
    <col min="15370" max="15376" width="6.7109375" style="33" bestFit="1" customWidth="1"/>
    <col min="15377" max="15377" width="9.28515625" style="33" customWidth="1"/>
    <col min="15378" max="15616" width="11.42578125" style="33"/>
    <col min="15617" max="15617" width="11.5703125" style="33" bestFit="1" customWidth="1"/>
    <col min="15618" max="15618" width="13" style="33" bestFit="1" customWidth="1"/>
    <col min="15619" max="15619" width="15.5703125" style="33" bestFit="1" customWidth="1"/>
    <col min="15620" max="15620" width="14.28515625" style="33" customWidth="1"/>
    <col min="15621" max="15622" width="11.5703125" style="33" bestFit="1" customWidth="1"/>
    <col min="15623" max="15623" width="12.140625" style="33" bestFit="1" customWidth="1"/>
    <col min="15624" max="15624" width="11.5703125" style="33" bestFit="1" customWidth="1"/>
    <col min="15625" max="15625" width="10.7109375" style="33" customWidth="1"/>
    <col min="15626" max="15632" width="6.7109375" style="33" bestFit="1" customWidth="1"/>
    <col min="15633" max="15633" width="9.28515625" style="33" customWidth="1"/>
    <col min="15634" max="15872" width="11.42578125" style="33"/>
    <col min="15873" max="15873" width="11.5703125" style="33" bestFit="1" customWidth="1"/>
    <col min="15874" max="15874" width="13" style="33" bestFit="1" customWidth="1"/>
    <col min="15875" max="15875" width="15.5703125" style="33" bestFit="1" customWidth="1"/>
    <col min="15876" max="15876" width="14.28515625" style="33" customWidth="1"/>
    <col min="15877" max="15878" width="11.5703125" style="33" bestFit="1" customWidth="1"/>
    <col min="15879" max="15879" width="12.140625" style="33" bestFit="1" customWidth="1"/>
    <col min="15880" max="15880" width="11.5703125" style="33" bestFit="1" customWidth="1"/>
    <col min="15881" max="15881" width="10.7109375" style="33" customWidth="1"/>
    <col min="15882" max="15888" width="6.7109375" style="33" bestFit="1" customWidth="1"/>
    <col min="15889" max="15889" width="9.28515625" style="33" customWidth="1"/>
    <col min="15890" max="16128" width="11.42578125" style="33"/>
    <col min="16129" max="16129" width="11.5703125" style="33" bestFit="1" customWidth="1"/>
    <col min="16130" max="16130" width="13" style="33" bestFit="1" customWidth="1"/>
    <col min="16131" max="16131" width="15.5703125" style="33" bestFit="1" customWidth="1"/>
    <col min="16132" max="16132" width="14.28515625" style="33" customWidth="1"/>
    <col min="16133" max="16134" width="11.5703125" style="33" bestFit="1" customWidth="1"/>
    <col min="16135" max="16135" width="12.140625" style="33" bestFit="1" customWidth="1"/>
    <col min="16136" max="16136" width="11.5703125" style="33" bestFit="1" customWidth="1"/>
    <col min="16137" max="16137" width="10.7109375" style="33" customWidth="1"/>
    <col min="16138" max="16144" width="6.7109375" style="33" bestFit="1" customWidth="1"/>
    <col min="16145" max="16145" width="9.28515625" style="33" customWidth="1"/>
    <col min="16146" max="16384" width="11.42578125" style="33"/>
  </cols>
  <sheetData>
    <row r="1" spans="1:14" x14ac:dyDescent="0.2">
      <c r="A1" s="32" t="s">
        <v>29</v>
      </c>
      <c r="B1" s="32"/>
      <c r="C1" s="32"/>
      <c r="D1" s="32"/>
      <c r="E1" s="32"/>
    </row>
    <row r="2" spans="1:14" ht="12.75" thickBot="1" x14ac:dyDescent="0.25"/>
    <row r="3" spans="1:14" s="36" customFormat="1" ht="33.75" x14ac:dyDescent="0.2">
      <c r="A3" s="34"/>
      <c r="B3" s="35">
        <v>2006</v>
      </c>
      <c r="C3" s="35">
        <v>2007</v>
      </c>
      <c r="D3" s="35">
        <v>2008</v>
      </c>
      <c r="E3" s="35">
        <v>2009</v>
      </c>
      <c r="F3" s="35">
        <v>2010</v>
      </c>
      <c r="G3" s="35">
        <v>2011</v>
      </c>
      <c r="H3" s="35">
        <v>2012</v>
      </c>
      <c r="I3" s="35">
        <v>2013</v>
      </c>
      <c r="J3" s="35">
        <v>2014</v>
      </c>
      <c r="K3" s="35">
        <v>2015</v>
      </c>
      <c r="L3" s="35">
        <v>2016</v>
      </c>
      <c r="N3" s="47" t="s">
        <v>19</v>
      </c>
    </row>
    <row r="4" spans="1:14" s="40" customFormat="1" x14ac:dyDescent="0.2">
      <c r="A4" s="37" t="s">
        <v>1</v>
      </c>
      <c r="B4" s="38">
        <v>45349.226000000002</v>
      </c>
      <c r="C4" s="38">
        <v>46749.048000000003</v>
      </c>
      <c r="D4" s="38">
        <v>47918.732000000004</v>
      </c>
      <c r="E4" s="38">
        <v>50188.245999999999</v>
      </c>
      <c r="F4" s="38">
        <v>52000</v>
      </c>
      <c r="G4" s="38">
        <v>53713</v>
      </c>
      <c r="H4" s="38">
        <v>55002</v>
      </c>
      <c r="I4" s="39">
        <v>56029</v>
      </c>
      <c r="J4" s="39">
        <v>57341</v>
      </c>
      <c r="K4" s="39">
        <v>58168</v>
      </c>
      <c r="L4" s="39">
        <v>58798</v>
      </c>
      <c r="N4" s="20">
        <f>(('SF 7.3-1'!L4/'SF 7.3-1'!B4)^(1/10)-1)*100</f>
        <v>2.6311670622903183</v>
      </c>
    </row>
    <row r="5" spans="1:14" s="40" customFormat="1" x14ac:dyDescent="0.2">
      <c r="A5" s="41" t="s">
        <v>17</v>
      </c>
      <c r="B5" s="42">
        <v>322802.69699999999</v>
      </c>
      <c r="C5" s="42">
        <v>409910.83600000001</v>
      </c>
      <c r="D5" s="42">
        <v>431252.77399999998</v>
      </c>
      <c r="E5" s="42">
        <v>447170.413</v>
      </c>
      <c r="F5" s="42">
        <v>465000</v>
      </c>
      <c r="G5" s="42">
        <v>482557</v>
      </c>
      <c r="H5" s="42">
        <v>499182</v>
      </c>
      <c r="I5" s="43">
        <v>514308</v>
      </c>
      <c r="J5" s="43">
        <v>531555</v>
      </c>
      <c r="K5" s="43">
        <v>542689</v>
      </c>
      <c r="L5" s="43">
        <v>549990</v>
      </c>
      <c r="N5" s="21">
        <f>(('SF 7.3-1'!L5/'SF 7.3-1'!B5)^(1/10)-1)*100</f>
        <v>5.4731129071267537</v>
      </c>
    </row>
    <row r="6" spans="1:14" s="40" customFormat="1" x14ac:dyDescent="0.2">
      <c r="A6" s="41" t="s">
        <v>16</v>
      </c>
      <c r="B6" s="42"/>
      <c r="C6" s="42">
        <v>45713.925000000003</v>
      </c>
      <c r="D6" s="42">
        <v>98859.025999999998</v>
      </c>
      <c r="E6" s="42">
        <v>153149.399</v>
      </c>
      <c r="F6" s="42">
        <v>161000</v>
      </c>
      <c r="G6" s="42">
        <v>161171</v>
      </c>
      <c r="H6" s="42">
        <v>164968</v>
      </c>
      <c r="I6" s="43">
        <v>168089</v>
      </c>
      <c r="J6" s="43">
        <v>172018</v>
      </c>
      <c r="K6" s="43">
        <v>174574</v>
      </c>
      <c r="L6" s="43">
        <v>176393</v>
      </c>
      <c r="N6" s="21">
        <f>(('SF 7.3-1'!L6/'SF 7.3-1'!C6)^(1/9)-1)*100</f>
        <v>16.18744563357275</v>
      </c>
    </row>
    <row r="7" spans="1:14" s="40" customFormat="1" x14ac:dyDescent="0.2">
      <c r="A7" s="41" t="s">
        <v>18</v>
      </c>
      <c r="B7" s="42"/>
      <c r="C7" s="42"/>
      <c r="D7" s="42"/>
      <c r="E7" s="42">
        <v>372.31200000000001</v>
      </c>
      <c r="F7" s="42">
        <v>464</v>
      </c>
      <c r="G7" s="42">
        <v>427</v>
      </c>
      <c r="H7" s="42">
        <v>472</v>
      </c>
      <c r="I7" s="43">
        <v>479</v>
      </c>
      <c r="J7" s="43">
        <v>461</v>
      </c>
      <c r="K7" s="43">
        <v>476</v>
      </c>
      <c r="L7" s="43">
        <v>516</v>
      </c>
      <c r="N7" s="21">
        <f>(('SF 7.3-1'!L7/'SF 7.3-1'!E7)^(1/7)-1)*100</f>
        <v>4.7728970115834546</v>
      </c>
    </row>
    <row r="8" spans="1:14" s="40" customFormat="1" x14ac:dyDescent="0.2">
      <c r="A8" s="41" t="s">
        <v>20</v>
      </c>
      <c r="B8" s="42"/>
      <c r="C8" s="42"/>
      <c r="D8" s="42"/>
      <c r="E8" s="42"/>
      <c r="F8" s="42"/>
      <c r="G8" s="42"/>
      <c r="H8" s="42"/>
      <c r="I8" s="43">
        <v>14523</v>
      </c>
      <c r="J8" s="43">
        <v>20331</v>
      </c>
      <c r="K8" s="43">
        <v>21448</v>
      </c>
      <c r="L8" s="43">
        <v>22274</v>
      </c>
      <c r="N8" s="21">
        <f>(('SF 7.3-1'!L8/'SF 7.3-1'!I8)^(1/3)-1)*100</f>
        <v>15.322476292904774</v>
      </c>
    </row>
    <row r="9" spans="1:14" s="45" customFormat="1" ht="12.75" thickBot="1" x14ac:dyDescent="0.25">
      <c r="A9" s="34" t="s">
        <v>0</v>
      </c>
      <c r="B9" s="44">
        <v>368151.92300000001</v>
      </c>
      <c r="C9" s="44">
        <v>502373.80900000001</v>
      </c>
      <c r="D9" s="44">
        <v>578030.53200000001</v>
      </c>
      <c r="E9" s="44">
        <v>650880.37</v>
      </c>
      <c r="F9" s="44">
        <v>678464</v>
      </c>
      <c r="G9" s="44">
        <v>697868</v>
      </c>
      <c r="H9" s="44">
        <v>719624</v>
      </c>
      <c r="I9" s="44">
        <f>SUM(I4:I8)</f>
        <v>753428</v>
      </c>
      <c r="J9" s="44">
        <f t="shared" ref="J9:K9" si="0">SUM(J4:J8)</f>
        <v>781706</v>
      </c>
      <c r="K9" s="44">
        <f t="shared" si="0"/>
        <v>797355</v>
      </c>
      <c r="L9" s="44">
        <v>807971</v>
      </c>
      <c r="N9" s="22">
        <f>(('SF 7.3-1'!L9/'SF 7.3-1'!B9)^(1/10)-1)*100</f>
        <v>8.1774824104675847</v>
      </c>
    </row>
    <row r="10" spans="1:14" s="40" customFormat="1" x14ac:dyDescent="0.2">
      <c r="A10" s="46" t="s">
        <v>7</v>
      </c>
    </row>
    <row r="11" spans="1:14" s="40" customFormat="1" x14ac:dyDescent="0.2"/>
  </sheetData>
  <pageMargins left="0.78740157480314965" right="0.78740157480314965" top="0.98425196850393704" bottom="0.98425196850393704" header="0.51181102362204722" footer="0.51181102362204722"/>
  <pageSetup paperSize="9" scale="4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showGridLines="0" workbookViewId="0">
      <selection activeCell="A18" sqref="A18"/>
    </sheetView>
  </sheetViews>
  <sheetFormatPr baseColWidth="10" defaultRowHeight="12.75" x14ac:dyDescent="0.2"/>
  <cols>
    <col min="10" max="10" width="14.85546875" customWidth="1"/>
  </cols>
  <sheetData>
    <row r="1" spans="1:10" x14ac:dyDescent="0.2">
      <c r="A1" s="82" t="s">
        <v>27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x14ac:dyDescent="0.2">
      <c r="A2" t="s">
        <v>8</v>
      </c>
    </row>
    <row r="18" spans="1:15" x14ac:dyDescent="0.2">
      <c r="A18" s="3" t="s">
        <v>26</v>
      </c>
      <c r="B18" s="1"/>
      <c r="C18" s="1"/>
      <c r="D18" s="1"/>
    </row>
    <row r="19" spans="1:15" x14ac:dyDescent="0.2">
      <c r="A19" s="1" t="s">
        <v>3</v>
      </c>
      <c r="B19" s="1"/>
      <c r="C19" s="1"/>
      <c r="D19" s="1"/>
    </row>
    <row r="22" spans="1:15" ht="13.5" customHeight="1" x14ac:dyDescent="0.2"/>
    <row r="23" spans="1:15" x14ac:dyDescent="0.2">
      <c r="A23" s="2"/>
    </row>
    <row r="28" spans="1:15" x14ac:dyDescent="0.2">
      <c r="M28" s="7"/>
      <c r="N28" s="7"/>
    </row>
    <row r="29" spans="1:15" x14ac:dyDescent="0.2">
      <c r="M29" s="7"/>
      <c r="N29" s="7"/>
    </row>
    <row r="30" spans="1:15" x14ac:dyDescent="0.2">
      <c r="M30" s="8"/>
      <c r="N30" s="7"/>
    </row>
    <row r="31" spans="1:15" ht="12.75" customHeight="1" x14ac:dyDescent="0.2">
      <c r="L31" s="5"/>
      <c r="M31" s="5"/>
      <c r="N31" s="5"/>
      <c r="O31" s="5"/>
    </row>
    <row r="32" spans="1:15" x14ac:dyDescent="0.2">
      <c r="H32" s="6"/>
      <c r="L32" s="5"/>
      <c r="M32" s="5"/>
      <c r="N32" s="5"/>
      <c r="O32" s="5"/>
    </row>
    <row r="33" spans="12:15" x14ac:dyDescent="0.2">
      <c r="L33" s="5"/>
      <c r="M33" s="5"/>
      <c r="N33" s="5"/>
      <c r="O33" s="5"/>
    </row>
    <row r="34" spans="12:15" x14ac:dyDescent="0.2">
      <c r="L34" s="5"/>
      <c r="M34" s="5"/>
      <c r="N34" s="5"/>
      <c r="O34" s="5"/>
    </row>
    <row r="35" spans="12:15" x14ac:dyDescent="0.2">
      <c r="L35" s="5"/>
      <c r="M35" s="5"/>
      <c r="N35" s="5"/>
      <c r="O35" s="5"/>
    </row>
    <row r="36" spans="12:15" x14ac:dyDescent="0.2">
      <c r="L36" s="5"/>
      <c r="M36" s="5"/>
      <c r="N36" s="5"/>
      <c r="O36" s="5"/>
    </row>
    <row r="37" spans="12:15" x14ac:dyDescent="0.2">
      <c r="L37" s="5"/>
      <c r="M37" s="5"/>
      <c r="N37" s="5"/>
      <c r="O37" s="5"/>
    </row>
    <row r="38" spans="12:15" x14ac:dyDescent="0.2">
      <c r="L38" s="5"/>
      <c r="M38" s="5"/>
      <c r="N38" s="5"/>
      <c r="O38" s="5"/>
    </row>
    <row r="39" spans="12:15" x14ac:dyDescent="0.2">
      <c r="L39" s="5"/>
      <c r="M39" s="5"/>
      <c r="N39" s="5"/>
      <c r="O39" s="5"/>
    </row>
  </sheetData>
  <mergeCells count="1">
    <mergeCell ref="A1:J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workbookViewId="0">
      <selection activeCell="B3" sqref="B3"/>
    </sheetView>
  </sheetViews>
  <sheetFormatPr baseColWidth="10" defaultRowHeight="12.75" x14ac:dyDescent="0.2"/>
  <sheetData>
    <row r="1" spans="1:6" s="14" customFormat="1" ht="12" x14ac:dyDescent="0.2">
      <c r="A1" s="28" t="s">
        <v>28</v>
      </c>
      <c r="B1" s="28"/>
      <c r="C1" s="28"/>
      <c r="D1" s="28"/>
      <c r="E1" s="28"/>
      <c r="F1" s="28"/>
    </row>
    <row r="2" spans="1:6" s="14" customFormat="1" ht="12" x14ac:dyDescent="0.2">
      <c r="A2" s="48"/>
    </row>
    <row r="3" spans="1:6" s="14" customFormat="1" ht="24" x14ac:dyDescent="0.2">
      <c r="A3" s="15" t="s">
        <v>9</v>
      </c>
      <c r="B3" s="17">
        <v>2016</v>
      </c>
    </row>
    <row r="4" spans="1:6" s="14" customFormat="1" ht="12" x14ac:dyDescent="0.2">
      <c r="A4" s="17" t="s">
        <v>6</v>
      </c>
      <c r="B4" s="18">
        <v>0.35</v>
      </c>
    </row>
    <row r="5" spans="1:6" s="14" customFormat="1" ht="12" x14ac:dyDescent="0.2">
      <c r="A5" s="17" t="s">
        <v>5</v>
      </c>
      <c r="B5" s="18">
        <v>0.23</v>
      </c>
    </row>
    <row r="6" spans="1:6" s="14" customFormat="1" ht="12" x14ac:dyDescent="0.2">
      <c r="A6" s="17" t="s">
        <v>4</v>
      </c>
      <c r="B6" s="18">
        <v>0.4</v>
      </c>
    </row>
    <row r="7" spans="1:6" s="14" customFormat="1" ht="14.25" x14ac:dyDescent="0.2">
      <c r="A7" s="17" t="s">
        <v>13</v>
      </c>
      <c r="B7" s="18">
        <v>0.02</v>
      </c>
    </row>
    <row r="8" spans="1:6" x14ac:dyDescent="0.2">
      <c r="A8" s="3" t="s">
        <v>26</v>
      </c>
    </row>
    <row r="9" spans="1:6" x14ac:dyDescent="0.2">
      <c r="A9" s="1" t="s">
        <v>3</v>
      </c>
    </row>
  </sheetData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workbookViewId="0">
      <selection activeCell="K27" sqref="K27"/>
    </sheetView>
  </sheetViews>
  <sheetFormatPr baseColWidth="10" defaultColWidth="11.42578125" defaultRowHeight="12.75" x14ac:dyDescent="0.2"/>
  <cols>
    <col min="1" max="16384" width="11.42578125" style="9"/>
  </cols>
  <sheetData>
    <row r="1" spans="1:12" ht="15.75" customHeight="1" x14ac:dyDescent="0.2">
      <c r="A1" s="82" t="s">
        <v>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9" spans="1:12" ht="12.75" customHeight="1" x14ac:dyDescent="0.2"/>
    <row r="18" spans="1:1" x14ac:dyDescent="0.2">
      <c r="A18" s="3" t="s">
        <v>7</v>
      </c>
    </row>
  </sheetData>
  <mergeCells count="1">
    <mergeCell ref="A1:L1"/>
  </mergeCells>
  <pageMargins left="0.78740157480314965" right="0.78740157480314965" top="0.98425196850393704" bottom="0.98425196850393704" header="0.51181102362204722" footer="0.51181102362204722"/>
  <pageSetup paperSize="9" scale="8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showGridLines="0" workbookViewId="0">
      <selection activeCell="D21" sqref="D21"/>
    </sheetView>
  </sheetViews>
  <sheetFormatPr baseColWidth="10" defaultColWidth="11.42578125" defaultRowHeight="12" x14ac:dyDescent="0.2"/>
  <cols>
    <col min="1" max="1" width="11.42578125" style="10"/>
    <col min="2" max="3" width="26.7109375" style="10" customWidth="1"/>
    <col min="4" max="16384" width="11.42578125" style="10"/>
  </cols>
  <sheetData>
    <row r="1" spans="1:12" x14ac:dyDescent="0.2">
      <c r="A1" s="82" t="s">
        <v>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</row>
    <row r="2" spans="1:12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36" x14ac:dyDescent="0.2">
      <c r="A3" s="17" t="s">
        <v>10</v>
      </c>
      <c r="B3" s="15" t="s">
        <v>12</v>
      </c>
      <c r="C3" s="15" t="s">
        <v>11</v>
      </c>
    </row>
    <row r="4" spans="1:12" x14ac:dyDescent="0.2">
      <c r="A4" s="17">
        <v>2009</v>
      </c>
      <c r="B4" s="16">
        <v>832.79899999999998</v>
      </c>
      <c r="C4" s="16">
        <v>25513.223000000002</v>
      </c>
    </row>
    <row r="5" spans="1:12" x14ac:dyDescent="0.2">
      <c r="A5" s="17">
        <v>2010</v>
      </c>
      <c r="B5" s="16">
        <v>838.64200000000005</v>
      </c>
      <c r="C5" s="16">
        <v>25568.181818181816</v>
      </c>
    </row>
    <row r="6" spans="1:12" x14ac:dyDescent="0.2">
      <c r="A6" s="17">
        <v>2011</v>
      </c>
      <c r="B6" s="16">
        <v>882.31799999999998</v>
      </c>
      <c r="C6" s="16">
        <v>27000</v>
      </c>
    </row>
    <row r="7" spans="1:12" x14ac:dyDescent="0.2">
      <c r="A7" s="17">
        <v>2012</v>
      </c>
      <c r="B7" s="16">
        <v>941.36800000000005</v>
      </c>
      <c r="C7" s="16">
        <v>27280.746999999999</v>
      </c>
    </row>
    <row r="8" spans="1:12" x14ac:dyDescent="0.2">
      <c r="A8" s="17">
        <v>2013</v>
      </c>
      <c r="B8" s="16">
        <v>983.93200000000002</v>
      </c>
      <c r="C8" s="16">
        <v>26447.453000000001</v>
      </c>
    </row>
    <row r="9" spans="1:12" x14ac:dyDescent="0.2">
      <c r="A9" s="17">
        <v>2014</v>
      </c>
      <c r="B9" s="16">
        <v>1004.207</v>
      </c>
      <c r="C9" s="16">
        <v>26341.263999999999</v>
      </c>
    </row>
    <row r="10" spans="1:12" x14ac:dyDescent="0.2">
      <c r="A10" s="29">
        <v>2015</v>
      </c>
      <c r="B10" s="30">
        <v>1023</v>
      </c>
      <c r="C10" s="30">
        <v>26243.359</v>
      </c>
      <c r="D10" s="24"/>
    </row>
    <row r="11" spans="1:12" x14ac:dyDescent="0.2">
      <c r="A11" s="17">
        <v>2016</v>
      </c>
      <c r="B11" s="16">
        <v>1050.4000000000001</v>
      </c>
      <c r="C11" s="16">
        <v>25976.47</v>
      </c>
      <c r="D11" s="24"/>
    </row>
    <row r="12" spans="1:12" x14ac:dyDescent="0.2">
      <c r="A12" s="3" t="s">
        <v>7</v>
      </c>
    </row>
  </sheetData>
  <mergeCells count="1">
    <mergeCell ref="A1:L1"/>
  </mergeCells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showGridLines="0" workbookViewId="0">
      <selection activeCell="E27" sqref="E27"/>
    </sheetView>
  </sheetViews>
  <sheetFormatPr baseColWidth="10" defaultRowHeight="12.75" x14ac:dyDescent="0.2"/>
  <sheetData>
    <row r="1" spans="1:9" x14ac:dyDescent="0.2">
      <c r="A1" s="82" t="s">
        <v>15</v>
      </c>
      <c r="B1" s="82"/>
      <c r="C1" s="82"/>
      <c r="D1" s="82"/>
      <c r="E1" s="82"/>
      <c r="F1" s="82"/>
      <c r="G1" s="82"/>
      <c r="H1" s="82"/>
      <c r="I1" s="82"/>
    </row>
    <row r="2" spans="1:9" x14ac:dyDescent="0.2">
      <c r="A2" s="2" t="s">
        <v>8</v>
      </c>
    </row>
    <row r="19" spans="1:1" x14ac:dyDescent="0.2">
      <c r="A19" s="3" t="s">
        <v>7</v>
      </c>
    </row>
  </sheetData>
  <mergeCells count="1">
    <mergeCell ref="A1:I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showGridLines="0" workbookViewId="0">
      <selection activeCell="H15" sqref="H15"/>
    </sheetView>
  </sheetViews>
  <sheetFormatPr baseColWidth="10" defaultColWidth="11.42578125" defaultRowHeight="12" x14ac:dyDescent="0.2"/>
  <cols>
    <col min="1" max="1" width="12.85546875" style="10" customWidth="1"/>
    <col min="2" max="7" width="9.42578125" style="10" customWidth="1"/>
    <col min="8" max="8" width="9.28515625" style="10" customWidth="1"/>
    <col min="9" max="16384" width="11.42578125" style="10"/>
  </cols>
  <sheetData>
    <row r="1" spans="1:9" x14ac:dyDescent="0.2">
      <c r="A1" s="82" t="s">
        <v>22</v>
      </c>
      <c r="B1" s="82"/>
      <c r="C1" s="82"/>
      <c r="D1" s="82"/>
      <c r="E1" s="82"/>
      <c r="F1" s="82"/>
      <c r="G1" s="82"/>
      <c r="H1" s="82"/>
      <c r="I1" s="82"/>
    </row>
    <row r="2" spans="1:9" ht="12.75" thickBot="1" x14ac:dyDescent="0.25">
      <c r="A2" s="48" t="s">
        <v>8</v>
      </c>
      <c r="B2" s="14"/>
      <c r="C2" s="14"/>
      <c r="D2" s="14"/>
      <c r="E2" s="14"/>
      <c r="F2" s="14"/>
      <c r="G2" s="14"/>
      <c r="H2" s="14"/>
      <c r="I2" s="14"/>
    </row>
    <row r="3" spans="1:9" ht="26.45" customHeight="1" x14ac:dyDescent="0.2">
      <c r="A3" s="49" t="s">
        <v>9</v>
      </c>
      <c r="B3" s="50">
        <v>2010</v>
      </c>
      <c r="C3" s="50">
        <v>2011</v>
      </c>
      <c r="D3" s="50">
        <v>2012</v>
      </c>
      <c r="E3" s="50">
        <v>2013</v>
      </c>
      <c r="F3" s="50">
        <v>2014</v>
      </c>
      <c r="G3" s="51">
        <v>2015</v>
      </c>
      <c r="H3" s="52">
        <v>2016</v>
      </c>
      <c r="I3" s="14"/>
    </row>
    <row r="4" spans="1:9" x14ac:dyDescent="0.2">
      <c r="A4" s="53" t="s">
        <v>6</v>
      </c>
      <c r="B4" s="13">
        <v>10</v>
      </c>
      <c r="C4" s="13">
        <v>14</v>
      </c>
      <c r="D4" s="13">
        <v>16</v>
      </c>
      <c r="E4" s="13">
        <v>18</v>
      </c>
      <c r="F4" s="13">
        <v>18</v>
      </c>
      <c r="G4" s="31">
        <v>21</v>
      </c>
      <c r="H4" s="54">
        <v>21</v>
      </c>
      <c r="I4" s="14"/>
    </row>
    <row r="5" spans="1:9" x14ac:dyDescent="0.2">
      <c r="A5" s="53" t="s">
        <v>5</v>
      </c>
      <c r="B5" s="13">
        <v>36</v>
      </c>
      <c r="C5" s="13">
        <v>28</v>
      </c>
      <c r="D5" s="13">
        <v>26</v>
      </c>
      <c r="E5" s="13">
        <v>23</v>
      </c>
      <c r="F5" s="13">
        <v>24</v>
      </c>
      <c r="G5" s="31">
        <v>23</v>
      </c>
      <c r="H5" s="54">
        <v>21</v>
      </c>
      <c r="I5" s="14"/>
    </row>
    <row r="6" spans="1:9" ht="12.75" thickBot="1" x14ac:dyDescent="0.25">
      <c r="A6" s="55" t="s">
        <v>4</v>
      </c>
      <c r="B6" s="56">
        <v>54</v>
      </c>
      <c r="C6" s="56">
        <v>58</v>
      </c>
      <c r="D6" s="56">
        <v>58</v>
      </c>
      <c r="E6" s="56">
        <v>59</v>
      </c>
      <c r="F6" s="56">
        <v>58</v>
      </c>
      <c r="G6" s="57">
        <v>56</v>
      </c>
      <c r="H6" s="58">
        <v>58</v>
      </c>
      <c r="I6" s="14"/>
    </row>
    <row r="7" spans="1:9" x14ac:dyDescent="0.2">
      <c r="A7" s="3" t="s">
        <v>7</v>
      </c>
    </row>
  </sheetData>
  <mergeCells count="1">
    <mergeCell ref="A1:I1"/>
  </mergeCells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showGridLines="0" tabSelected="1" workbookViewId="0">
      <selection activeCell="F28" sqref="F28"/>
    </sheetView>
  </sheetViews>
  <sheetFormatPr baseColWidth="10" defaultRowHeight="12.75" x14ac:dyDescent="0.2"/>
  <cols>
    <col min="1" max="1" width="58" customWidth="1"/>
    <col min="2" max="5" width="9.7109375" customWidth="1"/>
    <col min="6" max="6" width="10.7109375" customWidth="1"/>
  </cols>
  <sheetData>
    <row r="1" spans="1:6" x14ac:dyDescent="0.2">
      <c r="A1" s="82" t="s">
        <v>39</v>
      </c>
      <c r="B1" s="82"/>
      <c r="C1" s="82"/>
      <c r="D1" s="82"/>
      <c r="E1" s="82"/>
      <c r="F1" s="82"/>
    </row>
    <row r="2" spans="1:6" ht="13.5" thickBot="1" x14ac:dyDescent="0.25">
      <c r="A2" s="59"/>
      <c r="B2" s="60"/>
      <c r="C2" s="60"/>
      <c r="D2" s="59"/>
      <c r="E2" s="59"/>
      <c r="F2" s="59"/>
    </row>
    <row r="3" spans="1:6" ht="34.5" thickBot="1" x14ac:dyDescent="0.25">
      <c r="A3" s="69"/>
      <c r="B3" s="70">
        <v>2013</v>
      </c>
      <c r="C3" s="70">
        <v>2014</v>
      </c>
      <c r="D3" s="70">
        <v>2015</v>
      </c>
      <c r="E3" s="70">
        <v>2016</v>
      </c>
      <c r="F3" s="70" t="s">
        <v>32</v>
      </c>
    </row>
    <row r="4" spans="1:6" x14ac:dyDescent="0.2">
      <c r="A4" s="23" t="s">
        <v>38</v>
      </c>
      <c r="B4" s="68"/>
      <c r="C4" s="68"/>
      <c r="D4" s="68"/>
      <c r="E4" s="68"/>
      <c r="F4" s="65"/>
    </row>
    <row r="5" spans="1:6" x14ac:dyDescent="0.2">
      <c r="A5" s="64" t="s">
        <v>37</v>
      </c>
      <c r="B5" s="79">
        <v>3436</v>
      </c>
      <c r="C5" s="79">
        <v>3280</v>
      </c>
      <c r="D5" s="79">
        <v>3271</v>
      </c>
      <c r="E5" s="79">
        <v>3412</v>
      </c>
      <c r="F5" s="65">
        <f>100*(E5/D5-1)</f>
        <v>4.3106083766432324</v>
      </c>
    </row>
    <row r="6" spans="1:6" x14ac:dyDescent="0.2">
      <c r="A6" s="64" t="s">
        <v>36</v>
      </c>
      <c r="B6" s="79">
        <v>1341</v>
      </c>
      <c r="C6" s="79">
        <v>1320</v>
      </c>
      <c r="D6" s="79">
        <v>1121</v>
      </c>
      <c r="E6" s="79">
        <v>1222</v>
      </c>
      <c r="F6" s="65">
        <f>100*(E6/D6-1)</f>
        <v>9.0098126672613752</v>
      </c>
    </row>
    <row r="7" spans="1:6" x14ac:dyDescent="0.2">
      <c r="A7" s="64" t="s">
        <v>35</v>
      </c>
      <c r="B7" s="79">
        <v>2924</v>
      </c>
      <c r="C7" s="79">
        <v>3458</v>
      </c>
      <c r="D7" s="79">
        <v>3799</v>
      </c>
      <c r="E7" s="79">
        <v>4476</v>
      </c>
      <c r="F7" s="65">
        <f>100*(E7/D7-1)</f>
        <v>17.820479073440374</v>
      </c>
    </row>
    <row r="8" spans="1:6" x14ac:dyDescent="0.2">
      <c r="A8" s="63" t="s">
        <v>33</v>
      </c>
      <c r="B8" s="80">
        <v>18482</v>
      </c>
      <c r="C8" s="80">
        <v>18202</v>
      </c>
      <c r="D8" s="80">
        <v>17437</v>
      </c>
      <c r="E8" s="80">
        <v>17344</v>
      </c>
      <c r="F8" s="66">
        <f t="shared" ref="F8" si="0">100*(E8/D8-1)</f>
        <v>-0.53334862648390935</v>
      </c>
    </row>
    <row r="9" spans="1:6" s="62" customFormat="1" ht="23.25" thickBot="1" x14ac:dyDescent="0.25">
      <c r="A9" s="61" t="s">
        <v>34</v>
      </c>
      <c r="B9" s="81">
        <v>18623</v>
      </c>
      <c r="C9" s="81">
        <v>29172</v>
      </c>
      <c r="D9" s="81">
        <v>35000</v>
      </c>
      <c r="E9" s="81">
        <v>40700</v>
      </c>
      <c r="F9" s="67">
        <f>100*(E9/D9-1)</f>
        <v>16.285714285714281</v>
      </c>
    </row>
    <row r="10" spans="1:6" x14ac:dyDescent="0.2">
      <c r="A10" s="3" t="s">
        <v>7</v>
      </c>
      <c r="B10" s="3"/>
      <c r="C10" s="3"/>
    </row>
    <row r="11" spans="1:6" x14ac:dyDescent="0.2">
      <c r="A11" s="1"/>
      <c r="B11" s="1"/>
      <c r="C11" s="1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F 7.3-1</vt:lpstr>
      <vt:lpstr>SF 7.3-1</vt:lpstr>
      <vt:lpstr>F 7.3-2</vt:lpstr>
      <vt:lpstr>SF 7.3-2</vt:lpstr>
      <vt:lpstr>F 7.3-3</vt:lpstr>
      <vt:lpstr>SF 7.3-3</vt:lpstr>
      <vt:lpstr>F 7.3-4</vt:lpstr>
      <vt:lpstr>SF 7.3-4</vt:lpstr>
      <vt:lpstr>F 7.3-5</vt:lpstr>
    </vt:vector>
  </TitlesOfParts>
  <Company>MINEFI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GAUTIER</dc:creator>
  <cp:lastModifiedBy>Nadine GAUTIER</cp:lastModifiedBy>
  <dcterms:created xsi:type="dcterms:W3CDTF">2016-10-14T13:43:44Z</dcterms:created>
  <dcterms:modified xsi:type="dcterms:W3CDTF">2018-08-30T16:14:11Z</dcterms:modified>
</cp:coreProperties>
</file>