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Publications DES réalisation\RAPPORT ANNUEL\rapportannuel 2019\5-VP et envoi maquette\FT4\"/>
    </mc:Choice>
  </mc:AlternateContent>
  <bookViews>
    <workbookView xWindow="0" yWindow="60" windowWidth="16170" windowHeight="6060" tabRatio="935" firstSheet="12" activeTab="15"/>
  </bookViews>
  <sheets>
    <sheet name="FT 4.6-1" sheetId="1" r:id="rId1"/>
    <sheet name="FT 4.6-2" sheetId="2" r:id="rId2"/>
    <sheet name="source FT 4.6-2" sheetId="3" r:id="rId3"/>
    <sheet name="FT 4.6-3" sheetId="4" r:id="rId4"/>
    <sheet name="FT 4.6-4" sheetId="6" r:id="rId5"/>
    <sheet name="source FT 4.6-4" sheetId="5" r:id="rId6"/>
    <sheet name="FT 4.6-5" sheetId="7" r:id="rId7"/>
    <sheet name="FT 4.6-6" sheetId="8" r:id="rId8"/>
    <sheet name="FT 4.6-7" sheetId="10" r:id="rId9"/>
    <sheet name="source FT 4.6-7" sheetId="9" r:id="rId10"/>
    <sheet name="FT 4.6-8" sheetId="11" r:id="rId11"/>
    <sheet name="FT 4.6-9" sheetId="12" r:id="rId12"/>
    <sheet name="FT 4.6-10" sheetId="13" r:id="rId13"/>
    <sheet name="FT 4.6-11" sheetId="14" r:id="rId14"/>
    <sheet name="FT 4.6-12" sheetId="15" r:id="rId15"/>
    <sheet name="complementaire_FT 4.6-12" sheetId="20" r:id="rId16"/>
    <sheet name="FT 4.6-13" sheetId="16" r:id="rId17"/>
    <sheet name="FT 4.6-14" sheetId="17" r:id="rId18"/>
    <sheet name="complementaire_FT 4.6-14" sheetId="21" r:id="rId19"/>
    <sheet name="FT 4.6-15" sheetId="18" r:id="rId20"/>
    <sheet name="FT 4.6-16" sheetId="19" r:id="rId21"/>
    <sheet name="complementaire_FT 4.6-16" sheetId="22" r:id="rId2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4" l="1"/>
  <c r="J7" i="14"/>
  <c r="J4" i="14"/>
  <c r="N11" i="13"/>
  <c r="N5" i="13"/>
  <c r="N6" i="13"/>
  <c r="N7" i="13"/>
  <c r="N8" i="13"/>
  <c r="N9" i="13"/>
  <c r="N10" i="13"/>
  <c r="N4" i="13"/>
  <c r="J5" i="14" l="1"/>
  <c r="D23" i="7" l="1"/>
  <c r="B12" i="7" l="1"/>
  <c r="D15" i="12"/>
  <c r="D11" i="12"/>
  <c r="D4" i="4"/>
  <c r="D3" i="4"/>
  <c r="J5" i="11" l="1"/>
  <c r="J6" i="11" l="1"/>
  <c r="J4" i="11"/>
  <c r="F9" i="18" l="1"/>
  <c r="E4" i="18"/>
  <c r="E5" i="16" l="1"/>
  <c r="E6" i="16"/>
  <c r="E7" i="16"/>
  <c r="E8" i="16"/>
  <c r="E9" i="16"/>
  <c r="E10" i="16"/>
  <c r="E11" i="16"/>
  <c r="E12" i="16"/>
  <c r="E13" i="16"/>
  <c r="E14" i="16"/>
  <c r="E15" i="16"/>
  <c r="E16" i="16"/>
  <c r="E17" i="16"/>
  <c r="E18" i="16"/>
  <c r="E19" i="16"/>
  <c r="E20" i="16"/>
  <c r="E21" i="16"/>
  <c r="E22" i="16"/>
  <c r="E23" i="16"/>
  <c r="E24" i="16"/>
  <c r="E25" i="16"/>
  <c r="E26" i="16"/>
  <c r="E27" i="16"/>
  <c r="E28" i="16"/>
  <c r="E4" i="16"/>
  <c r="E13" i="18" l="1"/>
  <c r="E14" i="18"/>
  <c r="E15" i="18"/>
  <c r="F31" i="18"/>
  <c r="F30" i="18"/>
  <c r="E29" i="18"/>
  <c r="E19" i="18"/>
  <c r="E22" i="18"/>
  <c r="F8" i="18"/>
  <c r="D5" i="14"/>
  <c r="D6" i="14"/>
  <c r="D7" i="14"/>
  <c r="D4" i="14"/>
  <c r="D11" i="13"/>
  <c r="D10" i="13"/>
  <c r="D9" i="13"/>
  <c r="D8" i="13"/>
  <c r="D7" i="13"/>
  <c r="D6" i="13"/>
  <c r="D5" i="13"/>
  <c r="D4" i="13"/>
  <c r="D8" i="12"/>
  <c r="D7" i="12"/>
  <c r="J23" i="7" l="1"/>
  <c r="P23" i="7"/>
  <c r="F16" i="18"/>
  <c r="E27" i="18"/>
  <c r="F13" i="18"/>
  <c r="F28" i="18"/>
  <c r="F26" i="18"/>
  <c r="F4" i="18"/>
  <c r="E6" i="18"/>
  <c r="E5" i="18"/>
  <c r="F14" i="18"/>
  <c r="E8" i="18"/>
  <c r="E7" i="18"/>
  <c r="F7" i="18"/>
  <c r="F6" i="18"/>
  <c r="F5" i="18"/>
  <c r="E28" i="18"/>
  <c r="F15" i="18"/>
  <c r="E12" i="18"/>
  <c r="F17" i="18"/>
  <c r="E18" i="18"/>
  <c r="F10" i="18"/>
  <c r="F11" i="18"/>
  <c r="F29" i="18"/>
  <c r="E21" i="18"/>
  <c r="E20" i="18"/>
  <c r="E26" i="18"/>
  <c r="F27" i="18"/>
  <c r="F23" i="18"/>
  <c r="F24" i="18"/>
  <c r="E25" i="18"/>
  <c r="F25" i="18"/>
  <c r="F22" i="18"/>
  <c r="F21" i="18"/>
  <c r="F20" i="18"/>
  <c r="F18" i="18"/>
  <c r="F19" i="18"/>
  <c r="E11" i="18"/>
  <c r="F12" i="18"/>
  <c r="D5" i="12"/>
  <c r="D6" i="12"/>
  <c r="D12" i="12"/>
  <c r="D4" i="12"/>
  <c r="D9" i="12"/>
  <c r="D14" i="12"/>
  <c r="D13" i="12"/>
  <c r="D10" i="12"/>
  <c r="D7" i="11"/>
  <c r="D4" i="11"/>
  <c r="H4" i="8"/>
  <c r="F5" i="8" l="1"/>
  <c r="D8" i="8"/>
  <c r="F8" i="8"/>
  <c r="H5" i="8"/>
  <c r="D5" i="8"/>
  <c r="F4" i="8"/>
  <c r="D6" i="8"/>
  <c r="H8" i="8"/>
  <c r="D7" i="8"/>
  <c r="F7" i="8"/>
  <c r="H7" i="8"/>
  <c r="H6" i="8"/>
  <c r="F6" i="8"/>
  <c r="D4" i="8"/>
  <c r="D5" i="11"/>
  <c r="D6" i="11"/>
  <c r="J7" i="11"/>
  <c r="D16" i="5"/>
  <c r="C5" i="3"/>
  <c r="D5" i="3"/>
  <c r="E14" i="5" l="1"/>
  <c r="E15" i="5"/>
  <c r="E13" i="5"/>
  <c r="D8" i="5"/>
  <c r="E12" i="5"/>
  <c r="E4" i="3"/>
  <c r="C10" i="3" s="1"/>
  <c r="D24" i="5"/>
  <c r="E3" i="3"/>
  <c r="B9" i="3" s="1"/>
  <c r="E2" i="3"/>
  <c r="B5" i="3"/>
  <c r="D14" i="4"/>
  <c r="D12" i="4"/>
  <c r="D10" i="4"/>
  <c r="D9" i="4"/>
  <c r="D8" i="4"/>
  <c r="D6" i="4"/>
  <c r="D5" i="4"/>
  <c r="C11" i="4"/>
  <c r="D11" i="4" s="1"/>
  <c r="C7" i="4"/>
  <c r="D7" i="4" s="1"/>
  <c r="E13" i="1"/>
  <c r="E12" i="1"/>
  <c r="E5" i="1"/>
  <c r="B5" i="9" s="1"/>
  <c r="C12" i="1"/>
  <c r="D12" i="1"/>
  <c r="B12" i="1"/>
  <c r="B4" i="9"/>
  <c r="C5" i="1"/>
  <c r="B3" i="9" s="1"/>
  <c r="B5" i="1"/>
  <c r="B2" i="9" s="1"/>
  <c r="D13" i="1"/>
  <c r="C13" i="1"/>
  <c r="B13" i="1"/>
  <c r="E16" i="5" l="1"/>
  <c r="B8" i="3"/>
  <c r="C8" i="3"/>
  <c r="D8" i="3"/>
  <c r="E20" i="5"/>
  <c r="B10" i="3"/>
  <c r="D10" i="3"/>
  <c r="E21" i="5"/>
  <c r="E22" i="5"/>
  <c r="E23" i="5"/>
  <c r="E6" i="5"/>
  <c r="E4" i="5"/>
  <c r="E5" i="5"/>
  <c r="E7" i="5"/>
  <c r="C13" i="4"/>
  <c r="E6" i="4" s="1"/>
  <c r="C9" i="3"/>
  <c r="E9" i="3" s="1"/>
  <c r="D9" i="3"/>
  <c r="E5" i="3"/>
  <c r="E8" i="3" l="1"/>
  <c r="E8" i="5"/>
  <c r="E10" i="3"/>
  <c r="E24" i="5"/>
  <c r="C11" i="3"/>
  <c r="E8" i="4"/>
  <c r="E10" i="4"/>
  <c r="E12" i="4"/>
  <c r="E5" i="4"/>
  <c r="E9" i="4"/>
  <c r="E13" i="4"/>
  <c r="E11" i="4"/>
  <c r="E7" i="4"/>
  <c r="D13" i="4"/>
  <c r="E4" i="4"/>
  <c r="D11" i="3"/>
  <c r="B11" i="3"/>
  <c r="E11" i="3" l="1"/>
</calcChain>
</file>

<file path=xl/comments1.xml><?xml version="1.0" encoding="utf-8"?>
<comments xmlns="http://schemas.openxmlformats.org/spreadsheetml/2006/main">
  <authors>
    <author>Adrien Friez</author>
  </authors>
  <commentList>
    <comment ref="A1" authorId="0" shapeId="0">
      <text>
        <r>
          <rPr>
            <b/>
            <sz val="9"/>
            <color indexed="81"/>
            <rFont val="Tahoma"/>
            <family val="2"/>
          </rPr>
          <t>Adrien Friez:</t>
        </r>
        <r>
          <rPr>
            <sz val="9"/>
            <color indexed="81"/>
            <rFont val="Tahoma"/>
            <family val="2"/>
          </rPr>
          <t xml:space="preserve">
il manque le tableau complémentaire distinguant H / F</t>
        </r>
      </text>
    </comment>
  </commentList>
</comments>
</file>

<file path=xl/sharedStrings.xml><?xml version="1.0" encoding="utf-8"?>
<sst xmlns="http://schemas.openxmlformats.org/spreadsheetml/2006/main" count="615" uniqueCount="266">
  <si>
    <t>Agents présents deux années consécutives</t>
  </si>
  <si>
    <t>Agents ayant connu au moins un acte de mobilité</t>
  </si>
  <si>
    <t>Taux de mobilité (en %)</t>
  </si>
  <si>
    <t>Répartition des agents mobiles selon le type de changement</t>
  </si>
  <si>
    <t>Changement d'employeur (en %)</t>
  </si>
  <si>
    <t>Changement de zone d'emploi (en %)</t>
  </si>
  <si>
    <t>Changement de statut ou de situation d'emploi (en %)</t>
  </si>
  <si>
    <t>Ensemble des actes de mobilité</t>
  </si>
  <si>
    <t>Nombre moyen par agent mobile</t>
  </si>
  <si>
    <t>Nombre moyen par agent présent</t>
  </si>
  <si>
    <t>Mobilités simples</t>
  </si>
  <si>
    <t>Double mobilité</t>
  </si>
  <si>
    <t>Triple mobilité</t>
  </si>
  <si>
    <t>Total</t>
  </si>
  <si>
    <t>Changement d'employeur</t>
  </si>
  <si>
    <t>Changement de zone d'emploi</t>
  </si>
  <si>
    <t>Changement de statut ou de situation d'emploi</t>
  </si>
  <si>
    <t>Mobilité simple</t>
  </si>
  <si>
    <t>Type de changement</t>
  </si>
  <si>
    <t>Effectif</t>
  </si>
  <si>
    <t>Part (en %)</t>
  </si>
  <si>
    <t>Répartition des mobiles (en %)</t>
  </si>
  <si>
    <t>Aucune mobilité</t>
  </si>
  <si>
    <t>Simple</t>
  </si>
  <si>
    <t>Employeur</t>
  </si>
  <si>
    <t>Statut</t>
  </si>
  <si>
    <t>Zone d'emploi</t>
  </si>
  <si>
    <t>Double</t>
  </si>
  <si>
    <t>Employeur + zone d'emploi</t>
  </si>
  <si>
    <t>Employeur + statut</t>
  </si>
  <si>
    <t>Zone d'emploi + statut</t>
  </si>
  <si>
    <t xml:space="preserve">Triple </t>
  </si>
  <si>
    <t>Employeur + zone d'emploi + statut</t>
  </si>
  <si>
    <t>Ensemble des agents mobiles</t>
  </si>
  <si>
    <t>Ensemble des agents présents</t>
  </si>
  <si>
    <t>Mobilité inter-employeur</t>
  </si>
  <si>
    <t>Code</t>
  </si>
  <si>
    <t>Composition acte de mobilité</t>
  </si>
  <si>
    <t>%</t>
  </si>
  <si>
    <t>Changement d'employeur seul</t>
  </si>
  <si>
    <t>Changement d'employeur + zone d'emploi</t>
  </si>
  <si>
    <t>Changement d'employeur + statut</t>
  </si>
  <si>
    <t>Changement d'employeur + zone d'emploi + statut</t>
  </si>
  <si>
    <t>Ensemble</t>
  </si>
  <si>
    <t>Mobilité géographique</t>
  </si>
  <si>
    <t>010</t>
  </si>
  <si>
    <t>Changement de zone d'emploi seul</t>
  </si>
  <si>
    <t>Changement de zone d'emploi + employeur</t>
  </si>
  <si>
    <t>Changement de zone d'emploi + employeur + statut</t>
  </si>
  <si>
    <t>011</t>
  </si>
  <si>
    <t>Changement de zone d'emploi + statut</t>
  </si>
  <si>
    <t>001</t>
  </si>
  <si>
    <t>Changement de statut seul</t>
  </si>
  <si>
    <t>Changement de statut + employeur</t>
  </si>
  <si>
    <t>Changement de statut + employeur + zone d'emploi</t>
  </si>
  <si>
    <t>Changement de statut + zone d'emploi</t>
  </si>
  <si>
    <t>ChgEmp</t>
  </si>
  <si>
    <t>Changement d'employeur (identifié par le siren).</t>
  </si>
  <si>
    <t>ChgVersant</t>
  </si>
  <si>
    <t>Changement de versant de la fonction publique.</t>
  </si>
  <si>
    <t>ChgZone</t>
  </si>
  <si>
    <t>Changement de zone d'emploi.</t>
  </si>
  <si>
    <t>Changement d’employeur</t>
  </si>
  <si>
    <t>Changement de zone d’emploi</t>
  </si>
  <si>
    <t>Changement de statut ou de situation d’emploi</t>
  </si>
  <si>
    <t>Taux (en %)</t>
  </si>
  <si>
    <t xml:space="preserve">Fonctionnaires </t>
  </si>
  <si>
    <t xml:space="preserve">Contractuels </t>
  </si>
  <si>
    <t xml:space="preserve">Autres catégories et statuts </t>
  </si>
  <si>
    <t>Bénéficiaires de contrats aidés</t>
  </si>
  <si>
    <t>Taux de changement d’employeur (en %)</t>
  </si>
  <si>
    <t>Destination des agents ayant connu un changement d’employeur inter-versants (en %)</t>
  </si>
  <si>
    <t xml:space="preserve">Taux </t>
  </si>
  <si>
    <t>dont inter-versants</t>
  </si>
  <si>
    <t>FPE</t>
  </si>
  <si>
    <t>FPT</t>
  </si>
  <si>
    <t>FPH</t>
  </si>
  <si>
    <t>Départ du ministère vers un… (en %)</t>
  </si>
  <si>
    <t>Départ du ministère ou EPA vers un... (en %)</t>
  </si>
  <si>
    <t xml:space="preserve"> EPA du même ministère</t>
  </si>
  <si>
    <t xml:space="preserve"> autre ministère </t>
  </si>
  <si>
    <t>un EPA d’un autre ministère</t>
  </si>
  <si>
    <t>le ministère de tutelle</t>
  </si>
  <si>
    <t>un autre ministère</t>
  </si>
  <si>
    <t xml:space="preserve">un autre EPA du même ministère </t>
  </si>
  <si>
    <t xml:space="preserve">un EPA d’un autre ministère </t>
  </si>
  <si>
    <t xml:space="preserve"> employeur de la FPT</t>
  </si>
  <si>
    <t>employeur de la FPH</t>
  </si>
  <si>
    <t xml:space="preserve">Culture et Communication </t>
  </si>
  <si>
    <t xml:space="preserve">Services du Premier ministre </t>
  </si>
  <si>
    <t xml:space="preserve">Total </t>
  </si>
  <si>
    <t>Catégorie d'employeur de destination (en %)</t>
  </si>
  <si>
    <t>Communes</t>
  </si>
  <si>
    <t>Départements</t>
  </si>
  <si>
    <t>Régions</t>
  </si>
  <si>
    <t>Autres EPA locaux</t>
  </si>
  <si>
    <t>Un employeur de la  FPE</t>
  </si>
  <si>
    <t>Un employeur de la  FPH</t>
  </si>
  <si>
    <t>Taux de Mobilité</t>
  </si>
  <si>
    <t>Hôpitaux</t>
  </si>
  <si>
    <t>Autres établissements médico-sociaux</t>
  </si>
  <si>
    <t>Un employeur de la FPE</t>
  </si>
  <si>
    <t>Un employeur de la FPT</t>
  </si>
  <si>
    <t>Versant de départ (en %)</t>
  </si>
  <si>
    <t>Statut de départ</t>
  </si>
  <si>
    <t xml:space="preserve">Bénéficiaires de contrats aidés </t>
  </si>
  <si>
    <t>Sexe</t>
  </si>
  <si>
    <t>Femmes</t>
  </si>
  <si>
    <t>Hommes</t>
  </si>
  <si>
    <t>Age</t>
  </si>
  <si>
    <t>Moins de 25 ans</t>
  </si>
  <si>
    <t xml:space="preserve">25 à 29 ans </t>
  </si>
  <si>
    <t xml:space="preserve">30 à 39 ans </t>
  </si>
  <si>
    <t xml:space="preserve">40 à 49 ans </t>
  </si>
  <si>
    <t xml:space="preserve">50 à 59 ans </t>
  </si>
  <si>
    <t xml:space="preserve">60 ans et plus </t>
  </si>
  <si>
    <t>Catégorie hiérarchique de départ</t>
  </si>
  <si>
    <t>A+</t>
  </si>
  <si>
    <t>A</t>
  </si>
  <si>
    <t>B</t>
  </si>
  <si>
    <t>C</t>
  </si>
  <si>
    <t>Indéterminée</t>
  </si>
  <si>
    <t>Statut ou situation d'emploi de destination (en %)</t>
  </si>
  <si>
    <t>Fonctionnaires</t>
  </si>
  <si>
    <t>Contractuels</t>
  </si>
  <si>
    <t>Autres catégories et statuts</t>
  </si>
  <si>
    <t>… dont ayant changé de versant</t>
  </si>
  <si>
    <t>… dont n'ayant pas changé de versant</t>
  </si>
  <si>
    <t xml:space="preserve">Titulaires </t>
  </si>
  <si>
    <t>Taux de changement de zone d'emploi (en %)</t>
  </si>
  <si>
    <t>N'ayant pas changé de versant</t>
  </si>
  <si>
    <t>Ayant changé de versant</t>
  </si>
  <si>
    <t xml:space="preserve">Communes </t>
  </si>
  <si>
    <t xml:space="preserve">Départements </t>
  </si>
  <si>
    <t xml:space="preserve">Régions </t>
  </si>
  <si>
    <t xml:space="preserve">Autres EPA locaux </t>
  </si>
  <si>
    <t xml:space="preserve">Hôpitaux </t>
  </si>
  <si>
    <t xml:space="preserve">Autres établissements médico-sociaux </t>
  </si>
  <si>
    <t>Hors restructurations</t>
  </si>
  <si>
    <t>Présents dans la FPE en 2016</t>
  </si>
  <si>
    <t>Présents dans la FPT en 2016</t>
  </si>
  <si>
    <t>Présents dans la FPH en 2016</t>
  </si>
  <si>
    <t>Figure 4.6-7 : Taux de changement d’employeur, de zone d’emploi et de statut ou de situation d’emploi des agents de la fonction publique</t>
  </si>
  <si>
    <t>Figure 4.6-1 : Effectif des agents mobiles et nombre d’actes de mobilité</t>
  </si>
  <si>
    <t>Ensemble FP</t>
  </si>
  <si>
    <t>part (en %) hors restructuration</t>
  </si>
  <si>
    <r>
      <t xml:space="preserve">Figure 4.6-2 : Répartition des actes de mobilité en 2017 selon leur composition </t>
    </r>
    <r>
      <rPr>
        <sz val="9"/>
        <color theme="1"/>
        <rFont val="Arial"/>
        <family val="2"/>
      </rPr>
      <t>(en %)</t>
    </r>
  </si>
  <si>
    <t>Figure 4.6-3 : Répartition de l’ensemble des agents selon les diverses composantes de la mobilité en 2017</t>
  </si>
  <si>
    <t>Lecture : Parmi les agents présents dans la fonction publique en 2016 et en 2017, 7,3 % ont connu une mobilité simple (un seul changement). Sur l’ensemble des agents mobiles, 31,1 % ont uniquement changé d’employeur, 14,9 % ont changé à la fois d’employeur et de zone d’emploi et pas de statut.</t>
  </si>
  <si>
    <r>
      <rPr>
        <b/>
        <sz val="11"/>
        <color theme="1"/>
        <rFont val="Calibri"/>
        <family val="2"/>
        <scheme val="minor"/>
      </rPr>
      <t>Figure 4.6-4 : Analyse détaillée des mobilités simples, doubles et triples en 2017 par type de changement</t>
    </r>
    <r>
      <rPr>
        <sz val="11"/>
        <color theme="1"/>
        <rFont val="Calibri"/>
        <family val="2"/>
        <scheme val="minor"/>
      </rPr>
      <t xml:space="preserve"> (en %)</t>
    </r>
  </si>
  <si>
    <t>Statut ou situation d’emploi de départ (en 2016) </t>
  </si>
  <si>
    <t>Présents en 2016 et en 2017</t>
  </si>
  <si>
    <t>Figure 4.6-6 : Taux de changement d’employeur, de zone d’emploi et de statut ou de situation d’emploi des agents de la fonction publique en 2017</t>
  </si>
  <si>
    <t>Lecture : Parmi les agents des trois versants de la fonction publique présents en 2016 et en 2017, 4,2 % ont changé de zone d'emploi en 2017.</t>
  </si>
  <si>
    <t>Figure 4.6-8 : Changement d’employeur intra-versants et inter-versants des agents de la fonction publique en 2017</t>
  </si>
  <si>
    <t>Affaires étrangères et Développement international</t>
  </si>
  <si>
    <t>Agriculture, Agroalimentaire et Forêt</t>
  </si>
  <si>
    <t>Ministères économiques et financiers</t>
  </si>
  <si>
    <t>Défense</t>
  </si>
  <si>
    <t>Figure 4.6-9 : Changement d’employeur des agents de la FPE en 2017 selon l’employeur de départ et de destination</t>
  </si>
  <si>
    <t>Lecture : Parmi les agents présents au ministère des Affaires étrangères ou dans un EPA qui lui est rattaché en 2016 et toujours présents dans la fonction publique en 2017, 4,7 % ont changé d’employeur en 2017. Parmi eux, 61,2 % sont partis vers un autre ministère et 16,4 % vers un EPA d’un autre ministère.</t>
  </si>
  <si>
    <t>Présents en 2016 et 2017</t>
  </si>
  <si>
    <t>Ministères sociaux</t>
  </si>
  <si>
    <t>Justice</t>
  </si>
  <si>
    <t>Intérieur et Outre-mer</t>
  </si>
  <si>
    <t>Éducation nationale, Enseignement supérieur et Recherche</t>
  </si>
  <si>
    <t>Écologie, Développement durable, Énergie et Logement</t>
  </si>
  <si>
    <t>Figure 4.6-10 : Changement d’employeur des agents de la FPT en 2017 selon l’employeur de départ et de destination</t>
  </si>
  <si>
    <t>Effectif des agents ayant changé d’employeur en 2017</t>
  </si>
  <si>
    <t>Catégorie d'employeur de départ (en 2016)</t>
  </si>
  <si>
    <t>Figure 4.6-5 : Schéma illustratif des changements d’employeur et de zone d’emploi en 2017</t>
  </si>
  <si>
    <t>Présents dans la fonction publique en 2016 et en 2017</t>
  </si>
  <si>
    <t>et toujours présents dans la FPE en 2017</t>
  </si>
  <si>
    <t>dont départs vers la FPT en 2017</t>
  </si>
  <si>
    <t>dont départs vers la FPH en 2017</t>
  </si>
  <si>
    <t>et toujours présents dans la FPT en 2017</t>
  </si>
  <si>
    <t>dont départs vers la FPE en 2017</t>
  </si>
  <si>
    <t>et toujours présents dans la FPH en 2017</t>
  </si>
  <si>
    <t>Présents dans la FPE en 2017</t>
  </si>
  <si>
    <t>Présents dans la FPT en 2017</t>
  </si>
  <si>
    <t>Présents dans la FPH en 2017</t>
  </si>
  <si>
    <t>146 438 ChgZone</t>
  </si>
  <si>
    <t xml:space="preserve">28 837 ChgZone </t>
  </si>
  <si>
    <t xml:space="preserve">33 237 ChgZone </t>
  </si>
  <si>
    <t xml:space="preserve"> 4 158 ChgZone</t>
  </si>
  <si>
    <t xml:space="preserve"> 1 652 ChgZone</t>
  </si>
  <si>
    <t>4 798  ChgZone</t>
  </si>
  <si>
    <t>2 148 ChgZone</t>
  </si>
  <si>
    <t xml:space="preserve"> 2 356 ChgZone</t>
  </si>
  <si>
    <t>1 856 ChgZone</t>
  </si>
  <si>
    <t>225 480 ChgZone</t>
  </si>
  <si>
    <t xml:space="preserve"> 62 560 ChgEmp </t>
  </si>
  <si>
    <t xml:space="preserve"> 143 938 ChgEmp</t>
  </si>
  <si>
    <t>53 413 ChgEmp</t>
  </si>
  <si>
    <t>14 018 ChgEmp</t>
  </si>
  <si>
    <t xml:space="preserve"> 14 928 ChgEmp</t>
  </si>
  <si>
    <t xml:space="preserve"> 9 645 ChgEmp</t>
  </si>
  <si>
    <r>
      <t xml:space="preserve">298 502 ChgEmp </t>
    </r>
    <r>
      <rPr>
        <i/>
        <sz val="8"/>
        <rFont val="Arial"/>
        <family val="2"/>
      </rPr>
      <t>dont</t>
    </r>
  </si>
  <si>
    <t>….  38 591 ChgVersant</t>
  </si>
  <si>
    <t>… dont 14 018 ChgVersant</t>
  </si>
  <si>
    <t>… dont  14 928 ChgVersant</t>
  </si>
  <si>
    <t>… dont 9 645 ChgVersant</t>
  </si>
  <si>
    <t>… dont 14 164 issus d'un ChgVersant</t>
  </si>
  <si>
    <t>… dont 14 879  issus d'un ChgVersant</t>
  </si>
  <si>
    <t>… dont 9 548 issus d'un ChgVersant</t>
  </si>
  <si>
    <t>Note : Les données relatives aux changements de versant portent uniquement sur les agents ayant changé d'employeur. Outre ces agents mobiles, 296 agents changent de versant à la suite d'un reclassement dans un autre versant de leur employeur. Ainsi, la somme des départs vers un autre versant est supérieure aux cases jaunes ("dont changement de versant") dans la FPE et la FPT.</t>
  </si>
  <si>
    <t>Figure 4.6-11: Changement d’employeur des agents de la FPH en 2017 selon l’employeur de départ et de destination</t>
  </si>
  <si>
    <t>Lecture : Parmi les présents en 2016 dans la FPE et toujours présents dans la fonction publique en 2017, 3,5 % ont changé d’employeur : 2,9 % dans le même versant et 0,6 % dans un autre versant. 69,2 % des agents de la FPE ayant changé de versant sont partis vers un employeur de la FPT et 30,8 % vers la FPH.</t>
  </si>
  <si>
    <t>Versant de départ (en 2016)</t>
  </si>
  <si>
    <t>Lecture : 3,1 % des hommes agents civils présents dans la FPE en 2016 et toujours présents dans la fonction publique en 2017 ont changé d’employeur en 2017.</t>
  </si>
  <si>
    <t>Catégorie d’employeur de départ en 2016</t>
  </si>
  <si>
    <t>Effectif des agents ayant changé de zone d’emploi en 2017</t>
  </si>
  <si>
    <t>(*) Le tableau distinguant hommes et femmes est mis à disposition sur le site Internet.</t>
  </si>
  <si>
    <t>Sources : Siasp, Insee. Traitement DGAFP - Dessi.</t>
  </si>
  <si>
    <r>
      <t xml:space="preserve">Lecture : 43 % des agents mobiles en 2017, c’est-à-dire les agents ayant connu au moins un changement, ont changé de zone d’emploi. </t>
    </r>
    <r>
      <rPr>
        <sz val="8"/>
        <rFont val="Calibri"/>
        <family val="2"/>
      </rPr>
      <t>À</t>
    </r>
    <r>
      <rPr>
        <sz val="8"/>
        <rFont val="Arial"/>
        <family val="2"/>
      </rPr>
      <t xml:space="preserve"> noter qu’un changement de zone d’emploi peut se cumuler avec d’autres changements.</t>
    </r>
  </si>
  <si>
    <t>dont intra-versant</t>
  </si>
  <si>
    <t>Ministère de départ (en 2016) (y compris EPA sous tutelle)</t>
  </si>
  <si>
    <t>Départ d'un EPA du ministère vers… (en %)</t>
  </si>
  <si>
    <t>Note : L’appellation des ministères renvoie à la nomenclature d’exécution de la loi de finances initiale de l’année.</t>
  </si>
  <si>
    <r>
      <rPr>
        <sz val="8"/>
        <color rgb="FF000000"/>
        <rFont val="Calibri"/>
        <family val="2"/>
      </rPr>
      <t>É</t>
    </r>
    <r>
      <rPr>
        <sz val="8"/>
        <color rgb="FF000000"/>
        <rFont val="Arial"/>
        <family val="2"/>
      </rPr>
      <t>tablissements communaux</t>
    </r>
  </si>
  <si>
    <r>
      <rPr>
        <sz val="8"/>
        <color rgb="FF000000"/>
        <rFont val="Calibri"/>
        <family val="2"/>
      </rPr>
      <t>É</t>
    </r>
    <r>
      <rPr>
        <sz val="8"/>
        <color rgb="FF000000"/>
        <rFont val="Arial"/>
        <family val="2"/>
      </rPr>
      <t>tablissements départementaux</t>
    </r>
  </si>
  <si>
    <t>Établissements intercommunaux</t>
  </si>
  <si>
    <t>Établissements départementaux</t>
  </si>
  <si>
    <r>
      <rPr>
        <sz val="8"/>
        <color rgb="FF000000"/>
        <rFont val="Calibri"/>
        <family val="2"/>
      </rPr>
      <t>É</t>
    </r>
    <r>
      <rPr>
        <sz val="8"/>
        <color rgb="FF000000"/>
        <rFont val="Arial"/>
        <family val="2"/>
      </rPr>
      <t>tablissements intercommunaux(*)</t>
    </r>
  </si>
  <si>
    <t>Taux de changement d’employeur
(en %)</t>
  </si>
  <si>
    <t>(*) L'augmentation du taux de changement d'employeur dans les établissements intercommunaux s'explique par la fusion d'établissements intercommunaux. Hors restructuration, le taux de changement d'employeur dans les établisssements intercommunaux s'élève à 4,4 %.</t>
  </si>
  <si>
    <t>Établissements d'hébergement pour personnes âgées</t>
  </si>
  <si>
    <t>Figure 4.6-12 : Taux de changement d’employeur en 2017 en fonction des caractéristiques des agents(*)</t>
  </si>
  <si>
    <r>
      <rPr>
        <b/>
        <sz val="8"/>
        <color rgb="FF000000"/>
        <rFont val="Calibri"/>
        <family val="2"/>
      </rPr>
      <t>Â</t>
    </r>
    <r>
      <rPr>
        <b/>
        <sz val="8"/>
        <color rgb="FF000000"/>
        <rFont val="Arial"/>
        <family val="2"/>
      </rPr>
      <t>ge</t>
    </r>
  </si>
  <si>
    <t>Figure 4.6-14 : Changement de zone d’emploi en 2017 des agents de la fonction publique</t>
  </si>
  <si>
    <t>Versant de départ
(en 2016)</t>
  </si>
  <si>
    <t xml:space="preserve">Établissements communaux </t>
  </si>
  <si>
    <t xml:space="preserve">Établissements intercommunaux </t>
  </si>
  <si>
    <t xml:space="preserve">Établissements départementaux </t>
  </si>
  <si>
    <t xml:space="preserve">Établissements d'hébergement pour personnes âgées </t>
  </si>
  <si>
    <t>Figure 4.6-14 : Taux de changement de zone d’emploi en 2017 en fonction des caractéristiques des agents(*)</t>
  </si>
  <si>
    <t xml:space="preserve">Statut ou situation d'emploi de départ
(en 2016) </t>
  </si>
  <si>
    <t>Répartition
(en %)</t>
  </si>
  <si>
    <t>Figure 4.6-15 : Changement de statut ou de situation d’emploi en 2017 des agents de la fonction publique</t>
  </si>
  <si>
    <t>Figure 4.6-16 : Taux de changement de statut ou de situation d’emploi en 2017 en fonction des caractéristiques des agents(*)</t>
  </si>
  <si>
    <t>Champ : Agents de la fonction publique présents dans un emploi principal en France (hors Mayotte) l’année considérée et l’année précédente, y compris bénéficiaires de contrats aidés et hors militaires.</t>
  </si>
  <si>
    <t>Lecture : 56 % de l’ensemble des actes de mobilité sont des mobilités simples. 38 % de l’ensemble des changements de zone d’emploi ont été accompagnés par un seul autre changement.</t>
  </si>
  <si>
    <t>Champ : Agents de la fonction publique présents dans un emploi principal en France (hors Mayotte) en 2016 et en 2017, y compris bénéficiaires de contrats aidés et hors militaires.</t>
  </si>
  <si>
    <t xml:space="preserve">Champ : Agents de la fonction publique présents dans un emploi principal en France (hors Mayotte) en 2016 et en 2017, y compris bénéficiaires de contrats aidés et hors militaires. </t>
  </si>
  <si>
    <t>Lecture : 19% des changements de statut ou de situation d’emploi s’effectuent parallèlement à un changement d’employeur (sans changement de zone d'emploi).</t>
  </si>
  <si>
    <t>Lecture : 3 792 662 agents fonctionnaires civils sont présents dans la fonction publique en 2016 et en 2017. Parmi eux, 125 166 ont changé de zone d'emploi en 2017 (3,3 %).</t>
  </si>
  <si>
    <t xml:space="preserve">Champ : Agents de la fonction publique présents dans un emploi principal en France (hors Mayotte) l’année considérée et l’année précédente, y compris bénéficiaires de contrats aidés et hors militaires. </t>
  </si>
  <si>
    <t>Champ : Agents présents en France (hors Mayotte) dans un emploi principal de la FPE en 2016 et toujours présents dans la fonction publique en 2017, y compris bénéficiaires de contrats aidés et hors militaires.</t>
  </si>
  <si>
    <t>Champ : Agents présents dans un emploi principal en France (hors Mayotte) en 2016 dans la FPT et toujours présents dans la fonction publique en 2017, y compris bénéficiaires de contrats aidés et hors militaires.</t>
  </si>
  <si>
    <t>Lecture : Parmi les agents des communes en 2016 et toujours présents dans la fonction publique en 2017, 4,8 % ont changé d’employeur en 2017. Parmi eux, 45,1 % sont partis vers une autre commune, 10,5 % vers un employeur de la FPE.</t>
  </si>
  <si>
    <t>Champ : Agents présents dans un emploi principal en 2016 en France (hors Mayotte) dans la FPH et toujours présents dans la fonction publique en 2017, y compris bénéficiaires de contrats aidés et hors militaires.</t>
  </si>
  <si>
    <t>Champ : Agents des trois versants de la fonction publique présents dans un emploi principal en France (hors Mayotte) en 2016 et en 2017, y compris bénéficiaires de contrats aidés et hors militaire.</t>
  </si>
  <si>
    <t>Lecture : Parmi les agents présents au ministère de la Justice (y compris EPA sous tutelle) en 2016 et toujours présents dans la fonction publique en 2017, 13,8 % ont changé de zone d’emploi en 2017.</t>
  </si>
  <si>
    <t>Lecture : 7,3 % des hommes agents civils présents dans la FPE en 2016 et toujours présents dans la fonction publique en 2017 ont changé de zone d’emploi en 2017.</t>
  </si>
  <si>
    <t>Lecture : 2,0 % des hommes agents civils présents dans la FPE en 2016 et toujours présents dans la fonction publique en 2017 ont changé de statut ou de situation d’emploi en 2017.</t>
  </si>
  <si>
    <t>Lecture : Sur les 991 252 contractuels présents dans la fonction publique en 2016 et en 2017, 10,3 % ont changé de statut en 2017 : parmi eux 85,7 % sont devenus fonctionnaires. Parmi les 14 144  agents présents dans la FPE en 2016 et dans un autre versant en 2017, 6 681 ont changé de statut ou de situation d’emploi en 2017 (47,2 %) et 53,6 % de ces changements sont effectués à destination de la catégorie des contractuels.</t>
  </si>
  <si>
    <t>Lecture : Parmi les agents des hôpitaux en 2016 et toujours présents dans la fonction publique en 2017, 5,3 % ont changé d’employeur en 2017. Parmi eux, 79,5 % sont partis vers un autre employeur hospitalier, 7,1 % vers un employeur de la FPT.</t>
  </si>
  <si>
    <t>Effectif des agents ayant changé de statut en 2017</t>
  </si>
  <si>
    <t>Source : Siasp, Insee. Traitement DGAFP - Dessi.</t>
  </si>
  <si>
    <t>Source : Siasp Insee. Traitement DGAFP - Dessi.</t>
  </si>
  <si>
    <t>Figure 4.6-12 complément : Taux de changement d’employeur en 2017 en fonction des caractéristiques des agents, par sexe</t>
  </si>
  <si>
    <t>Champ : Agents de la fonction publique présents dans un emploi principal en France en 2016 et en 2017, y compris bénéficiaires de contrats aidés et hors militaires.</t>
  </si>
  <si>
    <t>Figure 4.6-14 complémentaire : Taux de changement de zone d’emploi en 2017 en fonction des caractéristiques des agents, par sexe</t>
  </si>
  <si>
    <t>Figure 4.6-16 complément : Taux de changement de statut ou de situation d’emploi en 2017 en fonction des caractéristiques des agents, par sexe</t>
  </si>
  <si>
    <t>Champ : Agents de la fonction publique présents dans un emploi principal en France en 2015 et en 2016, y compris bénéficiaires de contrats aidés et hors militaires.</t>
  </si>
  <si>
    <t>Lecture : 7,3 % des hommes agents civils présents en dans la FPE en 2016 et toujours présents dans la fonction publique en 2017 ont changé de zone d’emploi en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</si>
</sst>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00_);_(* \(#,##0.00\);_(* &quot;-&quot;??_);_(@_)"/>
    <numFmt numFmtId="165" formatCode="0.0"/>
    <numFmt numFmtId="166" formatCode="0.0%"/>
    <numFmt numFmtId="167" formatCode="#,##0.0"/>
    <numFmt numFmtId="168" formatCode="_(* #,##0_);_(* \(#,##0\);_(* &quot;-&quot;??_);_(@_)"/>
  </numFmts>
  <fonts count="46"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9"/>
      <color theme="1"/>
      <name val="Arial"/>
      <family val="2"/>
    </font>
    <font>
      <b/>
      <sz val="9"/>
      <color theme="1"/>
      <name val="Arial"/>
      <family val="2"/>
    </font>
    <font>
      <sz val="8"/>
      <name val="Arial"/>
      <family val="2"/>
    </font>
    <font>
      <sz val="10"/>
      <name val="Arial"/>
      <family val="2"/>
    </font>
    <font>
      <i/>
      <sz val="8"/>
      <color theme="1"/>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Calibri"/>
      <family val="2"/>
    </font>
    <font>
      <b/>
      <sz val="12"/>
      <color indexed="9"/>
      <name val="Calibri"/>
      <family val="2"/>
    </font>
    <font>
      <sz val="9"/>
      <name val="Calibri Light"/>
      <family val="2"/>
    </font>
    <font>
      <b/>
      <sz val="11"/>
      <color theme="1"/>
      <name val="Calibri"/>
      <family val="2"/>
      <scheme val="minor"/>
    </font>
    <font>
      <sz val="10"/>
      <name val="Calibri"/>
      <family val="2"/>
    </font>
    <font>
      <b/>
      <sz val="9"/>
      <name val="Arial"/>
      <family val="2"/>
    </font>
    <font>
      <i/>
      <sz val="8"/>
      <name val="Arial"/>
      <family val="2"/>
    </font>
    <font>
      <b/>
      <sz val="9"/>
      <name val="Calibri Light"/>
      <family val="2"/>
    </font>
    <font>
      <b/>
      <sz val="8"/>
      <name val="Arial"/>
      <family val="2"/>
    </font>
    <font>
      <sz val="8"/>
      <color rgb="FF000000"/>
      <name val="Arial"/>
      <family val="2"/>
    </font>
    <font>
      <b/>
      <sz val="8"/>
      <color rgb="FF000000"/>
      <name val="Arial"/>
      <family val="2"/>
    </font>
    <font>
      <sz val="12"/>
      <color theme="1"/>
      <name val="Times New Roman"/>
      <family val="1"/>
    </font>
    <font>
      <sz val="8"/>
      <color rgb="FF363636"/>
      <name val="Arial"/>
      <family val="2"/>
    </font>
    <font>
      <b/>
      <sz val="8"/>
      <color rgb="FF363636"/>
      <name val="Arial"/>
      <family val="2"/>
    </font>
    <font>
      <b/>
      <sz val="12"/>
      <color theme="1"/>
      <name val="Times New Roman"/>
      <family val="1"/>
    </font>
    <font>
      <sz val="11"/>
      <color rgb="FF000000"/>
      <name val="Arial"/>
      <family val="2"/>
    </font>
    <font>
      <sz val="8"/>
      <color theme="1"/>
      <name val="Calibri"/>
      <family val="2"/>
      <scheme val="minor"/>
    </font>
    <font>
      <sz val="9"/>
      <color indexed="81"/>
      <name val="Tahoma"/>
      <family val="2"/>
    </font>
    <font>
      <b/>
      <sz val="9"/>
      <color indexed="81"/>
      <name val="Tahoma"/>
      <family val="2"/>
    </font>
    <font>
      <sz val="8"/>
      <name val="Calibri"/>
      <family val="2"/>
    </font>
    <font>
      <sz val="8"/>
      <color rgb="FF000000"/>
      <name val="Calibri"/>
      <family val="2"/>
    </font>
    <font>
      <b/>
      <sz val="8"/>
      <color rgb="FF000000"/>
      <name val="Calibri"/>
      <family val="2"/>
    </font>
  </fonts>
  <fills count="2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65"/>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s>
  <borders count="257">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medium">
        <color indexed="64"/>
      </top>
      <bottom style="thin">
        <color indexed="64"/>
      </bottom>
      <diagonal/>
    </border>
    <border>
      <left/>
      <right/>
      <top style="thin">
        <color indexed="64"/>
      </top>
      <bottom style="medium">
        <color indexed="64"/>
      </bottom>
      <diagonal/>
    </border>
    <border>
      <left style="medium">
        <color auto="1"/>
      </left>
      <right style="medium">
        <color auto="1"/>
      </right>
      <top style="thin">
        <color indexed="64"/>
      </top>
      <bottom style="medium">
        <color indexed="64"/>
      </bottom>
      <diagonal/>
    </border>
    <border>
      <left/>
      <right/>
      <top/>
      <bottom style="medium">
        <color indexed="49"/>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rgb="FF3F3F3F"/>
      </left>
      <right style="thin">
        <color rgb="FF3F3F3F"/>
      </right>
      <top style="thin">
        <color rgb="FF3F3F3F"/>
      </top>
      <bottom style="thin">
        <color rgb="FF3F3F3F"/>
      </bottom>
      <diagonal/>
    </border>
    <border>
      <left/>
      <right/>
      <top style="thin">
        <color theme="0" tint="-0.14996795556505021"/>
      </top>
      <bottom style="thin">
        <color theme="0" tint="-0.14996795556505021"/>
      </bottom>
      <diagonal/>
    </border>
    <border>
      <left/>
      <right style="thin">
        <color indexed="64"/>
      </right>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theme="0" tint="-0.14996795556505021"/>
      </bottom>
      <diagonal/>
    </border>
    <border>
      <left/>
      <right/>
      <top style="thin">
        <color theme="0" tint="-0.14996795556505021"/>
      </top>
      <bottom style="thin">
        <color auto="1"/>
      </bottom>
      <diagonal/>
    </border>
    <border>
      <left/>
      <right style="thin">
        <color auto="1"/>
      </right>
      <top style="thin">
        <color auto="1"/>
      </top>
      <bottom style="thin">
        <color theme="0" tint="-0.14996795556505021"/>
      </bottom>
      <diagonal/>
    </border>
    <border>
      <left style="thin">
        <color auto="1"/>
      </left>
      <right style="thin">
        <color auto="1"/>
      </right>
      <top style="thin">
        <color auto="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style="thin">
        <color auto="1"/>
      </right>
      <top style="thin">
        <color theme="0" tint="-0.14996795556505021"/>
      </top>
      <bottom style="thin">
        <color auto="1"/>
      </bottom>
      <diagonal/>
    </border>
    <border>
      <left style="thin">
        <color auto="1"/>
      </left>
      <right style="thin">
        <color auto="1"/>
      </right>
      <top style="thin">
        <color theme="0" tint="-0.14996795556505021"/>
      </top>
      <bottom style="thin">
        <color auto="1"/>
      </bottom>
      <diagonal/>
    </border>
    <border>
      <left style="thin">
        <color auto="1"/>
      </left>
      <right/>
      <top style="thin">
        <color theme="0" tint="-0.14996795556505021"/>
      </top>
      <bottom style="thin">
        <color auto="1"/>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indexed="49"/>
      </bottom>
      <diagonal/>
    </border>
    <border>
      <left/>
      <right/>
      <top/>
      <bottom style="thin">
        <color theme="0" tint="-0.14996795556505021"/>
      </bottom>
      <diagonal/>
    </border>
    <border>
      <left style="thin">
        <color auto="1"/>
      </left>
      <right style="thin">
        <color auto="1"/>
      </right>
      <top style="thin">
        <color theme="0" tint="-0.14996795556505021"/>
      </top>
      <bottom/>
      <diagonal/>
    </border>
    <border>
      <left style="thin">
        <color auto="1"/>
      </left>
      <right/>
      <top style="thin">
        <color theme="0" tint="-0.14996795556505021"/>
      </top>
      <bottom/>
      <diagonal/>
    </border>
    <border>
      <left style="thin">
        <color auto="1"/>
      </left>
      <right style="thin">
        <color auto="1"/>
      </right>
      <top/>
      <bottom style="thin">
        <color theme="0" tint="-0.14996795556505021"/>
      </bottom>
      <diagonal/>
    </border>
    <border>
      <left style="thin">
        <color auto="1"/>
      </left>
      <right/>
      <top/>
      <bottom style="thin">
        <color theme="0" tint="-0.14996795556505021"/>
      </bottom>
      <diagonal/>
    </border>
    <border>
      <left/>
      <right style="thin">
        <color auto="1"/>
      </right>
      <top/>
      <bottom style="thin">
        <color theme="0" tint="-0.14996795556505021"/>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bottom style="thin">
        <color auto="1"/>
      </bottom>
      <diagonal/>
    </border>
    <border>
      <left style="thin">
        <color theme="0" tint="-0.14996795556505021"/>
      </left>
      <right style="thin">
        <color theme="0" tint="-0.14996795556505021"/>
      </right>
      <top/>
      <bottom style="thin">
        <color auto="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auto="1"/>
      </left>
      <right style="thin">
        <color theme="0" tint="-0.14996795556505021"/>
      </right>
      <top/>
      <bottom/>
      <diagonal/>
    </border>
    <border>
      <left style="thin">
        <color theme="0" tint="-0.14996795556505021"/>
      </left>
      <right style="thin">
        <color theme="0" tint="-0.14996795556505021"/>
      </right>
      <top/>
      <bottom/>
      <diagonal/>
    </border>
    <border>
      <left style="thin">
        <color auto="1"/>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right style="thin">
        <color indexed="64"/>
      </right>
      <top style="thin">
        <color auto="1"/>
      </top>
      <bottom style="thin">
        <color theme="0" tint="-0.24994659260841701"/>
      </bottom>
      <diagonal/>
    </border>
    <border>
      <left style="thin">
        <color indexed="64"/>
      </left>
      <right style="thin">
        <color indexed="64"/>
      </right>
      <top style="thin">
        <color auto="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
      <left/>
      <right/>
      <top/>
      <bottom style="medium">
        <color indexed="49"/>
      </bottom>
      <diagonal/>
    </border>
    <border>
      <left/>
      <right/>
      <top/>
      <bottom style="medium">
        <color indexed="64"/>
      </bottom>
      <diagonal/>
    </border>
    <border>
      <left/>
      <right style="thin">
        <color auto="1"/>
      </right>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bottom style="medium">
        <color indexed="49"/>
      </bottom>
      <diagonal/>
    </border>
    <border>
      <left/>
      <right/>
      <top/>
      <bottom style="medium">
        <color indexed="64"/>
      </bottom>
      <diagonal/>
    </border>
    <border>
      <left style="thin">
        <color auto="1"/>
      </left>
      <right style="thin">
        <color auto="1"/>
      </right>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theme="0" tint="-0.14996795556505021"/>
      </top>
      <bottom/>
      <diagonal/>
    </border>
    <border>
      <left/>
      <right/>
      <top style="thin">
        <color auto="1"/>
      </top>
      <bottom style="medium">
        <color auto="1"/>
      </bottom>
      <diagonal/>
    </border>
    <border>
      <left style="medium">
        <color auto="1"/>
      </left>
      <right/>
      <top style="thin">
        <color auto="1"/>
      </top>
      <bottom/>
      <diagonal/>
    </border>
    <border>
      <left style="medium">
        <color indexed="64"/>
      </left>
      <right/>
      <top/>
      <bottom/>
      <diagonal/>
    </border>
    <border>
      <left style="medium">
        <color auto="1"/>
      </left>
      <right/>
      <top/>
      <bottom style="thin">
        <color auto="1"/>
      </bottom>
      <diagonal/>
    </border>
    <border>
      <left style="medium">
        <color indexed="64"/>
      </left>
      <right/>
      <top/>
      <bottom style="medium">
        <color indexed="64"/>
      </bottom>
      <diagonal/>
    </border>
    <border>
      <left style="medium">
        <color auto="1"/>
      </left>
      <right/>
      <top style="medium">
        <color indexed="64"/>
      </top>
      <bottom style="thin">
        <color indexed="64"/>
      </bottom>
      <diagonal/>
    </border>
    <border>
      <left style="medium">
        <color auto="1"/>
      </left>
      <right/>
      <top style="thin">
        <color indexed="64"/>
      </top>
      <bottom style="medium">
        <color indexed="64"/>
      </bottom>
      <diagonal/>
    </border>
    <border>
      <left style="thin">
        <color auto="1"/>
      </left>
      <right/>
      <top/>
      <bottom style="medium">
        <color auto="1"/>
      </bottom>
      <diagonal/>
    </border>
    <border>
      <left/>
      <right/>
      <top style="thin">
        <color theme="0" tint="-0.14996795556505021"/>
      </top>
      <bottom/>
      <diagonal/>
    </border>
    <border>
      <left style="thin">
        <color theme="0" tint="-0.14996795556505021"/>
      </left>
      <right/>
      <top style="thin">
        <color auto="1"/>
      </top>
      <bottom style="thin">
        <color auto="1"/>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top/>
      <bottom style="thin">
        <color auto="1"/>
      </bottom>
      <diagonal/>
    </border>
    <border>
      <left/>
      <right/>
      <top/>
      <bottom style="medium">
        <color auto="1"/>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64"/>
      </left>
      <right/>
      <top style="thin">
        <color auto="1"/>
      </top>
      <bottom style="thin">
        <color theme="0" tint="-0.24994659260841701"/>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style="thin">
        <color auto="1"/>
      </left>
      <right/>
      <top/>
      <bottom style="medium">
        <color auto="1"/>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49"/>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9"/>
      </bottom>
      <diagonal/>
    </border>
    <border>
      <left/>
      <right/>
      <top/>
      <bottom style="medium">
        <color indexed="49"/>
      </bottom>
      <diagonal/>
    </border>
    <border>
      <left style="medium">
        <color auto="1"/>
      </left>
      <right/>
      <top style="medium">
        <color auto="1"/>
      </top>
      <bottom/>
      <diagonal/>
    </border>
    <border>
      <left style="medium">
        <color auto="1"/>
      </left>
      <right/>
      <top style="thin">
        <color auto="1"/>
      </top>
      <bottom style="thin">
        <color auto="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indexed="64"/>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top style="thin">
        <color indexed="64"/>
      </top>
      <bottom style="medium">
        <color indexed="64"/>
      </bottom>
      <diagonal/>
    </border>
    <border>
      <left style="thin">
        <color auto="1"/>
      </left>
      <right style="thin">
        <color auto="1"/>
      </right>
      <top style="medium">
        <color indexed="64"/>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097">
    <xf numFmtId="0" fontId="0" fillId="0" borderId="0"/>
    <xf numFmtId="9" fontId="1"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0" borderId="0" applyNumberFormat="0" applyFill="0" applyBorder="0" applyAlignment="0" applyProtection="0"/>
    <xf numFmtId="0" fontId="12" fillId="14" borderId="0" applyNumberFormat="0" applyBorder="0" applyAlignment="0" applyProtection="0"/>
    <xf numFmtId="0" fontId="13" fillId="2" borderId="2" applyNumberFormat="0" applyAlignment="0" applyProtection="0"/>
    <xf numFmtId="0" fontId="14" fillId="0" borderId="3" applyNumberFormat="0" applyFill="0" applyAlignment="0" applyProtection="0"/>
    <xf numFmtId="0" fontId="15" fillId="3" borderId="2" applyNumberFormat="0" applyAlignment="0" applyProtection="0"/>
    <xf numFmtId="44" fontId="7" fillId="0" borderId="0" applyFont="0" applyFill="0" applyBorder="0" applyAlignment="0" applyProtection="0"/>
    <xf numFmtId="0" fontId="16" fillId="15" borderId="0" applyNumberFormat="0" applyBorder="0" applyAlignment="0" applyProtection="0"/>
    <xf numFmtId="0" fontId="6" fillId="0" borderId="0" applyNumberFormat="0" applyFill="0" applyBorder="0" applyProtection="0"/>
    <xf numFmtId="0" fontId="17" fillId="8" borderId="0" applyNumberFormat="0" applyBorder="0" applyAlignment="0" applyProtection="0"/>
    <xf numFmtId="0" fontId="7" fillId="0" borderId="0"/>
    <xf numFmtId="9" fontId="7" fillId="0" borderId="0" applyFont="0" applyFill="0" applyBorder="0" applyAlignment="0" applyProtection="0"/>
    <xf numFmtId="0" fontId="7" fillId="4" borderId="4" applyNumberFormat="0" applyFont="0" applyAlignment="0" applyProtection="0"/>
    <xf numFmtId="0" fontId="18" fillId="2" borderId="5" applyNumberFormat="0" applyAlignment="0" applyProtection="0"/>
    <xf numFmtId="0" fontId="6" fillId="0" borderId="0" applyNumberFormat="0" applyFill="0" applyBorder="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6" borderId="10" applyNumberFormat="0" applyAlignment="0" applyProtection="0"/>
    <xf numFmtId="0" fontId="7" fillId="4" borderId="4" applyNumberFormat="0" applyFont="0" applyAlignment="0" applyProtection="0"/>
    <xf numFmtId="0" fontId="22" fillId="0" borderId="26" applyNumberFormat="0" applyFill="0" applyAlignment="0" applyProtection="0"/>
    <xf numFmtId="0" fontId="28" fillId="0" borderId="0"/>
    <xf numFmtId="0" fontId="22" fillId="0" borderId="29" applyNumberFormat="0" applyFill="0" applyAlignment="0" applyProtection="0"/>
    <xf numFmtId="0" fontId="22" fillId="0" borderId="64" applyNumberFormat="0" applyFill="0" applyAlignment="0" applyProtection="0"/>
    <xf numFmtId="0" fontId="24" fillId="0" borderId="65" applyNumberFormat="0" applyFill="0" applyAlignment="0" applyProtection="0"/>
    <xf numFmtId="0" fontId="13" fillId="2" borderId="62" applyNumberFormat="0" applyAlignment="0" applyProtection="0"/>
    <xf numFmtId="0" fontId="15" fillId="3" borderId="62" applyNumberFormat="0" applyAlignment="0" applyProtection="0"/>
    <xf numFmtId="0" fontId="18" fillId="2" borderId="63" applyNumberFormat="0" applyAlignment="0" applyProtection="0"/>
    <xf numFmtId="0" fontId="22" fillId="0" borderId="72" applyNumberFormat="0" applyFill="0" applyAlignment="0" applyProtection="0"/>
    <xf numFmtId="0" fontId="7" fillId="4" borderId="61" applyNumberFormat="0" applyFont="0" applyAlignment="0" applyProtection="0"/>
    <xf numFmtId="164" fontId="1" fillId="0" borderId="0" applyFont="0" applyFill="0" applyBorder="0" applyAlignment="0" applyProtection="0"/>
    <xf numFmtId="0" fontId="22" fillId="0" borderId="100" applyNumberFormat="0" applyFill="0" applyAlignment="0" applyProtection="0"/>
    <xf numFmtId="0" fontId="18" fillId="2" borderId="111" applyNumberFormat="0" applyAlignment="0" applyProtection="0"/>
    <xf numFmtId="0" fontId="7" fillId="4" borderId="103" applyNumberFormat="0" applyFont="0" applyAlignment="0" applyProtection="0"/>
    <xf numFmtId="0" fontId="22" fillId="0" borderId="107" applyNumberFormat="0" applyFill="0" applyAlignment="0" applyProtection="0"/>
    <xf numFmtId="0" fontId="13" fillId="2" borderId="110" applyNumberFormat="0" applyAlignment="0" applyProtection="0"/>
    <xf numFmtId="0" fontId="13" fillId="2" borderId="104" applyNumberFormat="0" applyAlignment="0" applyProtection="0"/>
    <xf numFmtId="0" fontId="15" fillId="3" borderId="110" applyNumberFormat="0" applyAlignment="0" applyProtection="0"/>
    <xf numFmtId="0" fontId="15" fillId="3" borderId="104" applyNumberFormat="0" applyAlignment="0" applyProtection="0"/>
    <xf numFmtId="0" fontId="18" fillId="2" borderId="105" applyNumberFormat="0" applyAlignment="0" applyProtection="0"/>
    <xf numFmtId="0" fontId="24" fillId="0" borderId="106" applyNumberFormat="0" applyFill="0" applyAlignment="0" applyProtection="0"/>
    <xf numFmtId="0" fontId="7" fillId="4" borderId="109" applyNumberFormat="0" applyFont="0" applyAlignment="0" applyProtection="0"/>
    <xf numFmtId="0" fontId="24" fillId="0" borderId="112" applyNumberFormat="0" applyFill="0" applyAlignment="0" applyProtection="0"/>
    <xf numFmtId="0" fontId="22" fillId="0" borderId="115" applyNumberFormat="0" applyFill="0" applyAlignment="0" applyProtection="0"/>
    <xf numFmtId="0" fontId="22" fillId="0" borderId="164" applyNumberFormat="0" applyFill="0" applyAlignment="0" applyProtection="0"/>
    <xf numFmtId="0" fontId="22" fillId="0" borderId="150" applyNumberFormat="0" applyFill="0" applyAlignment="0" applyProtection="0"/>
    <xf numFmtId="0" fontId="22" fillId="0" borderId="146" applyNumberFormat="0" applyFill="0" applyAlignment="0" applyProtection="0"/>
    <xf numFmtId="0" fontId="22" fillId="0" borderId="155" applyNumberFormat="0" applyFill="0" applyAlignment="0" applyProtection="0"/>
    <xf numFmtId="0" fontId="22" fillId="0" borderId="206" applyNumberFormat="0" applyFill="0" applyAlignment="0" applyProtection="0"/>
    <xf numFmtId="0" fontId="22" fillId="0" borderId="161" applyNumberFormat="0" applyFill="0" applyAlignment="0" applyProtection="0"/>
    <xf numFmtId="0" fontId="7" fillId="4" borderId="157" applyNumberFormat="0" applyFont="0" applyAlignment="0" applyProtection="0"/>
    <xf numFmtId="0" fontId="18" fillId="2" borderId="159" applyNumberFormat="0" applyAlignment="0" applyProtection="0"/>
    <xf numFmtId="0" fontId="22" fillId="0" borderId="146" applyNumberFormat="0" applyFill="0" applyAlignment="0" applyProtection="0"/>
    <xf numFmtId="0" fontId="22" fillId="0" borderId="156" applyNumberFormat="0" applyFill="0" applyAlignment="0" applyProtection="0"/>
    <xf numFmtId="0" fontId="24" fillId="0" borderId="188" applyNumberFormat="0" applyFill="0" applyAlignment="0" applyProtection="0"/>
    <xf numFmtId="0" fontId="22" fillId="0" borderId="206" applyNumberFormat="0" applyFill="0" applyAlignment="0" applyProtection="0"/>
    <xf numFmtId="0" fontId="22" fillId="0" borderId="156" applyNumberFormat="0" applyFill="0" applyAlignment="0" applyProtection="0"/>
    <xf numFmtId="0" fontId="22" fillId="0" borderId="178" applyNumberFormat="0" applyFill="0" applyAlignment="0" applyProtection="0"/>
    <xf numFmtId="0" fontId="22" fillId="0" borderId="155" applyNumberFormat="0" applyFill="0" applyAlignment="0" applyProtection="0"/>
    <xf numFmtId="0" fontId="22" fillId="0" borderId="163" applyNumberFormat="0" applyFill="0" applyAlignment="0" applyProtection="0"/>
    <xf numFmtId="0" fontId="22" fillId="0" borderId="155" applyNumberFormat="0" applyFill="0" applyAlignment="0" applyProtection="0"/>
    <xf numFmtId="0" fontId="22" fillId="0" borderId="184" applyNumberFormat="0" applyFill="0" applyAlignment="0" applyProtection="0"/>
    <xf numFmtId="0" fontId="22" fillId="0" borderId="182" applyNumberFormat="0" applyFill="0" applyAlignment="0" applyProtection="0"/>
    <xf numFmtId="0" fontId="18" fillId="2" borderId="198" applyNumberFormat="0" applyAlignment="0" applyProtection="0"/>
    <xf numFmtId="0" fontId="22" fillId="0" borderId="206" applyNumberFormat="0" applyFill="0" applyAlignment="0" applyProtection="0"/>
    <xf numFmtId="0" fontId="22" fillId="0" borderId="184" applyNumberFormat="0" applyFill="0" applyAlignment="0" applyProtection="0"/>
    <xf numFmtId="0" fontId="22" fillId="0" borderId="170" applyNumberFormat="0" applyFill="0" applyAlignment="0" applyProtection="0"/>
    <xf numFmtId="0" fontId="18" fillId="2" borderId="174" applyNumberFormat="0" applyAlignment="0" applyProtection="0"/>
    <xf numFmtId="0" fontId="13" fillId="2" borderId="173" applyNumberFormat="0" applyAlignment="0" applyProtection="0"/>
    <xf numFmtId="0" fontId="13" fillId="2" borderId="237" applyNumberFormat="0" applyAlignment="0" applyProtection="0"/>
    <xf numFmtId="0" fontId="22" fillId="0" borderId="170" applyNumberFormat="0" applyFill="0" applyAlignment="0" applyProtection="0"/>
    <xf numFmtId="0" fontId="22" fillId="0" borderId="156" applyNumberFormat="0" applyFill="0" applyAlignment="0" applyProtection="0"/>
    <xf numFmtId="0" fontId="22" fillId="0" borderId="182" applyNumberFormat="0" applyFill="0" applyAlignment="0" applyProtection="0"/>
    <xf numFmtId="0" fontId="22" fillId="0" borderId="156" applyNumberFormat="0" applyFill="0" applyAlignment="0" applyProtection="0"/>
    <xf numFmtId="0" fontId="22" fillId="0" borderId="178" applyNumberFormat="0" applyFill="0" applyAlignment="0" applyProtection="0"/>
    <xf numFmtId="0" fontId="22" fillId="0" borderId="150" applyNumberFormat="0" applyFill="0" applyAlignment="0" applyProtection="0"/>
    <xf numFmtId="0" fontId="24" fillId="0" borderId="160" applyNumberFormat="0" applyFill="0" applyAlignment="0" applyProtection="0"/>
    <xf numFmtId="0" fontId="22" fillId="0" borderId="191" applyNumberFormat="0" applyFill="0" applyAlignment="0" applyProtection="0"/>
    <xf numFmtId="0" fontId="22" fillId="0" borderId="163" applyNumberFormat="0" applyFill="0" applyAlignment="0" applyProtection="0"/>
    <xf numFmtId="0" fontId="22" fillId="0" borderId="152" applyNumberFormat="0" applyFill="0" applyAlignment="0" applyProtection="0"/>
    <xf numFmtId="0" fontId="22" fillId="0" borderId="137" applyNumberFormat="0" applyFill="0" applyAlignment="0" applyProtection="0"/>
    <xf numFmtId="0" fontId="24" fillId="0" borderId="194" applyNumberFormat="0" applyFill="0" applyAlignment="0" applyProtection="0"/>
    <xf numFmtId="0" fontId="22" fillId="0" borderId="165" applyNumberFormat="0" applyFill="0" applyAlignment="0" applyProtection="0"/>
    <xf numFmtId="0" fontId="22" fillId="0" borderId="151" applyNumberFormat="0" applyFill="0" applyAlignment="0" applyProtection="0"/>
    <xf numFmtId="0" fontId="22" fillId="0" borderId="137" applyNumberFormat="0" applyFill="0" applyAlignment="0" applyProtection="0"/>
    <xf numFmtId="0" fontId="22" fillId="0" borderId="211" applyNumberFormat="0" applyFill="0" applyAlignment="0" applyProtection="0"/>
    <xf numFmtId="0" fontId="22" fillId="0" borderId="137" applyNumberFormat="0" applyFill="0" applyAlignment="0" applyProtection="0"/>
    <xf numFmtId="0" fontId="22" fillId="0" borderId="137" applyNumberFormat="0" applyFill="0" applyAlignment="0" applyProtection="0"/>
    <xf numFmtId="0" fontId="24" fillId="0" borderId="112" applyNumberFormat="0" applyFill="0" applyAlignment="0" applyProtection="0"/>
    <xf numFmtId="0" fontId="13" fillId="2" borderId="110" applyNumberFormat="0" applyAlignment="0" applyProtection="0"/>
    <xf numFmtId="0" fontId="15" fillId="3" borderId="110" applyNumberFormat="0" applyAlignment="0" applyProtection="0"/>
    <xf numFmtId="0" fontId="18" fillId="2" borderId="111" applyNumberFormat="0" applyAlignment="0" applyProtection="0"/>
    <xf numFmtId="0" fontId="22" fillId="0" borderId="138" applyNumberFormat="0" applyFill="0" applyAlignment="0" applyProtection="0"/>
    <xf numFmtId="0" fontId="7" fillId="4" borderId="109" applyNumberFormat="0" applyFont="0" applyAlignment="0" applyProtection="0"/>
    <xf numFmtId="0" fontId="22" fillId="0" borderId="150" applyNumberFormat="0" applyFill="0" applyAlignment="0" applyProtection="0"/>
    <xf numFmtId="0" fontId="22" fillId="0" borderId="138" applyNumberFormat="0" applyFill="0" applyAlignment="0" applyProtection="0"/>
    <xf numFmtId="0" fontId="18" fillId="2" borderId="141" applyNumberFormat="0" applyAlignment="0" applyProtection="0"/>
    <xf numFmtId="0" fontId="7" fillId="4" borderId="139" applyNumberFormat="0" applyFont="0" applyAlignment="0" applyProtection="0"/>
    <xf numFmtId="0" fontId="22" fillId="0" borderId="143" applyNumberFormat="0" applyFill="0" applyAlignment="0" applyProtection="0"/>
    <xf numFmtId="0" fontId="13" fillId="2" borderId="140" applyNumberFormat="0" applyAlignment="0" applyProtection="0"/>
    <xf numFmtId="0" fontId="13" fillId="2" borderId="140" applyNumberFormat="0" applyAlignment="0" applyProtection="0"/>
    <xf numFmtId="0" fontId="15" fillId="3" borderId="140" applyNumberFormat="0" applyAlignment="0" applyProtection="0"/>
    <xf numFmtId="0" fontId="15" fillId="3" borderId="140" applyNumberFormat="0" applyAlignment="0" applyProtection="0"/>
    <xf numFmtId="0" fontId="18" fillId="2" borderId="141" applyNumberFormat="0" applyAlignment="0" applyProtection="0"/>
    <xf numFmtId="0" fontId="24" fillId="0" borderId="142" applyNumberFormat="0" applyFill="0" applyAlignment="0" applyProtection="0"/>
    <xf numFmtId="0" fontId="7" fillId="4" borderId="139" applyNumberFormat="0" applyFont="0" applyAlignment="0" applyProtection="0"/>
    <xf numFmtId="0" fontId="24" fillId="0" borderId="142" applyNumberFormat="0" applyFill="0" applyAlignment="0" applyProtection="0"/>
    <xf numFmtId="0" fontId="22" fillId="0" borderId="144" applyNumberFormat="0" applyFill="0" applyAlignment="0" applyProtection="0"/>
    <xf numFmtId="0" fontId="22" fillId="0" borderId="230" applyNumberFormat="0" applyFill="0" applyAlignment="0" applyProtection="0"/>
    <xf numFmtId="0" fontId="22" fillId="0" borderId="146" applyNumberFormat="0" applyFill="0" applyAlignment="0" applyProtection="0"/>
    <xf numFmtId="0" fontId="22" fillId="0" borderId="146" applyNumberFormat="0" applyFill="0" applyAlignment="0" applyProtection="0"/>
    <xf numFmtId="0" fontId="24" fillId="0" borderId="142" applyNumberFormat="0" applyFill="0" applyAlignment="0" applyProtection="0"/>
    <xf numFmtId="0" fontId="13" fillId="2" borderId="140" applyNumberFormat="0" applyAlignment="0" applyProtection="0"/>
    <xf numFmtId="0" fontId="15" fillId="3" borderId="140" applyNumberFormat="0" applyAlignment="0" applyProtection="0"/>
    <xf numFmtId="0" fontId="18" fillId="2" borderId="141" applyNumberFormat="0" applyAlignment="0" applyProtection="0"/>
    <xf numFmtId="0" fontId="22" fillId="0" borderId="147" applyNumberFormat="0" applyFill="0" applyAlignment="0" applyProtection="0"/>
    <xf numFmtId="0" fontId="7" fillId="4" borderId="139" applyNumberFormat="0" applyFont="0" applyAlignment="0" applyProtection="0"/>
    <xf numFmtId="0" fontId="24" fillId="0" borderId="210" applyNumberFormat="0" applyFill="0" applyAlignment="0" applyProtection="0"/>
    <xf numFmtId="0" fontId="22" fillId="0" borderId="147" applyNumberFormat="0" applyFill="0" applyAlignment="0" applyProtection="0"/>
    <xf numFmtId="0" fontId="22" fillId="0" borderId="165" applyNumberFormat="0" applyFill="0" applyAlignment="0" applyProtection="0"/>
    <xf numFmtId="0" fontId="22" fillId="0" borderId="155" applyNumberFormat="0" applyFill="0" applyAlignment="0" applyProtection="0"/>
    <xf numFmtId="0" fontId="22" fillId="0" borderId="148" applyNumberFormat="0" applyFill="0" applyAlignment="0" applyProtection="0"/>
    <xf numFmtId="0" fontId="22" fillId="0" borderId="205" applyNumberFormat="0" applyFill="0" applyAlignment="0" applyProtection="0"/>
    <xf numFmtId="0" fontId="24" fillId="0" borderId="175" applyNumberFormat="0" applyFill="0" applyAlignment="0" applyProtection="0"/>
    <xf numFmtId="0" fontId="22" fillId="0" borderId="165" applyNumberFormat="0" applyFill="0" applyAlignment="0" applyProtection="0"/>
    <xf numFmtId="0" fontId="13" fillId="2" borderId="158" applyNumberFormat="0" applyAlignment="0" applyProtection="0"/>
    <xf numFmtId="0" fontId="22" fillId="0" borderId="170" applyNumberFormat="0" applyFill="0" applyAlignment="0" applyProtection="0"/>
    <xf numFmtId="0" fontId="22" fillId="0" borderId="206" applyNumberFormat="0" applyFill="0" applyAlignment="0" applyProtection="0"/>
    <xf numFmtId="0" fontId="22" fillId="0" borderId="149" applyNumberFormat="0" applyFill="0" applyAlignment="0" applyProtection="0"/>
    <xf numFmtId="0" fontId="22" fillId="0" borderId="151" applyNumberFormat="0" applyFill="0" applyAlignment="0" applyProtection="0"/>
    <xf numFmtId="0" fontId="22" fillId="0" borderId="176" applyNumberFormat="0" applyFill="0" applyAlignment="0" applyProtection="0"/>
    <xf numFmtId="0" fontId="18" fillId="2" borderId="209" applyNumberFormat="0" applyAlignment="0" applyProtection="0"/>
    <xf numFmtId="0" fontId="22" fillId="0" borderId="153" applyNumberFormat="0" applyFill="0" applyAlignment="0" applyProtection="0"/>
    <xf numFmtId="0" fontId="22" fillId="0" borderId="197" applyNumberFormat="0" applyFill="0" applyAlignment="0" applyProtection="0"/>
    <xf numFmtId="0" fontId="22" fillId="0" borderId="182" applyNumberFormat="0" applyFill="0" applyAlignment="0" applyProtection="0"/>
    <xf numFmtId="0" fontId="22" fillId="0" borderId="184" applyNumberFormat="0" applyFill="0" applyAlignment="0" applyProtection="0"/>
    <xf numFmtId="0" fontId="7" fillId="4" borderId="172" applyNumberFormat="0" applyFont="0" applyAlignment="0" applyProtection="0"/>
    <xf numFmtId="0" fontId="13" fillId="2" borderId="158" applyNumberFormat="0" applyAlignment="0" applyProtection="0"/>
    <xf numFmtId="0" fontId="22" fillId="0" borderId="171" applyNumberFormat="0" applyFill="0" applyAlignment="0" applyProtection="0"/>
    <xf numFmtId="0" fontId="22" fillId="0" borderId="178" applyNumberFormat="0" applyFill="0" applyAlignment="0" applyProtection="0"/>
    <xf numFmtId="0" fontId="22" fillId="0" borderId="154" applyNumberFormat="0" applyFill="0" applyAlignment="0" applyProtection="0"/>
    <xf numFmtId="0" fontId="13" fillId="2" borderId="158" applyNumberFormat="0" applyAlignment="0" applyProtection="0"/>
    <xf numFmtId="0" fontId="15" fillId="3" borderId="158" applyNumberFormat="0" applyAlignment="0" applyProtection="0"/>
    <xf numFmtId="0" fontId="15" fillId="3" borderId="158" applyNumberFormat="0" applyAlignment="0" applyProtection="0"/>
    <xf numFmtId="0" fontId="18" fillId="2" borderId="159" applyNumberFormat="0" applyAlignment="0" applyProtection="0"/>
    <xf numFmtId="0" fontId="24" fillId="0" borderId="160" applyNumberFormat="0" applyFill="0" applyAlignment="0" applyProtection="0"/>
    <xf numFmtId="0" fontId="7" fillId="4" borderId="157" applyNumberFormat="0" applyFont="0" applyAlignment="0" applyProtection="0"/>
    <xf numFmtId="0" fontId="24" fillId="0" borderId="160" applyNumberFormat="0" applyFill="0" applyAlignment="0" applyProtection="0"/>
    <xf numFmtId="0" fontId="22" fillId="0" borderId="162" applyNumberFormat="0" applyFill="0" applyAlignment="0" applyProtection="0"/>
    <xf numFmtId="0" fontId="15" fillId="3" borderId="158" applyNumberFormat="0" applyAlignment="0" applyProtection="0"/>
    <xf numFmtId="0" fontId="18" fillId="2" borderId="159" applyNumberFormat="0" applyAlignment="0" applyProtection="0"/>
    <xf numFmtId="0" fontId="22" fillId="0" borderId="165" applyNumberFormat="0" applyFill="0" applyAlignment="0" applyProtection="0"/>
    <xf numFmtId="0" fontId="7" fillId="4" borderId="157" applyNumberFormat="0" applyFont="0" applyAlignment="0" applyProtection="0"/>
    <xf numFmtId="0" fontId="22" fillId="0" borderId="170" applyNumberFormat="0" applyFill="0" applyAlignment="0" applyProtection="0"/>
    <xf numFmtId="0" fontId="22" fillId="0" borderId="165" applyNumberFormat="0" applyFill="0" applyAlignment="0" applyProtection="0"/>
    <xf numFmtId="0" fontId="22" fillId="0" borderId="171" applyNumberFormat="0" applyFill="0" applyAlignment="0" applyProtection="0"/>
    <xf numFmtId="0" fontId="24" fillId="0" borderId="199" applyNumberFormat="0" applyFill="0" applyAlignment="0" applyProtection="0"/>
    <xf numFmtId="0" fontId="22" fillId="0" borderId="166" applyNumberFormat="0" applyFill="0" applyAlignment="0" applyProtection="0"/>
    <xf numFmtId="0" fontId="7" fillId="4" borderId="207" applyNumberFormat="0" applyFont="0" applyAlignment="0" applyProtection="0"/>
    <xf numFmtId="0" fontId="22" fillId="0" borderId="229" applyNumberFormat="0" applyFill="0" applyAlignment="0" applyProtection="0"/>
    <xf numFmtId="0" fontId="22" fillId="0" borderId="183" applyNumberFormat="0" applyFill="0" applyAlignment="0" applyProtection="0"/>
    <xf numFmtId="0" fontId="13" fillId="2" borderId="173" applyNumberFormat="0" applyAlignment="0" applyProtection="0"/>
    <xf numFmtId="0" fontId="22" fillId="0" borderId="167" applyNumberFormat="0" applyFill="0" applyAlignment="0" applyProtection="0"/>
    <xf numFmtId="0" fontId="22" fillId="0" borderId="163" applyNumberFormat="0" applyFill="0" applyAlignment="0" applyProtection="0"/>
    <xf numFmtId="0" fontId="22" fillId="0" borderId="184" applyNumberFormat="0" applyFill="0" applyAlignment="0" applyProtection="0"/>
    <xf numFmtId="0" fontId="22" fillId="0" borderId="168" applyNumberFormat="0" applyFill="0" applyAlignment="0" applyProtection="0"/>
    <xf numFmtId="0" fontId="22" fillId="0" borderId="206" applyNumberFormat="0" applyFill="0" applyAlignment="0" applyProtection="0"/>
    <xf numFmtId="0" fontId="24" fillId="0" borderId="234" applyNumberFormat="0" applyFill="0" applyAlignment="0" applyProtection="0"/>
    <xf numFmtId="0" fontId="22" fillId="0" borderId="205" applyNumberFormat="0" applyFill="0" applyAlignment="0" applyProtection="0"/>
    <xf numFmtId="0" fontId="22" fillId="0" borderId="178" applyNumberFormat="0" applyFill="0" applyAlignment="0" applyProtection="0"/>
    <xf numFmtId="0" fontId="13" fillId="2" borderId="173" applyNumberFormat="0" applyAlignment="0" applyProtection="0"/>
    <xf numFmtId="0" fontId="18" fillId="2" borderId="193" applyNumberFormat="0" applyAlignment="0" applyProtection="0"/>
    <xf numFmtId="0" fontId="22" fillId="0" borderId="169" applyNumberFormat="0" applyFill="0" applyAlignment="0" applyProtection="0"/>
    <xf numFmtId="0" fontId="15" fillId="3" borderId="173" applyNumberFormat="0" applyAlignment="0" applyProtection="0"/>
    <xf numFmtId="0" fontId="15" fillId="3" borderId="173" applyNumberFormat="0" applyAlignment="0" applyProtection="0"/>
    <xf numFmtId="0" fontId="18" fillId="2" borderId="174" applyNumberFormat="0" applyAlignment="0" applyProtection="0"/>
    <xf numFmtId="0" fontId="24" fillId="0" borderId="175" applyNumberFormat="0" applyFill="0" applyAlignment="0" applyProtection="0"/>
    <xf numFmtId="0" fontId="7" fillId="4" borderId="172" applyNumberFormat="0" applyFont="0" applyAlignment="0" applyProtection="0"/>
    <xf numFmtId="0" fontId="24" fillId="0" borderId="175" applyNumberFormat="0" applyFill="0" applyAlignment="0" applyProtection="0"/>
    <xf numFmtId="0" fontId="22" fillId="0" borderId="177" applyNumberFormat="0" applyFill="0" applyAlignment="0" applyProtection="0"/>
    <xf numFmtId="0" fontId="15" fillId="3" borderId="173" applyNumberFormat="0" applyAlignment="0" applyProtection="0"/>
    <xf numFmtId="0" fontId="18" fillId="2" borderId="174" applyNumberFormat="0" applyAlignment="0" applyProtection="0"/>
    <xf numFmtId="0" fontId="22" fillId="0" borderId="179" applyNumberFormat="0" applyFill="0" applyAlignment="0" applyProtection="0"/>
    <xf numFmtId="0" fontId="7" fillId="4" borderId="172" applyNumberFormat="0" applyFont="0" applyAlignment="0" applyProtection="0"/>
    <xf numFmtId="0" fontId="22" fillId="0" borderId="179" applyNumberFormat="0" applyFill="0" applyAlignment="0" applyProtection="0"/>
    <xf numFmtId="0" fontId="22" fillId="0" borderId="230" applyNumberFormat="0" applyFill="0" applyAlignment="0" applyProtection="0"/>
    <xf numFmtId="0" fontId="22" fillId="0" borderId="202" applyNumberFormat="0" applyFill="0" applyAlignment="0" applyProtection="0"/>
    <xf numFmtId="0" fontId="22" fillId="0" borderId="180" applyNumberFormat="0" applyFill="0" applyAlignment="0" applyProtection="0"/>
    <xf numFmtId="0" fontId="22" fillId="0" borderId="202" applyNumberFormat="0" applyFill="0" applyAlignment="0" applyProtection="0"/>
    <xf numFmtId="0" fontId="22" fillId="0" borderId="205" applyNumberFormat="0" applyFill="0" applyAlignment="0" applyProtection="0"/>
    <xf numFmtId="0" fontId="22" fillId="0" borderId="202" applyNumberFormat="0" applyFill="0" applyAlignment="0" applyProtection="0"/>
    <xf numFmtId="0" fontId="13" fillId="2" borderId="186" applyNumberFormat="0" applyAlignment="0" applyProtection="0"/>
    <xf numFmtId="0" fontId="22" fillId="0" borderId="215" applyNumberFormat="0" applyFill="0" applyAlignment="0" applyProtection="0"/>
    <xf numFmtId="0" fontId="22" fillId="0" borderId="197" applyNumberFormat="0" applyFill="0" applyAlignment="0" applyProtection="0"/>
    <xf numFmtId="0" fontId="22" fillId="0" borderId="181" applyNumberFormat="0" applyFill="0" applyAlignment="0" applyProtection="0"/>
    <xf numFmtId="0" fontId="22" fillId="0" borderId="184" applyNumberFormat="0" applyFill="0" applyAlignment="0" applyProtection="0"/>
    <xf numFmtId="0" fontId="18" fillId="2" borderId="187" applyNumberFormat="0" applyAlignment="0" applyProtection="0"/>
    <xf numFmtId="0" fontId="7" fillId="4" borderId="185" applyNumberFormat="0" applyFont="0" applyAlignment="0" applyProtection="0"/>
    <xf numFmtId="0" fontId="22" fillId="0" borderId="189" applyNumberFormat="0" applyFill="0" applyAlignment="0" applyProtection="0"/>
    <xf numFmtId="0" fontId="13" fillId="2" borderId="186" applyNumberFormat="0" applyAlignment="0" applyProtection="0"/>
    <xf numFmtId="0" fontId="13" fillId="2" borderId="186" applyNumberFormat="0" applyAlignment="0" applyProtection="0"/>
    <xf numFmtId="0" fontId="15" fillId="3" borderId="186" applyNumberFormat="0" applyAlignment="0" applyProtection="0"/>
    <xf numFmtId="0" fontId="15" fillId="3" borderId="186" applyNumberFormat="0" applyAlignment="0" applyProtection="0"/>
    <xf numFmtId="0" fontId="18" fillId="2" borderId="187" applyNumberFormat="0" applyAlignment="0" applyProtection="0"/>
    <xf numFmtId="0" fontId="24" fillId="0" borderId="188" applyNumberFormat="0" applyFill="0" applyAlignment="0" applyProtection="0"/>
    <xf numFmtId="0" fontId="7" fillId="4" borderId="185" applyNumberFormat="0" applyFont="0" applyAlignment="0" applyProtection="0"/>
    <xf numFmtId="0" fontId="24" fillId="0" borderId="188" applyNumberFormat="0" applyFill="0" applyAlignment="0" applyProtection="0"/>
    <xf numFmtId="0" fontId="22" fillId="0" borderId="190" applyNumberFormat="0" applyFill="0" applyAlignment="0" applyProtection="0"/>
    <xf numFmtId="0" fontId="15" fillId="3" borderId="186" applyNumberFormat="0" applyAlignment="0" applyProtection="0"/>
    <xf numFmtId="0" fontId="18" fillId="2" borderId="187" applyNumberFormat="0" applyAlignment="0" applyProtection="0"/>
    <xf numFmtId="0" fontId="22" fillId="0" borderId="192" applyNumberFormat="0" applyFill="0" applyAlignment="0" applyProtection="0"/>
    <xf numFmtId="0" fontId="7" fillId="4" borderId="185" applyNumberFormat="0" applyFont="0" applyAlignment="0" applyProtection="0"/>
    <xf numFmtId="0" fontId="15" fillId="3" borderId="237" applyNumberFormat="0" applyAlignment="0" applyProtection="0"/>
    <xf numFmtId="0" fontId="22" fillId="0" borderId="192" applyNumberFormat="0" applyFill="0" applyAlignment="0" applyProtection="0"/>
    <xf numFmtId="0" fontId="18" fillId="2" borderId="193" applyNumberFormat="0" applyAlignment="0" applyProtection="0"/>
    <xf numFmtId="0" fontId="22" fillId="0" borderId="197" applyNumberFormat="0" applyFill="0" applyAlignment="0" applyProtection="0"/>
    <xf numFmtId="0" fontId="22" fillId="0" borderId="195" applyNumberFormat="0" applyFill="0" applyAlignment="0" applyProtection="0"/>
    <xf numFmtId="0" fontId="22" fillId="0" borderId="213" applyNumberFormat="0" applyFill="0" applyAlignment="0" applyProtection="0"/>
    <xf numFmtId="0" fontId="18" fillId="2" borderId="193" applyNumberFormat="0" applyAlignment="0" applyProtection="0"/>
    <xf numFmtId="0" fontId="24" fillId="0" borderId="194" applyNumberFormat="0" applyFill="0" applyAlignment="0" applyProtection="0"/>
    <xf numFmtId="0" fontId="22" fillId="0" borderId="197" applyNumberFormat="0" applyFill="0" applyAlignment="0" applyProtection="0"/>
    <xf numFmtId="0" fontId="24" fillId="0" borderId="194" applyNumberFormat="0" applyFill="0" applyAlignment="0" applyProtection="0"/>
    <xf numFmtId="0" fontId="22" fillId="0" borderId="196" applyNumberFormat="0" applyFill="0" applyAlignment="0" applyProtection="0"/>
    <xf numFmtId="0" fontId="22" fillId="0" borderId="196" applyNumberFormat="0" applyFill="0" applyAlignment="0" applyProtection="0"/>
    <xf numFmtId="0" fontId="22" fillId="0" borderId="205" applyNumberFormat="0" applyFill="0" applyAlignment="0" applyProtection="0"/>
    <xf numFmtId="0" fontId="22" fillId="0" borderId="196" applyNumberFormat="0" applyFill="0" applyAlignment="0" applyProtection="0"/>
    <xf numFmtId="0" fontId="18" fillId="2" borderId="198" applyNumberFormat="0" applyAlignment="0" applyProtection="0"/>
    <xf numFmtId="0" fontId="22" fillId="0" borderId="230" applyNumberFormat="0" applyFill="0" applyAlignment="0" applyProtection="0"/>
    <xf numFmtId="0" fontId="22" fillId="0" borderId="200" applyNumberFormat="0" applyFill="0" applyAlignment="0" applyProtection="0"/>
    <xf numFmtId="0" fontId="18" fillId="2" borderId="198" applyNumberFormat="0" applyAlignment="0" applyProtection="0"/>
    <xf numFmtId="0" fontId="24" fillId="0" borderId="199" applyNumberFormat="0" applyFill="0" applyAlignment="0" applyProtection="0"/>
    <xf numFmtId="0" fontId="24" fillId="0" borderId="199" applyNumberFormat="0" applyFill="0" applyAlignment="0" applyProtection="0"/>
    <xf numFmtId="0" fontId="22" fillId="0" borderId="201" applyNumberFormat="0" applyFill="0" applyAlignment="0" applyProtection="0"/>
    <xf numFmtId="0" fontId="24" fillId="0" borderId="224" applyNumberFormat="0" applyFill="0" applyAlignment="0" applyProtection="0"/>
    <xf numFmtId="0" fontId="22" fillId="0" borderId="203" applyNumberFormat="0" applyFill="0" applyAlignment="0" applyProtection="0"/>
    <xf numFmtId="0" fontId="22" fillId="0" borderId="215" applyNumberFormat="0" applyFill="0" applyAlignment="0" applyProtection="0"/>
    <xf numFmtId="0" fontId="13" fillId="2" borderId="208" applyNumberFormat="0" applyAlignment="0" applyProtection="0"/>
    <xf numFmtId="0" fontId="22" fillId="0" borderId="215" applyNumberFormat="0" applyFill="0" applyAlignment="0" applyProtection="0"/>
    <xf numFmtId="0" fontId="22" fillId="0" borderId="204" applyNumberFormat="0" applyFill="0" applyAlignment="0" applyProtection="0"/>
    <xf numFmtId="0" fontId="13" fillId="2" borderId="208" applyNumberFormat="0" applyAlignment="0" applyProtection="0"/>
    <xf numFmtId="0" fontId="13" fillId="2" borderId="208" applyNumberFormat="0" applyAlignment="0" applyProtection="0"/>
    <xf numFmtId="0" fontId="15" fillId="3" borderId="208" applyNumberFormat="0" applyAlignment="0" applyProtection="0"/>
    <xf numFmtId="0" fontId="15" fillId="3" borderId="208" applyNumberFormat="0" applyAlignment="0" applyProtection="0"/>
    <xf numFmtId="0" fontId="18" fillId="2" borderId="209" applyNumberFormat="0" applyAlignment="0" applyProtection="0"/>
    <xf numFmtId="0" fontId="24" fillId="0" borderId="210" applyNumberFormat="0" applyFill="0" applyAlignment="0" applyProtection="0"/>
    <xf numFmtId="0" fontId="7" fillId="4" borderId="207" applyNumberFormat="0" applyFont="0" applyAlignment="0" applyProtection="0"/>
    <xf numFmtId="0" fontId="24" fillId="0" borderId="210" applyNumberFormat="0" applyFill="0" applyAlignment="0" applyProtection="0"/>
    <xf numFmtId="0" fontId="22" fillId="0" borderId="212" applyNumberFormat="0" applyFill="0" applyAlignment="0" applyProtection="0"/>
    <xf numFmtId="0" fontId="15" fillId="3" borderId="208" applyNumberFormat="0" applyAlignment="0" applyProtection="0"/>
    <xf numFmtId="0" fontId="18" fillId="2" borderId="209" applyNumberFormat="0" applyAlignment="0" applyProtection="0"/>
    <xf numFmtId="0" fontId="22" fillId="0" borderId="215" applyNumberFormat="0" applyFill="0" applyAlignment="0" applyProtection="0"/>
    <xf numFmtId="0" fontId="7" fillId="4" borderId="207" applyNumberFormat="0" applyFont="0" applyAlignment="0" applyProtection="0"/>
    <xf numFmtId="0" fontId="22" fillId="0" borderId="215" applyNumberFormat="0" applyFill="0" applyAlignment="0" applyProtection="0"/>
    <xf numFmtId="0" fontId="18" fillId="2" borderId="218" applyNumberFormat="0" applyAlignment="0" applyProtection="0"/>
    <xf numFmtId="0" fontId="7" fillId="4" borderId="216" applyNumberFormat="0" applyFont="0" applyAlignment="0" applyProtection="0"/>
    <xf numFmtId="0" fontId="22" fillId="0" borderId="220" applyNumberFormat="0" applyFill="0" applyAlignment="0" applyProtection="0"/>
    <xf numFmtId="0" fontId="13" fillId="2" borderId="217" applyNumberFormat="0" applyAlignment="0" applyProtection="0"/>
    <xf numFmtId="0" fontId="13" fillId="2" borderId="217" applyNumberFormat="0" applyAlignment="0" applyProtection="0"/>
    <xf numFmtId="0" fontId="15" fillId="3" borderId="217" applyNumberFormat="0" applyAlignment="0" applyProtection="0"/>
    <xf numFmtId="0" fontId="15" fillId="3" borderId="217" applyNumberFormat="0" applyAlignment="0" applyProtection="0"/>
    <xf numFmtId="0" fontId="18" fillId="2" borderId="218" applyNumberFormat="0" applyAlignment="0" applyProtection="0"/>
    <xf numFmtId="0" fontId="24" fillId="0" borderId="219" applyNumberFormat="0" applyFill="0" applyAlignment="0" applyProtection="0"/>
    <xf numFmtId="0" fontId="7" fillId="4" borderId="216" applyNumberFormat="0" applyFont="0" applyAlignment="0" applyProtection="0"/>
    <xf numFmtId="0" fontId="24" fillId="0" borderId="219" applyNumberFormat="0" applyFill="0" applyAlignment="0" applyProtection="0"/>
    <xf numFmtId="0" fontId="22" fillId="0" borderId="221" applyNumberFormat="0" applyFill="0" applyAlignment="0" applyProtection="0"/>
    <xf numFmtId="0" fontId="22" fillId="0" borderId="202" applyNumberFormat="0" applyFill="0" applyAlignment="0" applyProtection="0"/>
    <xf numFmtId="0" fontId="22" fillId="0" borderId="202" applyNumberFormat="0" applyFill="0" applyAlignment="0" applyProtection="0"/>
    <xf numFmtId="0" fontId="24" fillId="0" borderId="219" applyNumberFormat="0" applyFill="0" applyAlignment="0" applyProtection="0"/>
    <xf numFmtId="0" fontId="13" fillId="2" borderId="217" applyNumberFormat="0" applyAlignment="0" applyProtection="0"/>
    <xf numFmtId="0" fontId="15" fillId="3" borderId="217" applyNumberFormat="0" applyAlignment="0" applyProtection="0"/>
    <xf numFmtId="0" fontId="18" fillId="2" borderId="218" applyNumberFormat="0" applyAlignment="0" applyProtection="0"/>
    <xf numFmtId="0" fontId="7" fillId="4" borderId="216" applyNumberFormat="0" applyFont="0" applyAlignment="0" applyProtection="0"/>
    <xf numFmtId="0" fontId="22" fillId="0" borderId="231" applyNumberFormat="0" applyFill="0" applyAlignment="0" applyProtection="0"/>
    <xf numFmtId="0" fontId="18" fillId="2" borderId="223" applyNumberFormat="0" applyAlignment="0" applyProtection="0"/>
    <xf numFmtId="0" fontId="22" fillId="0" borderId="230" applyNumberFormat="0" applyFill="0" applyAlignment="0" applyProtection="0"/>
    <xf numFmtId="0" fontId="22" fillId="0" borderId="225" applyNumberFormat="0" applyFill="0" applyAlignment="0" applyProtection="0"/>
    <xf numFmtId="0" fontId="13" fillId="2" borderId="222" applyNumberFormat="0" applyAlignment="0" applyProtection="0"/>
    <xf numFmtId="0" fontId="13" fillId="2" borderId="222" applyNumberFormat="0" applyAlignment="0" applyProtection="0"/>
    <xf numFmtId="0" fontId="15" fillId="3" borderId="222" applyNumberFormat="0" applyAlignment="0" applyProtection="0"/>
    <xf numFmtId="0" fontId="15" fillId="3" borderId="222" applyNumberFormat="0" applyAlignment="0" applyProtection="0"/>
    <xf numFmtId="0" fontId="18" fillId="2" borderId="223" applyNumberFormat="0" applyAlignment="0" applyProtection="0"/>
    <xf numFmtId="0" fontId="24" fillId="0" borderId="224" applyNumberFormat="0" applyFill="0" applyAlignment="0" applyProtection="0"/>
    <xf numFmtId="0" fontId="7" fillId="4" borderId="226" applyNumberFormat="0" applyFont="0" applyAlignment="0" applyProtection="0"/>
    <xf numFmtId="0" fontId="24" fillId="0" borderId="224" applyNumberFormat="0" applyFill="0" applyAlignment="0" applyProtection="0"/>
    <xf numFmtId="0" fontId="22" fillId="0" borderId="227" applyNumberFormat="0" applyFill="0" applyAlignment="0" applyProtection="0"/>
    <xf numFmtId="0" fontId="13" fillId="2" borderId="222" applyNumberFormat="0" applyAlignment="0" applyProtection="0"/>
    <xf numFmtId="0" fontId="15" fillId="3" borderId="222" applyNumberFormat="0" applyAlignment="0" applyProtection="0"/>
    <xf numFmtId="0" fontId="18" fillId="2" borderId="223" applyNumberFormat="0" applyAlignment="0" applyProtection="0"/>
    <xf numFmtId="0" fontId="22" fillId="0" borderId="213" applyNumberFormat="0" applyFill="0" applyAlignment="0" applyProtection="0"/>
    <xf numFmtId="0" fontId="7" fillId="4" borderId="226" applyNumberFormat="0" applyFont="0" applyAlignment="0" applyProtection="0"/>
    <xf numFmtId="0" fontId="22" fillId="0" borderId="213" applyNumberFormat="0" applyFill="0" applyAlignment="0" applyProtection="0"/>
    <xf numFmtId="0" fontId="7" fillId="4" borderId="226" applyNumberFormat="0" applyFont="0" applyAlignment="0" applyProtection="0"/>
    <xf numFmtId="0" fontId="22" fillId="0" borderId="228" applyNumberFormat="0" applyFill="0" applyAlignment="0" applyProtection="0"/>
    <xf numFmtId="0" fontId="18" fillId="2" borderId="233" applyNumberFormat="0" applyAlignment="0" applyProtection="0"/>
    <xf numFmtId="0" fontId="22" fillId="0" borderId="229" applyNumberFormat="0" applyFill="0" applyAlignment="0" applyProtection="0"/>
    <xf numFmtId="0" fontId="22" fillId="0" borderId="231" applyNumberFormat="0" applyFill="0" applyAlignment="0" applyProtection="0"/>
    <xf numFmtId="0" fontId="18" fillId="2" borderId="233" applyNumberFormat="0" applyAlignment="0" applyProtection="0"/>
    <xf numFmtId="0" fontId="22" fillId="0" borderId="235"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33" applyNumberFormat="0" applyAlignment="0" applyProtection="0"/>
    <xf numFmtId="0" fontId="24" fillId="0" borderId="234" applyNumberFormat="0" applyFill="0" applyAlignment="0" applyProtection="0"/>
    <xf numFmtId="0" fontId="7" fillId="4" borderId="236" applyNumberFormat="0" applyFont="0" applyAlignment="0" applyProtection="0"/>
    <xf numFmtId="0" fontId="24" fillId="0" borderId="234" applyNumberFormat="0" applyFill="0" applyAlignment="0" applyProtection="0"/>
    <xf numFmtId="0" fontId="22" fillId="0" borderId="238" applyNumberFormat="0" applyFill="0" applyAlignment="0" applyProtection="0"/>
    <xf numFmtId="0" fontId="22" fillId="0" borderId="239" applyNumberFormat="0" applyFill="0" applyAlignment="0" applyProtection="0"/>
    <xf numFmtId="0" fontId="7" fillId="4" borderId="236" applyNumberFormat="0" applyFont="0" applyAlignment="0" applyProtection="0"/>
    <xf numFmtId="0" fontId="22" fillId="0" borderId="239" applyNumberFormat="0" applyFill="0" applyAlignment="0" applyProtection="0"/>
    <xf numFmtId="0" fontId="18" fillId="2" borderId="240" applyNumberFormat="0" applyAlignment="0" applyProtection="0"/>
    <xf numFmtId="0" fontId="7" fillId="4" borderId="236" applyNumberFormat="0" applyFont="0" applyAlignment="0" applyProtection="0"/>
    <xf numFmtId="0" fontId="22" fillId="0" borderId="242"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43" fontId="1" fillId="0" borderId="0" applyFont="0" applyFill="0" applyBorder="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8" fillId="2" borderId="240" applyNumberFormat="0" applyAlignment="0" applyProtection="0"/>
    <xf numFmtId="0" fontId="22" fillId="0" borderId="243" applyNumberFormat="0" applyFill="0" applyAlignment="0" applyProtection="0"/>
    <xf numFmtId="164" fontId="1" fillId="0" borderId="0" applyFont="0" applyFill="0" applyBorder="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7" fillId="4" borderId="236" applyNumberFormat="0" applyFont="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7" fillId="4" borderId="236" applyNumberFormat="0" applyFont="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7" fillId="4" borderId="236" applyNumberFormat="0" applyFont="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7" fillId="4" borderId="236" applyNumberFormat="0" applyFont="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18" fillId="2" borderId="240" applyNumberFormat="0" applyAlignment="0" applyProtection="0"/>
    <xf numFmtId="0" fontId="7" fillId="4" borderId="236" applyNumberFormat="0" applyFont="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7" fillId="4" borderId="236" applyNumberFormat="0" applyFont="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3" fillId="2" borderId="237" applyNumberFormat="0" applyAlignment="0" applyProtection="0"/>
    <xf numFmtId="0" fontId="15" fillId="3" borderId="237" applyNumberFormat="0" applyAlignment="0" applyProtection="0"/>
    <xf numFmtId="0" fontId="15" fillId="3" borderId="237" applyNumberFormat="0" applyAlignment="0" applyProtection="0"/>
    <xf numFmtId="0" fontId="18" fillId="2" borderId="240" applyNumberFormat="0" applyAlignment="0" applyProtection="0"/>
    <xf numFmtId="0" fontId="24" fillId="0" borderId="241" applyNumberFormat="0" applyFill="0" applyAlignment="0" applyProtection="0"/>
    <xf numFmtId="0" fontId="7" fillId="4" borderId="236" applyNumberFormat="0" applyFont="0" applyAlignment="0" applyProtection="0"/>
    <xf numFmtId="0" fontId="24" fillId="0" borderId="241" applyNumberFormat="0" applyFill="0" applyAlignment="0" applyProtection="0"/>
    <xf numFmtId="0" fontId="22" fillId="0" borderId="243"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3" fillId="2" borderId="237" applyNumberFormat="0" applyAlignment="0" applyProtection="0"/>
    <xf numFmtId="0" fontId="15" fillId="3" borderId="237" applyNumberFormat="0" applyAlignment="0" applyProtection="0"/>
    <xf numFmtId="0" fontId="18" fillId="2" borderId="240" applyNumberFormat="0" applyAlignment="0" applyProtection="0"/>
    <xf numFmtId="0" fontId="22" fillId="0" borderId="243" applyNumberFormat="0" applyFill="0" applyAlignment="0" applyProtection="0"/>
    <xf numFmtId="0" fontId="7" fillId="4" borderId="236" applyNumberFormat="0" applyFon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2" fillId="0" borderId="243"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18" fillId="2" borderId="240" applyNumberFormat="0" applyAlignment="0" applyProtection="0"/>
    <xf numFmtId="0" fontId="24" fillId="0" borderId="241" applyNumberFormat="0" applyFill="0" applyAlignment="0" applyProtection="0"/>
    <xf numFmtId="0" fontId="24" fillId="0" borderId="241"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xf numFmtId="0" fontId="22" fillId="0" borderId="243" applyNumberFormat="0" applyFill="0" applyAlignment="0" applyProtection="0"/>
  </cellStyleXfs>
  <cellXfs count="497">
    <xf numFmtId="0" fontId="0" fillId="0" borderId="0" xfId="0"/>
    <xf numFmtId="167" fontId="2" fillId="0" borderId="20" xfId="0" applyNumberFormat="1" applyFont="1" applyFill="1" applyBorder="1" applyAlignment="1">
      <alignment horizontal="center"/>
    </xf>
    <xf numFmtId="167" fontId="2" fillId="0" borderId="12" xfId="0" applyNumberFormat="1" applyFont="1" applyFill="1" applyBorder="1" applyAlignment="1">
      <alignment horizontal="center"/>
    </xf>
    <xf numFmtId="167" fontId="3" fillId="0" borderId="22" xfId="0" applyNumberFormat="1" applyFont="1" applyFill="1" applyBorder="1" applyAlignment="1">
      <alignment horizontal="center"/>
    </xf>
    <xf numFmtId="167" fontId="3" fillId="0" borderId="25" xfId="0" applyNumberFormat="1" applyFont="1" applyFill="1" applyBorder="1" applyAlignment="1">
      <alignment horizontal="center"/>
    </xf>
    <xf numFmtId="167" fontId="3" fillId="0" borderId="11" xfId="0" applyNumberFormat="1" applyFont="1" applyFill="1" applyBorder="1" applyAlignment="1">
      <alignment horizontal="center"/>
    </xf>
    <xf numFmtId="0" fontId="0" fillId="17" borderId="0" xfId="0" applyNumberFormat="1" applyFont="1" applyFill="1" applyBorder="1" applyAlignment="1" applyProtection="1"/>
    <xf numFmtId="3" fontId="26" fillId="0" borderId="1" xfId="23" applyNumberFormat="1" applyFont="1" applyFill="1" applyBorder="1"/>
    <xf numFmtId="0" fontId="2" fillId="0" borderId="0" xfId="0" applyFont="1" applyFill="1" applyBorder="1" applyAlignment="1"/>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left" indent="1"/>
    </xf>
    <xf numFmtId="165" fontId="2" fillId="0" borderId="0" xfId="0" applyNumberFormat="1" applyFont="1" applyFill="1" applyBorder="1" applyAlignment="1">
      <alignment horizontal="center"/>
    </xf>
    <xf numFmtId="0" fontId="2" fillId="0" borderId="0" xfId="0" applyFont="1" applyBorder="1" applyAlignment="1">
      <alignment horizontal="left" indent="1"/>
    </xf>
    <xf numFmtId="0" fontId="2" fillId="0" borderId="0" xfId="0" applyFont="1" applyFill="1" applyBorder="1"/>
    <xf numFmtId="0" fontId="2" fillId="0" borderId="13" xfId="0" applyFont="1" applyFill="1" applyBorder="1" applyAlignment="1">
      <alignment horizontal="left" indent="1"/>
    </xf>
    <xf numFmtId="165" fontId="2" fillId="0" borderId="13"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16" xfId="0" applyFont="1" applyFill="1" applyBorder="1" applyAlignment="1">
      <alignment horizontal="left"/>
    </xf>
    <xf numFmtId="0" fontId="2" fillId="0" borderId="17" xfId="0" applyFont="1" applyBorder="1" applyAlignment="1">
      <alignment horizontal="left" indent="1"/>
    </xf>
    <xf numFmtId="0" fontId="5" fillId="0" borderId="18" xfId="0" applyNumberFormat="1" applyFont="1" applyBorder="1" applyAlignment="1">
      <alignment horizontal="left" vertical="center" wrapText="1"/>
    </xf>
    <xf numFmtId="0" fontId="5" fillId="0" borderId="18" xfId="0" applyNumberFormat="1" applyFont="1" applyBorder="1" applyAlignment="1">
      <alignment horizontal="center" vertical="center" wrapText="1"/>
    </xf>
    <xf numFmtId="0" fontId="2" fillId="0" borderId="16" xfId="0" applyFont="1" applyFill="1" applyBorder="1" applyAlignment="1">
      <alignment horizontal="center"/>
    </xf>
    <xf numFmtId="0" fontId="2" fillId="0" borderId="16" xfId="0" applyFont="1" applyBorder="1" applyAlignment="1">
      <alignment horizontal="center"/>
    </xf>
    <xf numFmtId="165" fontId="2" fillId="0" borderId="0" xfId="1" applyNumberFormat="1" applyFont="1" applyFill="1" applyBorder="1" applyAlignment="1">
      <alignment horizontal="center"/>
    </xf>
    <xf numFmtId="0" fontId="26" fillId="0" borderId="1" xfId="23" applyFont="1" applyFill="1" applyBorder="1"/>
    <xf numFmtId="3" fontId="26" fillId="0" borderId="1" xfId="23" applyNumberFormat="1" applyFont="1" applyFill="1" applyBorder="1" applyAlignment="1">
      <alignment vertical="top" wrapText="1"/>
    </xf>
    <xf numFmtId="0" fontId="26" fillId="0" borderId="1" xfId="23" applyFont="1" applyFill="1" applyBorder="1" applyAlignment="1">
      <alignment horizontal="center"/>
    </xf>
    <xf numFmtId="1" fontId="26" fillId="0" borderId="1" xfId="23" applyNumberFormat="1" applyFont="1" applyFill="1" applyBorder="1" applyAlignment="1">
      <alignment horizontal="center" vertical="top" wrapText="1"/>
    </xf>
    <xf numFmtId="167" fontId="2" fillId="0" borderId="21" xfId="0" applyNumberFormat="1" applyFont="1" applyFill="1" applyBorder="1" applyAlignment="1">
      <alignment horizontal="center"/>
    </xf>
    <xf numFmtId="0" fontId="5" fillId="0" borderId="0" xfId="0" applyFont="1" applyAlignment="1">
      <alignment horizontal="left" vertical="center"/>
    </xf>
    <xf numFmtId="167" fontId="3" fillId="0" borderId="23" xfId="0" applyNumberFormat="1"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2" fillId="0" borderId="14" xfId="0" applyFont="1" applyFill="1" applyBorder="1"/>
    <xf numFmtId="0" fontId="2" fillId="0" borderId="16" xfId="0" applyFont="1" applyFill="1" applyBorder="1" applyAlignment="1">
      <alignment horizontal="left"/>
    </xf>
    <xf numFmtId="0" fontId="2" fillId="0" borderId="14" xfId="0" applyFont="1" applyFill="1" applyBorder="1" applyAlignment="1">
      <alignment horizontal="center" vertical="center" wrapText="1"/>
    </xf>
    <xf numFmtId="0" fontId="2" fillId="0" borderId="15" xfId="0" applyFont="1" applyFill="1" applyBorder="1" applyAlignment="1">
      <alignment horizontal="left"/>
    </xf>
    <xf numFmtId="0" fontId="2" fillId="0" borderId="17" xfId="0" applyFont="1" applyFill="1" applyBorder="1"/>
    <xf numFmtId="0" fontId="3" fillId="0" borderId="17" xfId="0" applyFont="1" applyFill="1" applyBorder="1" applyAlignment="1">
      <alignment horizontal="left"/>
    </xf>
    <xf numFmtId="0" fontId="2" fillId="0" borderId="27" xfId="0" applyFont="1" applyFill="1" applyBorder="1" applyAlignment="1">
      <alignment horizontal="left"/>
    </xf>
    <xf numFmtId="0" fontId="3" fillId="0" borderId="27" xfId="0" applyFont="1" applyFill="1" applyBorder="1" applyAlignment="1">
      <alignment horizontal="left"/>
    </xf>
    <xf numFmtId="0" fontId="3" fillId="0" borderId="18" xfId="0" applyFont="1" applyFill="1" applyBorder="1"/>
    <xf numFmtId="0" fontId="2" fillId="0" borderId="19" xfId="0"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xf>
    <xf numFmtId="166" fontId="2" fillId="0" borderId="15" xfId="1"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12" xfId="0" applyNumberFormat="1" applyFont="1" applyFill="1" applyBorder="1" applyAlignment="1">
      <alignment horizontal="center"/>
    </xf>
    <xf numFmtId="3" fontId="3" fillId="0" borderId="22"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23" xfId="0" applyNumberFormat="1" applyFont="1" applyFill="1" applyBorder="1" applyAlignment="1">
      <alignment horizontal="center"/>
    </xf>
    <xf numFmtId="0" fontId="2" fillId="0" borderId="18" xfId="0" applyFont="1" applyFill="1" applyBorder="1" applyAlignment="1">
      <alignment horizontal="left"/>
    </xf>
    <xf numFmtId="3" fontId="3" fillId="0" borderId="25" xfId="0" applyNumberFormat="1" applyFont="1" applyFill="1" applyBorder="1" applyAlignment="1">
      <alignment horizontal="center"/>
    </xf>
    <xf numFmtId="1" fontId="2" fillId="0" borderId="0" xfId="1" applyNumberFormat="1" applyFont="1" applyBorder="1" applyAlignment="1">
      <alignment horizontal="center"/>
    </xf>
    <xf numFmtId="1" fontId="2" fillId="0" borderId="17" xfId="1" applyNumberFormat="1" applyFont="1" applyBorder="1" applyAlignment="1">
      <alignment horizontal="center"/>
    </xf>
    <xf numFmtId="0" fontId="26" fillId="0" borderId="28" xfId="23" quotePrefix="1" applyFont="1" applyFill="1" applyBorder="1" applyAlignment="1">
      <alignment horizontal="center" vertical="top" wrapText="1"/>
    </xf>
    <xf numFmtId="1" fontId="31" fillId="0" borderId="28" xfId="23" applyNumberFormat="1" applyFont="1" applyFill="1" applyBorder="1"/>
    <xf numFmtId="3" fontId="31" fillId="0" borderId="28" xfId="23" applyNumberFormat="1" applyFont="1" applyFill="1" applyBorder="1"/>
    <xf numFmtId="0" fontId="31" fillId="0" borderId="28" xfId="23" applyFont="1" applyFill="1" applyBorder="1"/>
    <xf numFmtId="1" fontId="26" fillId="0" borderId="28" xfId="23" applyNumberFormat="1" applyFont="1" applyFill="1" applyBorder="1"/>
    <xf numFmtId="3" fontId="26" fillId="0" borderId="28" xfId="23" applyNumberFormat="1" applyFont="1" applyFill="1" applyBorder="1" applyAlignment="1">
      <alignment vertical="top" wrapText="1"/>
    </xf>
    <xf numFmtId="0" fontId="26" fillId="0" borderId="28" xfId="23" applyFont="1" applyFill="1" applyBorder="1" applyAlignment="1">
      <alignment horizontal="center" vertical="top" wrapText="1"/>
    </xf>
    <xf numFmtId="0" fontId="26" fillId="0" borderId="28" xfId="23" applyFont="1" applyFill="1" applyBorder="1"/>
    <xf numFmtId="0" fontId="0" fillId="0" borderId="0" xfId="0"/>
    <xf numFmtId="0" fontId="26" fillId="0" borderId="0" xfId="0" applyFont="1" applyFill="1" applyAlignment="1">
      <alignment horizontal="left"/>
    </xf>
    <xf numFmtId="0" fontId="26" fillId="0" borderId="0" xfId="23" applyFont="1" applyFill="1"/>
    <xf numFmtId="0" fontId="29" fillId="0" borderId="0" xfId="0" applyFont="1" applyAlignment="1">
      <alignment vertical="center"/>
    </xf>
    <xf numFmtId="0" fontId="0" fillId="0" borderId="0" xfId="0"/>
    <xf numFmtId="3" fontId="6" fillId="0" borderId="0" xfId="50" applyNumberFormat="1" applyFont="1" applyFill="1" applyBorder="1" applyAlignment="1">
      <alignment horizontal="center"/>
    </xf>
    <xf numFmtId="0" fontId="6" fillId="0" borderId="0" xfId="50" applyFont="1" applyFill="1" applyBorder="1" applyAlignment="1">
      <alignment horizontal="center"/>
    </xf>
    <xf numFmtId="0" fontId="6" fillId="22" borderId="0" xfId="50" applyFont="1" applyFill="1" applyBorder="1" applyAlignment="1">
      <alignment horizontal="right"/>
    </xf>
    <xf numFmtId="0" fontId="6" fillId="22" borderId="0" xfId="50" applyFont="1" applyFill="1" applyBorder="1" applyAlignment="1">
      <alignment horizontal="left"/>
    </xf>
    <xf numFmtId="0" fontId="6" fillId="0" borderId="0" xfId="50" applyFont="1" applyFill="1" applyAlignment="1">
      <alignment horizontal="left"/>
    </xf>
    <xf numFmtId="0" fontId="6" fillId="0" borderId="0" xfId="50" applyFont="1" applyBorder="1"/>
    <xf numFmtId="0" fontId="32" fillId="0" borderId="0" xfId="50" applyFont="1" applyFill="1" applyBorder="1" applyAlignment="1">
      <alignment horizontal="center"/>
    </xf>
    <xf numFmtId="0" fontId="32" fillId="0" borderId="0" xfId="50" applyFont="1" applyFill="1" applyBorder="1" applyAlignment="1">
      <alignment horizontal="center" vertical="center" wrapText="1"/>
    </xf>
    <xf numFmtId="3" fontId="32" fillId="19" borderId="0" xfId="50" applyNumberFormat="1" applyFont="1" applyFill="1" applyBorder="1" applyAlignment="1">
      <alignment horizontal="center"/>
    </xf>
    <xf numFmtId="3" fontId="32" fillId="20" borderId="0" xfId="50" applyNumberFormat="1" applyFont="1" applyFill="1" applyBorder="1" applyAlignment="1">
      <alignment horizontal="center"/>
    </xf>
    <xf numFmtId="3" fontId="32" fillId="18" borderId="0" xfId="50" applyNumberFormat="1" applyFont="1" applyFill="1" applyBorder="1" applyAlignment="1">
      <alignment horizontal="center"/>
    </xf>
    <xf numFmtId="3" fontId="32" fillId="0" borderId="0" xfId="50" applyNumberFormat="1" applyFont="1" applyFill="1" applyBorder="1" applyAlignment="1">
      <alignment horizontal="center"/>
    </xf>
    <xf numFmtId="3" fontId="6" fillId="18" borderId="0" xfId="50" applyNumberFormat="1" applyFont="1" applyFill="1" applyBorder="1" applyAlignment="1">
      <alignment vertical="center" wrapText="1"/>
    </xf>
    <xf numFmtId="3" fontId="6" fillId="19" borderId="0" xfId="50" applyNumberFormat="1" applyFont="1" applyFill="1" applyBorder="1" applyAlignment="1">
      <alignment vertical="center" wrapText="1"/>
    </xf>
    <xf numFmtId="3" fontId="6" fillId="20" borderId="0" xfId="50" applyNumberFormat="1" applyFont="1" applyFill="1" applyBorder="1" applyAlignment="1">
      <alignment vertical="center" wrapText="1"/>
    </xf>
    <xf numFmtId="0" fontId="6" fillId="24" borderId="0" xfId="50" applyFont="1" applyFill="1" applyBorder="1" applyAlignment="1">
      <alignment horizontal="center" vertical="center" wrapText="1"/>
    </xf>
    <xf numFmtId="165" fontId="26" fillId="0" borderId="30" xfId="23" applyNumberFormat="1" applyFont="1" applyFill="1" applyBorder="1" applyAlignment="1">
      <alignment horizontal="center"/>
    </xf>
    <xf numFmtId="0" fontId="26" fillId="0" borderId="30" xfId="23" applyFont="1" applyFill="1" applyBorder="1"/>
    <xf numFmtId="0" fontId="34" fillId="0" borderId="66" xfId="0" applyFont="1" applyBorder="1" applyAlignment="1">
      <alignment vertical="center"/>
    </xf>
    <xf numFmtId="165" fontId="2" fillId="0" borderId="66" xfId="0" applyNumberFormat="1" applyFont="1" applyBorder="1" applyAlignment="1">
      <alignment horizontal="center" vertical="center"/>
    </xf>
    <xf numFmtId="165" fontId="34" fillId="0" borderId="66" xfId="0" applyNumberFormat="1" applyFont="1" applyBorder="1" applyAlignment="1">
      <alignment horizontal="center" vertical="center"/>
    </xf>
    <xf numFmtId="0" fontId="33" fillId="0" borderId="15" xfId="0" applyFont="1" applyBorder="1" applyAlignment="1">
      <alignment horizontal="center" vertical="center" wrapText="1"/>
    </xf>
    <xf numFmtId="3" fontId="34" fillId="0" borderId="60" xfId="0" applyNumberFormat="1" applyFont="1" applyBorder="1" applyAlignment="1">
      <alignment horizontal="center"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wrapText="1"/>
    </xf>
    <xf numFmtId="165" fontId="2" fillId="0" borderId="58" xfId="0" applyNumberFormat="1" applyFont="1" applyBorder="1" applyAlignment="1">
      <alignment horizontal="center" vertical="center"/>
    </xf>
    <xf numFmtId="165" fontId="2" fillId="0" borderId="59" xfId="0" applyNumberFormat="1" applyFont="1" applyBorder="1" applyAlignment="1">
      <alignment horizontal="center" vertical="center"/>
    </xf>
    <xf numFmtId="0" fontId="33" fillId="0" borderId="46" xfId="0" applyFont="1" applyBorder="1" applyAlignment="1">
      <alignment vertical="center"/>
    </xf>
    <xf numFmtId="165" fontId="33" fillId="0" borderId="46" xfId="0" applyNumberFormat="1" applyFont="1" applyBorder="1" applyAlignment="1">
      <alignment horizontal="center" vertical="center"/>
    </xf>
    <xf numFmtId="0" fontId="33" fillId="0" borderId="31" xfId="0" applyFont="1" applyBorder="1" applyAlignment="1">
      <alignment vertical="center"/>
    </xf>
    <xf numFmtId="165" fontId="33" fillId="0" borderId="31" xfId="0" applyNumberFormat="1" applyFont="1" applyBorder="1" applyAlignment="1">
      <alignment horizontal="center" vertical="center"/>
    </xf>
    <xf numFmtId="0" fontId="33" fillId="0" borderId="47" xfId="0" applyFont="1" applyBorder="1" applyAlignment="1">
      <alignment vertical="center"/>
    </xf>
    <xf numFmtId="165" fontId="33" fillId="0" borderId="47" xfId="0" applyNumberFormat="1" applyFont="1" applyBorder="1" applyAlignment="1">
      <alignment horizontal="center" vertical="center"/>
    </xf>
    <xf numFmtId="165" fontId="2" fillId="0" borderId="46" xfId="0" applyNumberFormat="1" applyFont="1" applyBorder="1" applyAlignment="1">
      <alignment horizontal="center" vertical="center"/>
    </xf>
    <xf numFmtId="165" fontId="2" fillId="0" borderId="48" xfId="0" applyNumberFormat="1" applyFont="1" applyBorder="1" applyAlignment="1">
      <alignment horizontal="center" vertical="center"/>
    </xf>
    <xf numFmtId="165" fontId="2" fillId="0" borderId="51" xfId="0" applyNumberFormat="1" applyFont="1" applyBorder="1" applyAlignment="1">
      <alignment horizontal="center" vertical="center"/>
    </xf>
    <xf numFmtId="0" fontId="33" fillId="0" borderId="44" xfId="0" applyFont="1" applyBorder="1" applyAlignment="1">
      <alignment horizontal="center" vertical="center" wrapText="1"/>
    </xf>
    <xf numFmtId="165" fontId="2" fillId="0" borderId="50" xfId="0" applyNumberFormat="1" applyFont="1" applyBorder="1" applyAlignment="1">
      <alignment horizontal="center" vertical="center"/>
    </xf>
    <xf numFmtId="0" fontId="33" fillId="26" borderId="46" xfId="0" applyFont="1" applyFill="1" applyBorder="1" applyAlignment="1">
      <alignment horizontal="center" vertical="center"/>
    </xf>
    <xf numFmtId="165" fontId="2" fillId="0" borderId="53" xfId="0" applyNumberFormat="1" applyFont="1" applyBorder="1" applyAlignment="1">
      <alignment horizontal="center" vertical="center"/>
    </xf>
    <xf numFmtId="165" fontId="33" fillId="26" borderId="31" xfId="0" applyNumberFormat="1" applyFont="1" applyFill="1" applyBorder="1" applyAlignment="1">
      <alignment horizontal="center" vertical="center"/>
    </xf>
    <xf numFmtId="165" fontId="2" fillId="0" borderId="56" xfId="0" applyNumberFormat="1" applyFont="1" applyBorder="1" applyAlignment="1">
      <alignment horizontal="center" vertical="center"/>
    </xf>
    <xf numFmtId="165" fontId="2" fillId="0" borderId="47" xfId="0" applyNumberFormat="1" applyFont="1" applyBorder="1" applyAlignment="1">
      <alignment horizontal="center" vertical="center"/>
    </xf>
    <xf numFmtId="165" fontId="2" fillId="0" borderId="54" xfId="0" applyNumberFormat="1" applyFont="1" applyBorder="1" applyAlignment="1">
      <alignment horizontal="center" vertical="center"/>
    </xf>
    <xf numFmtId="165" fontId="33" fillId="26" borderId="47" xfId="0" applyNumberFormat="1" applyFont="1" applyFill="1" applyBorder="1" applyAlignment="1">
      <alignment horizontal="center" vertical="center"/>
    </xf>
    <xf numFmtId="0" fontId="33" fillId="0" borderId="28" xfId="0" applyFont="1" applyBorder="1" applyAlignment="1">
      <alignment horizontal="center" vertical="center" textRotation="90" wrapText="1"/>
    </xf>
    <xf numFmtId="0" fontId="33" fillId="0" borderId="33" xfId="0" applyFont="1" applyBorder="1" applyAlignment="1">
      <alignment vertical="center"/>
    </xf>
    <xf numFmtId="0" fontId="33" fillId="0" borderId="32" xfId="0" applyFont="1" applyBorder="1" applyAlignment="1">
      <alignment vertical="center"/>
    </xf>
    <xf numFmtId="3" fontId="33" fillId="0" borderId="41" xfId="0" applyNumberFormat="1" applyFont="1" applyBorder="1" applyAlignment="1">
      <alignment horizontal="center" vertical="center"/>
    </xf>
    <xf numFmtId="165" fontId="2" fillId="0" borderId="41" xfId="0" applyNumberFormat="1" applyFont="1" applyBorder="1" applyAlignment="1">
      <alignment horizontal="center" vertical="center"/>
    </xf>
    <xf numFmtId="3" fontId="2" fillId="0" borderId="41" xfId="0" applyNumberFormat="1" applyFont="1" applyBorder="1" applyAlignment="1">
      <alignment horizontal="center"/>
    </xf>
    <xf numFmtId="0" fontId="2" fillId="0" borderId="32" xfId="0" applyFont="1" applyBorder="1"/>
    <xf numFmtId="0" fontId="2" fillId="0" borderId="36" xfId="0" applyFont="1" applyBorder="1"/>
    <xf numFmtId="3" fontId="2" fillId="0" borderId="42" xfId="0" applyNumberFormat="1" applyFont="1" applyBorder="1" applyAlignment="1">
      <alignment horizontal="center"/>
    </xf>
    <xf numFmtId="0" fontId="33" fillId="0" borderId="44" xfId="0" applyFont="1" applyBorder="1" applyAlignment="1">
      <alignment horizontal="center" vertical="center" textRotation="90" wrapText="1"/>
    </xf>
    <xf numFmtId="0" fontId="3" fillId="0" borderId="70" xfId="0" applyFont="1" applyBorder="1"/>
    <xf numFmtId="3" fontId="3" fillId="0" borderId="71" xfId="0" applyNumberFormat="1" applyFont="1" applyBorder="1" applyAlignment="1">
      <alignment horizontal="center"/>
    </xf>
    <xf numFmtId="165" fontId="3" fillId="0" borderId="71" xfId="0" applyNumberFormat="1" applyFont="1" applyBorder="1" applyAlignment="1">
      <alignment horizontal="center"/>
    </xf>
    <xf numFmtId="165" fontId="3" fillId="0" borderId="41" xfId="0" applyNumberFormat="1" applyFont="1" applyBorder="1" applyAlignment="1">
      <alignment horizontal="center" vertical="center"/>
    </xf>
    <xf numFmtId="165" fontId="3" fillId="0" borderId="42" xfId="0" applyNumberFormat="1" applyFont="1" applyBorder="1" applyAlignment="1">
      <alignment horizontal="center"/>
    </xf>
    <xf numFmtId="0" fontId="33" fillId="0" borderId="32" xfId="0" applyFont="1" applyFill="1" applyBorder="1" applyAlignment="1">
      <alignment vertical="center"/>
    </xf>
    <xf numFmtId="3" fontId="33" fillId="0" borderId="41" xfId="0" applyNumberFormat="1" applyFont="1" applyFill="1" applyBorder="1" applyAlignment="1">
      <alignment horizontal="center" vertical="center"/>
    </xf>
    <xf numFmtId="0" fontId="33" fillId="0" borderId="28" xfId="0" applyFont="1" applyFill="1" applyBorder="1" applyAlignment="1">
      <alignment horizontal="center" vertical="center" textRotation="90" wrapText="1"/>
    </xf>
    <xf numFmtId="0" fontId="34" fillId="0" borderId="67" xfId="0" applyFont="1" applyBorder="1" applyAlignment="1">
      <alignment vertical="center"/>
    </xf>
    <xf numFmtId="0" fontId="33" fillId="0" borderId="48" xfId="0" applyFont="1" applyBorder="1" applyAlignment="1">
      <alignment vertical="center"/>
    </xf>
    <xf numFmtId="165" fontId="33" fillId="0" borderId="49" xfId="0" applyNumberFormat="1" applyFont="1" applyBorder="1" applyAlignment="1">
      <alignment horizontal="center" vertical="center"/>
    </xf>
    <xf numFmtId="0" fontId="33" fillId="0" borderId="51" xfId="0" applyFont="1" applyBorder="1" applyAlignment="1">
      <alignment vertical="center"/>
    </xf>
    <xf numFmtId="0" fontId="33" fillId="0" borderId="54" xfId="0" applyFont="1" applyBorder="1" applyAlignment="1">
      <alignment vertical="center"/>
    </xf>
    <xf numFmtId="0" fontId="33" fillId="0" borderId="55" xfId="0" applyFont="1" applyBorder="1" applyAlignment="1">
      <alignment horizontal="center" vertical="center"/>
    </xf>
    <xf numFmtId="3" fontId="0" fillId="0" borderId="0" xfId="0" applyNumberFormat="1"/>
    <xf numFmtId="0" fontId="27" fillId="0" borderId="0" xfId="0" applyFont="1"/>
    <xf numFmtId="165" fontId="26" fillId="0" borderId="30" xfId="23" applyNumberFormat="1" applyFont="1" applyFill="1" applyBorder="1"/>
    <xf numFmtId="165" fontId="2" fillId="0" borderId="31" xfId="0" applyNumberFormat="1" applyFont="1" applyBorder="1" applyAlignment="1">
      <alignment horizontal="center" vertical="center"/>
    </xf>
    <xf numFmtId="3" fontId="33" fillId="0" borderId="49" xfId="0" applyNumberFormat="1" applyFont="1" applyBorder="1" applyAlignment="1">
      <alignment horizontal="center" vertical="center"/>
    </xf>
    <xf numFmtId="3" fontId="33" fillId="0" borderId="52" xfId="0" applyNumberFormat="1" applyFont="1" applyBorder="1" applyAlignment="1">
      <alignment horizontal="center" vertical="center"/>
    </xf>
    <xf numFmtId="3" fontId="33" fillId="0" borderId="55" xfId="0" applyNumberFormat="1" applyFont="1" applyBorder="1" applyAlignment="1">
      <alignment horizontal="center" vertical="center"/>
    </xf>
    <xf numFmtId="3" fontId="32" fillId="18" borderId="0" xfId="50" applyNumberFormat="1" applyFont="1" applyFill="1" applyBorder="1" applyAlignment="1">
      <alignment vertical="center" wrapText="1"/>
    </xf>
    <xf numFmtId="3" fontId="32" fillId="19" borderId="0" xfId="50" applyNumberFormat="1" applyFont="1" applyFill="1" applyBorder="1" applyAlignment="1">
      <alignment vertical="center" wrapText="1"/>
    </xf>
    <xf numFmtId="3" fontId="32" fillId="20" borderId="0" xfId="50" applyNumberFormat="1" applyFont="1" applyFill="1" applyBorder="1" applyAlignment="1">
      <alignment vertical="center" wrapText="1"/>
    </xf>
    <xf numFmtId="168" fontId="33" fillId="0" borderId="52" xfId="59" applyNumberFormat="1" applyFont="1" applyBorder="1" applyAlignment="1">
      <alignment horizontal="center" vertical="center"/>
    </xf>
    <xf numFmtId="168" fontId="33" fillId="0" borderId="96" xfId="59" applyNumberFormat="1" applyFont="1" applyBorder="1" applyAlignment="1">
      <alignment horizontal="center" vertical="center"/>
    </xf>
    <xf numFmtId="168" fontId="33" fillId="0" borderId="55" xfId="59" applyNumberFormat="1" applyFont="1" applyBorder="1" applyAlignment="1">
      <alignment horizontal="center" vertical="center"/>
    </xf>
    <xf numFmtId="168" fontId="33" fillId="0" borderId="98" xfId="59" applyNumberFormat="1" applyFont="1" applyBorder="1" applyAlignment="1">
      <alignment horizontal="center" vertical="center"/>
    </xf>
    <xf numFmtId="18" fontId="0" fillId="0" borderId="0" xfId="0" applyNumberFormat="1"/>
    <xf numFmtId="0" fontId="34" fillId="0" borderId="67" xfId="0" applyFont="1" applyBorder="1" applyAlignment="1">
      <alignment vertical="center"/>
    </xf>
    <xf numFmtId="3" fontId="34" fillId="0" borderId="68" xfId="0" applyNumberFormat="1" applyFont="1" applyBorder="1" applyAlignment="1">
      <alignment horizontal="center" vertical="center"/>
    </xf>
    <xf numFmtId="165" fontId="34" fillId="0" borderId="68" xfId="0" applyNumberFormat="1" applyFont="1" applyBorder="1" applyAlignment="1">
      <alignment horizontal="center" vertical="center"/>
    </xf>
    <xf numFmtId="0" fontId="33" fillId="0" borderId="51" xfId="0" applyFont="1" applyBorder="1" applyAlignment="1">
      <alignment vertical="center"/>
    </xf>
    <xf numFmtId="3" fontId="33" fillId="0" borderId="52" xfId="0" applyNumberFormat="1" applyFont="1" applyBorder="1" applyAlignment="1">
      <alignment horizontal="center" vertical="center"/>
    </xf>
    <xf numFmtId="0" fontId="33" fillId="0" borderId="54" xfId="0" applyFont="1" applyBorder="1" applyAlignment="1">
      <alignment vertical="center"/>
    </xf>
    <xf numFmtId="3" fontId="33" fillId="0" borderId="55" xfId="0" applyNumberFormat="1" applyFont="1" applyBorder="1" applyAlignment="1">
      <alignment horizontal="center" vertical="center"/>
    </xf>
    <xf numFmtId="0" fontId="33" fillId="0" borderId="78" xfId="0" applyFont="1" applyBorder="1" applyAlignment="1">
      <alignment vertical="center"/>
    </xf>
    <xf numFmtId="3" fontId="33" fillId="0" borderId="76" xfId="0" applyNumberFormat="1" applyFont="1" applyBorder="1" applyAlignment="1">
      <alignment horizontal="center" vertical="center"/>
    </xf>
    <xf numFmtId="165" fontId="33" fillId="0" borderId="76" xfId="0" applyNumberFormat="1" applyFont="1" applyBorder="1" applyAlignment="1">
      <alignment horizontal="center" vertical="center"/>
    </xf>
    <xf numFmtId="0" fontId="0" fillId="0" borderId="0" xfId="0"/>
    <xf numFmtId="165" fontId="33" fillId="0" borderId="52" xfId="0" applyNumberFormat="1" applyFont="1" applyBorder="1" applyAlignment="1">
      <alignment horizontal="center" vertical="center"/>
    </xf>
    <xf numFmtId="0" fontId="34" fillId="0" borderId="102" xfId="0" applyFont="1" applyBorder="1" applyAlignment="1">
      <alignment vertical="center"/>
    </xf>
    <xf numFmtId="0" fontId="33" fillId="0" borderId="28" xfId="0" applyFont="1" applyBorder="1" applyAlignment="1">
      <alignment horizontal="center" vertical="center" wrapText="1"/>
    </xf>
    <xf numFmtId="0" fontId="5" fillId="0" borderId="0" xfId="0" applyFont="1" applyBorder="1" applyAlignment="1">
      <alignment horizontal="left" vertical="center"/>
    </xf>
    <xf numFmtId="0" fontId="34" fillId="0" borderId="95" xfId="0" applyFont="1" applyBorder="1" applyAlignment="1">
      <alignment vertical="center"/>
    </xf>
    <xf numFmtId="0" fontId="33" fillId="0" borderId="96" xfId="0" applyFont="1" applyBorder="1" applyAlignment="1">
      <alignment horizontal="center" vertical="center"/>
    </xf>
    <xf numFmtId="0" fontId="33" fillId="0" borderId="97" xfId="0" applyFont="1" applyBorder="1" applyAlignment="1">
      <alignment horizontal="left" vertical="center" indent="1"/>
    </xf>
    <xf numFmtId="165" fontId="33" fillId="0" borderId="98" xfId="0" applyNumberFormat="1" applyFont="1" applyBorder="1" applyAlignment="1">
      <alignment horizontal="center" vertical="center"/>
    </xf>
    <xf numFmtId="0" fontId="33" fillId="0" borderId="99" xfId="0" applyFont="1" applyBorder="1" applyAlignment="1">
      <alignment horizontal="left" vertical="center" indent="1"/>
    </xf>
    <xf numFmtId="0" fontId="34" fillId="0" borderId="48" xfId="0" applyFont="1" applyBorder="1" applyAlignment="1">
      <alignment vertical="center"/>
    </xf>
    <xf numFmtId="0" fontId="33" fillId="0" borderId="51" xfId="0" applyFont="1" applyBorder="1" applyAlignment="1">
      <alignment horizontal="left" vertical="center" indent="1"/>
    </xf>
    <xf numFmtId="0" fontId="33" fillId="0" borderId="54" xfId="0" applyFont="1" applyBorder="1" applyAlignment="1">
      <alignment horizontal="left" vertical="center" indent="1"/>
    </xf>
    <xf numFmtId="168" fontId="2" fillId="0" borderId="81" xfId="59" applyNumberFormat="1" applyFont="1" applyFill="1" applyBorder="1" applyAlignment="1">
      <alignment vertical="center"/>
    </xf>
    <xf numFmtId="168" fontId="2" fillId="0" borderId="83" xfId="59" applyNumberFormat="1" applyFont="1" applyFill="1" applyBorder="1" applyAlignment="1">
      <alignment horizontal="center" vertical="center"/>
    </xf>
    <xf numFmtId="168" fontId="2" fillId="0" borderId="85" xfId="59" applyNumberFormat="1" applyFont="1" applyFill="1" applyBorder="1" applyAlignment="1">
      <alignment horizontal="center" vertical="center"/>
    </xf>
    <xf numFmtId="168" fontId="3" fillId="0" borderId="79" xfId="59" applyNumberFormat="1" applyFont="1" applyFill="1" applyBorder="1" applyAlignment="1">
      <alignment horizontal="center" vertical="center"/>
    </xf>
    <xf numFmtId="168" fontId="8" fillId="0" borderId="79" xfId="59" applyNumberFormat="1" applyFont="1" applyFill="1" applyBorder="1" applyAlignment="1">
      <alignment horizontal="center" vertical="center"/>
    </xf>
    <xf numFmtId="168" fontId="8" fillId="0" borderId="87" xfId="59" applyNumberFormat="1" applyFont="1" applyFill="1" applyBorder="1" applyAlignment="1">
      <alignment horizontal="center" vertical="center"/>
    </xf>
    <xf numFmtId="168" fontId="2" fillId="0" borderId="89" xfId="59" applyNumberFormat="1" applyFont="1" applyFill="1" applyBorder="1" applyAlignment="1">
      <alignment vertical="center"/>
    </xf>
    <xf numFmtId="168" fontId="8" fillId="0" borderId="91" xfId="59" applyNumberFormat="1" applyFont="1" applyFill="1" applyBorder="1" applyAlignment="1">
      <alignment horizontal="center" vertical="center"/>
    </xf>
    <xf numFmtId="168" fontId="8" fillId="0" borderId="93" xfId="59" applyNumberFormat="1" applyFont="1" applyFill="1" applyBorder="1" applyAlignment="1">
      <alignment horizontal="center" vertical="center"/>
    </xf>
    <xf numFmtId="168" fontId="35" fillId="0" borderId="49" xfId="59" applyNumberFormat="1" applyFont="1" applyBorder="1" applyAlignment="1">
      <alignment vertical="center"/>
    </xf>
    <xf numFmtId="168" fontId="33" fillId="0" borderId="76" xfId="59" applyNumberFormat="1" applyFont="1" applyBorder="1" applyAlignment="1">
      <alignment horizontal="center" vertical="center"/>
    </xf>
    <xf numFmtId="168" fontId="34" fillId="0" borderId="114" xfId="59" applyNumberFormat="1" applyFont="1" applyBorder="1" applyAlignment="1">
      <alignment horizontal="center" vertical="center"/>
    </xf>
    <xf numFmtId="0" fontId="34" fillId="0" borderId="108" xfId="0" applyFont="1" applyBorder="1" applyAlignment="1">
      <alignment vertical="center"/>
    </xf>
    <xf numFmtId="165" fontId="33" fillId="0" borderId="52" xfId="0" applyNumberFormat="1" applyFont="1" applyBorder="1" applyAlignment="1">
      <alignment horizontal="center" vertical="center"/>
    </xf>
    <xf numFmtId="165" fontId="33" fillId="0" borderId="55" xfId="0" applyNumberFormat="1" applyFont="1" applyBorder="1" applyAlignment="1">
      <alignment horizontal="center" vertical="center"/>
    </xf>
    <xf numFmtId="165" fontId="34" fillId="0" borderId="114" xfId="0" applyNumberFormat="1" applyFont="1" applyBorder="1" applyAlignment="1">
      <alignment horizontal="center" vertical="center"/>
    </xf>
    <xf numFmtId="0" fontId="34" fillId="0" borderId="46" xfId="0" applyFont="1" applyBorder="1" applyAlignment="1">
      <alignment vertical="center"/>
    </xf>
    <xf numFmtId="0" fontId="33" fillId="0" borderId="31" xfId="0" applyFont="1" applyBorder="1" applyAlignment="1">
      <alignment horizontal="left" vertical="center" indent="1"/>
    </xf>
    <xf numFmtId="0" fontId="33" fillId="0" borderId="47" xfId="0" applyFont="1" applyBorder="1" applyAlignment="1">
      <alignment horizontal="left" vertical="center" indent="1"/>
    </xf>
    <xf numFmtId="0" fontId="35" fillId="0" borderId="49" xfId="0" applyFont="1" applyBorder="1" applyAlignment="1">
      <alignment vertical="center"/>
    </xf>
    <xf numFmtId="0" fontId="33" fillId="0" borderId="28"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73" xfId="0" applyFont="1" applyBorder="1" applyAlignment="1">
      <alignment vertical="center"/>
    </xf>
    <xf numFmtId="0" fontId="33" fillId="0" borderId="76" xfId="0" applyFont="1" applyBorder="1" applyAlignment="1">
      <alignment horizontal="center" vertical="center"/>
    </xf>
    <xf numFmtId="3" fontId="2" fillId="0" borderId="50"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3" fontId="2" fillId="0" borderId="75"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0" fontId="2" fillId="0" borderId="49" xfId="0" applyFont="1" applyFill="1" applyBorder="1" applyAlignment="1">
      <alignment vertical="center"/>
    </xf>
    <xf numFmtId="0" fontId="2" fillId="0" borderId="52" xfId="0" applyFont="1" applyFill="1" applyBorder="1" applyAlignment="1">
      <alignment vertical="center"/>
    </xf>
    <xf numFmtId="0" fontId="2" fillId="0" borderId="74" xfId="0" applyFont="1" applyFill="1" applyBorder="1" applyAlignment="1">
      <alignment vertical="center"/>
    </xf>
    <xf numFmtId="0" fontId="8" fillId="0" borderId="42" xfId="0" applyFont="1" applyFill="1" applyBorder="1" applyAlignment="1">
      <alignment vertical="center" wrapText="1"/>
    </xf>
    <xf numFmtId="0" fontId="2" fillId="0" borderId="76" xfId="0" applyFont="1" applyFill="1" applyBorder="1" applyAlignment="1">
      <alignment vertical="center"/>
    </xf>
    <xf numFmtId="0" fontId="8" fillId="0" borderId="114" xfId="0" applyFont="1" applyFill="1" applyBorder="1" applyAlignment="1">
      <alignment vertical="center" wrapText="1"/>
    </xf>
    <xf numFmtId="3" fontId="8" fillId="0" borderId="35" xfId="0" applyNumberFormat="1" applyFont="1" applyFill="1" applyBorder="1" applyAlignment="1">
      <alignment horizontal="center" vertical="center"/>
    </xf>
    <xf numFmtId="3" fontId="2" fillId="0" borderId="77" xfId="0" applyNumberFormat="1" applyFont="1" applyFill="1" applyBorder="1" applyAlignment="1">
      <alignment horizontal="center" vertical="center"/>
    </xf>
    <xf numFmtId="3" fontId="8" fillId="0" borderId="113" xfId="0" applyNumberFormat="1" applyFont="1" applyFill="1" applyBorder="1" applyAlignment="1">
      <alignment horizontal="center" vertical="center"/>
    </xf>
    <xf numFmtId="0" fontId="3" fillId="0" borderId="28" xfId="0" applyFont="1" applyFill="1" applyBorder="1" applyAlignment="1">
      <alignment vertical="center"/>
    </xf>
    <xf numFmtId="0" fontId="8" fillId="0" borderId="28" xfId="0" applyFont="1" applyFill="1" applyBorder="1" applyAlignment="1">
      <alignment vertical="center" wrapText="1"/>
    </xf>
    <xf numFmtId="3" fontId="8" fillId="0" borderId="44" xfId="0" applyNumberFormat="1" applyFont="1" applyFill="1" applyBorder="1" applyAlignment="1">
      <alignment horizontal="center" vertical="center"/>
    </xf>
    <xf numFmtId="0" fontId="8" fillId="0" borderId="41" xfId="0" applyFont="1" applyFill="1" applyBorder="1" applyAlignment="1">
      <alignment vertical="center" wrapText="1"/>
    </xf>
    <xf numFmtId="3" fontId="8" fillId="0" borderId="34" xfId="0" applyNumberFormat="1" applyFont="1" applyFill="1" applyBorder="1" applyAlignment="1">
      <alignment horizontal="center" vertical="center"/>
    </xf>
    <xf numFmtId="165" fontId="2" fillId="0" borderId="82" xfId="0" applyNumberFormat="1" applyFont="1" applyFill="1" applyBorder="1" applyAlignment="1">
      <alignment horizontal="center" vertical="center"/>
    </xf>
    <xf numFmtId="165" fontId="2" fillId="0" borderId="84" xfId="0" applyNumberFormat="1" applyFont="1" applyFill="1" applyBorder="1" applyAlignment="1">
      <alignment horizontal="center" vertical="center"/>
    </xf>
    <xf numFmtId="165" fontId="2" fillId="0" borderId="86" xfId="0" applyNumberFormat="1" applyFont="1" applyFill="1" applyBorder="1" applyAlignment="1">
      <alignment horizontal="center" vertical="center"/>
    </xf>
    <xf numFmtId="165" fontId="3" fillId="0" borderId="79" xfId="0" applyNumberFormat="1" applyFont="1" applyFill="1" applyBorder="1" applyAlignment="1">
      <alignment horizontal="center" vertical="center"/>
    </xf>
    <xf numFmtId="165" fontId="3" fillId="0" borderId="80" xfId="0" applyNumberFormat="1" applyFont="1" applyFill="1" applyBorder="1" applyAlignment="1">
      <alignment horizontal="center" vertical="center"/>
    </xf>
    <xf numFmtId="165" fontId="8" fillId="0" borderId="79" xfId="0" applyNumberFormat="1" applyFont="1" applyFill="1" applyBorder="1" applyAlignment="1">
      <alignment horizontal="center" vertical="center"/>
    </xf>
    <xf numFmtId="165" fontId="8" fillId="0" borderId="80" xfId="0" applyNumberFormat="1" applyFont="1" applyFill="1" applyBorder="1" applyAlignment="1">
      <alignment horizontal="center" vertical="center"/>
    </xf>
    <xf numFmtId="165" fontId="8" fillId="0" borderId="87" xfId="0" applyNumberFormat="1" applyFont="1" applyFill="1" applyBorder="1" applyAlignment="1">
      <alignment horizontal="center" vertical="center"/>
    </xf>
    <xf numFmtId="165" fontId="8" fillId="0" borderId="88" xfId="0" applyNumberFormat="1" applyFont="1" applyFill="1" applyBorder="1" applyAlignment="1">
      <alignment horizontal="center" vertical="center"/>
    </xf>
    <xf numFmtId="165" fontId="2" fillId="0" borderId="90" xfId="0" applyNumberFormat="1" applyFont="1" applyFill="1" applyBorder="1" applyAlignment="1">
      <alignment horizontal="center" vertical="center"/>
    </xf>
    <xf numFmtId="165" fontId="8" fillId="0" borderId="92" xfId="0" applyNumberFormat="1" applyFont="1" applyFill="1" applyBorder="1" applyAlignment="1">
      <alignment horizontal="center" vertical="center"/>
    </xf>
    <xf numFmtId="165" fontId="8" fillId="0" borderId="94" xfId="0" applyNumberFormat="1" applyFont="1" applyFill="1" applyBorder="1" applyAlignment="1">
      <alignment horizontal="center" vertical="center"/>
    </xf>
    <xf numFmtId="0" fontId="2" fillId="0" borderId="15" xfId="0" applyFont="1" applyFill="1" applyBorder="1" applyAlignment="1">
      <alignment horizontal="center" vertical="center" textRotation="90" wrapText="1"/>
    </xf>
    <xf numFmtId="0" fontId="2" fillId="0" borderId="45" xfId="0" applyFont="1" applyFill="1" applyBorder="1" applyAlignment="1">
      <alignment horizontal="center" vertical="center" textRotation="90" wrapText="1"/>
    </xf>
    <xf numFmtId="0" fontId="2" fillId="0" borderId="79" xfId="0" applyFont="1" applyFill="1" applyBorder="1" applyAlignment="1">
      <alignment horizontal="center" vertical="center" textRotation="90" wrapText="1"/>
    </xf>
    <xf numFmtId="0" fontId="2" fillId="0" borderId="80" xfId="0" applyFont="1" applyFill="1" applyBorder="1" applyAlignment="1">
      <alignment horizontal="center" vertical="center" textRotation="90" wrapText="1"/>
    </xf>
    <xf numFmtId="165" fontId="3" fillId="0" borderId="82" xfId="0" applyNumberFormat="1" applyFont="1" applyFill="1" applyBorder="1" applyAlignment="1">
      <alignment horizontal="center" vertical="center"/>
    </xf>
    <xf numFmtId="165" fontId="3" fillId="0" borderId="84" xfId="0" applyNumberFormat="1" applyFont="1" applyFill="1" applyBorder="1" applyAlignment="1">
      <alignment horizontal="center" vertical="center"/>
    </xf>
    <xf numFmtId="165" fontId="3" fillId="0" borderId="86" xfId="0" applyNumberFormat="1" applyFont="1" applyFill="1" applyBorder="1" applyAlignment="1">
      <alignment horizontal="center" vertical="center"/>
    </xf>
    <xf numFmtId="165" fontId="3" fillId="0" borderId="90" xfId="0" applyNumberFormat="1" applyFont="1" applyFill="1" applyBorder="1" applyAlignment="1">
      <alignment horizontal="center" vertical="center"/>
    </xf>
    <xf numFmtId="165" fontId="2" fillId="0" borderId="92" xfId="0" applyNumberFormat="1" applyFont="1" applyFill="1" applyBorder="1" applyAlignment="1">
      <alignment horizontal="center" vertical="center"/>
    </xf>
    <xf numFmtId="165" fontId="2" fillId="0" borderId="81" xfId="0" applyNumberFormat="1" applyFont="1" applyFill="1" applyBorder="1" applyAlignment="1">
      <alignment horizontal="center" vertical="center"/>
    </xf>
    <xf numFmtId="165" fontId="2" fillId="0" borderId="91" xfId="0" applyNumberFormat="1" applyFont="1" applyFill="1" applyBorder="1" applyAlignment="1">
      <alignment horizontal="center" vertical="center"/>
    </xf>
    <xf numFmtId="168" fontId="36" fillId="0" borderId="49" xfId="59" applyNumberFormat="1" applyFont="1" applyBorder="1" applyAlignment="1">
      <alignment horizontal="center" vertical="center"/>
    </xf>
    <xf numFmtId="168" fontId="36" fillId="0" borderId="52" xfId="59" applyNumberFormat="1" applyFont="1" applyBorder="1" applyAlignment="1">
      <alignment horizontal="center" vertical="center"/>
    </xf>
    <xf numFmtId="165" fontId="37" fillId="0" borderId="117" xfId="0" applyNumberFormat="1" applyFont="1" applyBorder="1" applyAlignment="1">
      <alignment horizontal="center" vertical="center"/>
    </xf>
    <xf numFmtId="168" fontId="37" fillId="0" borderId="117" xfId="59" applyNumberFormat="1" applyFont="1" applyBorder="1" applyAlignment="1">
      <alignment horizontal="center" vertical="center"/>
    </xf>
    <xf numFmtId="168" fontId="36" fillId="0" borderId="55" xfId="59" applyNumberFormat="1" applyFont="1" applyBorder="1" applyAlignment="1">
      <alignment horizontal="center" vertical="center"/>
    </xf>
    <xf numFmtId="0" fontId="0" fillId="0" borderId="0" xfId="0"/>
    <xf numFmtId="0" fontId="35" fillId="0" borderId="49" xfId="0" applyFont="1" applyBorder="1" applyAlignment="1">
      <alignment vertical="center"/>
    </xf>
    <xf numFmtId="0" fontId="37" fillId="0" borderId="116" xfId="0" applyFont="1" applyBorder="1" applyAlignment="1">
      <alignment vertical="center"/>
    </xf>
    <xf numFmtId="0" fontId="5" fillId="0" borderId="0" xfId="0" applyFont="1" applyBorder="1" applyAlignment="1">
      <alignment horizontal="left" vertical="center" wrapText="1"/>
    </xf>
    <xf numFmtId="0" fontId="36" fillId="0" borderId="28" xfId="0" applyFont="1" applyBorder="1" applyAlignment="1">
      <alignment horizontal="center" vertical="center" wrapText="1"/>
    </xf>
    <xf numFmtId="0" fontId="37" fillId="0" borderId="46" xfId="0" applyFont="1" applyBorder="1" applyAlignment="1">
      <alignment vertical="center"/>
    </xf>
    <xf numFmtId="0" fontId="36" fillId="0" borderId="49" xfId="0" applyFont="1" applyBorder="1" applyAlignment="1">
      <alignment horizontal="center" vertical="center"/>
    </xf>
    <xf numFmtId="0" fontId="36" fillId="0" borderId="46" xfId="0" applyFont="1" applyBorder="1" applyAlignment="1">
      <alignment horizontal="center" vertical="center"/>
    </xf>
    <xf numFmtId="0" fontId="36" fillId="0" borderId="31" xfId="0" applyFont="1" applyBorder="1" applyAlignment="1">
      <alignment horizontal="left" vertical="center" indent="1"/>
    </xf>
    <xf numFmtId="165" fontId="36" fillId="0" borderId="52" xfId="0" applyNumberFormat="1" applyFont="1" applyBorder="1" applyAlignment="1">
      <alignment horizontal="center" vertical="center"/>
    </xf>
    <xf numFmtId="0" fontId="36" fillId="0" borderId="47" xfId="0" applyFont="1" applyBorder="1" applyAlignment="1">
      <alignment horizontal="left" vertical="center" indent="1"/>
    </xf>
    <xf numFmtId="165" fontId="36" fillId="0" borderId="55" xfId="0" applyNumberFormat="1" applyFont="1" applyBorder="1" applyAlignment="1">
      <alignment horizontal="center" vertical="center"/>
    </xf>
    <xf numFmtId="0" fontId="0" fillId="0" borderId="0" xfId="0"/>
    <xf numFmtId="0" fontId="2" fillId="0" borderId="0" xfId="0" applyFont="1" applyBorder="1"/>
    <xf numFmtId="0" fontId="2" fillId="0" borderId="17" xfId="0" applyFont="1" applyBorder="1"/>
    <xf numFmtId="0" fontId="3" fillId="0" borderId="108" xfId="0" applyFont="1" applyBorder="1"/>
    <xf numFmtId="0" fontId="2" fillId="0" borderId="50" xfId="0" applyFont="1" applyBorder="1" applyAlignment="1">
      <alignment vertical="center" wrapText="1"/>
    </xf>
    <xf numFmtId="0" fontId="2" fillId="0" borderId="53" xfId="0" applyFont="1" applyBorder="1" applyAlignment="1">
      <alignment vertical="center" wrapText="1"/>
    </xf>
    <xf numFmtId="0" fontId="2" fillId="0" borderId="75" xfId="0" applyFont="1" applyBorder="1" applyAlignment="1">
      <alignment vertical="center" wrapText="1"/>
    </xf>
    <xf numFmtId="0" fontId="3" fillId="0" borderId="44" xfId="0" applyFont="1" applyBorder="1" applyAlignment="1">
      <alignment vertical="center" wrapText="1"/>
    </xf>
    <xf numFmtId="3" fontId="2" fillId="0" borderId="50" xfId="0" applyNumberFormat="1" applyFont="1" applyBorder="1" applyAlignment="1">
      <alignment horizontal="center" vertical="center"/>
    </xf>
    <xf numFmtId="165" fontId="2" fillId="0" borderId="48" xfId="0" applyNumberFormat="1" applyFont="1" applyBorder="1" applyAlignment="1">
      <alignment horizontal="center" vertical="center"/>
    </xf>
    <xf numFmtId="3" fontId="2" fillId="0" borderId="53" xfId="0" applyNumberFormat="1" applyFont="1" applyBorder="1" applyAlignment="1">
      <alignment horizontal="center" vertical="center"/>
    </xf>
    <xf numFmtId="165" fontId="2" fillId="0" borderId="51" xfId="0" applyNumberFormat="1" applyFont="1" applyBorder="1" applyAlignment="1">
      <alignment horizontal="center" vertical="center"/>
    </xf>
    <xf numFmtId="3" fontId="2" fillId="0" borderId="75" xfId="0" applyNumberFormat="1" applyFont="1" applyBorder="1" applyAlignment="1">
      <alignment horizontal="center" vertical="center"/>
    </xf>
    <xf numFmtId="165" fontId="2" fillId="0" borderId="122" xfId="0" applyNumberFormat="1" applyFont="1" applyBorder="1" applyAlignment="1">
      <alignment horizontal="center" vertical="center"/>
    </xf>
    <xf numFmtId="3" fontId="3" fillId="0" borderId="44" xfId="0" applyNumberFormat="1" applyFont="1" applyBorder="1" applyAlignment="1">
      <alignment horizontal="center" vertical="center"/>
    </xf>
    <xf numFmtId="165" fontId="3" fillId="0" borderId="45" xfId="0" applyNumberFormat="1" applyFont="1" applyBorder="1" applyAlignment="1">
      <alignment horizontal="center" vertical="center"/>
    </xf>
    <xf numFmtId="3" fontId="2" fillId="0" borderId="50" xfId="0" applyNumberFormat="1" applyFont="1" applyFill="1" applyBorder="1" applyAlignment="1">
      <alignment horizontal="center" vertical="center"/>
    </xf>
    <xf numFmtId="165" fontId="2" fillId="0" borderId="48"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165" fontId="2" fillId="0" borderId="51" xfId="0" applyNumberFormat="1" applyFont="1" applyFill="1" applyBorder="1" applyAlignment="1">
      <alignment horizontal="center" vertical="center"/>
    </xf>
    <xf numFmtId="3" fontId="2" fillId="0" borderId="75" xfId="0" applyNumberFormat="1" applyFont="1" applyFill="1" applyBorder="1" applyAlignment="1">
      <alignment horizontal="center" vertical="center"/>
    </xf>
    <xf numFmtId="165" fontId="2" fillId="0" borderId="122"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165" fontId="3" fillId="0" borderId="45" xfId="0" applyNumberFormat="1" applyFont="1" applyFill="1" applyBorder="1" applyAlignment="1">
      <alignment horizontal="center" vertical="center"/>
    </xf>
    <xf numFmtId="3" fontId="3" fillId="0" borderId="113" xfId="0" applyNumberFormat="1" applyFont="1" applyBorder="1" applyAlignment="1">
      <alignment horizontal="center" vertical="center"/>
    </xf>
    <xf numFmtId="165" fontId="3" fillId="0" borderId="118" xfId="0" applyNumberFormat="1" applyFont="1" applyBorder="1" applyAlignment="1">
      <alignment horizontal="center" vertical="center"/>
    </xf>
    <xf numFmtId="0" fontId="33" fillId="0" borderId="108" xfId="0" applyFont="1" applyBorder="1" applyAlignment="1">
      <alignment horizontal="center" vertical="center" wrapText="1"/>
    </xf>
    <xf numFmtId="0" fontId="33" fillId="0" borderId="113" xfId="0" applyFont="1" applyBorder="1" applyAlignment="1">
      <alignment horizontal="center" vertical="center" wrapText="1"/>
    </xf>
    <xf numFmtId="0" fontId="33" fillId="0" borderId="118" xfId="0" applyFont="1" applyBorder="1" applyAlignment="1">
      <alignment horizontal="center" vertical="center" wrapText="1"/>
    </xf>
    <xf numFmtId="9" fontId="0" fillId="0" borderId="0" xfId="1" applyFont="1"/>
    <xf numFmtId="166" fontId="0" fillId="0" borderId="0" xfId="1" applyNumberFormat="1" applyFont="1"/>
    <xf numFmtId="1" fontId="0" fillId="0" borderId="0" xfId="0" applyNumberFormat="1"/>
    <xf numFmtId="0" fontId="8" fillId="0" borderId="0" xfId="0" applyFont="1" applyFill="1" applyBorder="1" applyAlignment="1">
      <alignment horizontal="left" indent="1"/>
    </xf>
    <xf numFmtId="167" fontId="2" fillId="0" borderId="124" xfId="0" applyNumberFormat="1" applyFont="1" applyFill="1" applyBorder="1" applyAlignment="1">
      <alignment horizontal="center"/>
    </xf>
    <xf numFmtId="167" fontId="2" fillId="0" borderId="125" xfId="0" applyNumberFormat="1" applyFont="1" applyFill="1" applyBorder="1" applyAlignment="1">
      <alignment horizontal="center"/>
    </xf>
    <xf numFmtId="167" fontId="3" fillId="0" borderId="126" xfId="0" applyNumberFormat="1" applyFont="1" applyFill="1" applyBorder="1" applyAlignment="1">
      <alignment horizontal="center"/>
    </xf>
    <xf numFmtId="167" fontId="3" fillId="0" borderId="127" xfId="0" applyNumberFormat="1" applyFont="1" applyFill="1" applyBorder="1" applyAlignment="1">
      <alignment horizontal="center"/>
    </xf>
    <xf numFmtId="167" fontId="3" fillId="0" borderId="128" xfId="0" applyNumberFormat="1" applyFont="1" applyFill="1" applyBorder="1" applyAlignment="1">
      <alignment horizontal="center"/>
    </xf>
    <xf numFmtId="167" fontId="3" fillId="0" borderId="129" xfId="0" applyNumberFormat="1" applyFont="1" applyFill="1" applyBorder="1" applyAlignment="1">
      <alignment horizontal="center"/>
    </xf>
    <xf numFmtId="0" fontId="0" fillId="0" borderId="0" xfId="0" applyBorder="1"/>
    <xf numFmtId="165" fontId="2" fillId="0" borderId="34" xfId="0" applyNumberFormat="1" applyFont="1" applyBorder="1" applyAlignment="1">
      <alignment horizontal="center" vertical="center"/>
    </xf>
    <xf numFmtId="165" fontId="3" fillId="0" borderId="130" xfId="0" applyNumberFormat="1" applyFont="1" applyBorder="1" applyAlignment="1">
      <alignment horizontal="center"/>
    </xf>
    <xf numFmtId="165" fontId="2" fillId="0" borderId="131" xfId="0" applyNumberFormat="1" applyFont="1" applyBorder="1" applyAlignment="1">
      <alignment horizontal="center" vertical="center"/>
    </xf>
    <xf numFmtId="165" fontId="3" fillId="0" borderId="15" xfId="0" applyNumberFormat="1" applyFont="1" applyBorder="1" applyAlignment="1">
      <alignment horizontal="center" vertical="center"/>
    </xf>
    <xf numFmtId="165" fontId="2" fillId="0" borderId="46" xfId="0" applyNumberFormat="1" applyFont="1" applyFill="1" applyBorder="1" applyAlignment="1">
      <alignment horizontal="center" vertical="center"/>
    </xf>
    <xf numFmtId="165" fontId="2" fillId="0" borderId="31" xfId="0" applyNumberFormat="1" applyFont="1" applyFill="1" applyBorder="1" applyAlignment="1">
      <alignment horizontal="center" vertical="center"/>
    </xf>
    <xf numFmtId="165" fontId="2" fillId="0" borderId="131"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0" fontId="2" fillId="0" borderId="132" xfId="0" applyFont="1" applyFill="1" applyBorder="1" applyAlignment="1">
      <alignment horizontal="center" vertical="center" textRotation="90" wrapText="1"/>
    </xf>
    <xf numFmtId="165" fontId="2" fillId="0" borderId="133" xfId="0" applyNumberFormat="1" applyFont="1" applyFill="1" applyBorder="1" applyAlignment="1">
      <alignment horizontal="center" vertical="center"/>
    </xf>
    <xf numFmtId="165" fontId="3" fillId="0" borderId="132" xfId="0" applyNumberFormat="1" applyFont="1" applyFill="1" applyBorder="1" applyAlignment="1">
      <alignment horizontal="center" vertical="center"/>
    </xf>
    <xf numFmtId="165" fontId="8" fillId="0" borderId="132" xfId="0" applyNumberFormat="1" applyFont="1" applyFill="1" applyBorder="1" applyAlignment="1">
      <alignment horizontal="center" vertical="center"/>
    </xf>
    <xf numFmtId="165" fontId="8" fillId="0" borderId="135" xfId="0" applyNumberFormat="1" applyFont="1" applyFill="1" applyBorder="1" applyAlignment="1">
      <alignment horizontal="center" vertical="center"/>
    </xf>
    <xf numFmtId="165" fontId="37" fillId="0" borderId="130" xfId="0" applyNumberFormat="1" applyFont="1" applyBorder="1" applyAlignment="1">
      <alignment horizontal="center" vertical="center"/>
    </xf>
    <xf numFmtId="165" fontId="2" fillId="0" borderId="42" xfId="0" applyNumberFormat="1" applyFont="1" applyBorder="1" applyAlignment="1">
      <alignment horizontal="center"/>
    </xf>
    <xf numFmtId="0" fontId="0" fillId="0" borderId="0" xfId="0" applyFill="1" applyBorder="1"/>
    <xf numFmtId="165" fontId="2" fillId="0" borderId="35" xfId="0" applyNumberFormat="1" applyFont="1" applyBorder="1" applyAlignment="1">
      <alignment horizontal="center"/>
    </xf>
    <xf numFmtId="165" fontId="3" fillId="0" borderId="136" xfId="0" applyNumberFormat="1" applyFont="1" applyBorder="1" applyAlignment="1">
      <alignment horizontal="center" vertical="center"/>
    </xf>
    <xf numFmtId="0" fontId="0" fillId="0" borderId="0" xfId="0" applyBorder="1"/>
    <xf numFmtId="0" fontId="34" fillId="0" borderId="145" xfId="0" applyFont="1" applyBorder="1" applyAlignment="1">
      <alignment horizontal="center" vertical="center"/>
    </xf>
    <xf numFmtId="0" fontId="34" fillId="0" borderId="44" xfId="0" applyFont="1" applyBorder="1" applyAlignment="1">
      <alignment horizontal="center" vertical="center" wrapText="1"/>
    </xf>
    <xf numFmtId="0" fontId="0" fillId="0" borderId="0" xfId="0" applyBorder="1"/>
    <xf numFmtId="165" fontId="34" fillId="0" borderId="53" xfId="0" applyNumberFormat="1" applyFont="1" applyBorder="1" applyAlignment="1">
      <alignment horizontal="center" vertical="center"/>
    </xf>
    <xf numFmtId="165" fontId="34" fillId="0" borderId="56" xfId="0" applyNumberFormat="1" applyFont="1" applyBorder="1" applyAlignment="1">
      <alignment horizontal="center" vertical="center"/>
    </xf>
    <xf numFmtId="165" fontId="34" fillId="0" borderId="214" xfId="0" applyNumberFormat="1" applyFont="1" applyBorder="1" applyAlignment="1">
      <alignment horizontal="center" vertical="center"/>
    </xf>
    <xf numFmtId="0" fontId="34" fillId="0" borderId="77" xfId="0" applyFont="1" applyBorder="1" applyAlignment="1">
      <alignment horizontal="center" vertical="center"/>
    </xf>
    <xf numFmtId="0" fontId="38" fillId="0" borderId="50" xfId="0" applyFont="1" applyBorder="1" applyAlignment="1">
      <alignment vertical="center"/>
    </xf>
    <xf numFmtId="165" fontId="30" fillId="0" borderId="0" xfId="1" applyNumberFormat="1" applyFont="1" applyFill="1" applyBorder="1" applyAlignment="1">
      <alignment horizontal="center"/>
    </xf>
    <xf numFmtId="0" fontId="33" fillId="0" borderId="45" xfId="0" applyFont="1" applyBorder="1" applyAlignment="1">
      <alignment horizontal="center" vertical="center" wrapText="1"/>
    </xf>
    <xf numFmtId="3" fontId="27" fillId="0" borderId="0" xfId="0" applyNumberFormat="1" applyFont="1"/>
    <xf numFmtId="3" fontId="2" fillId="0" borderId="244" xfId="0" applyNumberFormat="1" applyFont="1" applyFill="1" applyBorder="1" applyAlignment="1">
      <alignment horizontal="center" vertical="center" wrapText="1"/>
    </xf>
    <xf numFmtId="0" fontId="40" fillId="0" borderId="0" xfId="0" applyFont="1"/>
    <xf numFmtId="3" fontId="2" fillId="0" borderId="34" xfId="0" applyNumberFormat="1" applyFont="1" applyBorder="1" applyAlignment="1">
      <alignment horizontal="center"/>
    </xf>
    <xf numFmtId="165" fontId="2" fillId="0" borderId="32" xfId="0" applyNumberFormat="1" applyFont="1" applyBorder="1" applyAlignment="1">
      <alignment horizontal="center"/>
    </xf>
    <xf numFmtId="165" fontId="2" fillId="0" borderId="0" xfId="0" applyNumberFormat="1" applyFont="1" applyBorder="1" applyAlignment="1">
      <alignment horizontal="center"/>
    </xf>
    <xf numFmtId="0" fontId="40" fillId="0" borderId="0" xfId="0" applyFont="1" applyBorder="1"/>
    <xf numFmtId="3" fontId="2" fillId="0" borderId="35" xfId="0" applyNumberFormat="1" applyFont="1" applyBorder="1" applyAlignment="1">
      <alignment horizontal="center"/>
    </xf>
    <xf numFmtId="165" fontId="2" fillId="0" borderId="36" xfId="0" applyNumberFormat="1" applyFont="1" applyBorder="1" applyAlignment="1">
      <alignment horizontal="center"/>
    </xf>
    <xf numFmtId="165" fontId="2" fillId="0" borderId="17" xfId="0" applyNumberFormat="1" applyFont="1" applyBorder="1" applyAlignment="1">
      <alignment horizontal="center"/>
    </xf>
    <xf numFmtId="0" fontId="3" fillId="0" borderId="27" xfId="0" applyFont="1" applyBorder="1"/>
    <xf numFmtId="3" fontId="3" fillId="0" borderId="37" xfId="0" applyNumberFormat="1" applyFont="1" applyBorder="1" applyAlignment="1">
      <alignment horizontal="center"/>
    </xf>
    <xf numFmtId="165" fontId="3" fillId="0" borderId="38" xfId="0" applyNumberFormat="1" applyFont="1" applyBorder="1" applyAlignment="1">
      <alignment horizontal="center"/>
    </xf>
    <xf numFmtId="165" fontId="3" fillId="0" borderId="136" xfId="0" applyNumberFormat="1" applyFont="1" applyBorder="1" applyAlignment="1">
      <alignment horizontal="center"/>
    </xf>
    <xf numFmtId="0" fontId="33" fillId="0" borderId="28" xfId="0" applyFont="1" applyBorder="1" applyAlignment="1">
      <alignment horizontal="center" vertical="center" textRotation="90" wrapText="1"/>
    </xf>
    <xf numFmtId="3" fontId="6" fillId="0" borderId="0" xfId="50" applyNumberFormat="1" applyFont="1" applyBorder="1"/>
    <xf numFmtId="165" fontId="34" fillId="0" borderId="120" xfId="0" applyNumberFormat="1" applyFont="1" applyBorder="1" applyAlignment="1">
      <alignment horizontal="center" vertical="center"/>
    </xf>
    <xf numFmtId="165" fontId="0" fillId="0" borderId="0" xfId="0" applyNumberFormat="1"/>
    <xf numFmtId="0" fontId="39" fillId="0" borderId="0" xfId="0" applyFont="1"/>
    <xf numFmtId="165" fontId="34" fillId="0" borderId="252" xfId="0" applyNumberFormat="1" applyFont="1" applyBorder="1" applyAlignment="1">
      <alignment horizontal="center" vertical="center"/>
    </xf>
    <xf numFmtId="165" fontId="33" fillId="0" borderId="250" xfId="0" applyNumberFormat="1" applyFont="1" applyBorder="1" applyAlignment="1">
      <alignment horizontal="center" vertical="center"/>
    </xf>
    <xf numFmtId="165" fontId="33" fillId="0" borderId="249" xfId="0" applyNumberFormat="1" applyFont="1" applyBorder="1" applyAlignment="1">
      <alignment horizontal="center" vertical="center"/>
    </xf>
    <xf numFmtId="0" fontId="35" fillId="0" borderId="251" xfId="0" applyFont="1" applyBorder="1"/>
    <xf numFmtId="0" fontId="34" fillId="0" borderId="251" xfId="0" applyFont="1" applyBorder="1" applyAlignment="1">
      <alignment horizontal="center" vertical="center"/>
    </xf>
    <xf numFmtId="165" fontId="34" fillId="0" borderId="250" xfId="0" applyNumberFormat="1" applyFont="1" applyBorder="1" applyAlignment="1">
      <alignment horizontal="center" vertical="center"/>
    </xf>
    <xf numFmtId="165" fontId="34" fillId="0" borderId="249" xfId="0" applyNumberFormat="1" applyFont="1" applyBorder="1" applyAlignment="1">
      <alignment horizontal="center" vertical="center"/>
    </xf>
    <xf numFmtId="165" fontId="34" fillId="0" borderId="248" xfId="0" applyNumberFormat="1" applyFont="1" applyBorder="1" applyAlignment="1">
      <alignment horizontal="center" vertical="center"/>
    </xf>
    <xf numFmtId="168" fontId="34" fillId="0" borderId="248" xfId="59" applyNumberFormat="1" applyFont="1" applyBorder="1" applyAlignment="1">
      <alignment horizontal="center" vertical="center"/>
    </xf>
    <xf numFmtId="167" fontId="2" fillId="0" borderId="245" xfId="0" applyNumberFormat="1" applyFont="1" applyFill="1" applyBorder="1" applyAlignment="1">
      <alignment horizontal="center"/>
    </xf>
    <xf numFmtId="0" fontId="35" fillId="0" borderId="247" xfId="0" applyFont="1" applyBorder="1"/>
    <xf numFmtId="168" fontId="33" fillId="0" borderId="247" xfId="59" applyNumberFormat="1" applyFont="1" applyBorder="1" applyAlignment="1">
      <alignment horizontal="center" vertical="center"/>
    </xf>
    <xf numFmtId="168" fontId="33" fillId="0" borderId="246" xfId="59" applyNumberFormat="1" applyFont="1" applyBorder="1" applyAlignment="1">
      <alignment horizontal="center" vertical="center"/>
    </xf>
    <xf numFmtId="165" fontId="33" fillId="0" borderId="246" xfId="0" applyNumberFormat="1" applyFont="1" applyBorder="1" applyAlignment="1">
      <alignment horizontal="center" vertical="center"/>
    </xf>
    <xf numFmtId="165" fontId="8" fillId="0" borderId="0" xfId="1" applyNumberFormat="1" applyFont="1" applyFill="1" applyBorder="1" applyAlignment="1">
      <alignment horizontal="center"/>
    </xf>
    <xf numFmtId="0" fontId="33" fillId="0" borderId="247" xfId="0" applyFont="1" applyBorder="1" applyAlignment="1">
      <alignment horizontal="center" vertical="center"/>
    </xf>
    <xf numFmtId="165" fontId="0" fillId="0" borderId="0" xfId="0" applyNumberFormat="1"/>
    <xf numFmtId="165" fontId="2" fillId="27" borderId="81" xfId="0" applyNumberFormat="1" applyFont="1" applyFill="1" applyBorder="1" applyAlignment="1">
      <alignment horizontal="center" vertical="center"/>
    </xf>
    <xf numFmtId="165" fontId="2" fillId="27" borderId="134" xfId="0" applyNumberFormat="1" applyFont="1" applyFill="1" applyBorder="1" applyAlignment="1">
      <alignment horizontal="center" vertical="center"/>
    </xf>
    <xf numFmtId="165" fontId="2" fillId="27" borderId="82" xfId="0" applyNumberFormat="1" applyFont="1" applyFill="1" applyBorder="1" applyAlignment="1">
      <alignment horizontal="center" vertical="center"/>
    </xf>
    <xf numFmtId="0" fontId="3" fillId="0" borderId="16"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165" fontId="34" fillId="0" borderId="49" xfId="0" applyNumberFormat="1" applyFont="1" applyBorder="1" applyAlignment="1">
      <alignment horizontal="center" vertical="center"/>
    </xf>
    <xf numFmtId="165" fontId="34" fillId="0" borderId="52" xfId="0" applyNumberFormat="1" applyFont="1" applyBorder="1" applyAlignment="1">
      <alignment horizontal="center" vertical="center"/>
    </xf>
    <xf numFmtId="165" fontId="34" fillId="0" borderId="55" xfId="0" applyNumberFormat="1" applyFont="1" applyBorder="1" applyAlignment="1">
      <alignment horizontal="center" vertical="center"/>
    </xf>
    <xf numFmtId="165" fontId="34" fillId="0" borderId="76" xfId="0" applyNumberFormat="1" applyFont="1" applyBorder="1" applyAlignment="1">
      <alignment horizontal="center" vertical="center"/>
    </xf>
    <xf numFmtId="0" fontId="6" fillId="0" borderId="44" xfId="0" applyFont="1" applyFill="1" applyBorder="1" applyAlignment="1">
      <alignment horizontal="center" vertical="center" textRotation="90" wrapText="1"/>
    </xf>
    <xf numFmtId="165" fontId="37" fillId="0" borderId="53" xfId="0" applyNumberFormat="1" applyFont="1" applyBorder="1" applyAlignment="1">
      <alignment horizontal="center" vertical="center"/>
    </xf>
    <xf numFmtId="165" fontId="37" fillId="0" borderId="56" xfId="0" applyNumberFormat="1" applyFont="1" applyBorder="1" applyAlignment="1">
      <alignment horizontal="center" vertical="center"/>
    </xf>
    <xf numFmtId="0" fontId="37" fillId="0" borderId="50" xfId="0" applyFont="1" applyBorder="1" applyAlignment="1">
      <alignment horizontal="center" vertical="center"/>
    </xf>
    <xf numFmtId="0" fontId="37" fillId="0" borderId="44" xfId="0" applyFont="1" applyBorder="1" applyAlignment="1">
      <alignment horizontal="center" vertical="center" wrapText="1"/>
    </xf>
    <xf numFmtId="0" fontId="33" fillId="0" borderId="28"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NumberFormat="1" applyFont="1" applyBorder="1" applyAlignment="1">
      <alignment horizontal="left" vertical="center" wrapText="1"/>
    </xf>
    <xf numFmtId="0" fontId="6" fillId="0" borderId="0" xfId="0" applyFont="1" applyAlignment="1">
      <alignment horizontal="left" vertical="top" wrapText="1"/>
    </xf>
    <xf numFmtId="0" fontId="8" fillId="0" borderId="14" xfId="0" applyFont="1" applyBorder="1" applyAlignment="1">
      <alignment horizontal="lef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3" fillId="0" borderId="24" xfId="0" applyFont="1" applyFill="1" applyBorder="1" applyAlignment="1">
      <alignment horizontal="left"/>
    </xf>
    <xf numFmtId="0" fontId="5" fillId="0" borderId="0" xfId="0" applyFont="1" applyAlignment="1">
      <alignment horizontal="left" vertical="top" wrapText="1"/>
    </xf>
    <xf numFmtId="0" fontId="8" fillId="0" borderId="14" xfId="0" applyFont="1" applyBorder="1" applyAlignment="1">
      <alignment horizontal="justify" vertical="top"/>
    </xf>
    <xf numFmtId="0" fontId="2" fillId="0" borderId="0" xfId="0" applyFont="1" applyAlignment="1">
      <alignment horizontal="justify" vertical="top"/>
    </xf>
    <xf numFmtId="0" fontId="2" fillId="0" borderId="0" xfId="0" applyFont="1" applyAlignment="1">
      <alignment horizontal="justify" vertical="top" wrapText="1"/>
    </xf>
    <xf numFmtId="0" fontId="2" fillId="0" borderId="0" xfId="0" applyFont="1" applyAlignment="1">
      <alignment horizontal="left" vertical="center"/>
    </xf>
    <xf numFmtId="0" fontId="8" fillId="0" borderId="0" xfId="0" applyFont="1" applyAlignment="1">
      <alignment horizontal="left" vertical="center"/>
    </xf>
    <xf numFmtId="0" fontId="32" fillId="18" borderId="0" xfId="50" applyFont="1" applyFill="1" applyBorder="1" applyAlignment="1">
      <alignment horizontal="center"/>
    </xf>
    <xf numFmtId="0" fontId="32" fillId="19" borderId="0" xfId="50" applyFont="1" applyFill="1" applyBorder="1" applyAlignment="1">
      <alignment horizontal="center"/>
    </xf>
    <xf numFmtId="0" fontId="32" fillId="20" borderId="0" xfId="50" applyFont="1" applyFill="1" applyBorder="1" applyAlignment="1">
      <alignment horizontal="center"/>
    </xf>
    <xf numFmtId="3" fontId="32" fillId="18" borderId="0" xfId="50" applyNumberFormat="1" applyFont="1" applyFill="1" applyBorder="1" applyAlignment="1">
      <alignment horizontal="center" vertical="center" wrapText="1"/>
    </xf>
    <xf numFmtId="3" fontId="32" fillId="21" borderId="0" xfId="50" applyNumberFormat="1" applyFont="1" applyFill="1" applyBorder="1" applyAlignment="1">
      <alignment horizontal="center" vertical="center" wrapText="1"/>
    </xf>
    <xf numFmtId="3" fontId="32" fillId="19" borderId="0" xfId="50" applyNumberFormat="1" applyFont="1" applyFill="1" applyBorder="1" applyAlignment="1">
      <alignment horizontal="center" vertical="center" wrapText="1"/>
    </xf>
    <xf numFmtId="3" fontId="32" fillId="20" borderId="0" xfId="50" applyNumberFormat="1" applyFont="1" applyFill="1" applyBorder="1" applyAlignment="1">
      <alignment horizontal="center" vertical="center" wrapText="1"/>
    </xf>
    <xf numFmtId="0" fontId="32" fillId="19" borderId="0" xfId="50" applyFont="1" applyFill="1" applyBorder="1" applyAlignment="1">
      <alignment horizontal="center" vertical="center" wrapText="1"/>
    </xf>
    <xf numFmtId="0" fontId="32" fillId="18" borderId="0" xfId="50" applyFont="1" applyFill="1" applyBorder="1" applyAlignment="1">
      <alignment horizontal="center" vertical="center" wrapText="1"/>
    </xf>
    <xf numFmtId="0" fontId="6" fillId="23" borderId="0" xfId="50" applyFont="1" applyFill="1" applyBorder="1" applyAlignment="1">
      <alignment horizontal="center" vertical="center" wrapText="1"/>
    </xf>
    <xf numFmtId="0" fontId="2" fillId="23" borderId="0" xfId="50" applyFont="1" applyFill="1" applyBorder="1" applyAlignment="1">
      <alignment horizontal="center" vertical="center" wrapText="1"/>
    </xf>
    <xf numFmtId="3" fontId="32" fillId="22" borderId="0" xfId="50" applyNumberFormat="1" applyFont="1" applyFill="1" applyBorder="1" applyAlignment="1">
      <alignment horizontal="center" vertical="center"/>
    </xf>
    <xf numFmtId="0" fontId="6" fillId="22" borderId="0" xfId="50" applyFont="1" applyFill="1" applyBorder="1" applyAlignment="1">
      <alignment horizontal="center" vertical="center" wrapText="1"/>
    </xf>
    <xf numFmtId="0" fontId="32" fillId="20" borderId="0" xfId="50" applyFont="1" applyFill="1" applyBorder="1" applyAlignment="1">
      <alignment horizontal="center" vertical="center" wrapText="1"/>
    </xf>
    <xf numFmtId="0" fontId="2" fillId="24" borderId="0" xfId="50" applyFont="1" applyFill="1" applyBorder="1" applyAlignment="1">
      <alignment horizontal="center" vertical="center" wrapText="1"/>
    </xf>
    <xf numFmtId="0" fontId="30" fillId="0" borderId="0" xfId="0" applyFont="1" applyAlignment="1">
      <alignment horizontal="left" vertical="center"/>
    </xf>
    <xf numFmtId="3" fontId="3" fillId="20" borderId="0" xfId="50" applyNumberFormat="1" applyFont="1" applyFill="1" applyBorder="1" applyAlignment="1">
      <alignment horizontal="center" vertical="center" wrapText="1"/>
    </xf>
    <xf numFmtId="0" fontId="30" fillId="25" borderId="0" xfId="50" applyFont="1" applyFill="1" applyBorder="1" applyAlignment="1">
      <alignment horizontal="center" vertical="center" wrapText="1"/>
    </xf>
    <xf numFmtId="3" fontId="3" fillId="18" borderId="0" xfId="50" applyNumberFormat="1" applyFont="1" applyFill="1" applyBorder="1" applyAlignment="1">
      <alignment horizontal="center" vertical="center" wrapText="1"/>
    </xf>
    <xf numFmtId="3" fontId="3" fillId="19" borderId="0" xfId="50" applyNumberFormat="1" applyFont="1" applyFill="1" applyBorder="1" applyAlignment="1">
      <alignment horizontal="center" vertical="center" wrapText="1"/>
    </xf>
    <xf numFmtId="0" fontId="6" fillId="24" borderId="0" xfId="50" applyFont="1" applyFill="1" applyBorder="1" applyAlignment="1">
      <alignment horizontal="center" vertical="center" wrapText="1"/>
    </xf>
    <xf numFmtId="0" fontId="8" fillId="0" borderId="0" xfId="0" applyFont="1" applyBorder="1" applyAlignment="1">
      <alignment horizontal="justify" vertical="top" wrapText="1"/>
    </xf>
    <xf numFmtId="0" fontId="3" fillId="0" borderId="27" xfId="0" applyFont="1" applyBorder="1" applyAlignment="1">
      <alignment horizontal="left" vertical="top" wrapText="1"/>
    </xf>
    <xf numFmtId="0" fontId="33" fillId="0" borderId="18" xfId="0" applyFont="1" applyBorder="1" applyAlignment="1">
      <alignment vertical="center" wrapText="1"/>
    </xf>
    <xf numFmtId="0" fontId="33" fillId="0" borderId="15" xfId="0" applyFont="1" applyBorder="1" applyAlignment="1">
      <alignment vertical="center" wrapText="1"/>
    </xf>
    <xf numFmtId="0" fontId="33" fillId="0" borderId="43"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8" xfId="0" applyFont="1" applyBorder="1" applyAlignment="1">
      <alignment horizontal="center" vertical="center" wrapText="1"/>
    </xf>
    <xf numFmtId="0" fontId="8" fillId="0" borderId="0" xfId="0" applyFont="1" applyBorder="1" applyAlignment="1">
      <alignment horizontal="left" vertical="top" wrapText="1"/>
    </xf>
    <xf numFmtId="0" fontId="2" fillId="0" borderId="0" xfId="0" applyFont="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33" fillId="0" borderId="57" xfId="0" applyFont="1" applyBorder="1" applyAlignment="1">
      <alignment horizontal="left" vertical="center" wrapText="1"/>
    </xf>
    <xf numFmtId="0" fontId="33" fillId="0" borderId="36" xfId="0" applyFont="1" applyBorder="1" applyAlignment="1">
      <alignment horizontal="left" vertical="center" wrapText="1"/>
    </xf>
    <xf numFmtId="0" fontId="33" fillId="0" borderId="253" xfId="0" applyFont="1" applyBorder="1" applyAlignment="1">
      <alignment horizontal="center" vertical="center" wrapText="1"/>
    </xf>
    <xf numFmtId="0" fontId="33" fillId="0" borderId="42" xfId="0" applyFont="1" applyBorder="1" applyAlignment="1">
      <alignment horizontal="center" vertical="center" wrapText="1"/>
    </xf>
    <xf numFmtId="0" fontId="5" fillId="0" borderId="69" xfId="0" applyFont="1" applyBorder="1" applyAlignment="1">
      <alignment horizontal="left" vertical="center"/>
    </xf>
    <xf numFmtId="0" fontId="34" fillId="0" borderId="43" xfId="0" applyFont="1" applyBorder="1" applyAlignment="1">
      <alignment horizontal="center" vertical="center" textRotation="90" wrapText="1"/>
    </xf>
    <xf numFmtId="0" fontId="34" fillId="0" borderId="28" xfId="0" applyFont="1" applyBorder="1" applyAlignment="1">
      <alignment horizontal="center" vertical="center" textRotation="90" wrapText="1"/>
    </xf>
    <xf numFmtId="0" fontId="33" fillId="0" borderId="43" xfId="0" applyFont="1" applyBorder="1" applyAlignment="1">
      <alignment horizontal="center" vertical="center" textRotation="90" wrapText="1"/>
    </xf>
    <xf numFmtId="0" fontId="33" fillId="0" borderId="28" xfId="0" applyFont="1" applyBorder="1" applyAlignment="1">
      <alignment horizontal="center" vertical="center" textRotation="90" wrapText="1"/>
    </xf>
    <xf numFmtId="0" fontId="33" fillId="0" borderId="43" xfId="0" applyFont="1" applyBorder="1" applyAlignment="1">
      <alignment horizontal="center" vertical="center"/>
    </xf>
    <xf numFmtId="0" fontId="33" fillId="0" borderId="57" xfId="0" applyFont="1" applyBorder="1" applyAlignment="1">
      <alignment vertical="center" wrapText="1"/>
    </xf>
    <xf numFmtId="0" fontId="33" fillId="0" borderId="36" xfId="0" applyFont="1" applyBorder="1" applyAlignment="1">
      <alignment vertical="center" wrapText="1"/>
    </xf>
    <xf numFmtId="0" fontId="2" fillId="0" borderId="0" xfId="0" applyFont="1" applyAlignment="1">
      <alignment horizontal="justify" vertical="center" wrapText="1"/>
    </xf>
    <xf numFmtId="0" fontId="33" fillId="0" borderId="40" xfId="0" applyFont="1" applyBorder="1" applyAlignment="1">
      <alignment vertical="center"/>
    </xf>
    <xf numFmtId="0" fontId="33" fillId="0" borderId="45" xfId="0" applyFont="1" applyBorder="1" applyAlignment="1">
      <alignment vertical="center"/>
    </xf>
    <xf numFmtId="0" fontId="33" fillId="0" borderId="45" xfId="0" applyFont="1" applyBorder="1" applyAlignment="1">
      <alignment horizontal="center" vertical="center" wrapText="1"/>
    </xf>
    <xf numFmtId="0" fontId="8" fillId="0" borderId="0" xfId="0" applyFont="1" applyBorder="1" applyAlignment="1">
      <alignment horizontal="justify" vertical="center" wrapText="1"/>
    </xf>
    <xf numFmtId="0" fontId="5" fillId="0" borderId="0" xfId="0" applyFont="1" applyAlignment="1">
      <alignment horizontal="left" vertical="center"/>
    </xf>
    <xf numFmtId="0" fontId="33" fillId="0" borderId="12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23" xfId="0" applyFont="1" applyBorder="1" applyAlignment="1">
      <alignment horizontal="center" vertical="center" wrapText="1"/>
    </xf>
    <xf numFmtId="0" fontId="33" fillId="0" borderId="120" xfId="0" applyFont="1" applyBorder="1" applyAlignment="1">
      <alignment horizontal="center" vertical="center" wrapText="1"/>
    </xf>
    <xf numFmtId="0" fontId="5" fillId="0" borderId="108" xfId="0" applyFont="1" applyBorder="1" applyAlignment="1">
      <alignment horizontal="left" vertical="center" wrapText="1"/>
    </xf>
    <xf numFmtId="0" fontId="2" fillId="0" borderId="0" xfId="0" applyFont="1" applyFill="1" applyAlignment="1">
      <alignment horizontal="justify" vertical="center" wrapText="1"/>
    </xf>
    <xf numFmtId="0" fontId="8" fillId="0" borderId="14" xfId="0" applyFont="1" applyFill="1" applyBorder="1" applyAlignment="1">
      <alignment horizontal="justify" vertical="center" wrapText="1"/>
    </xf>
    <xf numFmtId="0" fontId="3" fillId="0" borderId="0" xfId="0" applyFont="1" applyFill="1" applyBorder="1" applyAlignment="1">
      <alignment vertical="top" wrapText="1"/>
    </xf>
    <xf numFmtId="0" fontId="3" fillId="0" borderId="232" xfId="0" applyFont="1" applyFill="1" applyBorder="1" applyAlignment="1">
      <alignment vertical="top" wrapText="1"/>
    </xf>
    <xf numFmtId="0" fontId="5" fillId="0" borderId="101" xfId="0" applyFont="1" applyFill="1" applyBorder="1" applyAlignment="1">
      <alignment horizontal="left" vertical="top" wrapText="1"/>
    </xf>
    <xf numFmtId="0" fontId="3" fillId="0" borderId="17" xfId="0" applyFont="1" applyFill="1" applyBorder="1" applyAlignment="1">
      <alignment vertical="top" wrapText="1"/>
    </xf>
    <xf numFmtId="0" fontId="2" fillId="0" borderId="18" xfId="0" applyFont="1" applyFill="1" applyBorder="1" applyAlignment="1">
      <alignment vertical="center" wrapText="1"/>
    </xf>
    <xf numFmtId="0" fontId="2" fillId="0" borderId="15" xfId="0" applyFont="1" applyFill="1" applyBorder="1" applyAlignment="1">
      <alignment vertical="center" wrapText="1"/>
    </xf>
    <xf numFmtId="0" fontId="2" fillId="0" borderId="43" xfId="0" applyFont="1" applyFill="1" applyBorder="1" applyAlignment="1">
      <alignment vertical="center" wrapText="1"/>
    </xf>
    <xf numFmtId="0" fontId="2" fillId="0" borderId="28" xfId="0" applyFont="1" applyFill="1" applyBorder="1" applyAlignment="1">
      <alignment vertical="center" wrapText="1"/>
    </xf>
    <xf numFmtId="0" fontId="33" fillId="0" borderId="18"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3" fillId="0" borderId="16" xfId="0" applyFont="1" applyFill="1" applyBorder="1" applyAlignment="1">
      <alignment vertical="top" wrapText="1"/>
    </xf>
    <xf numFmtId="0" fontId="5" fillId="0" borderId="0" xfId="0" applyFont="1" applyBorder="1" applyAlignment="1">
      <alignment horizontal="left" vertical="center" wrapText="1"/>
    </xf>
    <xf numFmtId="0" fontId="36" fillId="0" borderId="40" xfId="0" applyFont="1" applyBorder="1" applyAlignment="1">
      <alignment vertical="center"/>
    </xf>
    <xf numFmtId="0" fontId="36" fillId="0" borderId="45" xfId="0" applyFont="1" applyBorder="1" applyAlignment="1">
      <alignment vertical="center"/>
    </xf>
    <xf numFmtId="0" fontId="36" fillId="0" borderId="43" xfId="0" applyFont="1" applyBorder="1" applyAlignment="1">
      <alignment horizontal="center" vertical="center" wrapText="1"/>
    </xf>
    <xf numFmtId="0" fontId="36" fillId="0" borderId="39" xfId="0" applyFont="1" applyBorder="1" applyAlignment="1">
      <alignment horizontal="center" vertical="center" wrapText="1"/>
    </xf>
    <xf numFmtId="0" fontId="34" fillId="0" borderId="15" xfId="0" applyFont="1" applyBorder="1" applyAlignment="1">
      <alignment horizontal="center" vertical="center"/>
    </xf>
    <xf numFmtId="168" fontId="33" fillId="0" borderId="49" xfId="59" applyNumberFormat="1" applyFont="1" applyBorder="1" applyAlignment="1">
      <alignment horizontal="center" vertical="center"/>
    </xf>
    <xf numFmtId="0" fontId="33" fillId="0" borderId="49" xfId="0" applyFont="1" applyBorder="1" applyAlignment="1">
      <alignment horizontal="center" vertical="center"/>
    </xf>
    <xf numFmtId="0" fontId="33" fillId="0" borderId="50" xfId="0" applyFont="1" applyBorder="1" applyAlignment="1">
      <alignment horizontal="center" vertical="center"/>
    </xf>
    <xf numFmtId="165" fontId="33" fillId="0" borderId="53" xfId="0" applyNumberFormat="1" applyFont="1" applyBorder="1" applyAlignment="1">
      <alignment horizontal="center" vertical="center"/>
    </xf>
    <xf numFmtId="165" fontId="33" fillId="0" borderId="56" xfId="0" applyNumberFormat="1" applyFont="1" applyBorder="1" applyAlignment="1">
      <alignment horizontal="center" vertical="center"/>
    </xf>
    <xf numFmtId="168" fontId="35" fillId="0" borderId="96" xfId="59" applyNumberFormat="1" applyFont="1" applyBorder="1"/>
    <xf numFmtId="0" fontId="35" fillId="0" borderId="96" xfId="0" applyFont="1" applyBorder="1"/>
    <xf numFmtId="0" fontId="35" fillId="0" borderId="145" xfId="0" applyFont="1" applyBorder="1"/>
    <xf numFmtId="0" fontId="34" fillId="0" borderId="254" xfId="0" applyFont="1" applyBorder="1" applyAlignment="1">
      <alignment vertical="center"/>
    </xf>
    <xf numFmtId="168" fontId="34" fillId="0" borderId="255" xfId="59" applyNumberFormat="1" applyFont="1" applyBorder="1" applyAlignment="1">
      <alignment horizontal="center" vertical="center"/>
    </xf>
    <xf numFmtId="165" fontId="34" fillId="0" borderId="255" xfId="0" applyNumberFormat="1" applyFont="1" applyBorder="1" applyAlignment="1">
      <alignment horizontal="center" vertical="center"/>
    </xf>
    <xf numFmtId="165" fontId="34" fillId="0" borderId="256" xfId="0" applyNumberFormat="1" applyFont="1" applyBorder="1" applyAlignment="1">
      <alignment horizontal="center" vertical="center"/>
    </xf>
    <xf numFmtId="0" fontId="34" fillId="0" borderId="18" xfId="0" applyFont="1" applyBorder="1" applyAlignment="1">
      <alignment horizontal="center" vertical="center"/>
    </xf>
    <xf numFmtId="0" fontId="5" fillId="0" borderId="232" xfId="0" applyFont="1" applyBorder="1" applyAlignment="1">
      <alignment horizontal="left" vertical="center" wrapText="1"/>
    </xf>
    <xf numFmtId="0" fontId="35" fillId="0" borderId="50" xfId="0" applyFont="1" applyBorder="1" applyAlignment="1">
      <alignment vertical="center"/>
    </xf>
    <xf numFmtId="0" fontId="34" fillId="0" borderId="136" xfId="0" applyFont="1" applyBorder="1" applyAlignment="1">
      <alignment vertical="center"/>
    </xf>
    <xf numFmtId="0" fontId="36" fillId="0" borderId="44" xfId="0" applyFont="1" applyBorder="1" applyAlignment="1">
      <alignment horizontal="center" vertical="center" wrapText="1"/>
    </xf>
    <xf numFmtId="0" fontId="37" fillId="0" borderId="15" xfId="0" applyFont="1" applyBorder="1" applyAlignment="1">
      <alignment horizontal="center" vertical="center"/>
    </xf>
    <xf numFmtId="165" fontId="36" fillId="0" borderId="53" xfId="0" applyNumberFormat="1" applyFont="1" applyBorder="1" applyAlignment="1">
      <alignment horizontal="center" vertical="center"/>
    </xf>
    <xf numFmtId="165" fontId="36" fillId="0" borderId="56" xfId="0" applyNumberFormat="1" applyFont="1" applyBorder="1" applyAlignment="1">
      <alignment horizontal="center" vertical="center"/>
    </xf>
    <xf numFmtId="0" fontId="36" fillId="0" borderId="50" xfId="0" applyFont="1" applyBorder="1" applyAlignment="1">
      <alignment horizontal="center" vertical="center"/>
    </xf>
    <xf numFmtId="0" fontId="37" fillId="0" borderId="136" xfId="0" applyFont="1" applyBorder="1" applyAlignment="1">
      <alignment vertical="center"/>
    </xf>
    <xf numFmtId="168" fontId="37" fillId="0" borderId="255" xfId="59" applyNumberFormat="1" applyFont="1" applyBorder="1" applyAlignment="1">
      <alignment horizontal="center" vertical="center"/>
    </xf>
    <xf numFmtId="165" fontId="37" fillId="0" borderId="255" xfId="0" applyNumberFormat="1" applyFont="1" applyBorder="1" applyAlignment="1">
      <alignment horizontal="center" vertical="center"/>
    </xf>
    <xf numFmtId="165" fontId="37" fillId="0" borderId="256" xfId="0" applyNumberFormat="1" applyFont="1" applyBorder="1" applyAlignment="1">
      <alignment horizontal="center" vertical="center"/>
    </xf>
    <xf numFmtId="0" fontId="37" fillId="0" borderId="18" xfId="0" applyFont="1" applyBorder="1" applyAlignment="1">
      <alignment horizontal="center" vertical="center"/>
    </xf>
  </cellXfs>
  <cellStyles count="1097">
    <cellStyle name="20 % - Accent1 2" xfId="2"/>
    <cellStyle name="20 % - Accent2 2" xfId="3"/>
    <cellStyle name="20 % - Accent3 2" xfId="4"/>
    <cellStyle name="20 % - Accent4 2" xfId="5"/>
    <cellStyle name="20 % - Accent5 2" xfId="6"/>
    <cellStyle name="20 % - Accent6 2" xfId="7"/>
    <cellStyle name="40 % - Accent1 2" xfId="8"/>
    <cellStyle name="40 % - Accent2 2" xfId="9"/>
    <cellStyle name="40 % - Accent3 2" xfId="10"/>
    <cellStyle name="40 % - Accent4 2" xfId="11"/>
    <cellStyle name="40 % - Accent5 2" xfId="12"/>
    <cellStyle name="40 % - Accent6 2" xfId="13"/>
    <cellStyle name="60 % - Accent1 2" xfId="14"/>
    <cellStyle name="60 % - Accent2 2" xfId="15"/>
    <cellStyle name="60 % - Accent3 2" xfId="16"/>
    <cellStyle name="60 % - Accent4 2" xfId="17"/>
    <cellStyle name="60 % - Accent5 2" xfId="18"/>
    <cellStyle name="60 % - Accent6 2" xfId="19"/>
    <cellStyle name="Accent1 2" xfId="20"/>
    <cellStyle name="Accent2 2" xfId="21"/>
    <cellStyle name="Accent3 2" xfId="22"/>
    <cellStyle name="Accent4 2" xfId="23"/>
    <cellStyle name="Accent5 2" xfId="24"/>
    <cellStyle name="Accent6 2" xfId="25"/>
    <cellStyle name="Avertissement 2" xfId="26"/>
    <cellStyle name="Bon" xfId="27"/>
    <cellStyle name="Calcul 2" xfId="28"/>
    <cellStyle name="Calcul 2 2" xfId="54"/>
    <cellStyle name="Calcul 2 2 10" xfId="98"/>
    <cellStyle name="Calcul 2 2 2" xfId="118"/>
    <cellStyle name="Calcul 2 2 2 2" xfId="700"/>
    <cellStyle name="Calcul 2 2 2 3" xfId="400"/>
    <cellStyle name="Calcul 2 2 3" xfId="141"/>
    <cellStyle name="Calcul 2 2 3 2" xfId="423"/>
    <cellStyle name="Calcul 2 2 4" xfId="166"/>
    <cellStyle name="Calcul 2 2 4 2" xfId="448"/>
    <cellStyle name="Calcul 2 2 5" xfId="199"/>
    <cellStyle name="Calcul 2 2 5 2" xfId="481"/>
    <cellStyle name="Calcul 2 2 6" xfId="220"/>
    <cellStyle name="Calcul 2 2 6 2" xfId="502"/>
    <cellStyle name="Calcul 2 2 7" xfId="265"/>
    <cellStyle name="Calcul 2 2 7 2" xfId="546"/>
    <cellStyle name="Calcul 2 2 8" xfId="297"/>
    <cellStyle name="Calcul 2 2 8 2" xfId="578"/>
    <cellStyle name="Calcul 2 2 9" xfId="314"/>
    <cellStyle name="Calcul 2 2 9 2" xfId="595"/>
    <cellStyle name="Calcul 2 3" xfId="65"/>
    <cellStyle name="Calcul 2 3 2" xfId="129"/>
    <cellStyle name="Calcul 2 3 2 2" xfId="411"/>
    <cellStyle name="Calcul 2 3 3" xfId="170"/>
    <cellStyle name="Calcul 2 3 3 2" xfId="452"/>
    <cellStyle name="Calcul 2 3 4" xfId="190"/>
    <cellStyle name="Calcul 2 3 4 2" xfId="472"/>
    <cellStyle name="Calcul 2 3 5" xfId="229"/>
    <cellStyle name="Calcul 2 3 5 2" xfId="511"/>
    <cellStyle name="Calcul 2 3 6" xfId="269"/>
    <cellStyle name="Calcul 2 3 6 2" xfId="550"/>
    <cellStyle name="Calcul 2 3 7" xfId="286"/>
    <cellStyle name="Calcul 2 3 7 2" xfId="567"/>
    <cellStyle name="Calcul 2 3 8" xfId="306"/>
    <cellStyle name="Calcul 2 3 8 2" xfId="587"/>
    <cellStyle name="Calcul 2 3 9" xfId="340"/>
    <cellStyle name="Calcul 2 4" xfId="64"/>
    <cellStyle name="Calcul 2 4 2" xfId="128"/>
    <cellStyle name="Calcul 2 4 2 2" xfId="410"/>
    <cellStyle name="Calcul 2 4 3" xfId="154"/>
    <cellStyle name="Calcul 2 4 3 2" xfId="436"/>
    <cellStyle name="Calcul 2 4 4" xfId="97"/>
    <cellStyle name="Calcul 2 4 4 2" xfId="380"/>
    <cellStyle name="Calcul 2 4 5" xfId="228"/>
    <cellStyle name="Calcul 2 4 5 2" xfId="510"/>
    <cellStyle name="Calcul 2 4 6" xfId="268"/>
    <cellStyle name="Calcul 2 4 6 2" xfId="549"/>
    <cellStyle name="Calcul 2 4 7" xfId="285"/>
    <cellStyle name="Calcul 2 4 7 2" xfId="566"/>
    <cellStyle name="Calcul 2 4 8" xfId="305"/>
    <cellStyle name="Calcul 2 4 8 2" xfId="586"/>
    <cellStyle name="Calcul 2 4 9" xfId="327"/>
    <cellStyle name="Cellule liée 2" xfId="29"/>
    <cellStyle name="Entrée 2" xfId="30"/>
    <cellStyle name="Entrée 2 2" xfId="55"/>
    <cellStyle name="Entrée 2 2 10" xfId="241"/>
    <cellStyle name="Entrée 2 2 2" xfId="119"/>
    <cellStyle name="Entrée 2 2 2 2" xfId="701"/>
    <cellStyle name="Entrée 2 2 2 3" xfId="401"/>
    <cellStyle name="Entrée 2 2 3" xfId="142"/>
    <cellStyle name="Entrée 2 2 3 2" xfId="424"/>
    <cellStyle name="Entrée 2 2 4" xfId="178"/>
    <cellStyle name="Entrée 2 2 4 2" xfId="460"/>
    <cellStyle name="Entrée 2 2 5" xfId="209"/>
    <cellStyle name="Entrée 2 2 5 2" xfId="491"/>
    <cellStyle name="Entrée 2 2 6" xfId="237"/>
    <cellStyle name="Entrée 2 2 6 2" xfId="519"/>
    <cellStyle name="Entrée 2 2 7" xfId="277"/>
    <cellStyle name="Entrée 2 2 7 2" xfId="558"/>
    <cellStyle name="Entrée 2 2 8" xfId="298"/>
    <cellStyle name="Entrée 2 2 8 2" xfId="579"/>
    <cellStyle name="Entrée 2 2 9" xfId="315"/>
    <cellStyle name="Entrée 2 2 9 2" xfId="596"/>
    <cellStyle name="Entrée 2 3" xfId="67"/>
    <cellStyle name="Entrée 2 3 2" xfId="131"/>
    <cellStyle name="Entrée 2 3 2 2" xfId="413"/>
    <cellStyle name="Entrée 2 3 3" xfId="172"/>
    <cellStyle name="Entrée 2 3 3 2" xfId="454"/>
    <cellStyle name="Entrée 2 3 4" xfId="203"/>
    <cellStyle name="Entrée 2 3 4 2" xfId="485"/>
    <cellStyle name="Entrée 2 3 5" xfId="231"/>
    <cellStyle name="Entrée 2 3 5 2" xfId="513"/>
    <cellStyle name="Entrée 2 3 6" xfId="271"/>
    <cellStyle name="Entrée 2 3 6 2" xfId="552"/>
    <cellStyle name="Entrée 2 3 7" xfId="288"/>
    <cellStyle name="Entrée 2 3 7 2" xfId="569"/>
    <cellStyle name="Entrée 2 3 8" xfId="308"/>
    <cellStyle name="Entrée 2 3 8 2" xfId="589"/>
    <cellStyle name="Entrée 2 3 9" xfId="341"/>
    <cellStyle name="Entrée 2 4" xfId="66"/>
    <cellStyle name="Entrée 2 4 2" xfId="130"/>
    <cellStyle name="Entrée 2 4 2 2" xfId="412"/>
    <cellStyle name="Entrée 2 4 3" xfId="171"/>
    <cellStyle name="Entrée 2 4 3 2" xfId="453"/>
    <cellStyle name="Entrée 2 4 4" xfId="202"/>
    <cellStyle name="Entrée 2 4 4 2" xfId="484"/>
    <cellStyle name="Entrée 2 4 5" xfId="230"/>
    <cellStyle name="Entrée 2 4 5 2" xfId="512"/>
    <cellStyle name="Entrée 2 4 6" xfId="270"/>
    <cellStyle name="Entrée 2 4 6 2" xfId="551"/>
    <cellStyle name="Entrée 2 4 7" xfId="287"/>
    <cellStyle name="Entrée 2 4 7 2" xfId="568"/>
    <cellStyle name="Entrée 2 4 8" xfId="307"/>
    <cellStyle name="Entrée 2 4 8 2" xfId="588"/>
    <cellStyle name="Entrée 2 4 9" xfId="328"/>
    <cellStyle name="Euro" xfId="31"/>
    <cellStyle name="Insatisfaisant 2" xfId="32"/>
    <cellStyle name="Milliers" xfId="59" builtinId="3"/>
    <cellStyle name="Milliers 2" xfId="346"/>
    <cellStyle name="Milliers 3" xfId="353"/>
    <cellStyle name="Motif" xfId="33"/>
    <cellStyle name="Neutre 2" xfId="34"/>
    <cellStyle name="Normal" xfId="0" builtinId="0"/>
    <cellStyle name="Normal 2" xfId="35"/>
    <cellStyle name="Normal_Schema (version 1)" xfId="50"/>
    <cellStyle name="Pourcentage" xfId="1" builtinId="5"/>
    <cellStyle name="Pourcentage 2" xfId="36"/>
    <cellStyle name="Remarque" xfId="37"/>
    <cellStyle name="Remarque 2" xfId="48"/>
    <cellStyle name="Remarque 2 2" xfId="58"/>
    <cellStyle name="Remarque 2 2 10" xfId="335"/>
    <cellStyle name="Remarque 2 2 2" xfId="122"/>
    <cellStyle name="Remarque 2 2 2 2" xfId="704"/>
    <cellStyle name="Remarque 2 2 2 3" xfId="404"/>
    <cellStyle name="Remarque 2 2 3" xfId="145"/>
    <cellStyle name="Remarque 2 2 3 2" xfId="427"/>
    <cellStyle name="Remarque 2 2 4" xfId="181"/>
    <cellStyle name="Remarque 2 2 4 2" xfId="463"/>
    <cellStyle name="Remarque 2 2 5" xfId="212"/>
    <cellStyle name="Remarque 2 2 5 2" xfId="494"/>
    <cellStyle name="Remarque 2 2 6" xfId="240"/>
    <cellStyle name="Remarque 2 2 6 2" xfId="522"/>
    <cellStyle name="Remarque 2 2 7" xfId="280"/>
    <cellStyle name="Remarque 2 2 7 2" xfId="561"/>
    <cellStyle name="Remarque 2 2 8" xfId="300"/>
    <cellStyle name="Remarque 2 2 8 2" xfId="581"/>
    <cellStyle name="Remarque 2 2 9" xfId="318"/>
    <cellStyle name="Remarque 2 2 9 2" xfId="599"/>
    <cellStyle name="Remarque 2 3" xfId="62"/>
    <cellStyle name="Remarque 2 3 2" xfId="126"/>
    <cellStyle name="Remarque 2 3 2 2" xfId="408"/>
    <cellStyle name="Remarque 2 3 3" xfId="79"/>
    <cellStyle name="Remarque 2 3 3 2" xfId="362"/>
    <cellStyle name="Remarque 2 3 4" xfId="165"/>
    <cellStyle name="Remarque 2 3 4 2" xfId="447"/>
    <cellStyle name="Remarque 2 3 5" xfId="226"/>
    <cellStyle name="Remarque 2 3 5 2" xfId="508"/>
    <cellStyle name="Remarque 2 3 6" xfId="187"/>
    <cellStyle name="Remarque 2 3 6 2" xfId="469"/>
    <cellStyle name="Remarque 2 3 7" xfId="283"/>
    <cellStyle name="Remarque 2 3 7 2" xfId="564"/>
    <cellStyle name="Remarque 2 3 8" xfId="320"/>
    <cellStyle name="Remarque 2 3 8 2" xfId="601"/>
    <cellStyle name="Remarque 2 3 9" xfId="338"/>
    <cellStyle name="Remarque 2 4" xfId="70"/>
    <cellStyle name="Remarque 2 4 2" xfId="134"/>
    <cellStyle name="Remarque 2 4 2 2" xfId="416"/>
    <cellStyle name="Remarque 2 4 3" xfId="175"/>
    <cellStyle name="Remarque 2 4 3 2" xfId="457"/>
    <cellStyle name="Remarque 2 4 4" xfId="206"/>
    <cellStyle name="Remarque 2 4 4 2" xfId="488"/>
    <cellStyle name="Remarque 2 4 5" xfId="234"/>
    <cellStyle name="Remarque 2 4 5 2" xfId="516"/>
    <cellStyle name="Remarque 2 4 6" xfId="274"/>
    <cellStyle name="Remarque 2 4 6 2" xfId="555"/>
    <cellStyle name="Remarque 2 4 7" xfId="291"/>
    <cellStyle name="Remarque 2 4 7 2" xfId="572"/>
    <cellStyle name="Remarque 2 4 8" xfId="311"/>
    <cellStyle name="Remarque 2 4 8 2" xfId="592"/>
    <cellStyle name="Remarque 2 4 9" xfId="331"/>
    <cellStyle name="Sortie 2" xfId="38"/>
    <cellStyle name="Sortie 2 2" xfId="56"/>
    <cellStyle name="Sortie 2 2 10" xfId="299"/>
    <cellStyle name="Sortie 2 2 10 2" xfId="864"/>
    <cellStyle name="Sortie 2 2 10 3" xfId="580"/>
    <cellStyle name="Sortie 2 2 11" xfId="316"/>
    <cellStyle name="Sortie 2 2 11 2" xfId="875"/>
    <cellStyle name="Sortie 2 2 11 3" xfId="597"/>
    <cellStyle name="Sortie 2 2 12" xfId="322"/>
    <cellStyle name="Sortie 2 2 12 2" xfId="881"/>
    <cellStyle name="Sortie 2 2 12 3" xfId="603"/>
    <cellStyle name="Sortie 2 2 13" xfId="351"/>
    <cellStyle name="Sortie 2 2 2" xfId="120"/>
    <cellStyle name="Sortie 2 2 2 2" xfId="702"/>
    <cellStyle name="Sortie 2 2 2 3" xfId="402"/>
    <cellStyle name="Sortie 2 2 3" xfId="143"/>
    <cellStyle name="Sortie 2 2 3 2" xfId="723"/>
    <cellStyle name="Sortie 2 2 3 3" xfId="425"/>
    <cellStyle name="Sortie 2 2 4" xfId="179"/>
    <cellStyle name="Sortie 2 2 4 2" xfId="756"/>
    <cellStyle name="Sortie 2 2 4 3" xfId="461"/>
    <cellStyle name="Sortie 2 2 5" xfId="210"/>
    <cellStyle name="Sortie 2 2 5 2" xfId="784"/>
    <cellStyle name="Sortie 2 2 5 3" xfId="492"/>
    <cellStyle name="Sortie 2 2 6" xfId="238"/>
    <cellStyle name="Sortie 2 2 6 2" xfId="810"/>
    <cellStyle name="Sortie 2 2 6 3" xfId="520"/>
    <cellStyle name="Sortie 2 2 7" xfId="200"/>
    <cellStyle name="Sortie 2 2 7 2" xfId="776"/>
    <cellStyle name="Sortie 2 2 7 3" xfId="482"/>
    <cellStyle name="Sortie 2 2 8" xfId="92"/>
    <cellStyle name="Sortie 2 2 8 2" xfId="674"/>
    <cellStyle name="Sortie 2 2 8 3" xfId="375"/>
    <cellStyle name="Sortie 2 2 9" xfId="278"/>
    <cellStyle name="Sortie 2 2 9 2" xfId="848"/>
    <cellStyle name="Sortie 2 2 9 3" xfId="559"/>
    <cellStyle name="Sortie 2 3" xfId="68"/>
    <cellStyle name="Sortie 2 3 10" xfId="309"/>
    <cellStyle name="Sortie 2 3 10 2" xfId="871"/>
    <cellStyle name="Sortie 2 3 10 3" xfId="590"/>
    <cellStyle name="Sortie 2 3 11" xfId="329"/>
    <cellStyle name="Sortie 2 3 11 2" xfId="888"/>
    <cellStyle name="Sortie 2 3 11 3" xfId="608"/>
    <cellStyle name="Sortie 2 3 12" xfId="342"/>
    <cellStyle name="Sortie 2 3 12 2" xfId="899"/>
    <cellStyle name="Sortie 2 3 13" xfId="650"/>
    <cellStyle name="Sortie 2 3 2" xfId="132"/>
    <cellStyle name="Sortie 2 3 2 2" xfId="712"/>
    <cellStyle name="Sortie 2 3 2 3" xfId="414"/>
    <cellStyle name="Sortie 2 3 3" xfId="173"/>
    <cellStyle name="Sortie 2 3 3 2" xfId="750"/>
    <cellStyle name="Sortie 2 3 3 3" xfId="455"/>
    <cellStyle name="Sortie 2 3 4" xfId="204"/>
    <cellStyle name="Sortie 2 3 4 2" xfId="779"/>
    <cellStyle name="Sortie 2 3 4 3" xfId="486"/>
    <cellStyle name="Sortie 2 3 5" xfId="232"/>
    <cellStyle name="Sortie 2 3 5 2" xfId="805"/>
    <cellStyle name="Sortie 2 3 5 3" xfId="514"/>
    <cellStyle name="Sortie 2 3 6" xfId="247"/>
    <cellStyle name="Sortie 2 3 6 2" xfId="819"/>
    <cellStyle name="Sortie 2 3 6 3" xfId="528"/>
    <cellStyle name="Sortie 2 3 7" xfId="258"/>
    <cellStyle name="Sortie 2 3 7 2" xfId="830"/>
    <cellStyle name="Sortie 2 3 7 3" xfId="539"/>
    <cellStyle name="Sortie 2 3 8" xfId="272"/>
    <cellStyle name="Sortie 2 3 8 2" xfId="843"/>
    <cellStyle name="Sortie 2 3 8 3" xfId="553"/>
    <cellStyle name="Sortie 2 3 9" xfId="289"/>
    <cellStyle name="Sortie 2 3 9 2" xfId="857"/>
    <cellStyle name="Sortie 2 3 9 3" xfId="570"/>
    <cellStyle name="Sortie 2 4" xfId="61"/>
    <cellStyle name="Sortie 2 4 10" xfId="302"/>
    <cellStyle name="Sortie 2 4 10 2" xfId="866"/>
    <cellStyle name="Sortie 2 4 10 3" xfId="583"/>
    <cellStyle name="Sortie 2 4 11" xfId="325"/>
    <cellStyle name="Sortie 2 4 11 2" xfId="884"/>
    <cellStyle name="Sortie 2 4 11 3" xfId="606"/>
    <cellStyle name="Sortie 2 4 12" xfId="337"/>
    <cellStyle name="Sortie 2 4 12 2" xfId="895"/>
    <cellStyle name="Sortie 2 4 13" xfId="645"/>
    <cellStyle name="Sortie 2 4 2" xfId="125"/>
    <cellStyle name="Sortie 2 4 2 2" xfId="707"/>
    <cellStyle name="Sortie 2 4 2 3" xfId="407"/>
    <cellStyle name="Sortie 2 4 3" xfId="80"/>
    <cellStyle name="Sortie 2 4 3 2" xfId="662"/>
    <cellStyle name="Sortie 2 4 3 3" xfId="363"/>
    <cellStyle name="Sortie 2 4 4" xfId="96"/>
    <cellStyle name="Sortie 2 4 4 2" xfId="678"/>
    <cellStyle name="Sortie 2 4 4 3" xfId="379"/>
    <cellStyle name="Sortie 2 4 5" xfId="225"/>
    <cellStyle name="Sortie 2 4 5 2" xfId="799"/>
    <cellStyle name="Sortie 2 4 5 3" xfId="507"/>
    <cellStyle name="Sortie 2 4 6" xfId="243"/>
    <cellStyle name="Sortie 2 4 6 2" xfId="815"/>
    <cellStyle name="Sortie 2 4 6 3" xfId="524"/>
    <cellStyle name="Sortie 2 4 7" xfId="255"/>
    <cellStyle name="Sortie 2 4 7 2" xfId="827"/>
    <cellStyle name="Sortie 2 4 7 3" xfId="536"/>
    <cellStyle name="Sortie 2 4 8" xfId="160"/>
    <cellStyle name="Sortie 2 4 8 2" xfId="739"/>
    <cellStyle name="Sortie 2 4 8 3" xfId="442"/>
    <cellStyle name="Sortie 2 4 9" xfId="282"/>
    <cellStyle name="Sortie 2 4 9 2" xfId="852"/>
    <cellStyle name="Sortie 2 4 9 3" xfId="563"/>
    <cellStyle name="Style 1" xfId="39"/>
    <cellStyle name="Texte explicatif 2" xfId="40"/>
    <cellStyle name="Titre 1" xfId="41"/>
    <cellStyle name="Titre 2" xfId="42"/>
    <cellStyle name="Titre 3" xfId="43"/>
    <cellStyle name="Titre 3 10" xfId="81"/>
    <cellStyle name="Titre 3 10 2" xfId="663"/>
    <cellStyle name="Titre 3 10 3" xfId="854"/>
    <cellStyle name="Titre 3 10 4" xfId="1017"/>
    <cellStyle name="Titre 3 10 5" xfId="364"/>
    <cellStyle name="Titre 3 11" xfId="123"/>
    <cellStyle name="Titre 3 11 2" xfId="705"/>
    <cellStyle name="Titre 3 11 3" xfId="619"/>
    <cellStyle name="Titre 3 11 4" xfId="786"/>
    <cellStyle name="Titre 3 11 5" xfId="405"/>
    <cellStyle name="Titre 3 12" xfId="89"/>
    <cellStyle name="Titre 3 12 2" xfId="671"/>
    <cellStyle name="Titre 3 12 3" xfId="869"/>
    <cellStyle name="Titre 3 12 4" xfId="955"/>
    <cellStyle name="Titre 3 12 5" xfId="372"/>
    <cellStyle name="Titre 3 13" xfId="107"/>
    <cellStyle name="Titre 3 13 2" xfId="689"/>
    <cellStyle name="Titre 3 13 3" xfId="633"/>
    <cellStyle name="Titre 3 13 4" xfId="936"/>
    <cellStyle name="Titre 3 13 5" xfId="389"/>
    <cellStyle name="Titre 3 14" xfId="182"/>
    <cellStyle name="Titre 3 14 2" xfId="758"/>
    <cellStyle name="Titre 3 14 3" xfId="937"/>
    <cellStyle name="Titre 3 14 4" xfId="803"/>
    <cellStyle name="Titre 3 14 5" xfId="464"/>
    <cellStyle name="Titre 3 15" xfId="198"/>
    <cellStyle name="Titre 3 15 2" xfId="774"/>
    <cellStyle name="Titre 3 15 3" xfId="950"/>
    <cellStyle name="Titre 3 15 4" xfId="845"/>
    <cellStyle name="Titre 3 15 5" xfId="480"/>
    <cellStyle name="Titre 3 16" xfId="163"/>
    <cellStyle name="Titre 3 16 2" xfId="742"/>
    <cellStyle name="Titre 3 16 3" xfId="926"/>
    <cellStyle name="Titre 3 16 4" xfId="778"/>
    <cellStyle name="Titre 3 16 5" xfId="445"/>
    <cellStyle name="Titre 3 17" xfId="222"/>
    <cellStyle name="Titre 3 17 2" xfId="796"/>
    <cellStyle name="Titre 3 17 3" xfId="969"/>
    <cellStyle name="Titre 3 17 4" xfId="1053"/>
    <cellStyle name="Titre 3 17 5" xfId="504"/>
    <cellStyle name="Titre 3 18" xfId="151"/>
    <cellStyle name="Titre 3 18 2" xfId="730"/>
    <cellStyle name="Titre 3 18 3" xfId="916"/>
    <cellStyle name="Titre 3 18 4" xfId="981"/>
    <cellStyle name="Titre 3 18 5" xfId="433"/>
    <cellStyle name="Titre 3 19" xfId="246"/>
    <cellStyle name="Titre 3 19 2" xfId="818"/>
    <cellStyle name="Titre 3 19 3" xfId="985"/>
    <cellStyle name="Titre 3 19 4" xfId="1062"/>
    <cellStyle name="Titre 3 19 5" xfId="527"/>
    <cellStyle name="Titre 3 2" xfId="49"/>
    <cellStyle name="Titre 3 2 10" xfId="101"/>
    <cellStyle name="Titre 3 2 10 2" xfId="683"/>
    <cellStyle name="Titre 3 2 10 3" xfId="775"/>
    <cellStyle name="Titre 3 2 10 4" xfId="842"/>
    <cellStyle name="Titre 3 2 10 5" xfId="383"/>
    <cellStyle name="Titre 3 2 11" xfId="164"/>
    <cellStyle name="Titre 3 2 11 2" xfId="743"/>
    <cellStyle name="Titre 3 2 11 3" xfId="927"/>
    <cellStyle name="Titre 3 2 11 4" xfId="1041"/>
    <cellStyle name="Titre 3 2 11 5" xfId="446"/>
    <cellStyle name="Titre 3 2 12" xfId="162"/>
    <cellStyle name="Titre 3 2 12 2" xfId="741"/>
    <cellStyle name="Titre 3 2 12 3" xfId="925"/>
    <cellStyle name="Titre 3 2 12 4" xfId="615"/>
    <cellStyle name="Titre 3 2 12 5" xfId="444"/>
    <cellStyle name="Titre 3 2 13" xfId="218"/>
    <cellStyle name="Titre 3 2 13 2" xfId="792"/>
    <cellStyle name="Titre 3 2 13 3" xfId="966"/>
    <cellStyle name="Titre 3 2 13 4" xfId="1050"/>
    <cellStyle name="Titre 3 2 13 5" xfId="500"/>
    <cellStyle name="Titre 3 2 14" xfId="84"/>
    <cellStyle name="Titre 3 2 14 2" xfId="666"/>
    <cellStyle name="Titre 3 2 14 3" xfId="679"/>
    <cellStyle name="Titre 3 2 14 4" xfId="1035"/>
    <cellStyle name="Titre 3 2 14 5" xfId="367"/>
    <cellStyle name="Titre 3 2 15" xfId="217"/>
    <cellStyle name="Titre 3 2 15 2" xfId="791"/>
    <cellStyle name="Titre 3 2 15 3" xfId="965"/>
    <cellStyle name="Titre 3 2 15 4" xfId="1049"/>
    <cellStyle name="Titre 3 2 15 5" xfId="499"/>
    <cellStyle name="Titre 3 2 16" xfId="221"/>
    <cellStyle name="Titre 3 2 16 2" xfId="795"/>
    <cellStyle name="Titre 3 2 16 3" xfId="968"/>
    <cellStyle name="Titre 3 2 16 4" xfId="1052"/>
    <cellStyle name="Titre 3 2 16 5" xfId="503"/>
    <cellStyle name="Titre 3 2 17" xfId="303"/>
    <cellStyle name="Titre 3 2 17 2" xfId="867"/>
    <cellStyle name="Titre 3 2 17 3" xfId="1021"/>
    <cellStyle name="Titre 3 2 17 4" xfId="1083"/>
    <cellStyle name="Titre 3 2 17 5" xfId="584"/>
    <cellStyle name="Titre 3 2 18" xfId="347"/>
    <cellStyle name="Titre 3 2 2" xfId="113"/>
    <cellStyle name="Titre 3 2 2 2" xfId="695"/>
    <cellStyle name="Titre 3 2 2 3" xfId="628"/>
    <cellStyle name="Titre 3 2 2 4" xfId="639"/>
    <cellStyle name="Titre 3 2 2 5" xfId="395"/>
    <cellStyle name="Titre 3 2 3" xfId="75"/>
    <cellStyle name="Titre 3 2 3 2" xfId="657"/>
    <cellStyle name="Titre 3 2 3 3" xfId="813"/>
    <cellStyle name="Titre 3 2 3 4" xfId="958"/>
    <cellStyle name="Titre 3 2 3 5" xfId="358"/>
    <cellStyle name="Titre 3 2 4" xfId="74"/>
    <cellStyle name="Titre 3 2 4 2" xfId="656"/>
    <cellStyle name="Titre 3 2 4 3" xfId="722"/>
    <cellStyle name="Titre 3 2 4 4" xfId="979"/>
    <cellStyle name="Titre 3 2 4 5" xfId="357"/>
    <cellStyle name="Titre 3 2 5" xfId="87"/>
    <cellStyle name="Titre 3 2 5 2" xfId="669"/>
    <cellStyle name="Titre 3 2 5 3" xfId="648"/>
    <cellStyle name="Titre 3 2 5 4" xfId="1002"/>
    <cellStyle name="Titre 3 2 5 5" xfId="370"/>
    <cellStyle name="Titre 3 2 6" xfId="100"/>
    <cellStyle name="Titre 3 2 6 2" xfId="682"/>
    <cellStyle name="Titre 3 2 6 3" xfId="794"/>
    <cellStyle name="Titre 3 2 6 4" xfId="617"/>
    <cellStyle name="Titre 3 2 6 5" xfId="382"/>
    <cellStyle name="Titre 3 2 7" xfId="111"/>
    <cellStyle name="Titre 3 2 7 2" xfId="693"/>
    <cellStyle name="Titre 3 2 7 3" xfId="630"/>
    <cellStyle name="Titre 3 2 7 4" xfId="649"/>
    <cellStyle name="Titre 3 2 7 5" xfId="393"/>
    <cellStyle name="Titre 3 2 8" xfId="155"/>
    <cellStyle name="Titre 3 2 8 2" xfId="734"/>
    <cellStyle name="Titre 3 2 8 3" xfId="919"/>
    <cellStyle name="Titre 3 2 8 4" xfId="1034"/>
    <cellStyle name="Titre 3 2 8 5" xfId="437"/>
    <cellStyle name="Titre 3 2 9" xfId="103"/>
    <cellStyle name="Titre 3 2 9 2" xfId="685"/>
    <cellStyle name="Titre 3 2 9 3" xfId="721"/>
    <cellStyle name="Titre 3 2 9 4" xfId="1018"/>
    <cellStyle name="Titre 3 2 9 5" xfId="385"/>
    <cellStyle name="Titre 3 20" xfId="137"/>
    <cellStyle name="Titre 3 20 2" xfId="717"/>
    <cellStyle name="Titre 3 20 3" xfId="905"/>
    <cellStyle name="Titre 3 20 4" xfId="1000"/>
    <cellStyle name="Titre 3 20 5" xfId="419"/>
    <cellStyle name="Titre 3 3" xfId="51"/>
    <cellStyle name="Titre 3 3 10" xfId="91"/>
    <cellStyle name="Titre 3 3 10 2" xfId="673"/>
    <cellStyle name="Titre 3 3 10 3" xfId="841"/>
    <cellStyle name="Titre 3 3 10 4" xfId="903"/>
    <cellStyle name="Titre 3 3 10 5" xfId="374"/>
    <cellStyle name="Titre 3 3 11" xfId="193"/>
    <cellStyle name="Titre 3 3 11 2" xfId="769"/>
    <cellStyle name="Titre 3 3 11 3" xfId="946"/>
    <cellStyle name="Titre 3 3 11 4" xfId="652"/>
    <cellStyle name="Titre 3 3 11 5" xfId="475"/>
    <cellStyle name="Titre 3 3 12" xfId="244"/>
    <cellStyle name="Titre 3 3 12 2" xfId="816"/>
    <cellStyle name="Titre 3 3 12 3" xfId="983"/>
    <cellStyle name="Titre 3 3 12 4" xfId="1060"/>
    <cellStyle name="Titre 3 3 12 5" xfId="525"/>
    <cellStyle name="Titre 3 3 13" xfId="197"/>
    <cellStyle name="Titre 3 3 13 2" xfId="773"/>
    <cellStyle name="Titre 3 3 13 3" xfId="949"/>
    <cellStyle name="Titre 3 3 13 4" xfId="807"/>
    <cellStyle name="Titre 3 3 13 5" xfId="479"/>
    <cellStyle name="Titre 3 3 14" xfId="195"/>
    <cellStyle name="Titre 3 3 14 2" xfId="771"/>
    <cellStyle name="Titre 3 3 14 3" xfId="948"/>
    <cellStyle name="Titre 3 3 14 4" xfId="752"/>
    <cellStyle name="Titre 3 3 14 5" xfId="477"/>
    <cellStyle name="Titre 3 3 15" xfId="294"/>
    <cellStyle name="Titre 3 3 15 2" xfId="861"/>
    <cellStyle name="Titre 3 3 15 3" xfId="1014"/>
    <cellStyle name="Titre 3 3 15 4" xfId="1080"/>
    <cellStyle name="Titre 3 3 15 5" xfId="575"/>
    <cellStyle name="Titre 3 3 16" xfId="266"/>
    <cellStyle name="Titre 3 3 16 2" xfId="838"/>
    <cellStyle name="Titre 3 3 16 3" xfId="996"/>
    <cellStyle name="Titre 3 3 16 4" xfId="1073"/>
    <cellStyle name="Titre 3 3 16 5" xfId="547"/>
    <cellStyle name="Titre 3 3 17" xfId="214"/>
    <cellStyle name="Titre 3 3 17 2" xfId="788"/>
    <cellStyle name="Titre 3 3 17 3" xfId="962"/>
    <cellStyle name="Titre 3 3 17 4" xfId="1046"/>
    <cellStyle name="Titre 3 3 17 5" xfId="496"/>
    <cellStyle name="Titre 3 3 18" xfId="348"/>
    <cellStyle name="Titre 3 3 2" xfId="115"/>
    <cellStyle name="Titre 3 3 2 2" xfId="697"/>
    <cellStyle name="Titre 3 3 2 3" xfId="626"/>
    <cellStyle name="Titre 3 3 2 4" xfId="640"/>
    <cellStyle name="Titre 3 3 2 5" xfId="397"/>
    <cellStyle name="Titre 3 3 3" xfId="138"/>
    <cellStyle name="Titre 3 3 3 2" xfId="718"/>
    <cellStyle name="Titre 3 3 3 3" xfId="906"/>
    <cellStyle name="Titre 3 3 3 4" xfId="975"/>
    <cellStyle name="Titre 3 3 3 5" xfId="420"/>
    <cellStyle name="Titre 3 3 4" xfId="104"/>
    <cellStyle name="Titre 3 3 4 2" xfId="686"/>
    <cellStyle name="Titre 3 3 4 3" xfId="680"/>
    <cellStyle name="Titre 3 3 4 4" xfId="1005"/>
    <cellStyle name="Titre 3 3 4 5" xfId="386"/>
    <cellStyle name="Titre 3 3 5" xfId="76"/>
    <cellStyle name="Titre 3 3 5 2" xfId="658"/>
    <cellStyle name="Titre 3 3 5 3" xfId="641"/>
    <cellStyle name="Titre 3 3 5 4" xfId="934"/>
    <cellStyle name="Titre 3 3 5 5" xfId="359"/>
    <cellStyle name="Titre 3 3 6" xfId="102"/>
    <cellStyle name="Titre 3 3 6 2" xfId="684"/>
    <cellStyle name="Titre 3 3 6 3" xfId="744"/>
    <cellStyle name="Titre 3 3 6 4" xfId="1027"/>
    <cellStyle name="Titre 3 3 6 5" xfId="384"/>
    <cellStyle name="Titre 3 3 7" xfId="153"/>
    <cellStyle name="Titre 3 3 7 2" xfId="732"/>
    <cellStyle name="Titre 3 3 7 3" xfId="917"/>
    <cellStyle name="Titre 3 3 7 4" xfId="850"/>
    <cellStyle name="Titre 3 3 7 5" xfId="435"/>
    <cellStyle name="Titre 3 3 8" xfId="95"/>
    <cellStyle name="Titre 3 3 8 2" xfId="677"/>
    <cellStyle name="Titre 3 3 8 3" xfId="710"/>
    <cellStyle name="Titre 3 3 8 4" xfId="1007"/>
    <cellStyle name="Titre 3 3 8 5" xfId="378"/>
    <cellStyle name="Titre 3 3 9" xfId="86"/>
    <cellStyle name="Titre 3 3 9 2" xfId="668"/>
    <cellStyle name="Titre 3 3 9 3" xfId="709"/>
    <cellStyle name="Titre 3 3 9 4" xfId="1012"/>
    <cellStyle name="Titre 3 3 9 5" xfId="369"/>
    <cellStyle name="Titre 3 4" xfId="52"/>
    <cellStyle name="Titre 3 4 10" xfId="189"/>
    <cellStyle name="Titre 3 4 10 2" xfId="765"/>
    <cellStyle name="Titre 3 4 10 3" xfId="942"/>
    <cellStyle name="Titre 3 4 10 4" xfId="763"/>
    <cellStyle name="Titre 3 4 10 5" xfId="471"/>
    <cellStyle name="Titre 3 4 11" xfId="106"/>
    <cellStyle name="Titre 3 4 11 2" xfId="688"/>
    <cellStyle name="Titre 3 4 11 3" xfId="634"/>
    <cellStyle name="Titre 3 4 11 4" xfId="960"/>
    <cellStyle name="Titre 3 4 11 5" xfId="388"/>
    <cellStyle name="Titre 3 4 12" xfId="90"/>
    <cellStyle name="Titre 3 4 12 2" xfId="672"/>
    <cellStyle name="Titre 3 4 12 3" xfId="855"/>
    <cellStyle name="Titre 3 4 12 4" xfId="931"/>
    <cellStyle name="Titre 3 4 12 5" xfId="373"/>
    <cellStyle name="Titre 3 4 13" xfId="249"/>
    <cellStyle name="Titre 3 4 13 2" xfId="821"/>
    <cellStyle name="Titre 3 4 13 3" xfId="986"/>
    <cellStyle name="Titre 3 4 13 4" xfId="1063"/>
    <cellStyle name="Titre 3 4 13 5" xfId="530"/>
    <cellStyle name="Titre 3 4 14" xfId="253"/>
    <cellStyle name="Titre 3 4 14 2" xfId="825"/>
    <cellStyle name="Titre 3 4 14 3" xfId="989"/>
    <cellStyle name="Titre 3 4 14 4" xfId="1066"/>
    <cellStyle name="Titre 3 4 14 5" xfId="534"/>
    <cellStyle name="Titre 3 4 15" xfId="156"/>
    <cellStyle name="Titre 3 4 15 2" xfId="735"/>
    <cellStyle name="Titre 3 4 15 3" xfId="920"/>
    <cellStyle name="Titre 3 4 15 4" xfId="1023"/>
    <cellStyle name="Titre 3 4 15 5" xfId="438"/>
    <cellStyle name="Titre 3 4 16" xfId="295"/>
    <cellStyle name="Titre 3 4 16 2" xfId="862"/>
    <cellStyle name="Titre 3 4 16 3" xfId="1015"/>
    <cellStyle name="Titre 3 4 16 4" xfId="1081"/>
    <cellStyle name="Titre 3 4 16 5" xfId="576"/>
    <cellStyle name="Titre 3 4 17" xfId="264"/>
    <cellStyle name="Titre 3 4 17 2" xfId="836"/>
    <cellStyle name="Titre 3 4 17 3" xfId="995"/>
    <cellStyle name="Titre 3 4 17 4" xfId="1072"/>
    <cellStyle name="Titre 3 4 17 5" xfId="545"/>
    <cellStyle name="Titre 3 4 18" xfId="188"/>
    <cellStyle name="Titre 3 4 18 2" xfId="764"/>
    <cellStyle name="Titre 3 4 18 3" xfId="941"/>
    <cellStyle name="Titre 3 4 18 4" xfId="800"/>
    <cellStyle name="Titre 3 4 18 5" xfId="470"/>
    <cellStyle name="Titre 3 4 19" xfId="256"/>
    <cellStyle name="Titre 3 4 19 2" xfId="828"/>
    <cellStyle name="Titre 3 4 19 3" xfId="991"/>
    <cellStyle name="Titre 3 4 19 4" xfId="1068"/>
    <cellStyle name="Titre 3 4 19 5" xfId="537"/>
    <cellStyle name="Titre 3 4 2" xfId="116"/>
    <cellStyle name="Titre 3 4 2 2" xfId="698"/>
    <cellStyle name="Titre 3 4 2 3" xfId="625"/>
    <cellStyle name="Titre 3 4 2 4" xfId="887"/>
    <cellStyle name="Titre 3 4 2 5" xfId="398"/>
    <cellStyle name="Titre 3 4 20" xfId="856"/>
    <cellStyle name="Titre 3 4 21" xfId="349"/>
    <cellStyle name="Titre 3 4 3" xfId="139"/>
    <cellStyle name="Titre 3 4 3 2" xfId="719"/>
    <cellStyle name="Titre 3 4 3 3" xfId="907"/>
    <cellStyle name="Titre 3 4 3 4" xfId="954"/>
    <cellStyle name="Titre 3 4 3 5" xfId="421"/>
    <cellStyle name="Titre 3 4 4" xfId="112"/>
    <cellStyle name="Titre 3 4 4 2" xfId="694"/>
    <cellStyle name="Titre 3 4 4 3" xfId="629"/>
    <cellStyle name="Titre 3 4 4 4" xfId="637"/>
    <cellStyle name="Titre 3 4 4 5" xfId="394"/>
    <cellStyle name="Titre 3 4 5" xfId="149"/>
    <cellStyle name="Titre 3 4 5 2" xfId="728"/>
    <cellStyle name="Titre 3 4 5 3" xfId="914"/>
    <cellStyle name="Titre 3 4 5 4" xfId="908"/>
    <cellStyle name="Titre 3 4 5 5" xfId="431"/>
    <cellStyle name="Titre 3 4 6" xfId="73"/>
    <cellStyle name="Titre 3 4 6 2" xfId="655"/>
    <cellStyle name="Titre 3 4 6 3" xfId="755"/>
    <cellStyle name="Titre 3 4 6 4" xfId="952"/>
    <cellStyle name="Titre 3 4 6 5" xfId="356"/>
    <cellStyle name="Titre 3 4 7" xfId="148"/>
    <cellStyle name="Titre 3 4 7 2" xfId="727"/>
    <cellStyle name="Titre 3 4 7 3" xfId="913"/>
    <cellStyle name="Titre 3 4 7 4" xfId="933"/>
    <cellStyle name="Titre 3 4 7 5" xfId="430"/>
    <cellStyle name="Titre 3 4 8" xfId="99"/>
    <cellStyle name="Titre 3 4 8 2" xfId="681"/>
    <cellStyle name="Titre 3 4 8 3" xfId="837"/>
    <cellStyle name="Titre 3 4 8 4" xfId="886"/>
    <cellStyle name="Titre 3 4 8 5" xfId="381"/>
    <cellStyle name="Titre 3 4 9" xfId="168"/>
    <cellStyle name="Titre 3 4 9 2" xfId="746"/>
    <cellStyle name="Titre 3 4 9 3" xfId="929"/>
    <cellStyle name="Titre 3 4 9 4" xfId="974"/>
    <cellStyle name="Titre 3 4 9 5" xfId="450"/>
    <cellStyle name="Titre 3 5" xfId="57"/>
    <cellStyle name="Titre 3 5 10" xfId="94"/>
    <cellStyle name="Titre 3 5 10 2" xfId="676"/>
    <cellStyle name="Titre 3 5 10 3" xfId="748"/>
    <cellStyle name="Titre 3 5 10 4" xfId="1029"/>
    <cellStyle name="Titre 3 5 10 5" xfId="377"/>
    <cellStyle name="Titre 3 5 11" xfId="239"/>
    <cellStyle name="Titre 3 5 11 2" xfId="811"/>
    <cellStyle name="Titre 3 5 11 3" xfId="980"/>
    <cellStyle name="Titre 3 5 11 4" xfId="1058"/>
    <cellStyle name="Titre 3 5 11 5" xfId="521"/>
    <cellStyle name="Titre 3 5 12" xfId="252"/>
    <cellStyle name="Titre 3 5 12 2" xfId="824"/>
    <cellStyle name="Titre 3 5 12 3" xfId="988"/>
    <cellStyle name="Titre 3 5 12 4" xfId="1065"/>
    <cellStyle name="Titre 3 5 12 5" xfId="533"/>
    <cellStyle name="Titre 3 5 13" xfId="215"/>
    <cellStyle name="Titre 3 5 13 2" xfId="789"/>
    <cellStyle name="Titre 3 5 13 3" xfId="963"/>
    <cellStyle name="Titre 3 5 13 4" xfId="1047"/>
    <cellStyle name="Titre 3 5 13 5" xfId="497"/>
    <cellStyle name="Titre 3 5 14" xfId="93"/>
    <cellStyle name="Titre 3 5 14 2" xfId="675"/>
    <cellStyle name="Titre 3 5 14 3" xfId="766"/>
    <cellStyle name="Titre 3 5 14 4" xfId="1039"/>
    <cellStyle name="Titre 3 5 14 5" xfId="376"/>
    <cellStyle name="Titre 3 5 15" xfId="279"/>
    <cellStyle name="Titre 3 5 15 2" xfId="849"/>
    <cellStyle name="Titre 3 5 15 3" xfId="1004"/>
    <cellStyle name="Titre 3 5 15 4" xfId="1076"/>
    <cellStyle name="Titre 3 5 15 5" xfId="560"/>
    <cellStyle name="Titre 3 5 16" xfId="317"/>
    <cellStyle name="Titre 3 5 16 2" xfId="876"/>
    <cellStyle name="Titre 3 5 16 3" xfId="1026"/>
    <cellStyle name="Titre 3 5 16 4" xfId="1086"/>
    <cellStyle name="Titre 3 5 16 5" xfId="598"/>
    <cellStyle name="Titre 3 5 17" xfId="301"/>
    <cellStyle name="Titre 3 5 17 2" xfId="865"/>
    <cellStyle name="Titre 3 5 17 3" xfId="1019"/>
    <cellStyle name="Titre 3 5 17 4" xfId="1082"/>
    <cellStyle name="Titre 3 5 17 5" xfId="582"/>
    <cellStyle name="Titre 3 5 18" xfId="334"/>
    <cellStyle name="Titre 3 5 18 2" xfId="893"/>
    <cellStyle name="Titre 3 5 18 3" xfId="1037"/>
    <cellStyle name="Titre 3 5 18 4" xfId="1093"/>
    <cellStyle name="Titre 3 5 18 5" xfId="612"/>
    <cellStyle name="Titre 3 5 19" xfId="642"/>
    <cellStyle name="Titre 3 5 2" xfId="121"/>
    <cellStyle name="Titre 3 5 2 2" xfId="703"/>
    <cellStyle name="Titre 3 5 2 3" xfId="621"/>
    <cellStyle name="Titre 3 5 2 4" xfId="1043"/>
    <cellStyle name="Titre 3 5 2 5" xfId="403"/>
    <cellStyle name="Titre 3 5 20" xfId="711"/>
    <cellStyle name="Titre 3 5 21" xfId="1020"/>
    <cellStyle name="Titre 3 5 22" xfId="352"/>
    <cellStyle name="Titre 3 5 3" xfId="144"/>
    <cellStyle name="Titre 3 5 3 2" xfId="724"/>
    <cellStyle name="Titre 3 5 3 3" xfId="910"/>
    <cellStyle name="Titre 3 5 3 4" xfId="1016"/>
    <cellStyle name="Titre 3 5 3 5" xfId="426"/>
    <cellStyle name="Titre 3 5 4" xfId="108"/>
    <cellStyle name="Titre 3 5 4 2" xfId="690"/>
    <cellStyle name="Titre 3 5 4 3" xfId="632"/>
    <cellStyle name="Titre 3 5 4 4" xfId="911"/>
    <cellStyle name="Titre 3 5 4 5" xfId="390"/>
    <cellStyle name="Titre 3 5 5" xfId="85"/>
    <cellStyle name="Titre 3 5 5 2" xfId="667"/>
    <cellStyle name="Titre 3 5 5 3" xfId="733"/>
    <cellStyle name="Titre 3 5 5 4" xfId="1024"/>
    <cellStyle name="Titre 3 5 5 5" xfId="368"/>
    <cellStyle name="Titre 3 5 6" xfId="180"/>
    <cellStyle name="Titre 3 5 6 2" xfId="757"/>
    <cellStyle name="Titre 3 5 6 3" xfId="935"/>
    <cellStyle name="Titre 3 5 6 4" xfId="624"/>
    <cellStyle name="Titre 3 5 6 5" xfId="462"/>
    <cellStyle name="Titre 3 5 7" xfId="88"/>
    <cellStyle name="Titre 3 5 7 2" xfId="670"/>
    <cellStyle name="Titre 3 5 7 3" xfId="898"/>
    <cellStyle name="Titre 3 5 7 4" xfId="977"/>
    <cellStyle name="Titre 3 5 7 5" xfId="371"/>
    <cellStyle name="Titre 3 5 8" xfId="184"/>
    <cellStyle name="Titre 3 5 8 2" xfId="760"/>
    <cellStyle name="Titre 3 5 8 3" xfId="939"/>
    <cellStyle name="Titre 3 5 8 4" xfId="646"/>
    <cellStyle name="Titre 3 5 8 5" xfId="466"/>
    <cellStyle name="Titre 3 5 9" xfId="211"/>
    <cellStyle name="Titre 3 5 9 2" xfId="785"/>
    <cellStyle name="Titre 3 5 9 3" xfId="959"/>
    <cellStyle name="Titre 3 5 9 4" xfId="1044"/>
    <cellStyle name="Titre 3 5 9 5" xfId="493"/>
    <cellStyle name="Titre 3 6" xfId="60"/>
    <cellStyle name="Titre 3 6 10" xfId="224"/>
    <cellStyle name="Titre 3 6 10 2" xfId="798"/>
    <cellStyle name="Titre 3 6 10 3" xfId="971"/>
    <cellStyle name="Titre 3 6 10 4" xfId="1055"/>
    <cellStyle name="Titre 3 6 10 5" xfId="506"/>
    <cellStyle name="Titre 3 6 11" xfId="242"/>
    <cellStyle name="Titre 3 6 11 2" xfId="814"/>
    <cellStyle name="Titre 3 6 11 3" xfId="982"/>
    <cellStyle name="Titre 3 6 11 4" xfId="1059"/>
    <cellStyle name="Titre 3 6 11 5" xfId="523"/>
    <cellStyle name="Titre 3 6 12" xfId="254"/>
    <cellStyle name="Titre 3 6 12 2" xfId="826"/>
    <cellStyle name="Titre 3 6 12 3" xfId="990"/>
    <cellStyle name="Titre 3 6 12 4" xfId="1067"/>
    <cellStyle name="Titre 3 6 12 5" xfId="535"/>
    <cellStyle name="Titre 3 6 13" xfId="219"/>
    <cellStyle name="Titre 3 6 13 2" xfId="793"/>
    <cellStyle name="Titre 3 6 13 3" xfId="967"/>
    <cellStyle name="Titre 3 6 13 4" xfId="1051"/>
    <cellStyle name="Titre 3 6 13 5" xfId="501"/>
    <cellStyle name="Titre 3 6 14" xfId="77"/>
    <cellStyle name="Titre 3 6 14 2" xfId="659"/>
    <cellStyle name="Titre 3 6 14 3" xfId="636"/>
    <cellStyle name="Titre 3 6 14 4" xfId="909"/>
    <cellStyle name="Titre 3 6 14 5" xfId="360"/>
    <cellStyle name="Titre 3 6 15" xfId="281"/>
    <cellStyle name="Titre 3 6 15 2" xfId="851"/>
    <cellStyle name="Titre 3 6 15 3" xfId="1006"/>
    <cellStyle name="Titre 3 6 15 4" xfId="1077"/>
    <cellStyle name="Titre 3 6 15 5" xfId="562"/>
    <cellStyle name="Titre 3 6 16" xfId="319"/>
    <cellStyle name="Titre 3 6 16 2" xfId="878"/>
    <cellStyle name="Titre 3 6 16 3" xfId="1028"/>
    <cellStyle name="Titre 3 6 16 4" xfId="1087"/>
    <cellStyle name="Titre 3 6 16 5" xfId="600"/>
    <cellStyle name="Titre 3 6 17" xfId="324"/>
    <cellStyle name="Titre 3 6 17 2" xfId="883"/>
    <cellStyle name="Titre 3 6 17 3" xfId="1032"/>
    <cellStyle name="Titre 3 6 17 4" xfId="1090"/>
    <cellStyle name="Titre 3 6 17 5" xfId="605"/>
    <cellStyle name="Titre 3 6 18" xfId="336"/>
    <cellStyle name="Titre 3 6 18 2" xfId="894"/>
    <cellStyle name="Titre 3 6 18 3" xfId="1038"/>
    <cellStyle name="Titre 3 6 18 4" xfId="1094"/>
    <cellStyle name="Titre 3 6 18 5" xfId="613"/>
    <cellStyle name="Titre 3 6 19" xfId="644"/>
    <cellStyle name="Titre 3 6 2" xfId="124"/>
    <cellStyle name="Titre 3 6 2 2" xfId="706"/>
    <cellStyle name="Titre 3 6 2 3" xfId="618"/>
    <cellStyle name="Titre 3 6 2 4" xfId="812"/>
    <cellStyle name="Titre 3 6 2 5" xfId="406"/>
    <cellStyle name="Titre 3 6 20" xfId="870"/>
    <cellStyle name="Titre 3 6 21" xfId="1001"/>
    <cellStyle name="Titre 3 6 22" xfId="354"/>
    <cellStyle name="Titre 3 6 3" xfId="147"/>
    <cellStyle name="Titre 3 6 3 2" xfId="726"/>
    <cellStyle name="Titre 3 6 3 3" xfId="912"/>
    <cellStyle name="Titre 3 6 3 4" xfId="957"/>
    <cellStyle name="Titre 3 6 3 5" xfId="429"/>
    <cellStyle name="Titre 3 6 4" xfId="158"/>
    <cellStyle name="Titre 3 6 4 2" xfId="737"/>
    <cellStyle name="Titre 3 6 4 3" xfId="922"/>
    <cellStyle name="Titre 3 6 4 4" xfId="998"/>
    <cellStyle name="Titre 3 6 4 5" xfId="440"/>
    <cellStyle name="Titre 3 6 5" xfId="82"/>
    <cellStyle name="Titre 3 6 5 2" xfId="664"/>
    <cellStyle name="Titre 3 6 5 3" xfId="840"/>
    <cellStyle name="Titre 3 6 5 4" xfId="749"/>
    <cellStyle name="Titre 3 6 5 5" xfId="365"/>
    <cellStyle name="Titre 3 6 6" xfId="183"/>
    <cellStyle name="Titre 3 6 6 2" xfId="759"/>
    <cellStyle name="Titre 3 6 6 3" xfId="938"/>
    <cellStyle name="Titre 3 6 6 4" xfId="877"/>
    <cellStyle name="Titre 3 6 6 5" xfId="465"/>
    <cellStyle name="Titre 3 6 7" xfId="192"/>
    <cellStyle name="Titre 3 6 7 2" xfId="768"/>
    <cellStyle name="Titre 3 6 7 3" xfId="945"/>
    <cellStyle name="Titre 3 6 7 4" xfId="896"/>
    <cellStyle name="Titre 3 6 7 5" xfId="474"/>
    <cellStyle name="Titre 3 6 8" xfId="167"/>
    <cellStyle name="Titre 3 6 8 2" xfId="745"/>
    <cellStyle name="Titre 3 6 8 3" xfId="928"/>
    <cellStyle name="Titre 3 6 8 4" xfId="999"/>
    <cellStyle name="Titre 3 6 8 5" xfId="449"/>
    <cellStyle name="Titre 3 6 9" xfId="213"/>
    <cellStyle name="Titre 3 6 9 2" xfId="787"/>
    <cellStyle name="Titre 3 6 9 3" xfId="961"/>
    <cellStyle name="Titre 3 6 9 4" xfId="1045"/>
    <cellStyle name="Titre 3 6 9 5" xfId="495"/>
    <cellStyle name="Titre 3 7" xfId="63"/>
    <cellStyle name="Titre 3 7 10" xfId="227"/>
    <cellStyle name="Titre 3 7 10 2" xfId="801"/>
    <cellStyle name="Titre 3 7 10 3" xfId="972"/>
    <cellStyle name="Titre 3 7 10 4" xfId="1056"/>
    <cellStyle name="Titre 3 7 10 5" xfId="509"/>
    <cellStyle name="Titre 3 7 11" xfId="245"/>
    <cellStyle name="Titre 3 7 11 2" xfId="817"/>
    <cellStyle name="Titre 3 7 11 3" xfId="984"/>
    <cellStyle name="Titre 3 7 11 4" xfId="1061"/>
    <cellStyle name="Titre 3 7 11 5" xfId="526"/>
    <cellStyle name="Titre 3 7 12" xfId="257"/>
    <cellStyle name="Titre 3 7 12 2" xfId="829"/>
    <cellStyle name="Titre 3 7 12 3" xfId="992"/>
    <cellStyle name="Titre 3 7 12 4" xfId="1069"/>
    <cellStyle name="Titre 3 7 12 5" xfId="538"/>
    <cellStyle name="Titre 3 7 13" xfId="263"/>
    <cellStyle name="Titre 3 7 13 2" xfId="835"/>
    <cellStyle name="Titre 3 7 13 3" xfId="994"/>
    <cellStyle name="Titre 3 7 13 4" xfId="1071"/>
    <cellStyle name="Titre 3 7 13 5" xfId="544"/>
    <cellStyle name="Titre 3 7 14" xfId="114"/>
    <cellStyle name="Titre 3 7 14 2" xfId="696"/>
    <cellStyle name="Titre 3 7 14 3" xfId="627"/>
    <cellStyle name="Titre 3 7 14 4" xfId="643"/>
    <cellStyle name="Titre 3 7 14 5" xfId="396"/>
    <cellStyle name="Titre 3 7 15" xfId="284"/>
    <cellStyle name="Titre 3 7 15 2" xfId="853"/>
    <cellStyle name="Titre 3 7 15 3" xfId="1008"/>
    <cellStyle name="Titre 3 7 15 4" xfId="1078"/>
    <cellStyle name="Titre 3 7 15 5" xfId="565"/>
    <cellStyle name="Titre 3 7 16" xfId="304"/>
    <cellStyle name="Titre 3 7 16 2" xfId="868"/>
    <cellStyle name="Titre 3 7 16 3" xfId="1022"/>
    <cellStyle name="Titre 3 7 16 4" xfId="1084"/>
    <cellStyle name="Titre 3 7 16 5" xfId="585"/>
    <cellStyle name="Titre 3 7 17" xfId="321"/>
    <cellStyle name="Titre 3 7 17 2" xfId="880"/>
    <cellStyle name="Titre 3 7 17 3" xfId="1030"/>
    <cellStyle name="Titre 3 7 17 4" xfId="1088"/>
    <cellStyle name="Titre 3 7 17 5" xfId="602"/>
    <cellStyle name="Titre 3 7 18" xfId="326"/>
    <cellStyle name="Titre 3 7 18 2" xfId="885"/>
    <cellStyle name="Titre 3 7 18 3" xfId="1033"/>
    <cellStyle name="Titre 3 7 18 4" xfId="1091"/>
    <cellStyle name="Titre 3 7 18 5" xfId="607"/>
    <cellStyle name="Titre 3 7 19" xfId="339"/>
    <cellStyle name="Titre 3 7 19 2" xfId="897"/>
    <cellStyle name="Titre 3 7 19 3" xfId="1040"/>
    <cellStyle name="Titre 3 7 19 4" xfId="1095"/>
    <cellStyle name="Titre 3 7 19 5" xfId="614"/>
    <cellStyle name="Titre 3 7 2" xfId="127"/>
    <cellStyle name="Titre 3 7 2 2" xfId="708"/>
    <cellStyle name="Titre 3 7 2 3" xfId="616"/>
    <cellStyle name="Titre 3 7 2 4" xfId="1010"/>
    <cellStyle name="Titre 3 7 2 5" xfId="409"/>
    <cellStyle name="Titre 3 7 20" xfId="647"/>
    <cellStyle name="Titre 3 7 21" xfId="804"/>
    <cellStyle name="Titre 3 7 22" xfId="976"/>
    <cellStyle name="Titre 3 7 23" xfId="355"/>
    <cellStyle name="Titre 3 7 3" xfId="150"/>
    <cellStyle name="Titre 3 7 3 2" xfId="729"/>
    <cellStyle name="Titre 3 7 3 3" xfId="915"/>
    <cellStyle name="Titre 3 7 3 4" xfId="623"/>
    <cellStyle name="Titre 3 7 3 5" xfId="432"/>
    <cellStyle name="Titre 3 7 4" xfId="161"/>
    <cellStyle name="Titre 3 7 4 2" xfId="740"/>
    <cellStyle name="Titre 3 7 4 3" xfId="924"/>
    <cellStyle name="Titre 3 7 4 4" xfId="918"/>
    <cellStyle name="Titre 3 7 4 5" xfId="443"/>
    <cellStyle name="Titre 3 7 5" xfId="78"/>
    <cellStyle name="Titre 3 7 5 2" xfId="660"/>
    <cellStyle name="Titre 3 7 5 3" xfId="635"/>
    <cellStyle name="Titre 3 7 5 4" xfId="622"/>
    <cellStyle name="Titre 3 7 5 5" xfId="361"/>
    <cellStyle name="Titre 3 7 6" xfId="186"/>
    <cellStyle name="Titre 3 7 6 2" xfId="762"/>
    <cellStyle name="Titre 3 7 6 3" xfId="940"/>
    <cellStyle name="Titre 3 7 6 4" xfId="661"/>
    <cellStyle name="Titre 3 7 6 5" xfId="468"/>
    <cellStyle name="Titre 3 7 7" xfId="194"/>
    <cellStyle name="Titre 3 7 7 2" xfId="770"/>
    <cellStyle name="Titre 3 7 7 3" xfId="947"/>
    <cellStyle name="Titre 3 7 7 4" xfId="714"/>
    <cellStyle name="Titre 3 7 7 5" xfId="476"/>
    <cellStyle name="Titre 3 7 8" xfId="159"/>
    <cellStyle name="Titre 3 7 8 2" xfId="738"/>
    <cellStyle name="Titre 3 7 8 3" xfId="923"/>
    <cellStyle name="Titre 3 7 8 4" xfId="973"/>
    <cellStyle name="Titre 3 7 8 5" xfId="441"/>
    <cellStyle name="Titre 3 7 9" xfId="216"/>
    <cellStyle name="Titre 3 7 9 2" xfId="790"/>
    <cellStyle name="Titre 3 7 9 3" xfId="964"/>
    <cellStyle name="Titre 3 7 9 4" xfId="1048"/>
    <cellStyle name="Titre 3 7 9 5" xfId="498"/>
    <cellStyle name="Titre 3 8" xfId="72"/>
    <cellStyle name="Titre 3 8 10" xfId="236"/>
    <cellStyle name="Titre 3 8 10 2" xfId="809"/>
    <cellStyle name="Titre 3 8 10 3" xfId="978"/>
    <cellStyle name="Titre 3 8 10 4" xfId="1057"/>
    <cellStyle name="Titre 3 8 10 5" xfId="518"/>
    <cellStyle name="Titre 3 8 11" xfId="251"/>
    <cellStyle name="Titre 3 8 11 2" xfId="823"/>
    <cellStyle name="Titre 3 8 11 3" xfId="987"/>
    <cellStyle name="Titre 3 8 11 4" xfId="1064"/>
    <cellStyle name="Titre 3 8 11 5" xfId="532"/>
    <cellStyle name="Titre 3 8 12" xfId="261"/>
    <cellStyle name="Titre 3 8 12 2" xfId="833"/>
    <cellStyle name="Titre 3 8 12 3" xfId="993"/>
    <cellStyle name="Titre 3 8 12 4" xfId="1070"/>
    <cellStyle name="Titre 3 8 12 5" xfId="542"/>
    <cellStyle name="Titre 3 8 13" xfId="267"/>
    <cellStyle name="Titre 3 8 13 2" xfId="839"/>
    <cellStyle name="Titre 3 8 13 3" xfId="997"/>
    <cellStyle name="Titre 3 8 13 4" xfId="1074"/>
    <cellStyle name="Titre 3 8 13 5" xfId="548"/>
    <cellStyle name="Titre 3 8 14" xfId="276"/>
    <cellStyle name="Titre 3 8 14 2" xfId="847"/>
    <cellStyle name="Titre 3 8 14 3" xfId="1003"/>
    <cellStyle name="Titre 3 8 14 4" xfId="1075"/>
    <cellStyle name="Titre 3 8 14 5" xfId="557"/>
    <cellStyle name="Titre 3 8 15" xfId="293"/>
    <cellStyle name="Titre 3 8 15 2" xfId="860"/>
    <cellStyle name="Titre 3 8 15 3" xfId="1013"/>
    <cellStyle name="Titre 3 8 15 4" xfId="1079"/>
    <cellStyle name="Titre 3 8 15 5" xfId="574"/>
    <cellStyle name="Titre 3 8 16" xfId="313"/>
    <cellStyle name="Titre 3 8 16 2" xfId="874"/>
    <cellStyle name="Titre 3 8 16 3" xfId="1025"/>
    <cellStyle name="Titre 3 8 16 4" xfId="1085"/>
    <cellStyle name="Titre 3 8 16 5" xfId="594"/>
    <cellStyle name="Titre 3 8 17" xfId="323"/>
    <cellStyle name="Titre 3 8 17 2" xfId="882"/>
    <cellStyle name="Titre 3 8 17 3" xfId="1031"/>
    <cellStyle name="Titre 3 8 17 4" xfId="1089"/>
    <cellStyle name="Titre 3 8 17 5" xfId="604"/>
    <cellStyle name="Titre 3 8 18" xfId="333"/>
    <cellStyle name="Titre 3 8 18 2" xfId="892"/>
    <cellStyle name="Titre 3 8 18 3" xfId="1036"/>
    <cellStyle name="Titre 3 8 18 4" xfId="1092"/>
    <cellStyle name="Titre 3 8 18 5" xfId="611"/>
    <cellStyle name="Titre 3 8 19" xfId="345"/>
    <cellStyle name="Titre 3 8 19 2" xfId="902"/>
    <cellStyle name="Titre 3 8 19 3" xfId="1042"/>
    <cellStyle name="Titre 3 8 19 4" xfId="1096"/>
    <cellStyle name="Titre 3 8 2" xfId="136"/>
    <cellStyle name="Titre 3 8 2 2" xfId="716"/>
    <cellStyle name="Titre 3 8 2 3" xfId="904"/>
    <cellStyle name="Titre 3 8 2 4" xfId="1011"/>
    <cellStyle name="Titre 3 8 2 5" xfId="418"/>
    <cellStyle name="Titre 3 8 20" xfId="654"/>
    <cellStyle name="Titre 3 8 21" xfId="783"/>
    <cellStyle name="Titre 3 8 22" xfId="802"/>
    <cellStyle name="Titre 3 8 3" xfId="157"/>
    <cellStyle name="Titre 3 8 3 2" xfId="736"/>
    <cellStyle name="Titre 3 8 3 3" xfId="921"/>
    <cellStyle name="Titre 3 8 3 4" xfId="1009"/>
    <cellStyle name="Titre 3 8 3 5" xfId="439"/>
    <cellStyle name="Titre 3 8 4" xfId="169"/>
    <cellStyle name="Titre 3 8 4 2" xfId="747"/>
    <cellStyle name="Titre 3 8 4 3" xfId="930"/>
    <cellStyle name="Titre 3 8 4 4" xfId="943"/>
    <cellStyle name="Titre 3 8 4 5" xfId="451"/>
    <cellStyle name="Titre 3 8 5" xfId="177"/>
    <cellStyle name="Titre 3 8 5 2" xfId="754"/>
    <cellStyle name="Titre 3 8 5 3" xfId="932"/>
    <cellStyle name="Titre 3 8 5 4" xfId="951"/>
    <cellStyle name="Titre 3 8 5 5" xfId="459"/>
    <cellStyle name="Titre 3 8 6" xfId="191"/>
    <cellStyle name="Titre 3 8 6 2" xfId="767"/>
    <cellStyle name="Titre 3 8 6 3" xfId="944"/>
    <cellStyle name="Titre 3 8 6 4" xfId="879"/>
    <cellStyle name="Titre 3 8 6 5" xfId="473"/>
    <cellStyle name="Titre 3 8 7" xfId="201"/>
    <cellStyle name="Titre 3 8 7 2" xfId="777"/>
    <cellStyle name="Titre 3 8 7 3" xfId="953"/>
    <cellStyle name="Titre 3 8 7 4" xfId="890"/>
    <cellStyle name="Titre 3 8 7 5" xfId="483"/>
    <cellStyle name="Titre 3 8 8" xfId="208"/>
    <cellStyle name="Titre 3 8 8 2" xfId="782"/>
    <cellStyle name="Titre 3 8 8 3" xfId="956"/>
    <cellStyle name="Titre 3 8 8 4" xfId="638"/>
    <cellStyle name="Titre 3 8 8 5" xfId="490"/>
    <cellStyle name="Titre 3 8 9" xfId="223"/>
    <cellStyle name="Titre 3 8 9 2" xfId="797"/>
    <cellStyle name="Titre 3 8 9 3" xfId="970"/>
    <cellStyle name="Titre 3 8 9 4" xfId="1054"/>
    <cellStyle name="Titre 3 8 9 5" xfId="505"/>
    <cellStyle name="Titre 3 9" xfId="109"/>
    <cellStyle name="Titre 3 9 2" xfId="691"/>
    <cellStyle name="Titre 3 9 3" xfId="631"/>
    <cellStyle name="Titre 3 9 4" xfId="620"/>
    <cellStyle name="Titre 3 9 5" xfId="391"/>
    <cellStyle name="Titre 4" xfId="44"/>
    <cellStyle name="Titre " xfId="45"/>
    <cellStyle name="Total 2" xfId="46"/>
    <cellStyle name="Total 2 2" xfId="53"/>
    <cellStyle name="Total 2 2 10" xfId="296"/>
    <cellStyle name="Total 2 2 10 2" xfId="863"/>
    <cellStyle name="Total 2 2 10 3" xfId="577"/>
    <cellStyle name="Total 2 2 11" xfId="262"/>
    <cellStyle name="Total 2 2 11 2" xfId="834"/>
    <cellStyle name="Total 2 2 11 3" xfId="543"/>
    <cellStyle name="Total 2 2 12" xfId="196"/>
    <cellStyle name="Total 2 2 12 2" xfId="772"/>
    <cellStyle name="Total 2 2 12 3" xfId="478"/>
    <cellStyle name="Total 2 2 13" xfId="350"/>
    <cellStyle name="Total 2 2 2" xfId="117"/>
    <cellStyle name="Total 2 2 2 2" xfId="699"/>
    <cellStyle name="Total 2 2 2 3" xfId="399"/>
    <cellStyle name="Total 2 2 3" xfId="140"/>
    <cellStyle name="Total 2 2 3 2" xfId="720"/>
    <cellStyle name="Total 2 2 3 3" xfId="422"/>
    <cellStyle name="Total 2 2 4" xfId="105"/>
    <cellStyle name="Total 2 2 4 2" xfId="687"/>
    <cellStyle name="Total 2 2 4 3" xfId="387"/>
    <cellStyle name="Total 2 2 5" xfId="152"/>
    <cellStyle name="Total 2 2 5 2" xfId="731"/>
    <cellStyle name="Total 2 2 5 3" xfId="434"/>
    <cellStyle name="Total 2 2 6" xfId="83"/>
    <cellStyle name="Total 2 2 6 2" xfId="665"/>
    <cellStyle name="Total 2 2 6 3" xfId="366"/>
    <cellStyle name="Total 2 2 7" xfId="110"/>
    <cellStyle name="Total 2 2 7 2" xfId="692"/>
    <cellStyle name="Total 2 2 7 3" xfId="392"/>
    <cellStyle name="Total 2 2 8" xfId="185"/>
    <cellStyle name="Total 2 2 8 2" xfId="761"/>
    <cellStyle name="Total 2 2 8 3" xfId="467"/>
    <cellStyle name="Total 2 2 9" xfId="146"/>
    <cellStyle name="Total 2 2 9 2" xfId="725"/>
    <cellStyle name="Total 2 2 9 3" xfId="428"/>
    <cellStyle name="Total 2 3" xfId="69"/>
    <cellStyle name="Total 2 3 10" xfId="310"/>
    <cellStyle name="Total 2 3 10 2" xfId="872"/>
    <cellStyle name="Total 2 3 10 3" xfId="591"/>
    <cellStyle name="Total 2 3 11" xfId="330"/>
    <cellStyle name="Total 2 3 11 2" xfId="889"/>
    <cellStyle name="Total 2 3 11 3" xfId="609"/>
    <cellStyle name="Total 2 3 12" xfId="343"/>
    <cellStyle name="Total 2 3 12 2" xfId="900"/>
    <cellStyle name="Total 2 3 13" xfId="651"/>
    <cellStyle name="Total 2 3 2" xfId="133"/>
    <cellStyle name="Total 2 3 2 2" xfId="713"/>
    <cellStyle name="Total 2 3 2 3" xfId="415"/>
    <cellStyle name="Total 2 3 3" xfId="174"/>
    <cellStyle name="Total 2 3 3 2" xfId="751"/>
    <cellStyle name="Total 2 3 3 3" xfId="456"/>
    <cellStyle name="Total 2 3 4" xfId="205"/>
    <cellStyle name="Total 2 3 4 2" xfId="780"/>
    <cellStyle name="Total 2 3 4 3" xfId="487"/>
    <cellStyle name="Total 2 3 5" xfId="233"/>
    <cellStyle name="Total 2 3 5 2" xfId="806"/>
    <cellStyle name="Total 2 3 5 3" xfId="515"/>
    <cellStyle name="Total 2 3 6" xfId="248"/>
    <cellStyle name="Total 2 3 6 2" xfId="820"/>
    <cellStyle name="Total 2 3 6 3" xfId="529"/>
    <cellStyle name="Total 2 3 7" xfId="259"/>
    <cellStyle name="Total 2 3 7 2" xfId="831"/>
    <cellStyle name="Total 2 3 7 3" xfId="540"/>
    <cellStyle name="Total 2 3 8" xfId="273"/>
    <cellStyle name="Total 2 3 8 2" xfId="844"/>
    <cellStyle name="Total 2 3 8 3" xfId="554"/>
    <cellStyle name="Total 2 3 9" xfId="290"/>
    <cellStyle name="Total 2 3 9 2" xfId="858"/>
    <cellStyle name="Total 2 3 9 3" xfId="571"/>
    <cellStyle name="Total 2 4" xfId="71"/>
    <cellStyle name="Total 2 4 10" xfId="312"/>
    <cellStyle name="Total 2 4 10 2" xfId="873"/>
    <cellStyle name="Total 2 4 10 3" xfId="593"/>
    <cellStyle name="Total 2 4 11" xfId="332"/>
    <cellStyle name="Total 2 4 11 2" xfId="891"/>
    <cellStyle name="Total 2 4 11 3" xfId="610"/>
    <cellStyle name="Total 2 4 12" xfId="344"/>
    <cellStyle name="Total 2 4 12 2" xfId="901"/>
    <cellStyle name="Total 2 4 13" xfId="653"/>
    <cellStyle name="Total 2 4 2" xfId="135"/>
    <cellStyle name="Total 2 4 2 2" xfId="715"/>
    <cellStyle name="Total 2 4 2 3" xfId="417"/>
    <cellStyle name="Total 2 4 3" xfId="176"/>
    <cellStyle name="Total 2 4 3 2" xfId="753"/>
    <cellStyle name="Total 2 4 3 3" xfId="458"/>
    <cellStyle name="Total 2 4 4" xfId="207"/>
    <cellStyle name="Total 2 4 4 2" xfId="781"/>
    <cellStyle name="Total 2 4 4 3" xfId="489"/>
    <cellStyle name="Total 2 4 5" xfId="235"/>
    <cellStyle name="Total 2 4 5 2" xfId="808"/>
    <cellStyle name="Total 2 4 5 3" xfId="517"/>
    <cellStyle name="Total 2 4 6" xfId="250"/>
    <cellStyle name="Total 2 4 6 2" xfId="822"/>
    <cellStyle name="Total 2 4 6 3" xfId="531"/>
    <cellStyle name="Total 2 4 7" xfId="260"/>
    <cellStyle name="Total 2 4 7 2" xfId="832"/>
    <cellStyle name="Total 2 4 7 3" xfId="541"/>
    <cellStyle name="Total 2 4 8" xfId="275"/>
    <cellStyle name="Total 2 4 8 2" xfId="846"/>
    <cellStyle name="Total 2 4 8 3" xfId="556"/>
    <cellStyle name="Total 2 4 9" xfId="292"/>
    <cellStyle name="Total 2 4 9 2" xfId="859"/>
    <cellStyle name="Total 2 4 9 3" xfId="573"/>
    <cellStyle name="Vérification de cellule"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latin typeface="Times New Roman" panose="02020603050405020304" pitchFamily="18" charset="0"/>
                <a:cs typeface="Times New Roman" panose="02020603050405020304" pitchFamily="18" charset="0"/>
              </a:rPr>
              <a:t>Répartition des actes de mobilité</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en 2017 selon leur composition</a:t>
            </a:r>
          </a:p>
        </c:rich>
      </c:tx>
      <c:layout>
        <c:manualLayout>
          <c:xMode val="edge"/>
          <c:yMode val="edge"/>
          <c:x val="0.38434615393666843"/>
          <c:y val="2.72456327878664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'source FT 4.6-2'!$B$7</c:f>
              <c:strCache>
                <c:ptCount val="1"/>
                <c:pt idx="0">
                  <c:v>Mobilité simple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4.6-2'!$A$8:$A$11</c:f>
              <c:strCache>
                <c:ptCount val="4"/>
                <c:pt idx="0">
                  <c:v>Changement d'employeur</c:v>
                </c:pt>
                <c:pt idx="1">
                  <c:v>Changement de zone d'emploi</c:v>
                </c:pt>
                <c:pt idx="2">
                  <c:v>Changement de statut ou de situation d'emploi</c:v>
                </c:pt>
                <c:pt idx="3">
                  <c:v>Total</c:v>
                </c:pt>
              </c:strCache>
            </c:strRef>
          </c:cat>
          <c:val>
            <c:numRef>
              <c:f>'source FT 4.6-2'!$B$8:$B$11</c:f>
              <c:numCache>
                <c:formatCode>0</c:formatCode>
                <c:ptCount val="4"/>
                <c:pt idx="0">
                  <c:v>54.981541162203271</c:v>
                </c:pt>
                <c:pt idx="1">
                  <c:v>51.462657441901719</c:v>
                </c:pt>
                <c:pt idx="2">
                  <c:v>63.093016113027453</c:v>
                </c:pt>
                <c:pt idx="3">
                  <c:v>55.817945263570877</c:v>
                </c:pt>
              </c:numCache>
            </c:numRef>
          </c:val>
        </c:ser>
        <c:ser>
          <c:idx val="1"/>
          <c:order val="1"/>
          <c:tx>
            <c:strRef>
              <c:f>'source FT 4.6-2'!$C$7</c:f>
              <c:strCache>
                <c:ptCount val="1"/>
                <c:pt idx="0">
                  <c:v>Double mobilité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4.6-2'!$A$8:$A$11</c:f>
              <c:strCache>
                <c:ptCount val="4"/>
                <c:pt idx="0">
                  <c:v>Changement d'employeur</c:v>
                </c:pt>
                <c:pt idx="1">
                  <c:v>Changement de zone d'emploi</c:v>
                </c:pt>
                <c:pt idx="2">
                  <c:v>Changement de statut ou de situation d'emploi</c:v>
                </c:pt>
                <c:pt idx="3">
                  <c:v>Total</c:v>
                </c:pt>
              </c:strCache>
            </c:strRef>
          </c:cat>
          <c:val>
            <c:numRef>
              <c:f>'source FT 4.6-2'!$C$8:$C$11</c:f>
              <c:numCache>
                <c:formatCode>0</c:formatCode>
                <c:ptCount val="4"/>
                <c:pt idx="0">
                  <c:v>37.18199543051638</c:v>
                </c:pt>
                <c:pt idx="1">
                  <c:v>38.163029980486073</c:v>
                </c:pt>
                <c:pt idx="2">
                  <c:v>23.090417237631716</c:v>
                </c:pt>
                <c:pt idx="3">
                  <c:v>34.059825238069138</c:v>
                </c:pt>
              </c:numCache>
            </c:numRef>
          </c:val>
        </c:ser>
        <c:ser>
          <c:idx val="2"/>
          <c:order val="2"/>
          <c:tx>
            <c:strRef>
              <c:f>'source FT 4.6-2'!$D$7</c:f>
              <c:strCache>
                <c:ptCount val="1"/>
                <c:pt idx="0">
                  <c:v>Triple mobilité</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4.6-2'!$A$8:$A$11</c:f>
              <c:strCache>
                <c:ptCount val="4"/>
                <c:pt idx="0">
                  <c:v>Changement d'employeur</c:v>
                </c:pt>
                <c:pt idx="1">
                  <c:v>Changement de zone d'emploi</c:v>
                </c:pt>
                <c:pt idx="2">
                  <c:v>Changement de statut ou de situation d'emploi</c:v>
                </c:pt>
                <c:pt idx="3">
                  <c:v>Total</c:v>
                </c:pt>
              </c:strCache>
            </c:strRef>
          </c:cat>
          <c:val>
            <c:numRef>
              <c:f>'source FT 4.6-2'!$D$8:$D$11</c:f>
              <c:numCache>
                <c:formatCode>0</c:formatCode>
                <c:ptCount val="4"/>
                <c:pt idx="0">
                  <c:v>7.8364634072803527</c:v>
                </c:pt>
                <c:pt idx="1">
                  <c:v>10.374312577612205</c:v>
                </c:pt>
                <c:pt idx="2">
                  <c:v>13.81656664934083</c:v>
                </c:pt>
                <c:pt idx="3">
                  <c:v>10.122229498359985</c:v>
                </c:pt>
              </c:numCache>
            </c:numRef>
          </c:val>
        </c:ser>
        <c:dLbls>
          <c:showLegendKey val="0"/>
          <c:showVal val="0"/>
          <c:showCatName val="0"/>
          <c:showSerName val="0"/>
          <c:showPercent val="0"/>
          <c:showBubbleSize val="0"/>
        </c:dLbls>
        <c:gapWidth val="150"/>
        <c:overlap val="100"/>
        <c:axId val="155412728"/>
        <c:axId val="155413112"/>
      </c:barChart>
      <c:catAx>
        <c:axId val="15541272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413112"/>
        <c:crosses val="autoZero"/>
        <c:auto val="1"/>
        <c:lblAlgn val="ctr"/>
        <c:lblOffset val="100"/>
        <c:noMultiLvlLbl val="0"/>
      </c:catAx>
      <c:valAx>
        <c:axId val="155413112"/>
        <c:scaling>
          <c:orientation val="minMax"/>
        </c:scaling>
        <c:delete val="0"/>
        <c:axPos val="b"/>
        <c:majorGridlines>
          <c:spPr>
            <a:ln w="9525" cap="flat" cmpd="sng" algn="ctr">
              <a:noFill/>
              <a:round/>
            </a:ln>
            <a:effectLst/>
          </c:spPr>
        </c:majorGridlines>
        <c:numFmt formatCode="0%" sourceLinked="1"/>
        <c:majorTickMark val="out"/>
        <c:minorTickMark val="none"/>
        <c:tickLblPos val="nextTo"/>
        <c:spPr>
          <a:noFill/>
          <a:ln>
            <a:solidFill>
              <a:srgbClr xmlns:mc="http://schemas.openxmlformats.org/markup-compatibility/2006" xmlns:a14="http://schemas.microsoft.com/office/drawing/2010/main" val="000000" mc:Ignorable="a14" a14:legacySpreadsheetColorIndex="6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412728"/>
        <c:crosses val="autoZero"/>
        <c:crossBetween val="between"/>
      </c:valAx>
      <c:spPr>
        <a:noFill/>
        <a:ln>
          <a:noFill/>
        </a:ln>
        <a:effectLst/>
      </c:spPr>
    </c:plotArea>
    <c:legend>
      <c:legendPos val="b"/>
      <c:layout>
        <c:manualLayout>
          <c:xMode val="edge"/>
          <c:yMode val="edge"/>
          <c:x val="0.30220600598229158"/>
          <c:y val="0.92209411649867878"/>
          <c:w val="0.46366590687362108"/>
          <c:h val="5.747165891042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latin typeface="Times New Roman" panose="02020603050405020304" pitchFamily="18" charset="0"/>
                <a:cs typeface="Times New Roman" panose="02020603050405020304" pitchFamily="18" charset="0"/>
              </a:rPr>
              <a:t>Changement d'employeur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4.6-4'!$C$4:$C$7</c:f>
              <c:strCache>
                <c:ptCount val="4"/>
                <c:pt idx="0">
                  <c:v>Changement d'employeur seul</c:v>
                </c:pt>
                <c:pt idx="1">
                  <c:v>Changement d'employeur + zone d'emploi</c:v>
                </c:pt>
                <c:pt idx="2">
                  <c:v>Changement d'employeur + statut</c:v>
                </c:pt>
                <c:pt idx="3">
                  <c:v>Changement d'employeur + zone d'emploi + statut</c:v>
                </c:pt>
              </c:strCache>
            </c:strRef>
          </c:cat>
          <c:val>
            <c:numRef>
              <c:f>'source FT 4.6-4'!$E$4:$E$7</c:f>
              <c:numCache>
                <c:formatCode>0</c:formatCode>
                <c:ptCount val="4"/>
                <c:pt idx="0">
                  <c:v>54.981541162203271</c:v>
                </c:pt>
                <c:pt idx="1">
                  <c:v>26.456439152836499</c:v>
                </c:pt>
                <c:pt idx="2">
                  <c:v>10.725556277679882</c:v>
                </c:pt>
                <c:pt idx="3">
                  <c:v>7.8364634072803527</c:v>
                </c:pt>
              </c:numCache>
            </c:numRef>
          </c:val>
        </c:ser>
        <c:dLbls>
          <c:showLegendKey val="0"/>
          <c:showVal val="0"/>
          <c:showCatName val="0"/>
          <c:showSerName val="0"/>
          <c:showPercent val="0"/>
          <c:showBubbleSize val="0"/>
        </c:dLbls>
        <c:gapWidth val="182"/>
        <c:axId val="155644592"/>
        <c:axId val="155644976"/>
      </c:barChart>
      <c:catAx>
        <c:axId val="155644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644976"/>
        <c:crosses val="autoZero"/>
        <c:auto val="1"/>
        <c:lblAlgn val="ctr"/>
        <c:lblOffset val="100"/>
        <c:noMultiLvlLbl val="0"/>
      </c:catAx>
      <c:valAx>
        <c:axId val="155644976"/>
        <c:scaling>
          <c:orientation val="minMax"/>
        </c:scaling>
        <c:delete val="0"/>
        <c:axPos val="b"/>
        <c:majorGridlines>
          <c:spPr>
            <a:ln w="9525" cap="flat" cmpd="sng" algn="ctr">
              <a:noFill/>
              <a:round/>
            </a:ln>
            <a:effectLst/>
          </c:spPr>
        </c:majorGridlines>
        <c:numFmt formatCode="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644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latin typeface="Times New Roman" panose="02020603050405020304" pitchFamily="18" charset="0"/>
                <a:cs typeface="Times New Roman" panose="02020603050405020304" pitchFamily="18" charset="0"/>
              </a:rPr>
              <a:t>Changement de zone d'emploi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4.6-4'!$C$12:$C$15</c:f>
              <c:strCache>
                <c:ptCount val="4"/>
                <c:pt idx="0">
                  <c:v>Changement de zone d'emploi seul</c:v>
                </c:pt>
                <c:pt idx="1">
                  <c:v>Changement de zone d'emploi + employeur</c:v>
                </c:pt>
                <c:pt idx="2">
                  <c:v>Changement de zone d'emploi + employeur + statut</c:v>
                </c:pt>
                <c:pt idx="3">
                  <c:v>Changement de zone d'emploi + statut</c:v>
                </c:pt>
              </c:strCache>
            </c:strRef>
          </c:cat>
          <c:val>
            <c:numRef>
              <c:f>'source FT 4.6-4'!$E$12:$E$15</c:f>
              <c:numCache>
                <c:formatCode>0</c:formatCode>
                <c:ptCount val="4"/>
                <c:pt idx="0">
                  <c:v>51.462657441901719</c:v>
                </c:pt>
                <c:pt idx="1">
                  <c:v>35.024392407308852</c:v>
                </c:pt>
                <c:pt idx="2">
                  <c:v>10.374312577612205</c:v>
                </c:pt>
                <c:pt idx="3">
                  <c:v>3.1386375731772223</c:v>
                </c:pt>
              </c:numCache>
            </c:numRef>
          </c:val>
        </c:ser>
        <c:dLbls>
          <c:showLegendKey val="0"/>
          <c:showVal val="0"/>
          <c:showCatName val="0"/>
          <c:showSerName val="0"/>
          <c:showPercent val="0"/>
          <c:showBubbleSize val="0"/>
        </c:dLbls>
        <c:gapWidth val="182"/>
        <c:axId val="155579712"/>
        <c:axId val="155580096"/>
      </c:barChart>
      <c:catAx>
        <c:axId val="155579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580096"/>
        <c:crosses val="autoZero"/>
        <c:auto val="1"/>
        <c:lblAlgn val="ctr"/>
        <c:lblOffset val="100"/>
        <c:noMultiLvlLbl val="0"/>
      </c:catAx>
      <c:valAx>
        <c:axId val="155580096"/>
        <c:scaling>
          <c:orientation val="minMax"/>
        </c:scaling>
        <c:delete val="0"/>
        <c:axPos val="b"/>
        <c:majorGridlines>
          <c:spPr>
            <a:ln w="9525" cap="flat" cmpd="sng" algn="ctr">
              <a:noFill/>
              <a:round/>
            </a:ln>
            <a:effectLst/>
          </c:spPr>
        </c:majorGridlines>
        <c:numFmt formatCode="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579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a:latin typeface="Times New Roman" panose="02020603050405020304" pitchFamily="18" charset="0"/>
                <a:cs typeface="Times New Roman" panose="02020603050405020304" pitchFamily="18" charset="0"/>
              </a:rPr>
              <a:t>Changement de statut ou de situation d'emploi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4.6-4'!$C$20:$C$23</c:f>
              <c:strCache>
                <c:ptCount val="4"/>
                <c:pt idx="0">
                  <c:v>Changement de statut seul</c:v>
                </c:pt>
                <c:pt idx="1">
                  <c:v>Changement de statut + employeur</c:v>
                </c:pt>
                <c:pt idx="2">
                  <c:v>Changement de statut + employeur + zone d'emploi</c:v>
                </c:pt>
                <c:pt idx="3">
                  <c:v>Changement de statut + zone d'emploi</c:v>
                </c:pt>
              </c:strCache>
            </c:strRef>
          </c:cat>
          <c:val>
            <c:numRef>
              <c:f>'source FT 4.6-4'!$E$20:$E$23</c:f>
              <c:numCache>
                <c:formatCode>0</c:formatCode>
                <c:ptCount val="4"/>
                <c:pt idx="0">
                  <c:v>63.093016113027453</c:v>
                </c:pt>
                <c:pt idx="1">
                  <c:v>18.910362424987007</c:v>
                </c:pt>
                <c:pt idx="2">
                  <c:v>13.81656664934083</c:v>
                </c:pt>
                <c:pt idx="3">
                  <c:v>4.1800548126447099</c:v>
                </c:pt>
              </c:numCache>
            </c:numRef>
          </c:val>
        </c:ser>
        <c:dLbls>
          <c:showLegendKey val="0"/>
          <c:showVal val="0"/>
          <c:showCatName val="0"/>
          <c:showSerName val="0"/>
          <c:showPercent val="0"/>
          <c:showBubbleSize val="0"/>
        </c:dLbls>
        <c:gapWidth val="182"/>
        <c:axId val="155585016"/>
        <c:axId val="155586192"/>
      </c:barChart>
      <c:catAx>
        <c:axId val="155585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586192"/>
        <c:crosses val="autoZero"/>
        <c:auto val="1"/>
        <c:lblAlgn val="ctr"/>
        <c:lblOffset val="100"/>
        <c:noMultiLvlLbl val="0"/>
      </c:catAx>
      <c:valAx>
        <c:axId val="155586192"/>
        <c:scaling>
          <c:orientation val="minMax"/>
        </c:scaling>
        <c:delete val="0"/>
        <c:axPos val="b"/>
        <c:majorGridlines>
          <c:spPr>
            <a:ln w="9525" cap="flat" cmpd="sng" algn="ctr">
              <a:noFill/>
              <a:round/>
            </a:ln>
            <a:effectLst/>
          </c:spPr>
        </c:majorGridlines>
        <c:numFmt formatCode="0&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585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'source FT 4.6-7'!$A$2</c:f>
              <c:strCache>
                <c:ptCount val="1"/>
                <c:pt idx="0">
                  <c:v>2014</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4.6-7'!$B$2:$E$2</c:f>
              <c:numCache>
                <c:formatCode>0.0</c:formatCode>
                <c:ptCount val="4"/>
                <c:pt idx="0">
                  <c:v>8.4822913739281027</c:v>
                </c:pt>
                <c:pt idx="1">
                  <c:v>3.97</c:v>
                </c:pt>
                <c:pt idx="2">
                  <c:v>3.93</c:v>
                </c:pt>
                <c:pt idx="3">
                  <c:v>3.24</c:v>
                </c:pt>
              </c:numCache>
            </c:numRef>
          </c:val>
        </c:ser>
        <c:ser>
          <c:idx val="1"/>
          <c:order val="1"/>
          <c:tx>
            <c:strRef>
              <c:f>'source FT 4.6-7'!$A$3</c:f>
              <c:strCache>
                <c:ptCount val="1"/>
                <c:pt idx="0">
                  <c:v>2015</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4.6-7'!$B$3:$E$3</c:f>
              <c:numCache>
                <c:formatCode>0.0</c:formatCode>
                <c:ptCount val="4"/>
                <c:pt idx="0">
                  <c:v>8.887919181739818</c:v>
                </c:pt>
                <c:pt idx="1">
                  <c:v>4.47</c:v>
                </c:pt>
                <c:pt idx="2">
                  <c:v>4.1900000000000004</c:v>
                </c:pt>
                <c:pt idx="3">
                  <c:v>2.9</c:v>
                </c:pt>
              </c:numCache>
            </c:numRef>
          </c:val>
        </c:ser>
        <c:ser>
          <c:idx val="2"/>
          <c:order val="2"/>
          <c:tx>
            <c:strRef>
              <c:f>'source FT 4.6-7'!$A$4</c:f>
              <c:strCache>
                <c:ptCount val="1"/>
                <c:pt idx="0">
                  <c:v>2016</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4.6-7'!$B$4:$E$4</c:f>
              <c:numCache>
                <c:formatCode>0.0</c:formatCode>
                <c:ptCount val="4"/>
                <c:pt idx="0">
                  <c:v>10</c:v>
                </c:pt>
                <c:pt idx="1">
                  <c:v>5.7</c:v>
                </c:pt>
                <c:pt idx="2">
                  <c:v>4.4000000000000004</c:v>
                </c:pt>
                <c:pt idx="3">
                  <c:v>3.04</c:v>
                </c:pt>
              </c:numCache>
            </c:numRef>
          </c:val>
        </c:ser>
        <c:ser>
          <c:idx val="3"/>
          <c:order val="3"/>
          <c:tx>
            <c:strRef>
              <c:f>'source FT 4.6-7'!$A$5</c:f>
              <c:strCache>
                <c:ptCount val="1"/>
                <c:pt idx="0">
                  <c:v>2017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'source FT 4.6-7'!$B$1:$E$1</c:f>
              <c:strCache>
                <c:ptCount val="4"/>
                <c:pt idx="0">
                  <c:v>Taux de Mobilité</c:v>
                </c:pt>
                <c:pt idx="1">
                  <c:v>Changement d'employeur</c:v>
                </c:pt>
                <c:pt idx="2">
                  <c:v>Changement de zone d'emploi</c:v>
                </c:pt>
                <c:pt idx="3">
                  <c:v>Changement de statut ou de situation d'emploi</c:v>
                </c:pt>
              </c:strCache>
            </c:strRef>
          </c:cat>
          <c:val>
            <c:numRef>
              <c:f>'source FT 4.6-7'!$B$5:$E$5</c:f>
              <c:numCache>
                <c:formatCode>0.0</c:formatCode>
                <c:ptCount val="4"/>
                <c:pt idx="0">
                  <c:v>9.9345107671367554</c:v>
                </c:pt>
                <c:pt idx="1">
                  <c:v>5.61</c:v>
                </c:pt>
                <c:pt idx="2">
                  <c:v>4.24</c:v>
                </c:pt>
                <c:pt idx="3">
                  <c:v>3.18</c:v>
                </c:pt>
              </c:numCache>
            </c:numRef>
          </c:val>
        </c:ser>
        <c:dLbls>
          <c:dLblPos val="outEnd"/>
          <c:showLegendKey val="0"/>
          <c:showVal val="1"/>
          <c:showCatName val="0"/>
          <c:showSerName val="0"/>
          <c:showPercent val="0"/>
          <c:showBubbleSize val="0"/>
        </c:dLbls>
        <c:gapWidth val="219"/>
        <c:axId val="155585800"/>
        <c:axId val="155587760"/>
      </c:barChart>
      <c:catAx>
        <c:axId val="1555858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587760"/>
        <c:crosses val="autoZero"/>
        <c:auto val="1"/>
        <c:lblAlgn val="ctr"/>
        <c:lblOffset val="100"/>
        <c:noMultiLvlLbl val="0"/>
      </c:catAx>
      <c:valAx>
        <c:axId val="155587760"/>
        <c:scaling>
          <c:orientation val="minMax"/>
          <c:max val="11"/>
          <c:min val="0"/>
        </c:scaling>
        <c:delete val="0"/>
        <c:axPos val="l"/>
        <c:majorGridlines>
          <c:spPr>
            <a:ln w="9525" cap="flat" cmpd="sng" algn="ctr">
              <a:noFill/>
              <a:round/>
            </a:ln>
            <a:effectLst/>
          </c:spPr>
        </c:majorGridlines>
        <c:numFmt formatCode="0.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585800"/>
        <c:crosses val="autoZero"/>
        <c:crossBetween val="between"/>
        <c:majorUnit val="1"/>
      </c:valAx>
      <c:spPr>
        <a:noFill/>
        <a:ln>
          <a:noFill/>
        </a:ln>
        <a:effectLst/>
      </c:spPr>
    </c:plotArea>
    <c:legend>
      <c:legendPos val="b"/>
      <c:layout>
        <c:manualLayout>
          <c:xMode val="edge"/>
          <c:yMode val="edge"/>
          <c:x val="0.25693416447944006"/>
          <c:y val="0.89409667541557303"/>
          <c:w val="0.5000203412073490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10</xdr:col>
      <xdr:colOff>28574</xdr:colOff>
      <xdr:row>21</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128587</xdr:rowOff>
    </xdr:from>
    <xdr:to>
      <xdr:col>5</xdr:col>
      <xdr:colOff>66674</xdr:colOff>
      <xdr:row>16</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114300</xdr:colOff>
      <xdr:row>1</xdr:row>
      <xdr:rowOff>128587</xdr:rowOff>
    </xdr:from>
    <xdr:to>
      <xdr:col>11</xdr:col>
      <xdr:colOff>114300</xdr:colOff>
      <xdr:row>16</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152400</xdr:colOff>
      <xdr:row>1</xdr:row>
      <xdr:rowOff>119062</xdr:rowOff>
    </xdr:from>
    <xdr:to>
      <xdr:col>17</xdr:col>
      <xdr:colOff>152400</xdr:colOff>
      <xdr:row>16</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438149</xdr:colOff>
      <xdr:row>3</xdr:row>
      <xdr:rowOff>48583</xdr:rowOff>
    </xdr:from>
    <xdr:to>
      <xdr:col>2</xdr:col>
      <xdr:colOff>757148</xdr:colOff>
      <xdr:row>10</xdr:row>
      <xdr:rowOff>171450</xdr:rowOff>
    </xdr:to>
    <xdr:grpSp>
      <xdr:nvGrpSpPr>
        <xdr:cNvPr id="2" name="Group 29"/>
        <xdr:cNvGrpSpPr>
          <a:grpSpLocks/>
        </xdr:cNvGrpSpPr>
      </xdr:nvGrpSpPr>
      <xdr:grpSpPr bwMode="auto">
        <a:xfrm>
          <a:off x="438149" y="620083"/>
          <a:ext cx="1842999" cy="1456367"/>
          <a:chOff x="47" y="110"/>
          <a:chExt cx="176" cy="170"/>
        </a:xfrm>
      </xdr:grpSpPr>
      <xdr:sp macro="" textlink="">
        <xdr:nvSpPr>
          <xdr:cNvPr id="3" name="Line 30"/>
          <xdr:cNvSpPr>
            <a:spLocks noChangeShapeType="1"/>
          </xdr:cNvSpPr>
        </xdr:nvSpPr>
        <xdr:spPr bwMode="auto">
          <a:xfrm>
            <a:off x="48" y="111"/>
            <a:ext cx="0" cy="169"/>
          </a:xfrm>
          <a:prstGeom prst="line">
            <a:avLst/>
          </a:prstGeom>
          <a:noFill/>
          <a:ln w="19050" cap="flat"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1"/>
          <xdr:cNvSpPr>
            <a:spLocks noChangeShapeType="1"/>
          </xdr:cNvSpPr>
        </xdr:nvSpPr>
        <xdr:spPr bwMode="auto">
          <a:xfrm>
            <a:off x="47" y="280"/>
            <a:ext cx="33"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32"/>
          <xdr:cNvSpPr>
            <a:spLocks noChangeShapeType="1"/>
          </xdr:cNvSpPr>
        </xdr:nvSpPr>
        <xdr:spPr bwMode="auto">
          <a:xfrm flipH="1">
            <a:off x="47" y="110"/>
            <a:ext cx="176" cy="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409575</xdr:colOff>
      <xdr:row>5</xdr:row>
      <xdr:rowOff>0</xdr:rowOff>
    </xdr:from>
    <xdr:to>
      <xdr:col>7</xdr:col>
      <xdr:colOff>447675</xdr:colOff>
      <xdr:row>7</xdr:row>
      <xdr:rowOff>0</xdr:rowOff>
    </xdr:to>
    <xdr:grpSp>
      <xdr:nvGrpSpPr>
        <xdr:cNvPr id="8" name="Group 1"/>
        <xdr:cNvGrpSpPr>
          <a:grpSpLocks/>
        </xdr:cNvGrpSpPr>
      </xdr:nvGrpSpPr>
      <xdr:grpSpPr bwMode="auto">
        <a:xfrm>
          <a:off x="2695575" y="952500"/>
          <a:ext cx="2038350" cy="381000"/>
          <a:chOff x="244" y="138"/>
          <a:chExt cx="199" cy="35"/>
        </a:xfrm>
      </xdr:grpSpPr>
      <xdr:sp macro="" textlink="">
        <xdr:nvSpPr>
          <xdr:cNvPr id="9" name="Line 2"/>
          <xdr:cNvSpPr>
            <a:spLocks noChangeShapeType="1"/>
          </xdr:cNvSpPr>
        </xdr:nvSpPr>
        <xdr:spPr bwMode="auto">
          <a:xfrm>
            <a:off x="244" y="156"/>
            <a:ext cx="19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3"/>
          <xdr:cNvSpPr>
            <a:spLocks noChangeShapeType="1"/>
          </xdr:cNvSpPr>
        </xdr:nvSpPr>
        <xdr:spPr bwMode="auto">
          <a:xfrm>
            <a:off x="340" y="138"/>
            <a:ext cx="0" cy="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4"/>
          <xdr:cNvSpPr>
            <a:spLocks noChangeShapeType="1"/>
          </xdr:cNvSpPr>
        </xdr:nvSpPr>
        <xdr:spPr bwMode="auto">
          <a:xfrm>
            <a:off x="442" y="156"/>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Line 5"/>
          <xdr:cNvSpPr>
            <a:spLocks noChangeShapeType="1"/>
          </xdr:cNvSpPr>
        </xdr:nvSpPr>
        <xdr:spPr bwMode="auto">
          <a:xfrm>
            <a:off x="244" y="155"/>
            <a:ext cx="0" cy="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Line 6"/>
          <xdr:cNvSpPr>
            <a:spLocks noChangeShapeType="1"/>
          </xdr:cNvSpPr>
        </xdr:nvSpPr>
        <xdr:spPr bwMode="auto">
          <a:xfrm>
            <a:off x="340" y="156"/>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409575</xdr:colOff>
      <xdr:row>4</xdr:row>
      <xdr:rowOff>180975</xdr:rowOff>
    </xdr:from>
    <xdr:to>
      <xdr:col>13</xdr:col>
      <xdr:colOff>447675</xdr:colOff>
      <xdr:row>7</xdr:row>
      <xdr:rowOff>0</xdr:rowOff>
    </xdr:to>
    <xdr:grpSp>
      <xdr:nvGrpSpPr>
        <xdr:cNvPr id="14" name="Group 7"/>
        <xdr:cNvGrpSpPr>
          <a:grpSpLocks/>
        </xdr:cNvGrpSpPr>
      </xdr:nvGrpSpPr>
      <xdr:grpSpPr bwMode="auto">
        <a:xfrm>
          <a:off x="5695950" y="942975"/>
          <a:ext cx="2133600" cy="390525"/>
          <a:chOff x="547" y="138"/>
          <a:chExt cx="202" cy="36"/>
        </a:xfrm>
      </xdr:grpSpPr>
      <xdr:sp macro="" textlink="">
        <xdr:nvSpPr>
          <xdr:cNvPr id="15" name="Line 8"/>
          <xdr:cNvSpPr>
            <a:spLocks noChangeShapeType="1"/>
          </xdr:cNvSpPr>
        </xdr:nvSpPr>
        <xdr:spPr bwMode="auto">
          <a:xfrm>
            <a:off x="547" y="157"/>
            <a:ext cx="2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9"/>
          <xdr:cNvSpPr>
            <a:spLocks noChangeShapeType="1"/>
          </xdr:cNvSpPr>
        </xdr:nvSpPr>
        <xdr:spPr bwMode="auto">
          <a:xfrm>
            <a:off x="644" y="138"/>
            <a:ext cx="0" cy="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0"/>
          <xdr:cNvSpPr>
            <a:spLocks noChangeShapeType="1"/>
          </xdr:cNvSpPr>
        </xdr:nvSpPr>
        <xdr:spPr bwMode="auto">
          <a:xfrm>
            <a:off x="7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11"/>
          <xdr:cNvSpPr>
            <a:spLocks noChangeShapeType="1"/>
          </xdr:cNvSpPr>
        </xdr:nvSpPr>
        <xdr:spPr bwMode="auto">
          <a:xfrm>
            <a:off x="5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12"/>
          <xdr:cNvSpPr>
            <a:spLocks noChangeShapeType="1"/>
          </xdr:cNvSpPr>
        </xdr:nvSpPr>
        <xdr:spPr bwMode="auto">
          <a:xfrm>
            <a:off x="644"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15</xdr:col>
      <xdr:colOff>361950</xdr:colOff>
      <xdr:row>5</xdr:row>
      <xdr:rowOff>0</xdr:rowOff>
    </xdr:from>
    <xdr:to>
      <xdr:col>19</xdr:col>
      <xdr:colOff>409575</xdr:colOff>
      <xdr:row>7</xdr:row>
      <xdr:rowOff>9525</xdr:rowOff>
    </xdr:to>
    <xdr:grpSp>
      <xdr:nvGrpSpPr>
        <xdr:cNvPr id="25" name="Group 7"/>
        <xdr:cNvGrpSpPr>
          <a:grpSpLocks/>
        </xdr:cNvGrpSpPr>
      </xdr:nvGrpSpPr>
      <xdr:grpSpPr bwMode="auto">
        <a:xfrm>
          <a:off x="8705850" y="952500"/>
          <a:ext cx="2238375" cy="390525"/>
          <a:chOff x="547" y="138"/>
          <a:chExt cx="202" cy="36"/>
        </a:xfrm>
      </xdr:grpSpPr>
      <xdr:sp macro="" textlink="">
        <xdr:nvSpPr>
          <xdr:cNvPr id="26" name="Line 8"/>
          <xdr:cNvSpPr>
            <a:spLocks noChangeShapeType="1"/>
          </xdr:cNvSpPr>
        </xdr:nvSpPr>
        <xdr:spPr bwMode="auto">
          <a:xfrm>
            <a:off x="547" y="157"/>
            <a:ext cx="20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9"/>
          <xdr:cNvSpPr>
            <a:spLocks noChangeShapeType="1"/>
          </xdr:cNvSpPr>
        </xdr:nvSpPr>
        <xdr:spPr bwMode="auto">
          <a:xfrm>
            <a:off x="644" y="138"/>
            <a:ext cx="0" cy="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10"/>
          <xdr:cNvSpPr>
            <a:spLocks noChangeShapeType="1"/>
          </xdr:cNvSpPr>
        </xdr:nvSpPr>
        <xdr:spPr bwMode="auto">
          <a:xfrm>
            <a:off x="7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Line 11"/>
          <xdr:cNvSpPr>
            <a:spLocks noChangeShapeType="1"/>
          </xdr:cNvSpPr>
        </xdr:nvSpPr>
        <xdr:spPr bwMode="auto">
          <a:xfrm>
            <a:off x="548"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Line 12"/>
          <xdr:cNvSpPr>
            <a:spLocks noChangeShapeType="1"/>
          </xdr:cNvSpPr>
        </xdr:nvSpPr>
        <xdr:spPr bwMode="auto">
          <a:xfrm>
            <a:off x="644" y="157"/>
            <a:ext cx="0" cy="1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47625</xdr:colOff>
      <xdr:row>2</xdr:row>
      <xdr:rowOff>180975</xdr:rowOff>
    </xdr:from>
    <xdr:to>
      <xdr:col>8</xdr:col>
      <xdr:colOff>209550</xdr:colOff>
      <xdr:row>3</xdr:row>
      <xdr:rowOff>180975</xdr:rowOff>
    </xdr:to>
    <xdr:sp macro="" textlink="">
      <xdr:nvSpPr>
        <xdr:cNvPr id="33" name="WordArt 23"/>
        <xdr:cNvSpPr>
          <a:spLocks noChangeArrowheads="1" noChangeShapeType="1" noTextEdit="1"/>
        </xdr:cNvSpPr>
      </xdr:nvSpPr>
      <xdr:spPr bwMode="auto">
        <a:xfrm>
          <a:off x="4991100" y="561975"/>
          <a:ext cx="161925"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47625</xdr:colOff>
      <xdr:row>2</xdr:row>
      <xdr:rowOff>180975</xdr:rowOff>
    </xdr:from>
    <xdr:to>
      <xdr:col>15</xdr:col>
      <xdr:colOff>9525</xdr:colOff>
      <xdr:row>3</xdr:row>
      <xdr:rowOff>180975</xdr:rowOff>
    </xdr:to>
    <xdr:sp macro="" textlink="">
      <xdr:nvSpPr>
        <xdr:cNvPr id="34" name="WordArt 23"/>
        <xdr:cNvSpPr>
          <a:spLocks noChangeArrowheads="1" noChangeShapeType="1" noTextEdit="1"/>
        </xdr:cNvSpPr>
      </xdr:nvSpPr>
      <xdr:spPr bwMode="auto">
        <a:xfrm>
          <a:off x="7915275" y="561975"/>
          <a:ext cx="161925" cy="1905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4</xdr:col>
      <xdr:colOff>19051</xdr:colOff>
      <xdr:row>15</xdr:row>
      <xdr:rowOff>9525</xdr:rowOff>
    </xdr:from>
    <xdr:to>
      <xdr:col>4</xdr:col>
      <xdr:colOff>142875</xdr:colOff>
      <xdr:row>15</xdr:row>
      <xdr:rowOff>123825</xdr:rowOff>
    </xdr:to>
    <xdr:sp macro="" textlink="">
      <xdr:nvSpPr>
        <xdr:cNvPr id="35" name="WordArt 23"/>
        <xdr:cNvSpPr>
          <a:spLocks noChangeArrowheads="1" noChangeShapeType="1" noTextEdit="1"/>
        </xdr:cNvSpPr>
      </xdr:nvSpPr>
      <xdr:spPr bwMode="auto">
        <a:xfrm>
          <a:off x="3067051" y="2867025"/>
          <a:ext cx="123824"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6</xdr:col>
      <xdr:colOff>47625</xdr:colOff>
      <xdr:row>15</xdr:row>
      <xdr:rowOff>9525</xdr:rowOff>
    </xdr:from>
    <xdr:to>
      <xdr:col>6</xdr:col>
      <xdr:colOff>133350</xdr:colOff>
      <xdr:row>15</xdr:row>
      <xdr:rowOff>123825</xdr:rowOff>
    </xdr:to>
    <xdr:sp macro="" textlink="">
      <xdr:nvSpPr>
        <xdr:cNvPr id="36" name="WordArt 23"/>
        <xdr:cNvSpPr>
          <a:spLocks noChangeArrowheads="1" noChangeShapeType="1" noTextEdit="1"/>
        </xdr:cNvSpPr>
      </xdr:nvSpPr>
      <xdr:spPr bwMode="auto">
        <a:xfrm>
          <a:off x="4038600" y="2867025"/>
          <a:ext cx="85725"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76201</xdr:colOff>
      <xdr:row>15</xdr:row>
      <xdr:rowOff>9525</xdr:rowOff>
    </xdr:from>
    <xdr:to>
      <xdr:col>8</xdr:col>
      <xdr:colOff>152401</xdr:colOff>
      <xdr:row>15</xdr:row>
      <xdr:rowOff>142875</xdr:rowOff>
    </xdr:to>
    <xdr:sp macro="" textlink="">
      <xdr:nvSpPr>
        <xdr:cNvPr id="37" name="WordArt 23"/>
        <xdr:cNvSpPr>
          <a:spLocks noChangeArrowheads="1" noChangeShapeType="1" noTextEdit="1"/>
        </xdr:cNvSpPr>
      </xdr:nvSpPr>
      <xdr:spPr bwMode="auto">
        <a:xfrm>
          <a:off x="5019676" y="2867025"/>
          <a:ext cx="76200" cy="1333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38101</xdr:colOff>
      <xdr:row>18</xdr:row>
      <xdr:rowOff>0</xdr:rowOff>
    </xdr:from>
    <xdr:to>
      <xdr:col>8</xdr:col>
      <xdr:colOff>171451</xdr:colOff>
      <xdr:row>18</xdr:row>
      <xdr:rowOff>95250</xdr:rowOff>
    </xdr:to>
    <xdr:sp macro="" textlink="">
      <xdr:nvSpPr>
        <xdr:cNvPr id="38" name="WordArt 23"/>
        <xdr:cNvSpPr>
          <a:spLocks noChangeArrowheads="1" noChangeShapeType="1" noTextEdit="1"/>
        </xdr:cNvSpPr>
      </xdr:nvSpPr>
      <xdr:spPr bwMode="auto">
        <a:xfrm>
          <a:off x="4981576" y="3429000"/>
          <a:ext cx="133350"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10</xdr:col>
      <xdr:colOff>66674</xdr:colOff>
      <xdr:row>15</xdr:row>
      <xdr:rowOff>38099</xdr:rowOff>
    </xdr:from>
    <xdr:to>
      <xdr:col>10</xdr:col>
      <xdr:colOff>142875</xdr:colOff>
      <xdr:row>15</xdr:row>
      <xdr:rowOff>161924</xdr:rowOff>
    </xdr:to>
    <xdr:sp macro="" textlink="">
      <xdr:nvSpPr>
        <xdr:cNvPr id="39" name="WordArt 23"/>
        <xdr:cNvSpPr>
          <a:spLocks noChangeArrowheads="1" noChangeShapeType="1" noTextEdit="1"/>
        </xdr:cNvSpPr>
      </xdr:nvSpPr>
      <xdr:spPr bwMode="auto">
        <a:xfrm>
          <a:off x="6010274" y="2895599"/>
          <a:ext cx="76201" cy="1238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12</xdr:col>
      <xdr:colOff>38100</xdr:colOff>
      <xdr:row>14</xdr:row>
      <xdr:rowOff>171451</xdr:rowOff>
    </xdr:from>
    <xdr:to>
      <xdr:col>12</xdr:col>
      <xdr:colOff>123825</xdr:colOff>
      <xdr:row>15</xdr:row>
      <xdr:rowOff>85725</xdr:rowOff>
    </xdr:to>
    <xdr:sp macro="" textlink="">
      <xdr:nvSpPr>
        <xdr:cNvPr id="40" name="WordArt 23"/>
        <xdr:cNvSpPr>
          <a:spLocks noChangeArrowheads="1" noChangeShapeType="1" noTextEdit="1"/>
        </xdr:cNvSpPr>
      </xdr:nvSpPr>
      <xdr:spPr bwMode="auto">
        <a:xfrm>
          <a:off x="6972300" y="2838451"/>
          <a:ext cx="85725" cy="104774"/>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66676</xdr:colOff>
      <xdr:row>15</xdr:row>
      <xdr:rowOff>28575</xdr:rowOff>
    </xdr:from>
    <xdr:to>
      <xdr:col>14</xdr:col>
      <xdr:colOff>161926</xdr:colOff>
      <xdr:row>15</xdr:row>
      <xdr:rowOff>142875</xdr:rowOff>
    </xdr:to>
    <xdr:sp macro="" textlink="">
      <xdr:nvSpPr>
        <xdr:cNvPr id="41" name="WordArt 23"/>
        <xdr:cNvSpPr>
          <a:spLocks noChangeArrowheads="1" noChangeShapeType="1" noTextEdit="1"/>
        </xdr:cNvSpPr>
      </xdr:nvSpPr>
      <xdr:spPr bwMode="auto">
        <a:xfrm>
          <a:off x="7934326" y="2886075"/>
          <a:ext cx="9525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16</xdr:col>
      <xdr:colOff>28575</xdr:colOff>
      <xdr:row>15</xdr:row>
      <xdr:rowOff>28575</xdr:rowOff>
    </xdr:from>
    <xdr:to>
      <xdr:col>16</xdr:col>
      <xdr:colOff>161924</xdr:colOff>
      <xdr:row>15</xdr:row>
      <xdr:rowOff>142875</xdr:rowOff>
    </xdr:to>
    <xdr:sp macro="" textlink="">
      <xdr:nvSpPr>
        <xdr:cNvPr id="42" name="WordArt 23"/>
        <xdr:cNvSpPr>
          <a:spLocks noChangeArrowheads="1" noChangeShapeType="1" noTextEdit="1"/>
        </xdr:cNvSpPr>
      </xdr:nvSpPr>
      <xdr:spPr bwMode="auto">
        <a:xfrm>
          <a:off x="8858250" y="2886075"/>
          <a:ext cx="133349"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18</xdr:col>
      <xdr:colOff>57151</xdr:colOff>
      <xdr:row>15</xdr:row>
      <xdr:rowOff>38100</xdr:rowOff>
    </xdr:from>
    <xdr:to>
      <xdr:col>18</xdr:col>
      <xdr:colOff>190501</xdr:colOff>
      <xdr:row>15</xdr:row>
      <xdr:rowOff>123825</xdr:rowOff>
    </xdr:to>
    <xdr:sp macro="" textlink="">
      <xdr:nvSpPr>
        <xdr:cNvPr id="43" name="WordArt 23"/>
        <xdr:cNvSpPr>
          <a:spLocks noChangeArrowheads="1" noChangeShapeType="1" noTextEdit="1"/>
        </xdr:cNvSpPr>
      </xdr:nvSpPr>
      <xdr:spPr bwMode="auto">
        <a:xfrm>
          <a:off x="9877426" y="2895600"/>
          <a:ext cx="133350" cy="857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10</xdr:col>
      <xdr:colOff>57150</xdr:colOff>
      <xdr:row>18</xdr:row>
      <xdr:rowOff>28575</xdr:rowOff>
    </xdr:from>
    <xdr:to>
      <xdr:col>10</xdr:col>
      <xdr:colOff>161925</xdr:colOff>
      <xdr:row>18</xdr:row>
      <xdr:rowOff>123825</xdr:rowOff>
    </xdr:to>
    <xdr:sp macro="" textlink="">
      <xdr:nvSpPr>
        <xdr:cNvPr id="44" name="WordArt 23"/>
        <xdr:cNvSpPr>
          <a:spLocks noChangeArrowheads="1" noChangeShapeType="1" noTextEdit="1"/>
        </xdr:cNvSpPr>
      </xdr:nvSpPr>
      <xdr:spPr bwMode="auto">
        <a:xfrm>
          <a:off x="6000750" y="3457575"/>
          <a:ext cx="104775"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38101</xdr:colOff>
      <xdr:row>18</xdr:row>
      <xdr:rowOff>0</xdr:rowOff>
    </xdr:from>
    <xdr:to>
      <xdr:col>14</xdr:col>
      <xdr:colOff>142875</xdr:colOff>
      <xdr:row>18</xdr:row>
      <xdr:rowOff>95250</xdr:rowOff>
    </xdr:to>
    <xdr:sp macro="" textlink="">
      <xdr:nvSpPr>
        <xdr:cNvPr id="45" name="WordArt 23"/>
        <xdr:cNvSpPr>
          <a:spLocks noChangeArrowheads="1" noChangeShapeType="1" noTextEdit="1"/>
        </xdr:cNvSpPr>
      </xdr:nvSpPr>
      <xdr:spPr bwMode="auto">
        <a:xfrm>
          <a:off x="7905751" y="3429000"/>
          <a:ext cx="104774"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16</xdr:col>
      <xdr:colOff>57151</xdr:colOff>
      <xdr:row>18</xdr:row>
      <xdr:rowOff>0</xdr:rowOff>
    </xdr:from>
    <xdr:to>
      <xdr:col>16</xdr:col>
      <xdr:colOff>161925</xdr:colOff>
      <xdr:row>18</xdr:row>
      <xdr:rowOff>85725</xdr:rowOff>
    </xdr:to>
    <xdr:sp macro="" textlink="">
      <xdr:nvSpPr>
        <xdr:cNvPr id="46" name="WordArt 23"/>
        <xdr:cNvSpPr>
          <a:spLocks noChangeArrowheads="1" noChangeShapeType="1" noTextEdit="1"/>
        </xdr:cNvSpPr>
      </xdr:nvSpPr>
      <xdr:spPr bwMode="auto">
        <a:xfrm>
          <a:off x="8886826" y="3429000"/>
          <a:ext cx="104774" cy="857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8</xdr:col>
      <xdr:colOff>38101</xdr:colOff>
      <xdr:row>22</xdr:row>
      <xdr:rowOff>28576</xdr:rowOff>
    </xdr:from>
    <xdr:to>
      <xdr:col>8</xdr:col>
      <xdr:colOff>171450</xdr:colOff>
      <xdr:row>22</xdr:row>
      <xdr:rowOff>123826</xdr:rowOff>
    </xdr:to>
    <xdr:sp macro="" textlink="">
      <xdr:nvSpPr>
        <xdr:cNvPr id="47" name="WordArt 23"/>
        <xdr:cNvSpPr>
          <a:spLocks noChangeArrowheads="1" noChangeShapeType="1" noTextEdit="1"/>
        </xdr:cNvSpPr>
      </xdr:nvSpPr>
      <xdr:spPr bwMode="auto">
        <a:xfrm>
          <a:off x="4981576" y="4219576"/>
          <a:ext cx="133349" cy="95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14</xdr:col>
      <xdr:colOff>76201</xdr:colOff>
      <xdr:row>22</xdr:row>
      <xdr:rowOff>19050</xdr:rowOff>
    </xdr:from>
    <xdr:to>
      <xdr:col>14</xdr:col>
      <xdr:colOff>190501</xdr:colOff>
      <xdr:row>22</xdr:row>
      <xdr:rowOff>142875</xdr:rowOff>
    </xdr:to>
    <xdr:sp macro="" textlink="">
      <xdr:nvSpPr>
        <xdr:cNvPr id="48" name="WordArt 23"/>
        <xdr:cNvSpPr>
          <a:spLocks noChangeArrowheads="1" noChangeShapeType="1" noTextEdit="1"/>
        </xdr:cNvSpPr>
      </xdr:nvSpPr>
      <xdr:spPr bwMode="auto">
        <a:xfrm>
          <a:off x="7943851" y="4210050"/>
          <a:ext cx="114300" cy="1238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2</xdr:col>
      <xdr:colOff>400050</xdr:colOff>
      <xdr:row>15</xdr:row>
      <xdr:rowOff>104775</xdr:rowOff>
    </xdr:from>
    <xdr:to>
      <xdr:col>2</xdr:col>
      <xdr:colOff>466725</xdr:colOff>
      <xdr:row>16</xdr:row>
      <xdr:rowOff>9525</xdr:rowOff>
    </xdr:to>
    <xdr:sp macro="" textlink="">
      <xdr:nvSpPr>
        <xdr:cNvPr id="49" name="WordArt 50"/>
        <xdr:cNvSpPr>
          <a:spLocks noChangeArrowheads="1" noChangeShapeType="1" noTextEdit="1"/>
        </xdr:cNvSpPr>
      </xdr:nvSpPr>
      <xdr:spPr bwMode="auto">
        <a:xfrm>
          <a:off x="1924050" y="2962275"/>
          <a:ext cx="66675" cy="95250"/>
        </a:xfrm>
        <a:prstGeom prst="rect">
          <a:avLst/>
        </a:prstGeom>
        <a:extLst>
          <a:ext uri="{AF507438-7753-43E0-B8FC-AC1667EBCBE1}">
            <a14:hiddenEffects xmlns:a14="http://schemas.microsoft.com/office/drawing/2010/main">
              <a:effectLst/>
            </a14:hiddenEffects>
          </a:ext>
        </a:extLst>
      </xdr:spPr>
      <xdr:txBody>
        <a:bodyPr wrap="none" fromWordArt="1" anchor="ctr">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xdr:from>
      <xdr:col>2</xdr:col>
      <xdr:colOff>371475</xdr:colOff>
      <xdr:row>17</xdr:row>
      <xdr:rowOff>171450</xdr:rowOff>
    </xdr:from>
    <xdr:to>
      <xdr:col>2</xdr:col>
      <xdr:colOff>438150</xdr:colOff>
      <xdr:row>17</xdr:row>
      <xdr:rowOff>266700</xdr:rowOff>
    </xdr:to>
    <xdr:sp macro="" textlink="">
      <xdr:nvSpPr>
        <xdr:cNvPr id="50" name="WordArt 50"/>
        <xdr:cNvSpPr>
          <a:spLocks noChangeArrowheads="1" noChangeShapeType="1" noTextEdit="1"/>
        </xdr:cNvSpPr>
      </xdr:nvSpPr>
      <xdr:spPr bwMode="auto">
        <a:xfrm>
          <a:off x="1895475" y="3409950"/>
          <a:ext cx="66675" cy="95250"/>
        </a:xfrm>
        <a:prstGeom prst="rect">
          <a:avLst/>
        </a:prstGeom>
        <a:extLst>
          <a:ext uri="{AF507438-7753-43E0-B8FC-AC1667EBCBE1}">
            <a14:hiddenEffects xmlns:a14="http://schemas.microsoft.com/office/drawing/2010/main">
              <a:effectLst/>
            </a14:hiddenEffects>
          </a:ext>
        </a:extLst>
      </xdr:spPr>
      <xdr:txBody>
        <a:bodyPr wrap="none" fromWordArt="1" anchor="ctr">
          <a:prstTxWarp prst="textPlain">
            <a:avLst>
              <a:gd name="adj" fmla="val 50000"/>
            </a:avLst>
          </a:prstTxWarp>
        </a:bodyPr>
        <a:lstStyle/>
        <a:p>
          <a:pPr algn="ctr" rtl="0">
            <a:buNone/>
          </a:pPr>
          <a:r>
            <a:rPr lang="fr-FR" sz="3600" kern="10" spc="0">
              <a:ln w="9525">
                <a:solidFill>
                  <a:srgbClr val="000000"/>
                </a:solidFill>
                <a:round/>
                <a:headEnd/>
                <a:tailEnd/>
              </a:ln>
              <a:solidFill>
                <a:srgbClr xmlns:mc="http://schemas.openxmlformats.org/markup-compatibility/2006" xmlns:a14="http://schemas.microsoft.com/office/drawing/2010/main" val="FFFFFF" mc:Ignorable="a14" a14:legacySpreadsheetColorIndex="65">
                  <a:alpha val="75999"/>
                </a:srgbClr>
              </a:solidFill>
              <a:effectLst/>
              <a:latin typeface="Arial Black"/>
            </a:rPr>
            <a:t>=</a:t>
          </a:r>
        </a:p>
      </xdr:txBody>
    </xdr:sp>
    <xdr:clientData/>
  </xdr:twoCellAnchor>
  <xdr:twoCellAnchor editAs="oneCell">
    <xdr:from>
      <xdr:col>0</xdr:col>
      <xdr:colOff>133350</xdr:colOff>
      <xdr:row>10</xdr:row>
      <xdr:rowOff>133352</xdr:rowOff>
    </xdr:from>
    <xdr:to>
      <xdr:col>2</xdr:col>
      <xdr:colOff>561975</xdr:colOff>
      <xdr:row>22</xdr:row>
      <xdr:rowOff>152400</xdr:rowOff>
    </xdr:to>
    <xdr:pic>
      <xdr:nvPicPr>
        <xdr:cNvPr id="60" name="Image 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2038352"/>
          <a:ext cx="1952625" cy="2400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22</xdr:row>
      <xdr:rowOff>9525</xdr:rowOff>
    </xdr:from>
    <xdr:to>
      <xdr:col>2</xdr:col>
      <xdr:colOff>485775</xdr:colOff>
      <xdr:row>22</xdr:row>
      <xdr:rowOff>180975</xdr:rowOff>
    </xdr:to>
    <xdr:pic>
      <xdr:nvPicPr>
        <xdr:cNvPr id="66" name="Image 6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38325" y="44386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xdr:row>
      <xdr:rowOff>161925</xdr:rowOff>
    </xdr:from>
    <xdr:to>
      <xdr:col>2</xdr:col>
      <xdr:colOff>476250</xdr:colOff>
      <xdr:row>3</xdr:row>
      <xdr:rowOff>142875</xdr:rowOff>
    </xdr:to>
    <xdr:pic>
      <xdr:nvPicPr>
        <xdr:cNvPr id="67" name="Image 6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28800" y="5429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323849</xdr:colOff>
      <xdr:row>1</xdr:row>
      <xdr:rowOff>19050</xdr:rowOff>
    </xdr:from>
    <xdr:to>
      <xdr:col>10</xdr:col>
      <xdr:colOff>581024</xdr:colOff>
      <xdr:row>18</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533400</xdr:colOff>
      <xdr:row>1</xdr:row>
      <xdr:rowOff>104774</xdr:rowOff>
    </xdr:from>
    <xdr:to>
      <xdr:col>4</xdr:col>
      <xdr:colOff>228600</xdr:colOff>
      <xdr:row>2</xdr:row>
      <xdr:rowOff>114299</xdr:rowOff>
    </xdr:to>
    <xdr:sp macro="" textlink="">
      <xdr:nvSpPr>
        <xdr:cNvPr id="3" name="ZoneTexte 2"/>
        <xdr:cNvSpPr txBox="1"/>
      </xdr:nvSpPr>
      <xdr:spPr>
        <a:xfrm>
          <a:off x="2819400" y="295274"/>
          <a:ext cx="4572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En %</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0.0494</cdr:x>
      <cdr:y>0.0162</cdr:y>
    </cdr:from>
    <cdr:to>
      <cdr:x>0.11925</cdr:x>
      <cdr:y>0.07788</cdr:y>
    </cdr:to>
    <cdr:sp macro="" textlink="">
      <cdr:nvSpPr>
        <cdr:cNvPr id="2" name="ZoneTexte 1"/>
        <cdr:cNvSpPr txBox="1"/>
      </cdr:nvSpPr>
      <cdr:spPr>
        <a:xfrm xmlns:a="http://schemas.openxmlformats.org/drawingml/2006/main">
          <a:off x="276226" y="49531"/>
          <a:ext cx="390525" cy="188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election activeCell="J16" sqref="J16"/>
    </sheetView>
  </sheetViews>
  <sheetFormatPr baseColWidth="10" defaultRowHeight="15" x14ac:dyDescent="0.25"/>
  <cols>
    <col min="1" max="1" width="43" bestFit="1" customWidth="1"/>
    <col min="2" max="5" width="7.85546875" bestFit="1" customWidth="1"/>
  </cols>
  <sheetData>
    <row r="1" spans="1:7" ht="15.75" thickBot="1" x14ac:dyDescent="0.3">
      <c r="A1" s="380" t="s">
        <v>143</v>
      </c>
      <c r="B1" s="380"/>
      <c r="C1" s="380"/>
      <c r="D1" s="380"/>
      <c r="E1" s="380"/>
    </row>
    <row r="2" spans="1:7" x14ac:dyDescent="0.25">
      <c r="A2" s="19"/>
      <c r="B2" s="20">
        <v>2014</v>
      </c>
      <c r="C2" s="20">
        <v>2015</v>
      </c>
      <c r="D2" s="20">
        <v>2016</v>
      </c>
      <c r="E2" s="20">
        <v>2017</v>
      </c>
    </row>
    <row r="3" spans="1:7" x14ac:dyDescent="0.25">
      <c r="A3" s="13" t="s">
        <v>0</v>
      </c>
      <c r="B3" s="16">
        <v>5266360</v>
      </c>
      <c r="C3" s="16">
        <v>5302861</v>
      </c>
      <c r="D3" s="16">
        <v>5304642</v>
      </c>
      <c r="E3" s="16">
        <v>5319195</v>
      </c>
    </row>
    <row r="4" spans="1:7" x14ac:dyDescent="0.25">
      <c r="A4" s="8" t="s">
        <v>1</v>
      </c>
      <c r="B4" s="9">
        <v>446708</v>
      </c>
      <c r="C4" s="9">
        <v>471314</v>
      </c>
      <c r="D4" s="9">
        <v>532822</v>
      </c>
      <c r="E4" s="9">
        <v>528436</v>
      </c>
    </row>
    <row r="5" spans="1:7" x14ac:dyDescent="0.25">
      <c r="A5" s="10" t="s">
        <v>2</v>
      </c>
      <c r="B5" s="23">
        <f>B4/B3*100</f>
        <v>8.4822913739281027</v>
      </c>
      <c r="C5" s="23">
        <f t="shared" ref="C5" si="0">C4/C3*100</f>
        <v>8.887919181739818</v>
      </c>
      <c r="D5" s="23">
        <v>10</v>
      </c>
      <c r="E5" s="23">
        <f>E4/E3*100</f>
        <v>9.9345107671367554</v>
      </c>
      <c r="G5" s="361"/>
    </row>
    <row r="6" spans="1:7" s="257" customFormat="1" x14ac:dyDescent="0.25">
      <c r="A6" s="289" t="s">
        <v>138</v>
      </c>
      <c r="B6" s="324">
        <v>7.5</v>
      </c>
      <c r="C6" s="324">
        <v>7.5</v>
      </c>
      <c r="D6" s="324">
        <v>7.5</v>
      </c>
      <c r="E6" s="359">
        <v>7.6210404017901201</v>
      </c>
    </row>
    <row r="7" spans="1:7" x14ac:dyDescent="0.25">
      <c r="A7" s="17" t="s">
        <v>3</v>
      </c>
      <c r="B7" s="21"/>
      <c r="C7" s="22"/>
      <c r="D7" s="22"/>
      <c r="E7" s="22"/>
    </row>
    <row r="8" spans="1:7" x14ac:dyDescent="0.25">
      <c r="A8" s="12" t="s">
        <v>4</v>
      </c>
      <c r="B8" s="53">
        <v>46.799475272437476</v>
      </c>
      <c r="C8" s="53">
        <v>50.245696075227976</v>
      </c>
      <c r="D8" s="53">
        <v>57.069763618906002</v>
      </c>
      <c r="E8" s="53">
        <v>56.487824447993709</v>
      </c>
    </row>
    <row r="9" spans="1:7" x14ac:dyDescent="0.25">
      <c r="A9" s="12" t="s">
        <v>5</v>
      </c>
      <c r="B9" s="53">
        <v>46.386901510606485</v>
      </c>
      <c r="C9" s="53">
        <v>47.121451940744386</v>
      </c>
      <c r="D9" s="53">
        <v>42.885216748050709</v>
      </c>
      <c r="E9" s="53">
        <v>42.669310947777973</v>
      </c>
    </row>
    <row r="10" spans="1:7" x14ac:dyDescent="0.25">
      <c r="A10" s="18" t="s">
        <v>6</v>
      </c>
      <c r="B10" s="54">
        <v>38.155349803451024</v>
      </c>
      <c r="C10" s="54">
        <v>32.668242403153734</v>
      </c>
      <c r="D10" s="54">
        <v>30.150638307411242</v>
      </c>
      <c r="E10" s="54">
        <v>32.038695319773822</v>
      </c>
    </row>
    <row r="11" spans="1:7" x14ac:dyDescent="0.25">
      <c r="A11" s="13" t="s">
        <v>7</v>
      </c>
      <c r="B11" s="16">
        <v>586714</v>
      </c>
      <c r="C11" s="16">
        <v>612875</v>
      </c>
      <c r="D11" s="16">
        <v>693548</v>
      </c>
      <c r="E11" s="16">
        <v>693286</v>
      </c>
    </row>
    <row r="12" spans="1:7" x14ac:dyDescent="0.25">
      <c r="A12" s="10" t="s">
        <v>8</v>
      </c>
      <c r="B12" s="11">
        <f>B11/B4</f>
        <v>1.3134172658649499</v>
      </c>
      <c r="C12" s="11">
        <f t="shared" ref="C12:E12" si="1">C11/C4</f>
        <v>1.3003539041912611</v>
      </c>
      <c r="D12" s="11">
        <f t="shared" si="1"/>
        <v>1.3016504573760093</v>
      </c>
      <c r="E12" s="11">
        <f t="shared" si="1"/>
        <v>1.311958307155455</v>
      </c>
    </row>
    <row r="13" spans="1:7" ht="15.75" thickBot="1" x14ac:dyDescent="0.3">
      <c r="A13" s="14" t="s">
        <v>9</v>
      </c>
      <c r="B13" s="15">
        <f>B11/B3</f>
        <v>0.11140787944614497</v>
      </c>
      <c r="C13" s="15">
        <f t="shared" ref="C13:E13" si="2">C11/C3</f>
        <v>0.11557440408111772</v>
      </c>
      <c r="D13" s="15">
        <f t="shared" si="2"/>
        <v>0.13074360154747483</v>
      </c>
      <c r="E13" s="15">
        <f t="shared" si="2"/>
        <v>0.13033663928470379</v>
      </c>
    </row>
    <row r="14" spans="1:7" ht="18" customHeight="1" x14ac:dyDescent="0.25">
      <c r="A14" s="382" t="s">
        <v>259</v>
      </c>
      <c r="B14" s="382"/>
      <c r="C14" s="382"/>
      <c r="D14" s="382"/>
      <c r="E14" s="382"/>
    </row>
    <row r="15" spans="1:7" ht="24.75" customHeight="1" x14ac:dyDescent="0.25">
      <c r="A15" s="383" t="s">
        <v>240</v>
      </c>
      <c r="B15" s="383"/>
      <c r="C15" s="383"/>
      <c r="D15" s="383"/>
      <c r="E15" s="383"/>
    </row>
    <row r="16" spans="1:7" ht="34.5" customHeight="1" x14ac:dyDescent="0.25">
      <c r="A16" s="381" t="s">
        <v>214</v>
      </c>
      <c r="B16" s="381"/>
      <c r="C16" s="381"/>
      <c r="D16" s="381"/>
      <c r="E16" s="381"/>
      <c r="G16" s="343"/>
    </row>
    <row r="17" spans="1:7" x14ac:dyDescent="0.25">
      <c r="A17" s="381"/>
      <c r="B17" s="381"/>
      <c r="C17" s="381"/>
      <c r="D17" s="381"/>
      <c r="E17" s="381"/>
      <c r="G17" s="287"/>
    </row>
    <row r="19" spans="1:7" x14ac:dyDescent="0.25">
      <c r="F19" s="287"/>
    </row>
    <row r="21" spans="1:7" x14ac:dyDescent="0.25">
      <c r="E21" s="344"/>
    </row>
    <row r="22" spans="1:7" x14ac:dyDescent="0.25">
      <c r="E22" s="344"/>
    </row>
  </sheetData>
  <mergeCells count="5">
    <mergeCell ref="A1:E1"/>
    <mergeCell ref="A17:E17"/>
    <mergeCell ref="A14:E14"/>
    <mergeCell ref="A15:E15"/>
    <mergeCell ref="A16:E16"/>
  </mergeCells>
  <pageMargins left="0.7" right="0.7" top="0.75" bottom="0.75" header="0.3" footer="0.3"/>
  <pageSetup paperSize="9" orientation="portrait" verticalDpi="5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K13" sqref="K13"/>
    </sheetView>
  </sheetViews>
  <sheetFormatPr baseColWidth="10" defaultRowHeight="15" x14ac:dyDescent="0.25"/>
  <cols>
    <col min="1" max="1" width="4.42578125" bestFit="1" customWidth="1"/>
    <col min="2" max="2" width="12.7109375" style="67" bestFit="1" customWidth="1"/>
    <col min="3" max="3" width="19.140625" bestFit="1" customWidth="1"/>
    <col min="4" max="4" width="22.5703125" bestFit="1" customWidth="1"/>
    <col min="5" max="5" width="34.5703125" bestFit="1" customWidth="1"/>
  </cols>
  <sheetData>
    <row r="1" spans="1:6" x14ac:dyDescent="0.25">
      <c r="A1" s="85"/>
      <c r="B1" s="85" t="s">
        <v>98</v>
      </c>
      <c r="C1" s="85" t="s">
        <v>14</v>
      </c>
      <c r="D1" s="85" t="s">
        <v>15</v>
      </c>
      <c r="E1" s="85" t="s">
        <v>16</v>
      </c>
    </row>
    <row r="2" spans="1:6" x14ac:dyDescent="0.25">
      <c r="A2" s="85">
        <v>2014</v>
      </c>
      <c r="B2" s="139">
        <f>'FT 4.6-1'!B5</f>
        <v>8.4822913739281027</v>
      </c>
      <c r="C2" s="84">
        <v>3.97</v>
      </c>
      <c r="D2" s="84">
        <v>3.93</v>
      </c>
      <c r="E2" s="84">
        <v>3.24</v>
      </c>
    </row>
    <row r="3" spans="1:6" x14ac:dyDescent="0.25">
      <c r="A3" s="85">
        <v>2015</v>
      </c>
      <c r="B3" s="139">
        <f>'FT 4.6-1'!C5</f>
        <v>8.887919181739818</v>
      </c>
      <c r="C3" s="84">
        <v>4.47</v>
      </c>
      <c r="D3" s="84">
        <v>4.1900000000000004</v>
      </c>
      <c r="E3" s="84">
        <v>2.9</v>
      </c>
    </row>
    <row r="4" spans="1:6" x14ac:dyDescent="0.25">
      <c r="A4" s="85">
        <v>2016</v>
      </c>
      <c r="B4" s="139">
        <f>'FT 4.6-1'!D5</f>
        <v>10</v>
      </c>
      <c r="C4" s="84">
        <v>5.7</v>
      </c>
      <c r="D4" s="84">
        <v>4.4000000000000004</v>
      </c>
      <c r="E4" s="84">
        <v>3.04</v>
      </c>
    </row>
    <row r="5" spans="1:6" x14ac:dyDescent="0.25">
      <c r="A5" s="85">
        <v>2017</v>
      </c>
      <c r="B5" s="139">
        <f>'FT 4.6-1'!E5</f>
        <v>9.9345107671367554</v>
      </c>
      <c r="C5" s="84">
        <v>5.61</v>
      </c>
      <c r="D5" s="84">
        <v>4.24</v>
      </c>
      <c r="E5" s="84">
        <v>3.18</v>
      </c>
    </row>
    <row r="10" spans="1:6" x14ac:dyDescent="0.25">
      <c r="D10" s="361"/>
      <c r="E10" s="361"/>
      <c r="F10" s="36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A8" sqref="A8:J8"/>
    </sheetView>
  </sheetViews>
  <sheetFormatPr baseColWidth="10" defaultRowHeight="26.25" customHeight="1" x14ac:dyDescent="0.25"/>
  <sheetData>
    <row r="1" spans="1:10" ht="26.25" customHeight="1" thickBot="1" x14ac:dyDescent="0.3">
      <c r="A1" s="425" t="s">
        <v>154</v>
      </c>
      <c r="B1" s="425"/>
      <c r="C1" s="425"/>
      <c r="D1" s="425"/>
      <c r="E1" s="425"/>
      <c r="F1" s="425"/>
      <c r="G1" s="425"/>
      <c r="H1" s="425"/>
      <c r="I1" s="425"/>
      <c r="J1" s="425"/>
    </row>
    <row r="2" spans="1:10" ht="34.5" customHeight="1" x14ac:dyDescent="0.25">
      <c r="A2" s="426" t="s">
        <v>208</v>
      </c>
      <c r="B2" s="428" t="s">
        <v>151</v>
      </c>
      <c r="C2" s="417" t="s">
        <v>168</v>
      </c>
      <c r="D2" s="417" t="s">
        <v>70</v>
      </c>
      <c r="E2" s="417"/>
      <c r="F2" s="417"/>
      <c r="G2" s="417" t="s">
        <v>71</v>
      </c>
      <c r="H2" s="417"/>
      <c r="I2" s="417"/>
      <c r="J2" s="419"/>
    </row>
    <row r="3" spans="1:10" ht="27" customHeight="1" x14ac:dyDescent="0.25">
      <c r="A3" s="427"/>
      <c r="B3" s="429"/>
      <c r="C3" s="418"/>
      <c r="D3" s="91" t="s">
        <v>72</v>
      </c>
      <c r="E3" s="89" t="s">
        <v>215</v>
      </c>
      <c r="F3" s="92" t="s">
        <v>73</v>
      </c>
      <c r="G3" s="104" t="s">
        <v>74</v>
      </c>
      <c r="H3" s="89" t="s">
        <v>75</v>
      </c>
      <c r="I3" s="89" t="s">
        <v>76</v>
      </c>
      <c r="J3" s="89" t="s">
        <v>13</v>
      </c>
    </row>
    <row r="4" spans="1:10" ht="15" x14ac:dyDescent="0.25">
      <c r="A4" s="95" t="s">
        <v>74</v>
      </c>
      <c r="B4" s="141">
        <v>2179552</v>
      </c>
      <c r="C4" s="141">
        <v>76578</v>
      </c>
      <c r="D4" s="105">
        <f>C4/B4*100</f>
        <v>3.5134743286693775</v>
      </c>
      <c r="E4" s="101">
        <v>2.8703146334659602</v>
      </c>
      <c r="F4" s="102">
        <v>0.64315969520341798</v>
      </c>
      <c r="G4" s="106"/>
      <c r="H4" s="96">
        <v>69.167138009049779</v>
      </c>
      <c r="I4" s="96">
        <v>30.832861990950228</v>
      </c>
      <c r="J4" s="96">
        <f>H4+I4</f>
        <v>100</v>
      </c>
    </row>
    <row r="5" spans="1:10" ht="15" x14ac:dyDescent="0.25">
      <c r="A5" s="97" t="s">
        <v>75</v>
      </c>
      <c r="B5" s="142">
        <v>1964594</v>
      </c>
      <c r="C5" s="142">
        <v>158866</v>
      </c>
      <c r="D5" s="107">
        <f>C5/B5*100</f>
        <v>8.0864545040858307</v>
      </c>
      <c r="E5" s="140">
        <v>7.3266028502581193</v>
      </c>
      <c r="F5" s="103">
        <v>0.75985165382771191</v>
      </c>
      <c r="G5" s="98">
        <v>65.644456219366816</v>
      </c>
      <c r="H5" s="108"/>
      <c r="I5" s="98">
        <v>34.355543780633198</v>
      </c>
      <c r="J5" s="98">
        <f>G5+H5+I5</f>
        <v>100.00000000000001</v>
      </c>
    </row>
    <row r="6" spans="1:10" ht="15" x14ac:dyDescent="0.25">
      <c r="A6" s="99" t="s">
        <v>76</v>
      </c>
      <c r="B6" s="143">
        <v>1175049</v>
      </c>
      <c r="C6" s="143">
        <v>63058</v>
      </c>
      <c r="D6" s="109">
        <f>C6/B6*100</f>
        <v>5.3664145069694964</v>
      </c>
      <c r="E6" s="110">
        <v>4.5455976729481069</v>
      </c>
      <c r="F6" s="111">
        <v>0.82081683402138972</v>
      </c>
      <c r="G6" s="100">
        <v>45.857957490927944</v>
      </c>
      <c r="H6" s="100">
        <v>54.142042509072056</v>
      </c>
      <c r="I6" s="112"/>
      <c r="J6" s="100">
        <f>G6+H6+I6</f>
        <v>100</v>
      </c>
    </row>
    <row r="7" spans="1:10" ht="15.75" thickBot="1" x14ac:dyDescent="0.3">
      <c r="A7" s="86" t="s">
        <v>13</v>
      </c>
      <c r="B7" s="90">
        <v>5319195</v>
      </c>
      <c r="C7" s="90">
        <v>298502</v>
      </c>
      <c r="D7" s="93">
        <f>C7/B7*100</f>
        <v>5.6117890019072432</v>
      </c>
      <c r="E7" s="87">
        <v>4.886284484776362</v>
      </c>
      <c r="F7" s="94">
        <v>0.72550451713088171</v>
      </c>
      <c r="G7" s="88">
        <v>36.86064751716512</v>
      </c>
      <c r="H7" s="88">
        <v>38.586159899195103</v>
      </c>
      <c r="I7" s="88">
        <v>24.553192583639778</v>
      </c>
      <c r="J7" s="88">
        <f>G7+H7+I7</f>
        <v>100</v>
      </c>
    </row>
    <row r="8" spans="1:10" ht="19.5" customHeight="1" x14ac:dyDescent="0.25">
      <c r="A8" s="424" t="s">
        <v>258</v>
      </c>
      <c r="B8" s="424"/>
      <c r="C8" s="424"/>
      <c r="D8" s="424"/>
      <c r="E8" s="424"/>
      <c r="F8" s="424"/>
      <c r="G8" s="424"/>
      <c r="H8" s="424"/>
      <c r="I8" s="424"/>
      <c r="J8" s="424"/>
    </row>
    <row r="9" spans="1:10" ht="21" customHeight="1" x14ac:dyDescent="0.25">
      <c r="A9" s="423" t="s">
        <v>242</v>
      </c>
      <c r="B9" s="423"/>
      <c r="C9" s="423"/>
      <c r="D9" s="423"/>
      <c r="E9" s="423"/>
      <c r="F9" s="423"/>
      <c r="G9" s="423"/>
      <c r="H9" s="423"/>
      <c r="I9" s="423"/>
      <c r="J9" s="423"/>
    </row>
    <row r="10" spans="1:10" ht="26.25" customHeight="1" x14ac:dyDescent="0.25">
      <c r="A10" s="389" t="s">
        <v>207</v>
      </c>
      <c r="B10" s="389"/>
      <c r="C10" s="389"/>
      <c r="D10" s="389"/>
      <c r="E10" s="389"/>
      <c r="F10" s="389"/>
      <c r="G10" s="389"/>
      <c r="H10" s="389"/>
      <c r="I10" s="389"/>
      <c r="J10" s="389"/>
    </row>
  </sheetData>
  <mergeCells count="9">
    <mergeCell ref="A10:J10"/>
    <mergeCell ref="A9:J9"/>
    <mergeCell ref="A8:J8"/>
    <mergeCell ref="A1:J1"/>
    <mergeCell ref="A2:A3"/>
    <mergeCell ref="B2:B3"/>
    <mergeCell ref="C2:C3"/>
    <mergeCell ref="D2:F2"/>
    <mergeCell ref="G2: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election activeCell="A16" sqref="A16:M16"/>
    </sheetView>
  </sheetViews>
  <sheetFormatPr baseColWidth="10" defaultRowHeight="15" x14ac:dyDescent="0.25"/>
  <cols>
    <col min="1" max="1" width="54.140625" customWidth="1"/>
  </cols>
  <sheetData>
    <row r="1" spans="1:14" ht="35.25" customHeight="1" thickBot="1" x14ac:dyDescent="0.3">
      <c r="A1" s="430" t="s">
        <v>159</v>
      </c>
      <c r="B1" s="425"/>
      <c r="C1" s="425"/>
      <c r="D1" s="425"/>
      <c r="E1" s="425"/>
      <c r="F1" s="425"/>
      <c r="G1" s="425"/>
      <c r="H1" s="425"/>
      <c r="I1" s="425"/>
      <c r="J1" s="425"/>
      <c r="K1" s="425"/>
      <c r="L1" s="425"/>
      <c r="M1" s="425"/>
    </row>
    <row r="2" spans="1:14" ht="24.75" customHeight="1" x14ac:dyDescent="0.25">
      <c r="A2" s="426" t="s">
        <v>216</v>
      </c>
      <c r="B2" s="433" t="s">
        <v>161</v>
      </c>
      <c r="C2" s="433" t="s">
        <v>168</v>
      </c>
      <c r="D2" s="431" t="s">
        <v>70</v>
      </c>
      <c r="E2" s="417" t="s">
        <v>77</v>
      </c>
      <c r="F2" s="417"/>
      <c r="G2" s="417"/>
      <c r="H2" s="417" t="s">
        <v>217</v>
      </c>
      <c r="I2" s="417"/>
      <c r="J2" s="417"/>
      <c r="K2" s="417"/>
      <c r="L2" s="417" t="s">
        <v>78</v>
      </c>
      <c r="M2" s="419"/>
    </row>
    <row r="3" spans="1:14" ht="44.25" customHeight="1" x14ac:dyDescent="0.25">
      <c r="A3" s="427"/>
      <c r="B3" s="434"/>
      <c r="C3" s="434"/>
      <c r="D3" s="432"/>
      <c r="E3" s="113" t="s">
        <v>79</v>
      </c>
      <c r="F3" s="113" t="s">
        <v>80</v>
      </c>
      <c r="G3" s="113" t="s">
        <v>81</v>
      </c>
      <c r="H3" s="113" t="s">
        <v>82</v>
      </c>
      <c r="I3" s="113" t="s">
        <v>83</v>
      </c>
      <c r="J3" s="113" t="s">
        <v>84</v>
      </c>
      <c r="K3" s="113" t="s">
        <v>85</v>
      </c>
      <c r="L3" s="113" t="s">
        <v>86</v>
      </c>
      <c r="M3" s="122" t="s">
        <v>87</v>
      </c>
    </row>
    <row r="4" spans="1:14" x14ac:dyDescent="0.25">
      <c r="A4" s="114" t="s">
        <v>155</v>
      </c>
      <c r="B4" s="116">
        <v>3261</v>
      </c>
      <c r="C4" s="116">
        <v>152</v>
      </c>
      <c r="D4" s="126">
        <f>C4/B4*100</f>
        <v>4.6611468874578348</v>
      </c>
      <c r="E4" s="117">
        <v>0</v>
      </c>
      <c r="F4" s="117">
        <v>61.184210526315788</v>
      </c>
      <c r="G4" s="117">
        <v>16.447368421052634</v>
      </c>
      <c r="H4" s="117">
        <v>1.9736842105263157</v>
      </c>
      <c r="I4" s="117">
        <v>9.8684210526315788</v>
      </c>
      <c r="J4" s="117">
        <v>0</v>
      </c>
      <c r="K4" s="117">
        <v>3.2894736842105261</v>
      </c>
      <c r="L4" s="117">
        <v>7.2368421052631584</v>
      </c>
      <c r="M4" s="297">
        <v>0</v>
      </c>
      <c r="N4" s="296"/>
    </row>
    <row r="5" spans="1:14" x14ac:dyDescent="0.25">
      <c r="A5" s="115" t="s">
        <v>156</v>
      </c>
      <c r="B5" s="116">
        <v>45179</v>
      </c>
      <c r="C5" s="116">
        <v>2652</v>
      </c>
      <c r="D5" s="126">
        <f t="shared" ref="D5:D14" si="0">C5/B5*100</f>
        <v>5.8699838420505097</v>
      </c>
      <c r="E5" s="117">
        <v>10.105580693815988</v>
      </c>
      <c r="F5" s="117">
        <v>33.257918552036195</v>
      </c>
      <c r="G5" s="117">
        <v>5.995475113122172</v>
      </c>
      <c r="H5" s="117">
        <v>13.951734539969834</v>
      </c>
      <c r="I5" s="117">
        <v>7.202111613876319</v>
      </c>
      <c r="J5" s="117">
        <v>2.1870286576168927</v>
      </c>
      <c r="K5" s="117">
        <v>13.046757164404225</v>
      </c>
      <c r="L5" s="117">
        <v>12.44343891402715</v>
      </c>
      <c r="M5" s="297">
        <v>1.809954751131222</v>
      </c>
      <c r="N5" s="296"/>
    </row>
    <row r="6" spans="1:14" x14ac:dyDescent="0.25">
      <c r="A6" s="115" t="s">
        <v>157</v>
      </c>
      <c r="B6" s="116">
        <v>152879</v>
      </c>
      <c r="C6" s="116">
        <v>2559</v>
      </c>
      <c r="D6" s="126">
        <f t="shared" si="0"/>
        <v>1.673872801365786</v>
      </c>
      <c r="E6" s="117">
        <v>2.9699101211410706</v>
      </c>
      <c r="F6" s="117">
        <v>29.386479093395856</v>
      </c>
      <c r="G6" s="117">
        <v>8.1281750683860885</v>
      </c>
      <c r="H6" s="117">
        <v>3.7514654161781942</v>
      </c>
      <c r="I6" s="117">
        <v>26.963657678780773</v>
      </c>
      <c r="J6" s="117">
        <v>11.80148495506057</v>
      </c>
      <c r="K6" s="117">
        <v>5.3145760062524428</v>
      </c>
      <c r="L6" s="117">
        <v>9.7694411879640484</v>
      </c>
      <c r="M6" s="297">
        <v>1.9148104728409536</v>
      </c>
      <c r="N6" s="296"/>
    </row>
    <row r="7" spans="1:14" x14ac:dyDescent="0.25">
      <c r="A7" s="115" t="s">
        <v>88</v>
      </c>
      <c r="B7" s="116">
        <v>25528</v>
      </c>
      <c r="C7" s="116">
        <v>1157</v>
      </c>
      <c r="D7" s="126">
        <f t="shared" si="0"/>
        <v>4.5322782826700099</v>
      </c>
      <c r="E7" s="117">
        <v>8.2973206568712179</v>
      </c>
      <c r="F7" s="117">
        <v>10.717372515125325</v>
      </c>
      <c r="G7" s="117">
        <v>5.3586862575626624</v>
      </c>
      <c r="H7" s="117">
        <v>14.779602420051857</v>
      </c>
      <c r="I7" s="117">
        <v>13.396715643906656</v>
      </c>
      <c r="J7" s="117">
        <v>10.025929127052722</v>
      </c>
      <c r="K7" s="117">
        <v>13.828867761452033</v>
      </c>
      <c r="L7" s="117">
        <v>22.644770959377698</v>
      </c>
      <c r="M7" s="297">
        <v>0.95073465859982709</v>
      </c>
      <c r="N7" s="296"/>
    </row>
    <row r="8" spans="1:14" x14ac:dyDescent="0.25">
      <c r="A8" s="115" t="s">
        <v>158</v>
      </c>
      <c r="B8" s="116">
        <v>68990</v>
      </c>
      <c r="C8" s="116">
        <v>1786</v>
      </c>
      <c r="D8" s="126">
        <f t="shared" si="0"/>
        <v>2.5887809827511234</v>
      </c>
      <c r="E8" s="117">
        <v>6.7749160134378501</v>
      </c>
      <c r="F8" s="117">
        <v>23.292273236282195</v>
      </c>
      <c r="G8" s="117">
        <v>6.7749160134378501</v>
      </c>
      <c r="H8" s="117">
        <v>3.7513997760358344</v>
      </c>
      <c r="I8" s="117">
        <v>7.3908174692049275</v>
      </c>
      <c r="J8" s="117">
        <v>0.67189249720044786</v>
      </c>
      <c r="K8" s="117">
        <v>9.1265397536394168</v>
      </c>
      <c r="L8" s="117">
        <v>6.6069428891377378</v>
      </c>
      <c r="M8" s="297">
        <v>35.610302351623737</v>
      </c>
      <c r="N8" s="296"/>
    </row>
    <row r="9" spans="1:14" x14ac:dyDescent="0.25">
      <c r="A9" s="115" t="s">
        <v>166</v>
      </c>
      <c r="B9" s="116">
        <v>72791</v>
      </c>
      <c r="C9" s="116">
        <v>2625</v>
      </c>
      <c r="D9" s="126">
        <f t="shared" si="0"/>
        <v>3.6062150540588811</v>
      </c>
      <c r="E9" s="117">
        <v>8.038095238095238</v>
      </c>
      <c r="F9" s="117">
        <v>20.19047619047619</v>
      </c>
      <c r="G9" s="117">
        <v>4.8380952380952378</v>
      </c>
      <c r="H9" s="117">
        <v>14.323809523809524</v>
      </c>
      <c r="I9" s="117">
        <v>5.2190476190476192</v>
      </c>
      <c r="J9" s="117">
        <v>3.0476190476190474</v>
      </c>
      <c r="K9" s="117">
        <v>5.1809523809523812</v>
      </c>
      <c r="L9" s="117">
        <v>37.866666666666667</v>
      </c>
      <c r="M9" s="297">
        <v>1.2952380952380953</v>
      </c>
      <c r="N9" s="296"/>
    </row>
    <row r="10" spans="1:14" x14ac:dyDescent="0.25">
      <c r="A10" s="128" t="s">
        <v>165</v>
      </c>
      <c r="B10" s="129">
        <v>1425720</v>
      </c>
      <c r="C10" s="129">
        <v>56401</v>
      </c>
      <c r="D10" s="126">
        <f t="shared" si="0"/>
        <v>3.9559661083522712</v>
      </c>
      <c r="E10" s="117">
        <v>6.0708143472633465</v>
      </c>
      <c r="F10" s="117">
        <v>1.9219517384443539</v>
      </c>
      <c r="G10" s="117">
        <v>0.59218808177159987</v>
      </c>
      <c r="H10" s="117">
        <v>34.908955514973137</v>
      </c>
      <c r="I10" s="117">
        <v>3.5478094360029075</v>
      </c>
      <c r="J10" s="117">
        <v>35.793691601212743</v>
      </c>
      <c r="K10" s="117">
        <v>1.8598961011329587</v>
      </c>
      <c r="L10" s="117">
        <v>10.519317033385933</v>
      </c>
      <c r="M10" s="297">
        <v>4.7853761458130171</v>
      </c>
      <c r="N10" s="296"/>
    </row>
    <row r="11" spans="1:14" x14ac:dyDescent="0.25">
      <c r="A11" s="115" t="s">
        <v>164</v>
      </c>
      <c r="B11" s="116">
        <v>188724</v>
      </c>
      <c r="C11" s="116">
        <v>2637</v>
      </c>
      <c r="D11" s="126">
        <f>C11/B11*100</f>
        <v>1.3972785655242577</v>
      </c>
      <c r="E11" s="117">
        <v>3.6405005688282137</v>
      </c>
      <c r="F11" s="117">
        <v>50.625711035267351</v>
      </c>
      <c r="G11" s="117">
        <v>10.807736063708759</v>
      </c>
      <c r="H11" s="117">
        <v>3.4129692832764507</v>
      </c>
      <c r="I11" s="117">
        <v>1.5927189988623434</v>
      </c>
      <c r="J11" s="117">
        <v>0.34129692832764508</v>
      </c>
      <c r="K11" s="117">
        <v>0.68259385665529015</v>
      </c>
      <c r="L11" s="117">
        <v>26.393629124004551</v>
      </c>
      <c r="M11" s="297">
        <v>2.5028441410693971</v>
      </c>
      <c r="N11" s="312"/>
    </row>
    <row r="12" spans="1:14" x14ac:dyDescent="0.25">
      <c r="A12" s="115" t="s">
        <v>163</v>
      </c>
      <c r="B12" s="118">
        <v>84387</v>
      </c>
      <c r="C12" s="118">
        <v>1722</v>
      </c>
      <c r="D12" s="126">
        <f t="shared" si="0"/>
        <v>2.040598670411319</v>
      </c>
      <c r="E12" s="117">
        <v>3.1358885017421603</v>
      </c>
      <c r="F12" s="117">
        <v>49.535423925667828</v>
      </c>
      <c r="G12" s="117">
        <v>15.272938443670151</v>
      </c>
      <c r="H12" s="117">
        <v>3.1358885017421603</v>
      </c>
      <c r="I12" s="117">
        <v>0.52264808362369342</v>
      </c>
      <c r="J12" s="117">
        <v>0</v>
      </c>
      <c r="K12" s="117">
        <v>0.87108013937282225</v>
      </c>
      <c r="L12" s="117">
        <v>19.221835075493612</v>
      </c>
      <c r="M12" s="297">
        <v>8.3042973286875732</v>
      </c>
      <c r="N12" s="312"/>
    </row>
    <row r="13" spans="1:14" x14ac:dyDescent="0.25">
      <c r="A13" s="119" t="s">
        <v>89</v>
      </c>
      <c r="B13" s="118">
        <v>12057</v>
      </c>
      <c r="C13" s="118">
        <v>858</v>
      </c>
      <c r="D13" s="126">
        <f t="shared" si="0"/>
        <v>7.1161980592187106</v>
      </c>
      <c r="E13" s="117">
        <v>0.46620046620046618</v>
      </c>
      <c r="F13" s="117">
        <v>63.869463869463871</v>
      </c>
      <c r="G13" s="117">
        <v>17.365967365967368</v>
      </c>
      <c r="H13" s="117">
        <v>0.23310023310023309</v>
      </c>
      <c r="I13" s="117">
        <v>3.6130536130536131</v>
      </c>
      <c r="J13" s="117">
        <v>0.11655011655011654</v>
      </c>
      <c r="K13" s="117">
        <v>1.048951048951049</v>
      </c>
      <c r="L13" s="117">
        <v>11.188811188811188</v>
      </c>
      <c r="M13" s="297">
        <v>2.0979020979020979</v>
      </c>
      <c r="N13" s="312"/>
    </row>
    <row r="14" spans="1:14" x14ac:dyDescent="0.25">
      <c r="A14" s="120" t="s">
        <v>162</v>
      </c>
      <c r="B14" s="121">
        <v>100036</v>
      </c>
      <c r="C14" s="121">
        <v>4029</v>
      </c>
      <c r="D14" s="127">
        <f t="shared" si="0"/>
        <v>4.0275500819704906</v>
      </c>
      <c r="E14" s="311">
        <v>3.7478282452221392</v>
      </c>
      <c r="F14" s="311">
        <v>11.51650533631174</v>
      </c>
      <c r="G14" s="311">
        <v>2.0600645321419706</v>
      </c>
      <c r="H14" s="311">
        <v>3.3755274261603372</v>
      </c>
      <c r="I14" s="311">
        <v>8.2402581285678824</v>
      </c>
      <c r="J14" s="311">
        <v>32.216430876147925</v>
      </c>
      <c r="K14" s="311">
        <v>6.7510548523206744</v>
      </c>
      <c r="L14" s="311">
        <v>15.785554728220403</v>
      </c>
      <c r="M14" s="313">
        <v>16.306775874906926</v>
      </c>
      <c r="N14" s="312"/>
    </row>
    <row r="15" spans="1:14" ht="15.75" thickBot="1" x14ac:dyDescent="0.3">
      <c r="A15" s="123" t="s">
        <v>90</v>
      </c>
      <c r="B15" s="124">
        <v>2179552</v>
      </c>
      <c r="C15" s="124">
        <v>76578</v>
      </c>
      <c r="D15" s="125">
        <f>C15/B15*100</f>
        <v>3.5134743286693775</v>
      </c>
      <c r="E15" s="125">
        <v>5.8776672151270599</v>
      </c>
      <c r="F15" s="125">
        <v>9.2467810598344169</v>
      </c>
      <c r="G15" s="125">
        <v>2.3714382720885894</v>
      </c>
      <c r="H15" s="125">
        <v>27.493536002507245</v>
      </c>
      <c r="I15" s="125">
        <v>4.8773799263496045</v>
      </c>
      <c r="J15" s="125">
        <v>28.81245266264462</v>
      </c>
      <c r="K15" s="125">
        <v>3.0152263052051502</v>
      </c>
      <c r="L15" s="125">
        <v>12.6106714722244</v>
      </c>
      <c r="M15" s="298">
        <v>5.6948470840189085</v>
      </c>
      <c r="N15" s="312"/>
    </row>
    <row r="16" spans="1:14" ht="15" customHeight="1" x14ac:dyDescent="0.25">
      <c r="A16" s="413" t="s">
        <v>258</v>
      </c>
      <c r="B16" s="413"/>
      <c r="C16" s="413"/>
      <c r="D16" s="413"/>
      <c r="E16" s="413"/>
      <c r="F16" s="413"/>
      <c r="G16" s="413"/>
      <c r="H16" s="413"/>
      <c r="I16" s="413"/>
      <c r="J16" s="413"/>
      <c r="K16" s="413"/>
      <c r="L16" s="413"/>
      <c r="M16" s="413"/>
    </row>
    <row r="17" spans="1:13" ht="15" customHeight="1" x14ac:dyDescent="0.25">
      <c r="A17" s="389" t="s">
        <v>247</v>
      </c>
      <c r="B17" s="389"/>
      <c r="C17" s="389"/>
      <c r="D17" s="389"/>
      <c r="E17" s="389"/>
      <c r="F17" s="389"/>
      <c r="G17" s="389"/>
      <c r="H17" s="389"/>
      <c r="I17" s="389"/>
      <c r="J17" s="389"/>
      <c r="K17" s="389"/>
      <c r="L17" s="389"/>
      <c r="M17" s="389"/>
    </row>
    <row r="18" spans="1:13" ht="15" customHeight="1" x14ac:dyDescent="0.25">
      <c r="A18" s="388" t="s">
        <v>218</v>
      </c>
      <c r="B18" s="388"/>
      <c r="C18" s="388"/>
      <c r="D18" s="388"/>
      <c r="E18" s="388"/>
      <c r="F18" s="388"/>
      <c r="G18" s="388"/>
      <c r="H18" s="388"/>
      <c r="I18" s="388"/>
      <c r="J18" s="388"/>
      <c r="K18" s="388"/>
      <c r="L18" s="388"/>
      <c r="M18" s="388"/>
    </row>
    <row r="19" spans="1:13" ht="28.5" customHeight="1" x14ac:dyDescent="0.25">
      <c r="A19" s="389" t="s">
        <v>160</v>
      </c>
      <c r="B19" s="389"/>
      <c r="C19" s="389"/>
      <c r="D19" s="389"/>
      <c r="E19" s="389"/>
      <c r="F19" s="389"/>
      <c r="G19" s="389"/>
      <c r="H19" s="389"/>
      <c r="I19" s="389"/>
      <c r="J19" s="389"/>
      <c r="K19" s="389"/>
      <c r="L19" s="389"/>
      <c r="M19" s="389"/>
    </row>
  </sheetData>
  <mergeCells count="12">
    <mergeCell ref="A19:M19"/>
    <mergeCell ref="A17:M17"/>
    <mergeCell ref="A16:M16"/>
    <mergeCell ref="A18:M18"/>
    <mergeCell ref="A1:M1"/>
    <mergeCell ref="E2:G2"/>
    <mergeCell ref="H2:K2"/>
    <mergeCell ref="L2:M2"/>
    <mergeCell ref="D2:D3"/>
    <mergeCell ref="C2:C3"/>
    <mergeCell ref="B2:B3"/>
    <mergeCell ref="A2:A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election activeCell="A12" sqref="A12:N12"/>
    </sheetView>
  </sheetViews>
  <sheetFormatPr baseColWidth="10" defaultRowHeight="15" x14ac:dyDescent="0.25"/>
  <cols>
    <col min="1" max="1" width="30.85546875" bestFit="1" customWidth="1"/>
  </cols>
  <sheetData>
    <row r="1" spans="1:15" ht="15.75" thickBot="1" x14ac:dyDescent="0.3">
      <c r="A1" s="425" t="s">
        <v>167</v>
      </c>
      <c r="B1" s="425"/>
      <c r="C1" s="425"/>
      <c r="D1" s="425"/>
      <c r="E1" s="425"/>
      <c r="F1" s="425"/>
      <c r="G1" s="425"/>
      <c r="H1" s="425"/>
      <c r="I1" s="425"/>
      <c r="J1" s="425"/>
      <c r="K1" s="425"/>
      <c r="L1" s="425"/>
      <c r="M1" s="425"/>
      <c r="N1" s="425"/>
    </row>
    <row r="2" spans="1:15" x14ac:dyDescent="0.25">
      <c r="A2" s="426" t="s">
        <v>169</v>
      </c>
      <c r="B2" s="433" t="s">
        <v>161</v>
      </c>
      <c r="C2" s="433" t="s">
        <v>168</v>
      </c>
      <c r="D2" s="431" t="s">
        <v>224</v>
      </c>
      <c r="E2" s="435" t="s">
        <v>91</v>
      </c>
      <c r="F2" s="435"/>
      <c r="G2" s="435"/>
      <c r="H2" s="435"/>
      <c r="I2" s="435"/>
      <c r="J2" s="435"/>
      <c r="K2" s="435"/>
      <c r="L2" s="435"/>
      <c r="M2" s="435"/>
      <c r="N2" s="435"/>
    </row>
    <row r="3" spans="1:15" ht="69" customHeight="1" x14ac:dyDescent="0.25">
      <c r="A3" s="427"/>
      <c r="B3" s="434"/>
      <c r="C3" s="434"/>
      <c r="D3" s="432"/>
      <c r="E3" s="340" t="s">
        <v>92</v>
      </c>
      <c r="F3" s="340" t="s">
        <v>219</v>
      </c>
      <c r="G3" s="340" t="s">
        <v>221</v>
      </c>
      <c r="H3" s="340" t="s">
        <v>93</v>
      </c>
      <c r="I3" s="340" t="s">
        <v>222</v>
      </c>
      <c r="J3" s="340" t="s">
        <v>94</v>
      </c>
      <c r="K3" s="340" t="s">
        <v>95</v>
      </c>
      <c r="L3" s="130" t="s">
        <v>96</v>
      </c>
      <c r="M3" s="130" t="s">
        <v>97</v>
      </c>
      <c r="N3" s="340" t="s">
        <v>13</v>
      </c>
    </row>
    <row r="4" spans="1:15" x14ac:dyDescent="0.25">
      <c r="A4" s="132" t="s">
        <v>92</v>
      </c>
      <c r="B4" s="141">
        <v>1064636</v>
      </c>
      <c r="C4" s="141">
        <v>51417</v>
      </c>
      <c r="D4" s="368">
        <f t="shared" ref="D4:D11" si="0">C4/B4*100</f>
        <v>4.8295379829350127</v>
      </c>
      <c r="E4" s="133">
        <v>45.123208277417973</v>
      </c>
      <c r="F4" s="133">
        <v>4.4596145243790968</v>
      </c>
      <c r="G4" s="133">
        <v>31.250364665383046</v>
      </c>
      <c r="H4" s="133">
        <v>3.0048427562868314</v>
      </c>
      <c r="I4" s="133">
        <v>1.7873465974288658</v>
      </c>
      <c r="J4" s="133">
        <v>0.69043312523095468</v>
      </c>
      <c r="K4" s="133">
        <v>0.30145671665013518</v>
      </c>
      <c r="L4" s="133">
        <v>10.517922088025362</v>
      </c>
      <c r="M4" s="133">
        <v>2.8648112491977362</v>
      </c>
      <c r="N4" s="133">
        <f>SUM(E4:M4)</f>
        <v>100.00000000000001</v>
      </c>
      <c r="O4" s="296"/>
    </row>
    <row r="5" spans="1:15" x14ac:dyDescent="0.25">
      <c r="A5" s="134" t="s">
        <v>219</v>
      </c>
      <c r="B5" s="156">
        <v>136923</v>
      </c>
      <c r="C5" s="156">
        <v>10901</v>
      </c>
      <c r="D5" s="369">
        <f t="shared" si="0"/>
        <v>7.9614089670836901</v>
      </c>
      <c r="E5" s="188">
        <v>26.795706815888447</v>
      </c>
      <c r="F5" s="188">
        <v>20.255022475002292</v>
      </c>
      <c r="G5" s="188">
        <v>22.961196220530226</v>
      </c>
      <c r="H5" s="188">
        <v>3.3116227869002848</v>
      </c>
      <c r="I5" s="188">
        <v>1.2659389046876433</v>
      </c>
      <c r="J5" s="188">
        <v>0.3761122832767636</v>
      </c>
      <c r="K5" s="188">
        <v>0.11008164388588203</v>
      </c>
      <c r="L5" s="188">
        <v>4.6326025135308688</v>
      </c>
      <c r="M5" s="188">
        <v>20.291716356297588</v>
      </c>
      <c r="N5" s="188">
        <f t="shared" ref="N5:N11" si="1">SUM(E5:M5)</f>
        <v>100</v>
      </c>
      <c r="O5" s="296"/>
    </row>
    <row r="6" spans="1:15" x14ac:dyDescent="0.25">
      <c r="A6" s="134" t="s">
        <v>223</v>
      </c>
      <c r="B6" s="156">
        <v>313754</v>
      </c>
      <c r="C6" s="156">
        <v>83753</v>
      </c>
      <c r="D6" s="369">
        <f t="shared" si="0"/>
        <v>26.693842947022191</v>
      </c>
      <c r="E6" s="188">
        <v>9.0325122682172569</v>
      </c>
      <c r="F6" s="188">
        <v>0.81071722803959267</v>
      </c>
      <c r="G6" s="188">
        <v>85.819015438252961</v>
      </c>
      <c r="H6" s="188">
        <v>0.841760892147147</v>
      </c>
      <c r="I6" s="188">
        <v>0.44535718123529905</v>
      </c>
      <c r="J6" s="188">
        <v>0.19939584253698375</v>
      </c>
      <c r="K6" s="188">
        <v>0.10268288897114133</v>
      </c>
      <c r="L6" s="188">
        <v>1.9700786837486419</v>
      </c>
      <c r="M6" s="188">
        <v>0.77847957685097846</v>
      </c>
      <c r="N6" s="188">
        <f t="shared" si="1"/>
        <v>100.00000000000001</v>
      </c>
      <c r="O6" s="296"/>
    </row>
    <row r="7" spans="1:15" x14ac:dyDescent="0.25">
      <c r="A7" s="134" t="s">
        <v>93</v>
      </c>
      <c r="B7" s="156">
        <v>288942</v>
      </c>
      <c r="C7" s="156">
        <v>7113</v>
      </c>
      <c r="D7" s="369">
        <f t="shared" si="0"/>
        <v>2.4617397263118552</v>
      </c>
      <c r="E7" s="188">
        <v>17.517221987909462</v>
      </c>
      <c r="F7" s="188">
        <v>3.5287501757345705</v>
      </c>
      <c r="G7" s="188">
        <v>17.840573597638127</v>
      </c>
      <c r="H7" s="188">
        <v>19.443272880641079</v>
      </c>
      <c r="I7" s="188">
        <v>2.9101644875579922</v>
      </c>
      <c r="J7" s="188">
        <v>12.343596232250809</v>
      </c>
      <c r="K7" s="188">
        <v>1.3215239701954169</v>
      </c>
      <c r="L7" s="188">
        <v>16.687754815127231</v>
      </c>
      <c r="M7" s="188">
        <v>8.4071418529453119</v>
      </c>
      <c r="N7" s="188">
        <f t="shared" si="1"/>
        <v>100</v>
      </c>
      <c r="O7" s="296"/>
    </row>
    <row r="8" spans="1:15" x14ac:dyDescent="0.25">
      <c r="A8" s="134" t="s">
        <v>220</v>
      </c>
      <c r="B8" s="156">
        <v>67581</v>
      </c>
      <c r="C8" s="156">
        <v>3804</v>
      </c>
      <c r="D8" s="369">
        <f t="shared" si="0"/>
        <v>5.6288009943623205</v>
      </c>
      <c r="E8" s="188">
        <v>35.436382754994746</v>
      </c>
      <c r="F8" s="188">
        <v>3.8643533123028395</v>
      </c>
      <c r="G8" s="188">
        <v>16.246056782334385</v>
      </c>
      <c r="H8" s="188">
        <v>11.093585699263933</v>
      </c>
      <c r="I8" s="188">
        <v>17.429022082018928</v>
      </c>
      <c r="J8" s="188">
        <v>1.5772870662460567</v>
      </c>
      <c r="K8" s="188">
        <v>0.36803364879074657</v>
      </c>
      <c r="L8" s="188">
        <v>9.8580441640378549</v>
      </c>
      <c r="M8" s="188">
        <v>4.1272344900105153</v>
      </c>
      <c r="N8" s="188">
        <f t="shared" si="1"/>
        <v>100</v>
      </c>
      <c r="O8" s="296"/>
    </row>
    <row r="9" spans="1:15" x14ac:dyDescent="0.25">
      <c r="A9" s="134" t="s">
        <v>94</v>
      </c>
      <c r="B9" s="156">
        <v>84082</v>
      </c>
      <c r="C9" s="156">
        <v>1357</v>
      </c>
      <c r="D9" s="369">
        <f t="shared" si="0"/>
        <v>1.6139007159677459</v>
      </c>
      <c r="E9" s="188">
        <v>20.265291083271926</v>
      </c>
      <c r="F9" s="188">
        <v>1.5475313190862197</v>
      </c>
      <c r="G9" s="188">
        <v>11.864406779661017</v>
      </c>
      <c r="H9" s="188">
        <v>19.896831245394253</v>
      </c>
      <c r="I9" s="188">
        <v>3.4635224760501107</v>
      </c>
      <c r="J9" s="188">
        <v>5.3058216654384669</v>
      </c>
      <c r="K9" s="188">
        <v>0.73691967575534267</v>
      </c>
      <c r="L9" s="188">
        <v>30.87693441414886</v>
      </c>
      <c r="M9" s="188">
        <v>6.0427413411938105</v>
      </c>
      <c r="N9" s="188">
        <f t="shared" si="1"/>
        <v>100</v>
      </c>
      <c r="O9" s="296"/>
    </row>
    <row r="10" spans="1:15" x14ac:dyDescent="0.25">
      <c r="A10" s="135" t="s">
        <v>95</v>
      </c>
      <c r="B10" s="136">
        <v>8676</v>
      </c>
      <c r="C10" s="136">
        <v>521</v>
      </c>
      <c r="D10" s="370">
        <f t="shared" si="0"/>
        <v>6.0050714615029968</v>
      </c>
      <c r="E10" s="189">
        <v>29.174664107485604</v>
      </c>
      <c r="F10" s="189">
        <v>0.95969289827255266</v>
      </c>
      <c r="G10" s="189">
        <v>17.658349328214971</v>
      </c>
      <c r="H10" s="189">
        <v>3.8387715930902107</v>
      </c>
      <c r="I10" s="189">
        <v>1.3435700575815739</v>
      </c>
      <c r="J10" s="189">
        <v>1.5355086372360844</v>
      </c>
      <c r="K10" s="189">
        <v>5.182341650671785</v>
      </c>
      <c r="L10" s="189">
        <v>37.811900191938577</v>
      </c>
      <c r="M10" s="189">
        <v>2.4952015355086372</v>
      </c>
      <c r="N10" s="189">
        <f t="shared" si="1"/>
        <v>100</v>
      </c>
      <c r="O10" s="296"/>
    </row>
    <row r="11" spans="1:15" ht="15.75" thickBot="1" x14ac:dyDescent="0.3">
      <c r="A11" s="131" t="s">
        <v>90</v>
      </c>
      <c r="B11" s="153">
        <v>1964594</v>
      </c>
      <c r="C11" s="153">
        <v>158866</v>
      </c>
      <c r="D11" s="154">
        <f t="shared" si="0"/>
        <v>8.0864545040858307</v>
      </c>
      <c r="E11" s="342">
        <v>23.10626565785001</v>
      </c>
      <c r="F11" s="342">
        <v>3.527501164503418</v>
      </c>
      <c r="G11" s="342">
        <v>58.279934032455024</v>
      </c>
      <c r="H11" s="342">
        <v>2.962244910805333</v>
      </c>
      <c r="I11" s="342">
        <v>1.48175191670968</v>
      </c>
      <c r="J11" s="342">
        <v>0.99517832638827686</v>
      </c>
      <c r="K11" s="342">
        <v>0.25052560019135622</v>
      </c>
      <c r="L11" s="342">
        <v>6.131582591618093</v>
      </c>
      <c r="M11" s="342">
        <v>3.2650157994788063</v>
      </c>
      <c r="N11" s="342">
        <f t="shared" si="1"/>
        <v>100</v>
      </c>
      <c r="O11" s="296"/>
    </row>
    <row r="12" spans="1:15" ht="15" customHeight="1" x14ac:dyDescent="0.25">
      <c r="A12" s="424" t="s">
        <v>258</v>
      </c>
      <c r="B12" s="424"/>
      <c r="C12" s="424"/>
      <c r="D12" s="424"/>
      <c r="E12" s="424"/>
      <c r="F12" s="424"/>
      <c r="G12" s="424"/>
      <c r="H12" s="424"/>
      <c r="I12" s="424"/>
      <c r="J12" s="424"/>
      <c r="K12" s="424"/>
      <c r="L12" s="424"/>
      <c r="M12" s="424"/>
      <c r="N12" s="424"/>
    </row>
    <row r="13" spans="1:15" ht="15" customHeight="1" x14ac:dyDescent="0.25">
      <c r="A13" s="423" t="s">
        <v>248</v>
      </c>
      <c r="B13" s="423"/>
      <c r="C13" s="423"/>
      <c r="D13" s="423"/>
      <c r="E13" s="423"/>
      <c r="F13" s="423"/>
      <c r="G13" s="423"/>
      <c r="H13" s="423"/>
      <c r="I13" s="423"/>
      <c r="J13" s="423"/>
      <c r="K13" s="423"/>
      <c r="L13" s="423"/>
      <c r="M13" s="423"/>
      <c r="N13" s="423"/>
    </row>
    <row r="14" spans="1:15" ht="21" customHeight="1" x14ac:dyDescent="0.25">
      <c r="A14" s="423" t="s">
        <v>225</v>
      </c>
      <c r="B14" s="423"/>
      <c r="C14" s="423"/>
      <c r="D14" s="423"/>
      <c r="E14" s="423"/>
      <c r="F14" s="423"/>
      <c r="G14" s="423"/>
      <c r="H14" s="423"/>
      <c r="I14" s="423"/>
      <c r="J14" s="423"/>
      <c r="K14" s="423"/>
      <c r="L14" s="423"/>
      <c r="M14" s="423"/>
      <c r="N14" s="423"/>
    </row>
    <row r="15" spans="1:15" x14ac:dyDescent="0.25">
      <c r="A15" s="423" t="s">
        <v>249</v>
      </c>
      <c r="B15" s="423"/>
      <c r="C15" s="423"/>
      <c r="D15" s="423"/>
      <c r="E15" s="423"/>
      <c r="F15" s="423"/>
      <c r="G15" s="423"/>
      <c r="H15" s="423"/>
      <c r="I15" s="423"/>
      <c r="J15" s="423"/>
      <c r="K15" s="423"/>
      <c r="L15" s="423"/>
      <c r="M15" s="423"/>
      <c r="N15" s="423"/>
    </row>
  </sheetData>
  <mergeCells count="10">
    <mergeCell ref="A12:N12"/>
    <mergeCell ref="A13:N13"/>
    <mergeCell ref="A15:N15"/>
    <mergeCell ref="A1:N1"/>
    <mergeCell ref="A2:A3"/>
    <mergeCell ref="B2:B3"/>
    <mergeCell ref="C2:C3"/>
    <mergeCell ref="D2:D3"/>
    <mergeCell ref="E2:N2"/>
    <mergeCell ref="A14:N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election activeCell="A8" sqref="A8:J8"/>
    </sheetView>
  </sheetViews>
  <sheetFormatPr baseColWidth="10" defaultRowHeight="15" x14ac:dyDescent="0.25"/>
  <cols>
    <col min="1" max="1" width="38.7109375" bestFit="1" customWidth="1"/>
  </cols>
  <sheetData>
    <row r="1" spans="1:11" ht="15.75" thickBot="1" x14ac:dyDescent="0.3">
      <c r="A1" s="425" t="s">
        <v>206</v>
      </c>
      <c r="B1" s="425"/>
      <c r="C1" s="425"/>
      <c r="D1" s="425"/>
      <c r="E1" s="425"/>
      <c r="F1" s="425"/>
      <c r="G1" s="425"/>
      <c r="H1" s="425"/>
      <c r="I1" s="425"/>
      <c r="J1" s="425"/>
    </row>
    <row r="2" spans="1:11" x14ac:dyDescent="0.25">
      <c r="A2" s="436" t="s">
        <v>169</v>
      </c>
      <c r="B2" s="433" t="s">
        <v>161</v>
      </c>
      <c r="C2" s="433" t="s">
        <v>168</v>
      </c>
      <c r="D2" s="431" t="s">
        <v>70</v>
      </c>
      <c r="E2" s="435" t="s">
        <v>91</v>
      </c>
      <c r="F2" s="435"/>
      <c r="G2" s="435"/>
      <c r="H2" s="435"/>
      <c r="I2" s="435"/>
      <c r="J2" s="435"/>
    </row>
    <row r="3" spans="1:11" ht="59.25" x14ac:dyDescent="0.25">
      <c r="A3" s="437"/>
      <c r="B3" s="434"/>
      <c r="C3" s="434"/>
      <c r="D3" s="432"/>
      <c r="E3" s="340" t="s">
        <v>99</v>
      </c>
      <c r="F3" s="340" t="s">
        <v>226</v>
      </c>
      <c r="G3" s="340" t="s">
        <v>100</v>
      </c>
      <c r="H3" s="340" t="s">
        <v>101</v>
      </c>
      <c r="I3" s="340" t="s">
        <v>102</v>
      </c>
      <c r="J3" s="340" t="s">
        <v>13</v>
      </c>
    </row>
    <row r="4" spans="1:11" x14ac:dyDescent="0.25">
      <c r="A4" s="159" t="s">
        <v>99</v>
      </c>
      <c r="B4" s="160">
        <v>1027722</v>
      </c>
      <c r="C4" s="160">
        <v>54256</v>
      </c>
      <c r="D4" s="371">
        <f>C4/B4*100</f>
        <v>5.2792486684142208</v>
      </c>
      <c r="E4" s="161">
        <v>79.537746977292841</v>
      </c>
      <c r="F4" s="161">
        <v>5.2878944264228842</v>
      </c>
      <c r="G4" s="161">
        <v>0.66352108522559716</v>
      </c>
      <c r="H4" s="161">
        <v>7.4351223827779425</v>
      </c>
      <c r="I4" s="161">
        <v>7.0757151282807431</v>
      </c>
      <c r="J4" s="161">
        <f>SUM(E4:I4)</f>
        <v>100.00000000000001</v>
      </c>
      <c r="K4" s="296"/>
    </row>
    <row r="5" spans="1:11" x14ac:dyDescent="0.25">
      <c r="A5" s="155" t="s">
        <v>226</v>
      </c>
      <c r="B5" s="156">
        <v>106367</v>
      </c>
      <c r="C5" s="156">
        <v>6956</v>
      </c>
      <c r="D5" s="369">
        <f t="shared" ref="D5:D7" si="0">C5/B5*100</f>
        <v>6.5396222512621396</v>
      </c>
      <c r="E5" s="188">
        <v>41.50373778033353</v>
      </c>
      <c r="F5" s="188">
        <v>38.05347901092582</v>
      </c>
      <c r="G5" s="188">
        <v>2.7889591719378952</v>
      </c>
      <c r="H5" s="188">
        <v>2.8320874065554915</v>
      </c>
      <c r="I5" s="188">
        <v>14.821736630247267</v>
      </c>
      <c r="J5" s="188">
        <f t="shared" ref="J5:J7" si="1">SUM(E5:I5)</f>
        <v>100</v>
      </c>
      <c r="K5" s="296"/>
    </row>
    <row r="6" spans="1:11" x14ac:dyDescent="0.25">
      <c r="A6" s="157" t="s">
        <v>100</v>
      </c>
      <c r="B6" s="158">
        <v>40960</v>
      </c>
      <c r="C6" s="158">
        <v>1846</v>
      </c>
      <c r="D6" s="370">
        <f t="shared" si="0"/>
        <v>4.5068359375</v>
      </c>
      <c r="E6" s="189">
        <v>19.501625135427954</v>
      </c>
      <c r="F6" s="189">
        <v>5.6338028169014089</v>
      </c>
      <c r="G6" s="189">
        <v>45.395449620801728</v>
      </c>
      <c r="H6" s="189">
        <v>10.400866738894909</v>
      </c>
      <c r="I6" s="189">
        <v>19.068255687973998</v>
      </c>
      <c r="J6" s="189">
        <f t="shared" si="1"/>
        <v>100</v>
      </c>
      <c r="K6" s="296"/>
    </row>
    <row r="7" spans="1:11" ht="15.75" thickBot="1" x14ac:dyDescent="0.3">
      <c r="A7" s="152" t="s">
        <v>13</v>
      </c>
      <c r="B7" s="153">
        <v>1175049</v>
      </c>
      <c r="C7" s="153">
        <v>63058</v>
      </c>
      <c r="D7" s="154">
        <f t="shared" si="0"/>
        <v>5.3664145069694964</v>
      </c>
      <c r="E7" s="342">
        <v>73.584636366519703</v>
      </c>
      <c r="F7" s="342">
        <v>8.9124298265089283</v>
      </c>
      <c r="G7" s="342">
        <v>2.2074915157474071</v>
      </c>
      <c r="H7" s="342">
        <v>7.0141774239588948</v>
      </c>
      <c r="I7" s="342">
        <v>8.2812648672650582</v>
      </c>
      <c r="J7" s="342">
        <f t="shared" si="1"/>
        <v>100</v>
      </c>
      <c r="K7" s="296"/>
    </row>
    <row r="8" spans="1:11" ht="15" customHeight="1" x14ac:dyDescent="0.25">
      <c r="A8" s="413" t="s">
        <v>258</v>
      </c>
      <c r="B8" s="413"/>
      <c r="C8" s="413"/>
      <c r="D8" s="413"/>
      <c r="E8" s="413"/>
      <c r="F8" s="413"/>
      <c r="G8" s="413"/>
      <c r="H8" s="413"/>
      <c r="I8" s="413"/>
      <c r="J8" s="413"/>
    </row>
    <row r="9" spans="1:11" ht="24.75" customHeight="1" x14ac:dyDescent="0.25">
      <c r="A9" s="389" t="s">
        <v>250</v>
      </c>
      <c r="B9" s="389"/>
      <c r="C9" s="389"/>
      <c r="D9" s="389"/>
      <c r="E9" s="389"/>
      <c r="F9" s="389"/>
      <c r="G9" s="389"/>
      <c r="H9" s="389"/>
      <c r="I9" s="389"/>
      <c r="J9" s="389"/>
    </row>
    <row r="10" spans="1:11" ht="27" customHeight="1" x14ac:dyDescent="0.25">
      <c r="A10" s="389" t="s">
        <v>256</v>
      </c>
      <c r="B10" s="389"/>
      <c r="C10" s="389"/>
      <c r="D10" s="389"/>
      <c r="E10" s="389"/>
      <c r="F10" s="389"/>
      <c r="G10" s="389"/>
      <c r="H10" s="389"/>
      <c r="I10" s="389"/>
      <c r="J10" s="389"/>
    </row>
    <row r="21" spans="4:4" x14ac:dyDescent="0.25">
      <c r="D21" s="151"/>
    </row>
  </sheetData>
  <mergeCells count="9">
    <mergeCell ref="A8:J8"/>
    <mergeCell ref="A9:J9"/>
    <mergeCell ref="A10:J10"/>
    <mergeCell ref="A1:J1"/>
    <mergeCell ref="B2:B3"/>
    <mergeCell ref="C2:C3"/>
    <mergeCell ref="D2:D3"/>
    <mergeCell ref="E2:J2"/>
    <mergeCell ref="A2:A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showGridLines="0" workbookViewId="0">
      <selection activeCell="A26" sqref="A26:F26"/>
    </sheetView>
  </sheetViews>
  <sheetFormatPr baseColWidth="10" defaultRowHeight="15" x14ac:dyDescent="0.25"/>
  <cols>
    <col min="1" max="1" width="27.5703125" bestFit="1" customWidth="1"/>
  </cols>
  <sheetData>
    <row r="1" spans="1:8" ht="15.75" thickBot="1" x14ac:dyDescent="0.3">
      <c r="A1" s="425" t="s">
        <v>227</v>
      </c>
      <c r="B1" s="425"/>
      <c r="C1" s="425"/>
      <c r="D1" s="425"/>
      <c r="E1" s="425"/>
      <c r="F1" s="425"/>
      <c r="G1" s="425"/>
      <c r="H1" s="425"/>
    </row>
    <row r="2" spans="1:8" x14ac:dyDescent="0.25">
      <c r="A2" s="439"/>
      <c r="B2" s="420" t="s">
        <v>161</v>
      </c>
      <c r="C2" s="417" t="s">
        <v>103</v>
      </c>
      <c r="D2" s="417"/>
      <c r="E2" s="417"/>
      <c r="F2" s="419"/>
      <c r="G2" s="166"/>
      <c r="H2" s="166"/>
    </row>
    <row r="3" spans="1:8" x14ac:dyDescent="0.25">
      <c r="A3" s="440"/>
      <c r="B3" s="441"/>
      <c r="C3" s="165" t="s">
        <v>74</v>
      </c>
      <c r="D3" s="165" t="s">
        <v>75</v>
      </c>
      <c r="E3" s="165" t="s">
        <v>76</v>
      </c>
      <c r="F3" s="317" t="s">
        <v>144</v>
      </c>
      <c r="G3" s="162"/>
      <c r="H3" s="162"/>
    </row>
    <row r="4" spans="1:8" x14ac:dyDescent="0.25">
      <c r="A4" s="167" t="s">
        <v>104</v>
      </c>
      <c r="B4" s="148"/>
      <c r="C4" s="168"/>
      <c r="D4" s="168"/>
      <c r="E4" s="168"/>
      <c r="F4" s="316"/>
      <c r="G4" s="315"/>
      <c r="H4" s="162"/>
    </row>
    <row r="5" spans="1:8" x14ac:dyDescent="0.25">
      <c r="A5" s="169" t="s">
        <v>66</v>
      </c>
      <c r="B5" s="150">
        <v>3792662</v>
      </c>
      <c r="C5" s="170">
        <v>1.2545567095398584</v>
      </c>
      <c r="D5" s="170">
        <v>6.5145971776301046</v>
      </c>
      <c r="E5" s="170">
        <v>2.5050541529459274</v>
      </c>
      <c r="F5" s="351">
        <v>3.5308709291785032</v>
      </c>
      <c r="G5" s="318"/>
      <c r="H5" s="162"/>
    </row>
    <row r="6" spans="1:8" x14ac:dyDescent="0.25">
      <c r="A6" s="169" t="s">
        <v>67</v>
      </c>
      <c r="B6" s="150">
        <v>991252</v>
      </c>
      <c r="C6" s="170">
        <v>9.5127858552819902</v>
      </c>
      <c r="D6" s="170">
        <v>14.093163192314185</v>
      </c>
      <c r="E6" s="170">
        <v>8.8754277258855083</v>
      </c>
      <c r="F6" s="351">
        <v>11.098489586906256</v>
      </c>
      <c r="G6" s="318"/>
      <c r="H6" s="162"/>
    </row>
    <row r="7" spans="1:8" x14ac:dyDescent="0.25">
      <c r="A7" s="169" t="s">
        <v>68</v>
      </c>
      <c r="B7" s="150">
        <v>352710</v>
      </c>
      <c r="C7" s="170">
        <v>1.0862170619982765</v>
      </c>
      <c r="D7" s="170">
        <v>4.1397355698417924</v>
      </c>
      <c r="E7" s="170">
        <v>18.376345808496826</v>
      </c>
      <c r="F7" s="351">
        <v>7.4001304187576196</v>
      </c>
      <c r="G7" s="318"/>
      <c r="H7" s="162"/>
    </row>
    <row r="8" spans="1:8" x14ac:dyDescent="0.25">
      <c r="A8" s="171" t="s">
        <v>105</v>
      </c>
      <c r="B8" s="357">
        <v>182571</v>
      </c>
      <c r="C8" s="358">
        <v>23.110434038913834</v>
      </c>
      <c r="D8" s="358">
        <v>11.060769424881283</v>
      </c>
      <c r="E8" s="358">
        <v>7.4719073794814417</v>
      </c>
      <c r="F8" s="350">
        <v>15.595576515437829</v>
      </c>
      <c r="G8" s="318"/>
      <c r="H8" s="162"/>
    </row>
    <row r="9" spans="1:8" x14ac:dyDescent="0.25">
      <c r="A9" s="167" t="s">
        <v>106</v>
      </c>
      <c r="B9" s="356"/>
      <c r="C9" s="360"/>
      <c r="D9" s="360"/>
      <c r="E9" s="360"/>
      <c r="F9" s="349"/>
      <c r="G9" s="318"/>
      <c r="H9" s="162"/>
    </row>
    <row r="10" spans="1:8" x14ac:dyDescent="0.25">
      <c r="A10" s="169" t="s">
        <v>107</v>
      </c>
      <c r="B10" s="150">
        <v>3462135</v>
      </c>
      <c r="C10" s="170">
        <v>3.7721459493253682</v>
      </c>
      <c r="D10" s="170">
        <v>8.2199177279934101</v>
      </c>
      <c r="E10" s="170">
        <v>5.0559997550249953</v>
      </c>
      <c r="F10" s="351">
        <v>5.6458803599513017</v>
      </c>
      <c r="G10" s="318"/>
      <c r="H10" s="162"/>
    </row>
    <row r="11" spans="1:8" x14ac:dyDescent="0.25">
      <c r="A11" s="171" t="s">
        <v>108</v>
      </c>
      <c r="B11" s="357">
        <v>1857060</v>
      </c>
      <c r="C11" s="358">
        <v>3.0898991976959471</v>
      </c>
      <c r="D11" s="358">
        <v>7.8794057297213058</v>
      </c>
      <c r="E11" s="358">
        <v>6.4552882955460928</v>
      </c>
      <c r="F11" s="350">
        <v>5.5482321518960074</v>
      </c>
      <c r="G11" s="318"/>
      <c r="H11" s="162"/>
    </row>
    <row r="12" spans="1:8" x14ac:dyDescent="0.25">
      <c r="A12" s="172" t="s">
        <v>228</v>
      </c>
      <c r="B12" s="356"/>
      <c r="C12" s="198"/>
      <c r="D12" s="198"/>
      <c r="E12" s="198"/>
      <c r="F12" s="322"/>
      <c r="G12" s="318"/>
      <c r="H12" s="162"/>
    </row>
    <row r="13" spans="1:8" x14ac:dyDescent="0.25">
      <c r="A13" s="173" t="s">
        <v>110</v>
      </c>
      <c r="B13" s="150">
        <v>266644</v>
      </c>
      <c r="C13" s="163">
        <v>10.979696201940477</v>
      </c>
      <c r="D13" s="188">
        <v>16.870549740653292</v>
      </c>
      <c r="E13" s="188">
        <v>13.977689091082446</v>
      </c>
      <c r="F13" s="319">
        <v>14.181830455588726</v>
      </c>
      <c r="G13" s="318"/>
      <c r="H13" s="162"/>
    </row>
    <row r="14" spans="1:8" x14ac:dyDescent="0.25">
      <c r="A14" s="173" t="s">
        <v>111</v>
      </c>
      <c r="B14" s="150">
        <v>474942</v>
      </c>
      <c r="C14" s="188">
        <v>9.0734353765437792</v>
      </c>
      <c r="D14" s="188">
        <v>13.308492584667601</v>
      </c>
      <c r="E14" s="188">
        <v>12.394728507810933</v>
      </c>
      <c r="F14" s="319">
        <v>11.363913909487895</v>
      </c>
      <c r="G14" s="318"/>
      <c r="H14" s="162"/>
    </row>
    <row r="15" spans="1:8" x14ac:dyDescent="0.25">
      <c r="A15" s="173" t="s">
        <v>112</v>
      </c>
      <c r="B15" s="150">
        <v>1193273</v>
      </c>
      <c r="C15" s="188">
        <v>4.1687705489880162</v>
      </c>
      <c r="D15" s="188">
        <v>9.9531366352577759</v>
      </c>
      <c r="E15" s="188">
        <v>4.8707321216239174</v>
      </c>
      <c r="F15" s="319">
        <v>6.1841674118160723</v>
      </c>
      <c r="G15" s="318"/>
      <c r="H15" s="162"/>
    </row>
    <row r="16" spans="1:8" x14ac:dyDescent="0.25">
      <c r="A16" s="173" t="s">
        <v>113</v>
      </c>
      <c r="B16" s="150">
        <v>1570370</v>
      </c>
      <c r="C16" s="188">
        <v>2.3802031561549728</v>
      </c>
      <c r="D16" s="188">
        <v>7.6026582793252375</v>
      </c>
      <c r="E16" s="188">
        <v>3.3692227146940512</v>
      </c>
      <c r="F16" s="319">
        <v>4.5119939886778271</v>
      </c>
      <c r="G16" s="318"/>
      <c r="H16" s="162"/>
    </row>
    <row r="17" spans="1:7" x14ac:dyDescent="0.25">
      <c r="A17" s="173" t="s">
        <v>114</v>
      </c>
      <c r="B17" s="150">
        <v>1508539</v>
      </c>
      <c r="C17" s="188">
        <v>1.7797851774150202</v>
      </c>
      <c r="D17" s="188">
        <v>5.592005795640671</v>
      </c>
      <c r="E17" s="188">
        <v>2.5237177586718054</v>
      </c>
      <c r="F17" s="319">
        <v>3.5307671859991689</v>
      </c>
      <c r="G17" s="318"/>
    </row>
    <row r="18" spans="1:7" x14ac:dyDescent="0.25">
      <c r="A18" s="174" t="s">
        <v>115</v>
      </c>
      <c r="B18" s="357">
        <v>305427</v>
      </c>
      <c r="C18" s="189">
        <v>1.7475000936294522</v>
      </c>
      <c r="D18" s="189">
        <v>4.0743076102245723</v>
      </c>
      <c r="E18" s="189">
        <v>2.9655744504355037</v>
      </c>
      <c r="F18" s="320">
        <v>2.8821944359863405</v>
      </c>
      <c r="G18" s="318"/>
    </row>
    <row r="19" spans="1:7" ht="15.75" x14ac:dyDescent="0.25">
      <c r="A19" s="167" t="s">
        <v>116</v>
      </c>
      <c r="B19" s="356"/>
      <c r="C19" s="355"/>
      <c r="D19" s="355"/>
      <c r="E19" s="355"/>
      <c r="F19" s="348"/>
      <c r="G19" s="318"/>
    </row>
    <row r="20" spans="1:7" x14ac:dyDescent="0.25">
      <c r="A20" s="169" t="s">
        <v>117</v>
      </c>
      <c r="B20" s="150">
        <v>123143</v>
      </c>
      <c r="C20" s="170">
        <v>2.1889584839748704</v>
      </c>
      <c r="D20" s="170">
        <v>8.0266642315770245</v>
      </c>
      <c r="E20" s="170">
        <v>9.22321585130633</v>
      </c>
      <c r="F20" s="347">
        <v>3.0338711904046516</v>
      </c>
      <c r="G20" s="318"/>
    </row>
    <row r="21" spans="1:7" x14ac:dyDescent="0.25">
      <c r="A21" s="169" t="s">
        <v>118</v>
      </c>
      <c r="B21" s="150">
        <v>1723034</v>
      </c>
      <c r="C21" s="170">
        <v>1.7484537756974401</v>
      </c>
      <c r="D21" s="170">
        <v>9.9923690517354444</v>
      </c>
      <c r="E21" s="170">
        <v>8.9595228589877891</v>
      </c>
      <c r="F21" s="347">
        <v>4.1129774572063003</v>
      </c>
      <c r="G21" s="318"/>
    </row>
    <row r="22" spans="1:7" x14ac:dyDescent="0.25">
      <c r="A22" s="169" t="s">
        <v>119</v>
      </c>
      <c r="B22" s="150">
        <v>899264</v>
      </c>
      <c r="C22" s="170">
        <v>5.0198844633627244</v>
      </c>
      <c r="D22" s="170">
        <v>9.741757313570961</v>
      </c>
      <c r="E22" s="170">
        <v>3.1880539481182559</v>
      </c>
      <c r="F22" s="347">
        <v>6.0100259767988042</v>
      </c>
      <c r="G22" s="318"/>
    </row>
    <row r="23" spans="1:7" x14ac:dyDescent="0.25">
      <c r="A23" s="169" t="s">
        <v>120</v>
      </c>
      <c r="B23" s="150">
        <v>2525089</v>
      </c>
      <c r="C23" s="170">
        <v>6.3909757523955193</v>
      </c>
      <c r="D23" s="170">
        <v>7.5376231275087076</v>
      </c>
      <c r="E23" s="170">
        <v>3.8279317862590161</v>
      </c>
      <c r="F23" s="347">
        <v>6.4832962323308205</v>
      </c>
      <c r="G23" s="318"/>
    </row>
    <row r="24" spans="1:7" x14ac:dyDescent="0.25">
      <c r="A24" s="171" t="s">
        <v>121</v>
      </c>
      <c r="B24" s="357">
        <v>48665</v>
      </c>
      <c r="C24" s="358">
        <v>12.832648434178829</v>
      </c>
      <c r="D24" s="358">
        <v>12.108935404006301</v>
      </c>
      <c r="E24" s="358">
        <v>1.9607843137254901</v>
      </c>
      <c r="F24" s="346">
        <v>12.623035035446421</v>
      </c>
      <c r="G24" s="318"/>
    </row>
    <row r="25" spans="1:7" ht="15.75" thickBot="1" x14ac:dyDescent="0.3">
      <c r="A25" s="164" t="s">
        <v>13</v>
      </c>
      <c r="B25" s="353">
        <v>5319195</v>
      </c>
      <c r="C25" s="352">
        <v>3.5134743286693775</v>
      </c>
      <c r="D25" s="352">
        <v>8.0864545040858307</v>
      </c>
      <c r="E25" s="352">
        <v>5.3664145069694964</v>
      </c>
      <c r="F25" s="345">
        <v>5.6117890019072432</v>
      </c>
      <c r="G25" s="318"/>
    </row>
    <row r="26" spans="1:7" ht="15" customHeight="1" x14ac:dyDescent="0.25">
      <c r="A26" s="442" t="s">
        <v>258</v>
      </c>
      <c r="B26" s="442"/>
      <c r="C26" s="442"/>
      <c r="D26" s="442"/>
      <c r="E26" s="442"/>
      <c r="F26" s="442"/>
    </row>
    <row r="27" spans="1:7" ht="31.5" customHeight="1" x14ac:dyDescent="0.25">
      <c r="A27" s="438" t="s">
        <v>242</v>
      </c>
      <c r="B27" s="438"/>
      <c r="C27" s="438"/>
      <c r="D27" s="438"/>
      <c r="E27" s="438"/>
      <c r="F27" s="438"/>
    </row>
    <row r="28" spans="1:7" ht="25.5" customHeight="1" x14ac:dyDescent="0.25">
      <c r="A28" s="438" t="s">
        <v>209</v>
      </c>
      <c r="B28" s="438"/>
      <c r="C28" s="438"/>
      <c r="D28" s="438"/>
      <c r="E28" s="438"/>
      <c r="F28" s="438"/>
    </row>
    <row r="29" spans="1:7" x14ac:dyDescent="0.25">
      <c r="A29" s="438" t="s">
        <v>212</v>
      </c>
      <c r="B29" s="438"/>
      <c r="C29" s="438"/>
      <c r="D29" s="438"/>
      <c r="E29" s="438"/>
      <c r="F29" s="438"/>
    </row>
  </sheetData>
  <mergeCells count="8">
    <mergeCell ref="A29:F29"/>
    <mergeCell ref="A27:F27"/>
    <mergeCell ref="A28:F28"/>
    <mergeCell ref="A1:H1"/>
    <mergeCell ref="A2:A3"/>
    <mergeCell ref="B2:B3"/>
    <mergeCell ref="C2:F2"/>
    <mergeCell ref="A26:F26"/>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tabSelected="1" topLeftCell="A34" workbookViewId="0">
      <selection activeCell="C50" sqref="C50"/>
    </sheetView>
  </sheetViews>
  <sheetFormatPr baseColWidth="10" defaultRowHeight="15" x14ac:dyDescent="0.25"/>
  <cols>
    <col min="1" max="1" width="27.5703125" style="257" bestFit="1" customWidth="1"/>
    <col min="2" max="16384" width="11.42578125" style="257"/>
  </cols>
  <sheetData>
    <row r="1" spans="1:8" x14ac:dyDescent="0.25">
      <c r="A1" s="425" t="s">
        <v>260</v>
      </c>
      <c r="B1" s="425"/>
      <c r="C1" s="425"/>
      <c r="D1" s="425"/>
      <c r="E1" s="425"/>
      <c r="F1" s="425"/>
      <c r="G1" s="425"/>
      <c r="H1" s="425"/>
    </row>
    <row r="2" spans="1:8" ht="15.75" thickBot="1" x14ac:dyDescent="0.3"/>
    <row r="3" spans="1:8" x14ac:dyDescent="0.25">
      <c r="A3" s="439"/>
      <c r="B3" s="420" t="s">
        <v>161</v>
      </c>
      <c r="C3" s="417" t="s">
        <v>103</v>
      </c>
      <c r="D3" s="417"/>
      <c r="E3" s="417"/>
      <c r="F3" s="419"/>
      <c r="G3" s="378"/>
      <c r="H3" s="378"/>
    </row>
    <row r="4" spans="1:8" x14ac:dyDescent="0.25">
      <c r="A4" s="440"/>
      <c r="B4" s="441"/>
      <c r="C4" s="377" t="s">
        <v>74</v>
      </c>
      <c r="D4" s="377" t="s">
        <v>75</v>
      </c>
      <c r="E4" s="377" t="s">
        <v>76</v>
      </c>
      <c r="F4" s="317" t="s">
        <v>144</v>
      </c>
    </row>
    <row r="5" spans="1:8" x14ac:dyDescent="0.25">
      <c r="A5" s="470" t="s">
        <v>107</v>
      </c>
      <c r="B5" s="470"/>
      <c r="C5" s="470"/>
      <c r="D5" s="470"/>
      <c r="E5" s="470"/>
      <c r="F5" s="470"/>
    </row>
    <row r="6" spans="1:8" x14ac:dyDescent="0.25">
      <c r="A6" s="167" t="s">
        <v>104</v>
      </c>
      <c r="B6" s="148"/>
      <c r="C6" s="168"/>
      <c r="D6" s="168"/>
      <c r="E6" s="168"/>
      <c r="F6" s="316"/>
      <c r="G6" s="318"/>
    </row>
    <row r="7" spans="1:8" x14ac:dyDescent="0.25">
      <c r="A7" s="169" t="s">
        <v>66</v>
      </c>
      <c r="B7" s="150">
        <v>2440194</v>
      </c>
      <c r="C7" s="170">
        <v>0.70333324367147376</v>
      </c>
      <c r="D7" s="170">
        <v>6.4906182890175854</v>
      </c>
      <c r="E7" s="170">
        <v>2.5605960648061181</v>
      </c>
      <c r="F7" s="351">
        <v>3.4112041911421795</v>
      </c>
      <c r="G7" s="318"/>
    </row>
    <row r="8" spans="1:8" x14ac:dyDescent="0.25">
      <c r="A8" s="169" t="s">
        <v>67</v>
      </c>
      <c r="B8" s="150">
        <v>667138</v>
      </c>
      <c r="C8" s="170">
        <v>6.2758673379331418</v>
      </c>
      <c r="D8" s="170">
        <v>14.395134766484126</v>
      </c>
      <c r="E8" s="170">
        <v>9.3905787792719</v>
      </c>
      <c r="F8" s="347">
        <v>11.306356406020942</v>
      </c>
      <c r="G8" s="318"/>
    </row>
    <row r="9" spans="1:8" x14ac:dyDescent="0.25">
      <c r="A9" s="169" t="s">
        <v>68</v>
      </c>
      <c r="B9" s="150">
        <v>226492</v>
      </c>
      <c r="C9" s="170">
        <v>0.51325608202390338</v>
      </c>
      <c r="D9" s="170">
        <v>3.443404917395132</v>
      </c>
      <c r="E9" s="170">
        <v>18.955987393294375</v>
      </c>
      <c r="F9" s="347">
        <v>6.4006675732476204</v>
      </c>
      <c r="G9" s="318"/>
    </row>
    <row r="10" spans="1:8" x14ac:dyDescent="0.25">
      <c r="A10" s="171" t="s">
        <v>105</v>
      </c>
      <c r="B10" s="357">
        <v>128311</v>
      </c>
      <c r="C10" s="358">
        <v>23.884070563045938</v>
      </c>
      <c r="D10" s="358">
        <v>11.91470419908006</v>
      </c>
      <c r="E10" s="358">
        <v>7.9913070475007757</v>
      </c>
      <c r="F10" s="346">
        <v>17.381206599590058</v>
      </c>
      <c r="G10" s="318"/>
    </row>
    <row r="11" spans="1:8" x14ac:dyDescent="0.25">
      <c r="A11" s="172" t="s">
        <v>109</v>
      </c>
      <c r="B11" s="471"/>
      <c r="C11" s="472"/>
      <c r="D11" s="472"/>
      <c r="E11" s="472"/>
      <c r="F11" s="473"/>
      <c r="G11" s="318"/>
    </row>
    <row r="12" spans="1:8" x14ac:dyDescent="0.25">
      <c r="A12" s="173" t="s">
        <v>110</v>
      </c>
      <c r="B12" s="147">
        <v>170563</v>
      </c>
      <c r="C12" s="188">
        <v>12.116126196327599</v>
      </c>
      <c r="D12" s="188">
        <v>18.380621469856901</v>
      </c>
      <c r="E12" s="188">
        <v>13.991335909144128</v>
      </c>
      <c r="F12" s="474">
        <v>15.003840223260614</v>
      </c>
      <c r="G12" s="318"/>
    </row>
    <row r="13" spans="1:8" x14ac:dyDescent="0.25">
      <c r="A13" s="173" t="s">
        <v>111</v>
      </c>
      <c r="B13" s="147">
        <v>320609</v>
      </c>
      <c r="C13" s="188">
        <v>8.6869682727203195</v>
      </c>
      <c r="D13" s="188">
        <v>14.262313253605608</v>
      </c>
      <c r="E13" s="188">
        <v>10.867547656397578</v>
      </c>
      <c r="F13" s="474">
        <v>10.927017020732418</v>
      </c>
      <c r="G13" s="318"/>
    </row>
    <row r="14" spans="1:8" x14ac:dyDescent="0.25">
      <c r="A14" s="173" t="s">
        <v>112</v>
      </c>
      <c r="B14" s="147">
        <v>804102</v>
      </c>
      <c r="C14" s="188">
        <v>4.3300870984336468</v>
      </c>
      <c r="D14" s="188">
        <v>10.526751048975399</v>
      </c>
      <c r="E14" s="188">
        <v>4.5215063782208738</v>
      </c>
      <c r="F14" s="474">
        <v>6.1568059773511319</v>
      </c>
      <c r="G14" s="318"/>
    </row>
    <row r="15" spans="1:8" x14ac:dyDescent="0.25">
      <c r="A15" s="173" t="s">
        <v>113</v>
      </c>
      <c r="B15" s="147">
        <v>1014246</v>
      </c>
      <c r="C15" s="188">
        <v>2.7980797304347411</v>
      </c>
      <c r="D15" s="188">
        <v>7.6451080283936159</v>
      </c>
      <c r="E15" s="188">
        <v>3.2513642015341846</v>
      </c>
      <c r="F15" s="474">
        <v>4.5994758668015452</v>
      </c>
      <c r="G15" s="318"/>
    </row>
    <row r="16" spans="1:8" x14ac:dyDescent="0.25">
      <c r="A16" s="173" t="s">
        <v>114</v>
      </c>
      <c r="B16" s="147">
        <v>965418</v>
      </c>
      <c r="C16" s="188">
        <v>2.0393511386730507</v>
      </c>
      <c r="D16" s="188">
        <v>5.4475110688128439</v>
      </c>
      <c r="E16" s="188">
        <v>2.4240188124841637</v>
      </c>
      <c r="F16" s="474">
        <v>3.4940305649987882</v>
      </c>
      <c r="G16" s="318"/>
    </row>
    <row r="17" spans="1:7" x14ac:dyDescent="0.25">
      <c r="A17" s="174" t="s">
        <v>115</v>
      </c>
      <c r="B17" s="149">
        <v>187197</v>
      </c>
      <c r="C17" s="189">
        <v>1.595470240378891</v>
      </c>
      <c r="D17" s="189">
        <v>3.8020725262117203</v>
      </c>
      <c r="E17" s="189">
        <v>2.136190572458641</v>
      </c>
      <c r="F17" s="475">
        <v>2.6469441283781259</v>
      </c>
      <c r="G17" s="318"/>
    </row>
    <row r="18" spans="1:7" ht="15.75" x14ac:dyDescent="0.25">
      <c r="A18" s="167" t="s">
        <v>116</v>
      </c>
      <c r="B18" s="476"/>
      <c r="C18" s="477"/>
      <c r="D18" s="477"/>
      <c r="E18" s="477"/>
      <c r="F18" s="478"/>
      <c r="G18" s="318"/>
    </row>
    <row r="19" spans="1:7" x14ac:dyDescent="0.25">
      <c r="A19" s="169" t="s">
        <v>117</v>
      </c>
      <c r="B19" s="150">
        <v>50230</v>
      </c>
      <c r="C19" s="170">
        <v>2.2478358601559134</v>
      </c>
      <c r="D19" s="170">
        <v>7.2324851864761248</v>
      </c>
      <c r="E19" s="170">
        <v>9.6484667165295441</v>
      </c>
      <c r="F19" s="347">
        <v>3.2112283495918779</v>
      </c>
      <c r="G19" s="318"/>
    </row>
    <row r="20" spans="1:7" x14ac:dyDescent="0.25">
      <c r="A20" s="169" t="s">
        <v>118</v>
      </c>
      <c r="B20" s="150">
        <v>1162911</v>
      </c>
      <c r="C20" s="170">
        <v>1.4337069473716657</v>
      </c>
      <c r="D20" s="170">
        <v>9.8476615378748882</v>
      </c>
      <c r="E20" s="170">
        <v>7.8678749615249721</v>
      </c>
      <c r="F20" s="347">
        <v>3.7385492096987645</v>
      </c>
      <c r="G20" s="318"/>
    </row>
    <row r="21" spans="1:7" x14ac:dyDescent="0.25">
      <c r="A21" s="169" t="s">
        <v>119</v>
      </c>
      <c r="B21" s="150">
        <v>563223</v>
      </c>
      <c r="C21" s="170">
        <v>6.3072910314027562</v>
      </c>
      <c r="D21" s="170">
        <v>9.355550394797957</v>
      </c>
      <c r="E21" s="170">
        <v>3.189796251202079</v>
      </c>
      <c r="F21" s="347">
        <v>6.2552488090862761</v>
      </c>
      <c r="G21" s="318"/>
    </row>
    <row r="22" spans="1:7" x14ac:dyDescent="0.25">
      <c r="A22" s="169" t="s">
        <v>120</v>
      </c>
      <c r="B22" s="150">
        <v>1657717</v>
      </c>
      <c r="C22" s="170">
        <v>7.5641862199376781</v>
      </c>
      <c r="D22" s="170">
        <v>7.7891239339904761</v>
      </c>
      <c r="E22" s="170">
        <v>4.0306662471035839</v>
      </c>
      <c r="F22" s="347">
        <v>6.7180345016670513</v>
      </c>
      <c r="G22" s="318"/>
    </row>
    <row r="23" spans="1:7" x14ac:dyDescent="0.25">
      <c r="A23" s="171" t="s">
        <v>121</v>
      </c>
      <c r="B23" s="357">
        <v>28054</v>
      </c>
      <c r="C23" s="358">
        <v>14.444849305085627</v>
      </c>
      <c r="D23" s="358">
        <v>11.434416912934758</v>
      </c>
      <c r="E23" s="358">
        <v>2.2222222222222223</v>
      </c>
      <c r="F23" s="346">
        <v>13.48114350894703</v>
      </c>
      <c r="G23" s="318"/>
    </row>
    <row r="24" spans="1:7" ht="15.75" thickBot="1" x14ac:dyDescent="0.3">
      <c r="A24" s="479" t="s">
        <v>13</v>
      </c>
      <c r="B24" s="480">
        <v>3462135</v>
      </c>
      <c r="C24" s="481">
        <v>3.7721459493253682</v>
      </c>
      <c r="D24" s="481">
        <v>8.2199177279934101</v>
      </c>
      <c r="E24" s="481">
        <v>5.0559997550249953</v>
      </c>
      <c r="F24" s="482">
        <v>5.6458803599513017</v>
      </c>
      <c r="G24" s="318"/>
    </row>
    <row r="25" spans="1:7" x14ac:dyDescent="0.25">
      <c r="A25" s="483" t="s">
        <v>108</v>
      </c>
      <c r="B25" s="483"/>
      <c r="C25" s="483"/>
      <c r="D25" s="483"/>
      <c r="E25" s="483"/>
      <c r="F25" s="483"/>
      <c r="G25" s="318"/>
    </row>
    <row r="26" spans="1:7" x14ac:dyDescent="0.25">
      <c r="A26" s="167" t="s">
        <v>104</v>
      </c>
      <c r="B26" s="148"/>
      <c r="C26" s="168"/>
      <c r="D26" s="168"/>
      <c r="E26" s="168"/>
      <c r="F26" s="316"/>
      <c r="G26" s="318"/>
    </row>
    <row r="27" spans="1:7" x14ac:dyDescent="0.25">
      <c r="A27" s="169" t="s">
        <v>66</v>
      </c>
      <c r="B27" s="150">
        <v>1352468</v>
      </c>
      <c r="C27" s="170">
        <v>1.3558298192946034</v>
      </c>
      <c r="D27" s="170">
        <v>6.5488431121399779</v>
      </c>
      <c r="E27" s="170">
        <v>2.2653574763930684</v>
      </c>
      <c r="F27" s="347">
        <v>3.7467799607828063</v>
      </c>
      <c r="G27" s="318"/>
    </row>
    <row r="28" spans="1:7" x14ac:dyDescent="0.25">
      <c r="A28" s="169" t="s">
        <v>67</v>
      </c>
      <c r="B28" s="150">
        <v>324114</v>
      </c>
      <c r="C28" s="170">
        <v>9.4637597306964025</v>
      </c>
      <c r="D28" s="170">
        <v>13.496732026143791</v>
      </c>
      <c r="E28" s="170">
        <v>6.9977232698999092</v>
      </c>
      <c r="F28" s="347">
        <v>10.670628235744212</v>
      </c>
      <c r="G28" s="318"/>
    </row>
    <row r="29" spans="1:7" x14ac:dyDescent="0.25">
      <c r="A29" s="169" t="s">
        <v>68</v>
      </c>
      <c r="B29" s="150">
        <v>126218</v>
      </c>
      <c r="C29" s="170">
        <v>1.7289296794208893</v>
      </c>
      <c r="D29" s="170">
        <v>7.9778830963665088</v>
      </c>
      <c r="E29" s="170">
        <v>17.716521237470253</v>
      </c>
      <c r="F29" s="347">
        <v>9.193617392131074</v>
      </c>
      <c r="G29" s="318"/>
    </row>
    <row r="30" spans="1:7" x14ac:dyDescent="0.25">
      <c r="A30" s="171" t="s">
        <v>105</v>
      </c>
      <c r="B30" s="357">
        <v>54260</v>
      </c>
      <c r="C30" s="358">
        <v>19.381821891257779</v>
      </c>
      <c r="D30" s="358">
        <v>10.053743282089739</v>
      </c>
      <c r="E30" s="358">
        <v>5.5929919137466308</v>
      </c>
      <c r="F30" s="346">
        <v>11.37301879837818</v>
      </c>
      <c r="G30" s="318"/>
    </row>
    <row r="31" spans="1:7" x14ac:dyDescent="0.25">
      <c r="A31" s="172" t="s">
        <v>109</v>
      </c>
      <c r="B31" s="471"/>
      <c r="C31" s="472"/>
      <c r="D31" s="472"/>
      <c r="E31" s="472"/>
      <c r="F31" s="473"/>
      <c r="G31" s="318"/>
    </row>
    <row r="32" spans="1:7" x14ac:dyDescent="0.25">
      <c r="A32" s="173" t="s">
        <v>110</v>
      </c>
      <c r="B32" s="147">
        <v>96081</v>
      </c>
      <c r="C32" s="188">
        <v>9.382022471910112</v>
      </c>
      <c r="D32" s="188">
        <v>14.913235576615227</v>
      </c>
      <c r="E32" s="188">
        <v>13.917828319882611</v>
      </c>
      <c r="F32" s="474">
        <v>12.722598640730217</v>
      </c>
      <c r="G32" s="318"/>
    </row>
    <row r="33" spans="1:7" x14ac:dyDescent="0.25">
      <c r="A33" s="173" t="s">
        <v>111</v>
      </c>
      <c r="B33" s="147">
        <v>154333</v>
      </c>
      <c r="C33" s="188">
        <v>9.7517677596443608</v>
      </c>
      <c r="D33" s="188">
        <v>11.883247142830852</v>
      </c>
      <c r="E33" s="188">
        <v>18.035920150476308</v>
      </c>
      <c r="F33" s="474">
        <v>12.271516785133445</v>
      </c>
      <c r="G33" s="318"/>
    </row>
    <row r="34" spans="1:7" x14ac:dyDescent="0.25">
      <c r="A34" s="173" t="s">
        <v>112</v>
      </c>
      <c r="B34" s="147">
        <v>389171</v>
      </c>
      <c r="C34" s="188">
        <v>3.8667212860654101</v>
      </c>
      <c r="D34" s="188">
        <v>9.0762710172795806</v>
      </c>
      <c r="E34" s="188">
        <v>6.2867053611292372</v>
      </c>
      <c r="F34" s="474">
        <v>6.2407013883357187</v>
      </c>
      <c r="G34" s="318"/>
    </row>
    <row r="35" spans="1:7" x14ac:dyDescent="0.25">
      <c r="A35" s="173" t="s">
        <v>113</v>
      </c>
      <c r="B35" s="147">
        <v>556124</v>
      </c>
      <c r="C35" s="188">
        <v>1.7142748178940543</v>
      </c>
      <c r="D35" s="188">
        <v>7.5368306795402615</v>
      </c>
      <c r="E35" s="188">
        <v>3.8052448193654866</v>
      </c>
      <c r="F35" s="474">
        <v>4.3524465766627589</v>
      </c>
      <c r="G35" s="318"/>
    </row>
    <row r="36" spans="1:7" x14ac:dyDescent="0.25">
      <c r="A36" s="173" t="s">
        <v>114</v>
      </c>
      <c r="B36" s="147">
        <v>543121</v>
      </c>
      <c r="C36" s="188">
        <v>1.367921566516868</v>
      </c>
      <c r="D36" s="188">
        <v>5.8170350560639257</v>
      </c>
      <c r="E36" s="188">
        <v>2.8357938970598466</v>
      </c>
      <c r="F36" s="474">
        <v>3.5960679112021077</v>
      </c>
      <c r="G36" s="318"/>
    </row>
    <row r="37" spans="1:7" x14ac:dyDescent="0.25">
      <c r="A37" s="174" t="s">
        <v>115</v>
      </c>
      <c r="B37" s="149">
        <v>118230</v>
      </c>
      <c r="C37" s="189">
        <v>1.9459216796740106</v>
      </c>
      <c r="D37" s="189">
        <v>4.6082397721015962</v>
      </c>
      <c r="E37" s="189">
        <v>4.2931880696834037</v>
      </c>
      <c r="F37" s="475">
        <v>3.2546730948151907</v>
      </c>
      <c r="G37" s="318"/>
    </row>
    <row r="38" spans="1:7" ht="15.75" x14ac:dyDescent="0.25">
      <c r="A38" s="167" t="s">
        <v>116</v>
      </c>
      <c r="B38" s="476"/>
      <c r="C38" s="477"/>
      <c r="D38" s="477"/>
      <c r="E38" s="477"/>
      <c r="F38" s="478"/>
      <c r="G38" s="318"/>
    </row>
    <row r="39" spans="1:7" x14ac:dyDescent="0.25">
      <c r="A39" s="169" t="s">
        <v>117</v>
      </c>
      <c r="B39" s="150">
        <v>72913</v>
      </c>
      <c r="C39" s="170">
        <v>2.1508867962456124</v>
      </c>
      <c r="D39" s="170">
        <v>8.9008248609246117</v>
      </c>
      <c r="E39" s="170">
        <v>8.8478045559590637</v>
      </c>
      <c r="F39" s="347">
        <v>2.9116892735177538</v>
      </c>
      <c r="G39" s="318"/>
    </row>
    <row r="40" spans="1:7" x14ac:dyDescent="0.25">
      <c r="A40" s="169" t="s">
        <v>118</v>
      </c>
      <c r="B40" s="150">
        <v>560123</v>
      </c>
      <c r="C40" s="170">
        <v>2.3558600314279907</v>
      </c>
      <c r="D40" s="170">
        <v>10.233927434754934</v>
      </c>
      <c r="E40" s="170">
        <v>12.210485925325887</v>
      </c>
      <c r="F40" s="347">
        <v>4.8903544400069272</v>
      </c>
      <c r="G40" s="318"/>
    </row>
    <row r="41" spans="1:7" x14ac:dyDescent="0.25">
      <c r="A41" s="169" t="s">
        <v>119</v>
      </c>
      <c r="B41" s="150">
        <v>336041</v>
      </c>
      <c r="C41" s="170">
        <v>3.633580690951157</v>
      </c>
      <c r="D41" s="170">
        <v>10.406547940277028</v>
      </c>
      <c r="E41" s="170">
        <v>3.1799053129931614</v>
      </c>
      <c r="F41" s="347">
        <v>5.5990191673039895</v>
      </c>
      <c r="G41" s="318"/>
    </row>
    <row r="42" spans="1:7" x14ac:dyDescent="0.25">
      <c r="A42" s="169" t="s">
        <v>120</v>
      </c>
      <c r="B42" s="150">
        <v>867372</v>
      </c>
      <c r="C42" s="170">
        <v>3.9471859310421347</v>
      </c>
      <c r="D42" s="170">
        <v>7.1574926260600567</v>
      </c>
      <c r="E42" s="170">
        <v>3.0955371480356773</v>
      </c>
      <c r="F42" s="347">
        <v>6.0346656336612199</v>
      </c>
      <c r="G42" s="318"/>
    </row>
    <row r="43" spans="1:7" x14ac:dyDescent="0.25">
      <c r="A43" s="171" t="s">
        <v>121</v>
      </c>
      <c r="B43" s="357">
        <v>20611</v>
      </c>
      <c r="C43" s="358">
        <v>10.90581062585542</v>
      </c>
      <c r="D43" s="358">
        <v>13.418671374972412</v>
      </c>
      <c r="E43" s="358"/>
      <c r="F43" s="346">
        <v>11.455048275192858</v>
      </c>
      <c r="G43" s="318"/>
    </row>
    <row r="44" spans="1:7" ht="15.75" thickBot="1" x14ac:dyDescent="0.3">
      <c r="A44" s="479" t="s">
        <v>13</v>
      </c>
      <c r="B44" s="480">
        <v>1857060</v>
      </c>
      <c r="C44" s="481">
        <v>3.0898991976959471</v>
      </c>
      <c r="D44" s="481">
        <v>7.8794057297213058</v>
      </c>
      <c r="E44" s="481">
        <v>6.4552882955460928</v>
      </c>
      <c r="F44" s="482">
        <v>5.5482321518960074</v>
      </c>
      <c r="G44" s="318"/>
    </row>
    <row r="45" spans="1:7" x14ac:dyDescent="0.25">
      <c r="A45" s="442" t="s">
        <v>258</v>
      </c>
      <c r="B45" s="442"/>
      <c r="C45" s="442"/>
      <c r="D45" s="442"/>
      <c r="E45" s="442"/>
      <c r="F45" s="442"/>
    </row>
    <row r="46" spans="1:7" ht="20.25" customHeight="1" x14ac:dyDescent="0.25">
      <c r="A46" s="438" t="s">
        <v>261</v>
      </c>
      <c r="B46" s="438"/>
      <c r="C46" s="438"/>
      <c r="D46" s="438"/>
      <c r="E46" s="438"/>
      <c r="F46" s="438"/>
    </row>
    <row r="47" spans="1:7" ht="25.5" customHeight="1" x14ac:dyDescent="0.25">
      <c r="A47" s="438" t="s">
        <v>209</v>
      </c>
      <c r="B47" s="438"/>
      <c r="C47" s="438"/>
      <c r="D47" s="438"/>
      <c r="E47" s="438"/>
      <c r="F47" s="438"/>
    </row>
    <row r="48" spans="1:7" x14ac:dyDescent="0.25">
      <c r="A48" s="438"/>
      <c r="B48" s="438"/>
      <c r="C48" s="438"/>
      <c r="D48" s="438"/>
      <c r="E48" s="438"/>
      <c r="F48" s="438"/>
    </row>
  </sheetData>
  <mergeCells count="10">
    <mergeCell ref="A45:F45"/>
    <mergeCell ref="A46:F46"/>
    <mergeCell ref="A47:F47"/>
    <mergeCell ref="A48:F48"/>
    <mergeCell ref="A1:H1"/>
    <mergeCell ref="A3:A4"/>
    <mergeCell ref="B3:B4"/>
    <mergeCell ref="C3:F3"/>
    <mergeCell ref="A5:F5"/>
    <mergeCell ref="A25:F2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7" workbookViewId="0">
      <selection activeCell="A29" sqref="A29:I29"/>
    </sheetView>
  </sheetViews>
  <sheetFormatPr baseColWidth="10" defaultColWidth="11.5703125" defaultRowHeight="15" x14ac:dyDescent="0.25"/>
  <cols>
    <col min="1" max="1" width="20.85546875" bestFit="1" customWidth="1"/>
    <col min="2" max="2" width="29.7109375" bestFit="1" customWidth="1"/>
    <col min="3" max="3" width="18.85546875" bestFit="1" customWidth="1"/>
    <col min="4" max="4" width="12.85546875" customWidth="1"/>
    <col min="5" max="5" width="11.5703125" customWidth="1"/>
    <col min="6" max="6" width="7.85546875" bestFit="1" customWidth="1"/>
    <col min="8" max="8" width="9" customWidth="1"/>
  </cols>
  <sheetData>
    <row r="1" spans="1:10" ht="15.75" thickBot="1" x14ac:dyDescent="0.3">
      <c r="A1" s="443" t="s">
        <v>229</v>
      </c>
      <c r="B1" s="443"/>
      <c r="C1" s="443"/>
      <c r="D1" s="443"/>
      <c r="E1" s="443"/>
      <c r="F1" s="443"/>
      <c r="G1" s="443"/>
      <c r="H1" s="443"/>
      <c r="I1" s="257"/>
    </row>
    <row r="2" spans="1:10" ht="24" customHeight="1" x14ac:dyDescent="0.25">
      <c r="A2" s="420" t="s">
        <v>230</v>
      </c>
      <c r="B2" s="417" t="s">
        <v>210</v>
      </c>
      <c r="C2" s="419" t="s">
        <v>161</v>
      </c>
      <c r="D2" s="421" t="s">
        <v>211</v>
      </c>
      <c r="E2" s="420" t="s">
        <v>129</v>
      </c>
      <c r="F2" s="417" t="s">
        <v>130</v>
      </c>
      <c r="G2" s="417"/>
      <c r="H2" s="417" t="s">
        <v>131</v>
      </c>
      <c r="I2" s="419"/>
    </row>
    <row r="3" spans="1:10" ht="45.75" thickBot="1" x14ac:dyDescent="0.3">
      <c r="A3" s="445"/>
      <c r="B3" s="447"/>
      <c r="C3" s="444"/>
      <c r="D3" s="446"/>
      <c r="E3" s="445"/>
      <c r="F3" s="284" t="s">
        <v>19</v>
      </c>
      <c r="G3" s="285" t="s">
        <v>129</v>
      </c>
      <c r="H3" s="284" t="s">
        <v>19</v>
      </c>
      <c r="I3" s="283" t="s">
        <v>129</v>
      </c>
    </row>
    <row r="4" spans="1:10" ht="22.5" x14ac:dyDescent="0.25">
      <c r="A4" s="365" t="s">
        <v>74</v>
      </c>
      <c r="B4" s="261" t="s">
        <v>155</v>
      </c>
      <c r="C4" s="265">
        <v>3261</v>
      </c>
      <c r="D4" s="265">
        <v>110</v>
      </c>
      <c r="E4" s="266">
        <f>D4/C4*100</f>
        <v>3.3731984053971176</v>
      </c>
      <c r="F4" s="265">
        <v>3250</v>
      </c>
      <c r="G4" s="266">
        <v>3.2615384615384615</v>
      </c>
      <c r="H4" s="265">
        <v>11</v>
      </c>
      <c r="I4" s="101">
        <v>36.363636363636367</v>
      </c>
      <c r="J4" s="296"/>
    </row>
    <row r="5" spans="1:10" x14ac:dyDescent="0.25">
      <c r="A5" s="366"/>
      <c r="B5" s="262" t="s">
        <v>156</v>
      </c>
      <c r="C5" s="267">
        <v>45179</v>
      </c>
      <c r="D5" s="267">
        <v>2527</v>
      </c>
      <c r="E5" s="268">
        <f t="shared" ref="E5:E28" si="0">D5/C5*100</f>
        <v>5.5933066247592906</v>
      </c>
      <c r="F5" s="267">
        <v>44801</v>
      </c>
      <c r="G5" s="268">
        <v>5.2230976987120821</v>
      </c>
      <c r="H5" s="267">
        <v>378</v>
      </c>
      <c r="I5" s="140">
        <v>49.470899470899468</v>
      </c>
      <c r="J5" s="296"/>
    </row>
    <row r="6" spans="1:10" x14ac:dyDescent="0.25">
      <c r="A6" s="366"/>
      <c r="B6" s="262" t="s">
        <v>157</v>
      </c>
      <c r="C6" s="267">
        <v>152879</v>
      </c>
      <c r="D6" s="267">
        <v>13604</v>
      </c>
      <c r="E6" s="268">
        <f t="shared" si="0"/>
        <v>8.8985406759594188</v>
      </c>
      <c r="F6" s="267">
        <v>152580</v>
      </c>
      <c r="G6" s="268">
        <v>8.8347096605059647</v>
      </c>
      <c r="H6" s="267">
        <v>299</v>
      </c>
      <c r="I6" s="140">
        <v>41.471571906354512</v>
      </c>
      <c r="J6" s="296"/>
    </row>
    <row r="7" spans="1:10" x14ac:dyDescent="0.25">
      <c r="A7" s="366"/>
      <c r="B7" s="262" t="s">
        <v>88</v>
      </c>
      <c r="C7" s="267">
        <v>25528</v>
      </c>
      <c r="D7" s="267">
        <v>782</v>
      </c>
      <c r="E7" s="268">
        <f t="shared" si="0"/>
        <v>3.0633030397994356</v>
      </c>
      <c r="F7" s="267">
        <v>25129</v>
      </c>
      <c r="G7" s="268">
        <v>2.4951251542043056</v>
      </c>
      <c r="H7" s="267">
        <v>399</v>
      </c>
      <c r="I7" s="140">
        <v>38.847117794486216</v>
      </c>
      <c r="J7" s="296"/>
    </row>
    <row r="8" spans="1:10" x14ac:dyDescent="0.25">
      <c r="A8" s="366"/>
      <c r="B8" s="262" t="s">
        <v>158</v>
      </c>
      <c r="C8" s="267">
        <v>68990</v>
      </c>
      <c r="D8" s="267">
        <v>2201</v>
      </c>
      <c r="E8" s="268">
        <f t="shared" si="0"/>
        <v>3.1903174373097554</v>
      </c>
      <c r="F8" s="267">
        <v>68236</v>
      </c>
      <c r="G8" s="268">
        <v>3.0379858139398559</v>
      </c>
      <c r="H8" s="267">
        <v>754</v>
      </c>
      <c r="I8" s="140">
        <v>16.976127320954905</v>
      </c>
      <c r="J8" s="296"/>
    </row>
    <row r="9" spans="1:10" ht="22.5" x14ac:dyDescent="0.25">
      <c r="A9" s="366"/>
      <c r="B9" s="262" t="s">
        <v>166</v>
      </c>
      <c r="C9" s="267">
        <v>72791</v>
      </c>
      <c r="D9" s="267">
        <v>4011</v>
      </c>
      <c r="E9" s="268">
        <f t="shared" si="0"/>
        <v>5.5102966026019704</v>
      </c>
      <c r="F9" s="267">
        <v>71763</v>
      </c>
      <c r="G9" s="268">
        <v>5.2338949040591949</v>
      </c>
      <c r="H9" s="267">
        <v>1028</v>
      </c>
      <c r="I9" s="140">
        <v>24.805447470817121</v>
      </c>
      <c r="J9" s="296"/>
    </row>
    <row r="10" spans="1:10" ht="22.5" x14ac:dyDescent="0.25">
      <c r="A10" s="366"/>
      <c r="B10" s="262" t="s">
        <v>165</v>
      </c>
      <c r="C10" s="267">
        <v>1425720</v>
      </c>
      <c r="D10" s="267">
        <v>94684</v>
      </c>
      <c r="E10" s="268">
        <f t="shared" si="0"/>
        <v>6.641135706870914</v>
      </c>
      <c r="F10" s="267">
        <v>1417088</v>
      </c>
      <c r="G10" s="268">
        <v>6.4371443410712672</v>
      </c>
      <c r="H10" s="267">
        <v>8632</v>
      </c>
      <c r="I10" s="140">
        <v>40.129749768303988</v>
      </c>
      <c r="J10" s="296"/>
    </row>
    <row r="11" spans="1:10" x14ac:dyDescent="0.25">
      <c r="A11" s="366"/>
      <c r="B11" s="262" t="s">
        <v>164</v>
      </c>
      <c r="C11" s="267">
        <v>188724</v>
      </c>
      <c r="D11" s="267">
        <v>17313</v>
      </c>
      <c r="E11" s="268">
        <f t="shared" si="0"/>
        <v>9.1737139950403765</v>
      </c>
      <c r="F11" s="267">
        <v>187962</v>
      </c>
      <c r="G11" s="268">
        <v>9.021504346623253</v>
      </c>
      <c r="H11" s="267">
        <v>762</v>
      </c>
      <c r="I11" s="140">
        <v>46.719160104986877</v>
      </c>
      <c r="J11" s="296"/>
    </row>
    <row r="12" spans="1:10" x14ac:dyDescent="0.25">
      <c r="A12" s="366"/>
      <c r="B12" s="262" t="s">
        <v>163</v>
      </c>
      <c r="C12" s="267">
        <v>84387</v>
      </c>
      <c r="D12" s="267">
        <v>11679</v>
      </c>
      <c r="E12" s="268">
        <f t="shared" si="0"/>
        <v>13.839809449322763</v>
      </c>
      <c r="F12" s="267">
        <v>83913</v>
      </c>
      <c r="G12" s="268">
        <v>13.600991503104407</v>
      </c>
      <c r="H12" s="267">
        <v>474</v>
      </c>
      <c r="I12" s="140">
        <v>56.118143459915615</v>
      </c>
      <c r="J12" s="296"/>
    </row>
    <row r="13" spans="1:10" x14ac:dyDescent="0.25">
      <c r="A13" s="366"/>
      <c r="B13" s="262" t="s">
        <v>89</v>
      </c>
      <c r="C13" s="267">
        <v>12057</v>
      </c>
      <c r="D13" s="267">
        <v>610</v>
      </c>
      <c r="E13" s="268">
        <f t="shared" si="0"/>
        <v>5.0593016504934889</v>
      </c>
      <c r="F13" s="267">
        <v>11943</v>
      </c>
      <c r="G13" s="268">
        <v>4.6052080716737835</v>
      </c>
      <c r="H13" s="267">
        <v>114</v>
      </c>
      <c r="I13" s="140">
        <v>52.631578947368418</v>
      </c>
      <c r="J13" s="296"/>
    </row>
    <row r="14" spans="1:10" x14ac:dyDescent="0.25">
      <c r="A14" s="366"/>
      <c r="B14" s="263" t="s">
        <v>162</v>
      </c>
      <c r="C14" s="269">
        <v>100036</v>
      </c>
      <c r="D14" s="269">
        <v>4727</v>
      </c>
      <c r="E14" s="270">
        <f t="shared" si="0"/>
        <v>4.7252988923987358</v>
      </c>
      <c r="F14" s="269">
        <v>98743</v>
      </c>
      <c r="G14" s="270">
        <v>3.9658507438501966</v>
      </c>
      <c r="H14" s="269">
        <v>1293</v>
      </c>
      <c r="I14" s="299">
        <v>62.722351121423046</v>
      </c>
      <c r="J14" s="296"/>
    </row>
    <row r="15" spans="1:10" x14ac:dyDescent="0.25">
      <c r="A15" s="367"/>
      <c r="B15" s="264" t="s">
        <v>13</v>
      </c>
      <c r="C15" s="271">
        <v>2179552</v>
      </c>
      <c r="D15" s="271">
        <v>152248</v>
      </c>
      <c r="E15" s="272">
        <f t="shared" si="0"/>
        <v>6.9852887198837195</v>
      </c>
      <c r="F15" s="271">
        <v>2165408</v>
      </c>
      <c r="G15" s="272">
        <v>6.7626054766584396</v>
      </c>
      <c r="H15" s="271">
        <v>14144</v>
      </c>
      <c r="I15" s="300">
        <v>41.077488687782804</v>
      </c>
      <c r="J15" s="296"/>
    </row>
    <row r="16" spans="1:10" x14ac:dyDescent="0.25">
      <c r="A16" s="365" t="s">
        <v>75</v>
      </c>
      <c r="B16" s="261" t="s">
        <v>132</v>
      </c>
      <c r="C16" s="265">
        <v>1064636</v>
      </c>
      <c r="D16" s="265">
        <v>15057</v>
      </c>
      <c r="E16" s="266">
        <f t="shared" si="0"/>
        <v>1.4142861973482017</v>
      </c>
      <c r="F16" s="265">
        <v>1057755</v>
      </c>
      <c r="G16" s="266">
        <v>1.1293730589786861</v>
      </c>
      <c r="H16" s="265">
        <v>6881</v>
      </c>
      <c r="I16" s="101">
        <v>45.211451823862809</v>
      </c>
      <c r="J16" s="296"/>
    </row>
    <row r="17" spans="1:10" x14ac:dyDescent="0.25">
      <c r="A17" s="258"/>
      <c r="B17" s="262" t="s">
        <v>231</v>
      </c>
      <c r="C17" s="267">
        <v>136923</v>
      </c>
      <c r="D17" s="267">
        <v>2282</v>
      </c>
      <c r="E17" s="268">
        <f t="shared" si="0"/>
        <v>1.6666301497922191</v>
      </c>
      <c r="F17" s="267">
        <v>134206</v>
      </c>
      <c r="G17" s="268">
        <v>0.89191243312519553</v>
      </c>
      <c r="H17" s="267">
        <v>2717</v>
      </c>
      <c r="I17" s="140">
        <v>39.93375046006625</v>
      </c>
      <c r="J17" s="296"/>
    </row>
    <row r="18" spans="1:10" x14ac:dyDescent="0.25">
      <c r="A18" s="258"/>
      <c r="B18" s="262" t="s">
        <v>232</v>
      </c>
      <c r="C18" s="267">
        <v>313754</v>
      </c>
      <c r="D18" s="267">
        <v>9674</v>
      </c>
      <c r="E18" s="268">
        <f t="shared" si="0"/>
        <v>3.0833073044487085</v>
      </c>
      <c r="F18" s="267">
        <v>311452</v>
      </c>
      <c r="G18" s="268">
        <v>2.7419955562975993</v>
      </c>
      <c r="H18" s="267">
        <v>2302</v>
      </c>
      <c r="I18" s="140">
        <v>49.26151172893136</v>
      </c>
      <c r="J18" s="296"/>
    </row>
    <row r="19" spans="1:10" x14ac:dyDescent="0.25">
      <c r="A19" s="258"/>
      <c r="B19" s="262" t="s">
        <v>133</v>
      </c>
      <c r="C19" s="267">
        <v>288942</v>
      </c>
      <c r="D19" s="267">
        <v>4955</v>
      </c>
      <c r="E19" s="268">
        <f t="shared" si="0"/>
        <v>1.714877034145261</v>
      </c>
      <c r="F19" s="267">
        <v>287157</v>
      </c>
      <c r="G19" s="268">
        <v>1.3919214924240051</v>
      </c>
      <c r="H19" s="267">
        <v>1785</v>
      </c>
      <c r="I19" s="140">
        <v>53.669467787114847</v>
      </c>
      <c r="J19" s="296"/>
    </row>
    <row r="20" spans="1:10" x14ac:dyDescent="0.25">
      <c r="A20" s="258"/>
      <c r="B20" s="262" t="s">
        <v>233</v>
      </c>
      <c r="C20" s="267">
        <v>67581</v>
      </c>
      <c r="D20" s="267">
        <v>2320</v>
      </c>
      <c r="E20" s="268">
        <f t="shared" si="0"/>
        <v>3.4329175359938442</v>
      </c>
      <c r="F20" s="267">
        <v>67049</v>
      </c>
      <c r="G20" s="268">
        <v>3.0321108443078941</v>
      </c>
      <c r="H20" s="267">
        <v>532</v>
      </c>
      <c r="I20" s="140">
        <v>53.94736842105263</v>
      </c>
      <c r="J20" s="296"/>
    </row>
    <row r="21" spans="1:10" x14ac:dyDescent="0.25">
      <c r="A21" s="258"/>
      <c r="B21" s="262" t="s">
        <v>134</v>
      </c>
      <c r="C21" s="267">
        <v>84082</v>
      </c>
      <c r="D21" s="267">
        <v>1232</v>
      </c>
      <c r="E21" s="268">
        <f t="shared" si="0"/>
        <v>1.4652363169287124</v>
      </c>
      <c r="F21" s="267">
        <v>83581</v>
      </c>
      <c r="G21" s="268">
        <v>1.1449970687117885</v>
      </c>
      <c r="H21" s="267">
        <v>501</v>
      </c>
      <c r="I21" s="140">
        <v>54.890219560878236</v>
      </c>
      <c r="J21" s="296"/>
    </row>
    <row r="22" spans="1:10" x14ac:dyDescent="0.25">
      <c r="A22" s="258"/>
      <c r="B22" s="263" t="s">
        <v>135</v>
      </c>
      <c r="C22" s="269">
        <v>8676</v>
      </c>
      <c r="D22" s="269">
        <v>263</v>
      </c>
      <c r="E22" s="270">
        <f t="shared" si="0"/>
        <v>3.0313508529276163</v>
      </c>
      <c r="F22" s="269">
        <v>8296</v>
      </c>
      <c r="G22" s="270">
        <v>2.0130183220829316</v>
      </c>
      <c r="H22" s="269">
        <v>380</v>
      </c>
      <c r="I22" s="299">
        <v>25.263157894736842</v>
      </c>
      <c r="J22" s="296"/>
    </row>
    <row r="23" spans="1:10" x14ac:dyDescent="0.25">
      <c r="A23" s="259"/>
      <c r="B23" s="264" t="s">
        <v>13</v>
      </c>
      <c r="C23" s="271">
        <v>1964594</v>
      </c>
      <c r="D23" s="271">
        <v>35783</v>
      </c>
      <c r="E23" s="272">
        <f t="shared" si="0"/>
        <v>1.8213941404687177</v>
      </c>
      <c r="F23" s="271">
        <v>1949496</v>
      </c>
      <c r="G23" s="272">
        <v>1.4792028298596149</v>
      </c>
      <c r="H23" s="271">
        <v>15098</v>
      </c>
      <c r="I23" s="300">
        <v>46.006093522320832</v>
      </c>
      <c r="J23" s="296"/>
    </row>
    <row r="24" spans="1:10" x14ac:dyDescent="0.25">
      <c r="A24" s="365" t="s">
        <v>76</v>
      </c>
      <c r="B24" s="261" t="s">
        <v>136</v>
      </c>
      <c r="C24" s="273">
        <v>1027722</v>
      </c>
      <c r="D24" s="273">
        <v>33784</v>
      </c>
      <c r="E24" s="274">
        <f t="shared" si="0"/>
        <v>3.2872702929391413</v>
      </c>
      <c r="F24" s="273">
        <v>1019849</v>
      </c>
      <c r="G24" s="274">
        <v>2.9786762550142227</v>
      </c>
      <c r="H24" s="273">
        <v>7873</v>
      </c>
      <c r="I24" s="301">
        <v>43.261780769719294</v>
      </c>
      <c r="J24" s="296"/>
    </row>
    <row r="25" spans="1:10" ht="22.5" x14ac:dyDescent="0.25">
      <c r="A25" s="258"/>
      <c r="B25" s="262" t="s">
        <v>234</v>
      </c>
      <c r="C25" s="275">
        <v>106367</v>
      </c>
      <c r="D25" s="275">
        <v>2820</v>
      </c>
      <c r="E25" s="276">
        <f t="shared" si="0"/>
        <v>2.6511982099711378</v>
      </c>
      <c r="F25" s="275">
        <v>105139</v>
      </c>
      <c r="G25" s="276">
        <v>2.1733134231826439</v>
      </c>
      <c r="H25" s="275">
        <v>1228</v>
      </c>
      <c r="I25" s="302">
        <v>43.566775244299677</v>
      </c>
      <c r="J25" s="296"/>
    </row>
    <row r="26" spans="1:10" x14ac:dyDescent="0.25">
      <c r="A26" s="258"/>
      <c r="B26" s="263" t="s">
        <v>137</v>
      </c>
      <c r="C26" s="277">
        <v>40960</v>
      </c>
      <c r="D26" s="277">
        <v>845</v>
      </c>
      <c r="E26" s="278">
        <f t="shared" si="0"/>
        <v>2.06298828125</v>
      </c>
      <c r="F26" s="277">
        <v>40416</v>
      </c>
      <c r="G26" s="278">
        <v>1.4202296120348377</v>
      </c>
      <c r="H26" s="277">
        <v>544</v>
      </c>
      <c r="I26" s="303">
        <v>49.816176470588239</v>
      </c>
      <c r="J26" s="296"/>
    </row>
    <row r="27" spans="1:10" x14ac:dyDescent="0.25">
      <c r="A27" s="259"/>
      <c r="B27" s="264" t="s">
        <v>13</v>
      </c>
      <c r="C27" s="279">
        <v>1175049</v>
      </c>
      <c r="D27" s="279">
        <v>37449</v>
      </c>
      <c r="E27" s="280">
        <f t="shared" si="0"/>
        <v>3.1870160308208426</v>
      </c>
      <c r="F27" s="279">
        <v>1165404</v>
      </c>
      <c r="G27" s="280">
        <v>2.8519723632319782</v>
      </c>
      <c r="H27" s="279">
        <v>9645</v>
      </c>
      <c r="I27" s="304">
        <v>43.670295489891139</v>
      </c>
      <c r="J27" s="296"/>
    </row>
    <row r="28" spans="1:10" ht="15.75" thickBot="1" x14ac:dyDescent="0.3">
      <c r="A28" s="260" t="s">
        <v>13</v>
      </c>
      <c r="B28" s="260"/>
      <c r="C28" s="281">
        <v>5319195</v>
      </c>
      <c r="D28" s="281">
        <v>225480</v>
      </c>
      <c r="E28" s="282">
        <f t="shared" si="0"/>
        <v>4.2389872903700647</v>
      </c>
      <c r="F28" s="281">
        <v>5280308</v>
      </c>
      <c r="G28" s="282">
        <v>3.9488605588916403</v>
      </c>
      <c r="H28" s="281">
        <v>38887</v>
      </c>
      <c r="I28" s="314">
        <v>43.634119371512334</v>
      </c>
      <c r="J28" s="296"/>
    </row>
    <row r="29" spans="1:10" ht="15" customHeight="1" x14ac:dyDescent="0.25">
      <c r="A29" s="413" t="s">
        <v>258</v>
      </c>
      <c r="B29" s="413"/>
      <c r="C29" s="413"/>
      <c r="D29" s="413"/>
      <c r="E29" s="413"/>
      <c r="F29" s="413"/>
      <c r="G29" s="413"/>
      <c r="H29" s="413"/>
      <c r="I29" s="413"/>
    </row>
    <row r="30" spans="1:10" ht="24" customHeight="1" x14ac:dyDescent="0.25">
      <c r="A30" s="389" t="s">
        <v>251</v>
      </c>
      <c r="B30" s="389"/>
      <c r="C30" s="389"/>
      <c r="D30" s="389"/>
      <c r="E30" s="389"/>
      <c r="F30" s="389"/>
      <c r="G30" s="389"/>
      <c r="H30" s="389"/>
      <c r="I30" s="389"/>
    </row>
    <row r="31" spans="1:10" ht="23.25" customHeight="1" x14ac:dyDescent="0.25">
      <c r="A31" s="389" t="s">
        <v>252</v>
      </c>
      <c r="B31" s="389"/>
      <c r="C31" s="389"/>
      <c r="D31" s="389"/>
      <c r="E31" s="389"/>
      <c r="F31" s="389"/>
      <c r="G31" s="389"/>
      <c r="H31" s="389"/>
      <c r="I31" s="389"/>
    </row>
    <row r="34" spans="4:4" x14ac:dyDescent="0.25">
      <c r="D34" s="137"/>
    </row>
  </sheetData>
  <mergeCells count="11">
    <mergeCell ref="A29:I29"/>
    <mergeCell ref="A30:I30"/>
    <mergeCell ref="A31:I31"/>
    <mergeCell ref="A1:H1"/>
    <mergeCell ref="C2:C3"/>
    <mergeCell ref="E2:E3"/>
    <mergeCell ref="F2:G2"/>
    <mergeCell ref="H2:I2"/>
    <mergeCell ref="D2:D3"/>
    <mergeCell ref="A2:A3"/>
    <mergeCell ref="B2:B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election activeCell="L14" sqref="L14"/>
    </sheetView>
  </sheetViews>
  <sheetFormatPr baseColWidth="10" defaultRowHeight="15" x14ac:dyDescent="0.25"/>
  <cols>
    <col min="1" max="1" width="27.5703125" bestFit="1" customWidth="1"/>
  </cols>
  <sheetData>
    <row r="1" spans="1:7" ht="33" customHeight="1" thickBot="1" x14ac:dyDescent="0.3">
      <c r="A1" s="448" t="s">
        <v>235</v>
      </c>
      <c r="B1" s="448"/>
      <c r="C1" s="448"/>
      <c r="D1" s="448"/>
      <c r="E1" s="448"/>
      <c r="F1" s="448"/>
    </row>
    <row r="2" spans="1:7" x14ac:dyDescent="0.25">
      <c r="A2" s="439"/>
      <c r="B2" s="417" t="s">
        <v>161</v>
      </c>
      <c r="C2" s="417" t="s">
        <v>103</v>
      </c>
      <c r="D2" s="417"/>
      <c r="E2" s="417"/>
      <c r="F2" s="419"/>
    </row>
    <row r="3" spans="1:7" x14ac:dyDescent="0.25">
      <c r="A3" s="440"/>
      <c r="B3" s="418"/>
      <c r="C3" s="195" t="s">
        <v>74</v>
      </c>
      <c r="D3" s="195" t="s">
        <v>75</v>
      </c>
      <c r="E3" s="195" t="s">
        <v>76</v>
      </c>
      <c r="F3" s="196" t="s">
        <v>144</v>
      </c>
    </row>
    <row r="4" spans="1:7" x14ac:dyDescent="0.25">
      <c r="A4" s="197" t="s">
        <v>104</v>
      </c>
      <c r="B4" s="185"/>
      <c r="C4" s="198"/>
      <c r="D4" s="198"/>
      <c r="E4" s="198"/>
      <c r="F4" s="322"/>
      <c r="G4" s="318"/>
    </row>
    <row r="5" spans="1:7" x14ac:dyDescent="0.25">
      <c r="A5" s="192" t="s">
        <v>66</v>
      </c>
      <c r="B5" s="147">
        <v>3792662</v>
      </c>
      <c r="C5" s="188">
        <v>6.4721815543742771</v>
      </c>
      <c r="D5" s="188">
        <v>1.2014291600642679</v>
      </c>
      <c r="E5" s="188">
        <v>1.0961137010552413</v>
      </c>
      <c r="F5" s="319">
        <v>3.3002149941123147</v>
      </c>
      <c r="G5" s="318"/>
    </row>
    <row r="6" spans="1:7" x14ac:dyDescent="0.25">
      <c r="A6" s="192" t="s">
        <v>67</v>
      </c>
      <c r="B6" s="147">
        <v>991252</v>
      </c>
      <c r="C6" s="188">
        <v>9.1993936271105436</v>
      </c>
      <c r="D6" s="188">
        <v>4.1641326799889615</v>
      </c>
      <c r="E6" s="188">
        <v>4.8390825857763806</v>
      </c>
      <c r="F6" s="319">
        <v>6.3520678899008534</v>
      </c>
      <c r="G6" s="318"/>
    </row>
    <row r="7" spans="1:7" x14ac:dyDescent="0.25">
      <c r="A7" s="192" t="s">
        <v>68</v>
      </c>
      <c r="B7" s="147">
        <v>352710</v>
      </c>
      <c r="C7" s="188">
        <v>5.0013606059231712</v>
      </c>
      <c r="D7" s="188">
        <v>1.6808470082656086</v>
      </c>
      <c r="E7" s="188">
        <v>14.683540034904603</v>
      </c>
      <c r="F7" s="319">
        <v>7.7139859941595086</v>
      </c>
      <c r="G7" s="318"/>
    </row>
    <row r="8" spans="1:7" x14ac:dyDescent="0.25">
      <c r="A8" s="193" t="s">
        <v>69</v>
      </c>
      <c r="B8" s="149">
        <v>182571</v>
      </c>
      <c r="C8" s="189">
        <v>10.242944194996793</v>
      </c>
      <c r="D8" s="189">
        <v>2.1701727420797874</v>
      </c>
      <c r="E8" s="189">
        <v>2.8408814515736731</v>
      </c>
      <c r="F8" s="320">
        <v>5.5545513800110644</v>
      </c>
      <c r="G8" s="318"/>
    </row>
    <row r="9" spans="1:7" ht="15.75" x14ac:dyDescent="0.25">
      <c r="A9" s="191" t="s">
        <v>106</v>
      </c>
      <c r="B9" s="184"/>
      <c r="C9" s="194"/>
      <c r="D9" s="194"/>
      <c r="E9" s="194"/>
      <c r="F9" s="323"/>
      <c r="G9" s="318"/>
    </row>
    <row r="10" spans="1:7" x14ac:dyDescent="0.25">
      <c r="A10" s="192" t="s">
        <v>107</v>
      </c>
      <c r="B10" s="147">
        <v>3462135</v>
      </c>
      <c r="C10" s="188">
        <v>6.7972379177375988</v>
      </c>
      <c r="D10" s="188">
        <v>1.8603284518162961</v>
      </c>
      <c r="E10" s="188">
        <v>2.840835146039006</v>
      </c>
      <c r="F10" s="319">
        <v>4.0488889081448303</v>
      </c>
      <c r="G10" s="318"/>
    </row>
    <row r="11" spans="1:7" x14ac:dyDescent="0.25">
      <c r="A11" s="193" t="s">
        <v>108</v>
      </c>
      <c r="B11" s="149">
        <v>1857060</v>
      </c>
      <c r="C11" s="189">
        <v>7.2932221644057744</v>
      </c>
      <c r="D11" s="189">
        <v>1.7609932209552999</v>
      </c>
      <c r="E11" s="189">
        <v>4.4013503663636016</v>
      </c>
      <c r="F11" s="320">
        <v>4.5933895512261316</v>
      </c>
      <c r="G11" s="318"/>
    </row>
    <row r="12" spans="1:7" ht="15.75" x14ac:dyDescent="0.25">
      <c r="A12" s="191" t="s">
        <v>109</v>
      </c>
      <c r="B12" s="184"/>
      <c r="C12" s="194"/>
      <c r="D12" s="194"/>
      <c r="E12" s="194"/>
      <c r="F12" s="323"/>
      <c r="G12" s="318"/>
    </row>
    <row r="13" spans="1:7" x14ac:dyDescent="0.25">
      <c r="A13" s="192" t="s">
        <v>110</v>
      </c>
      <c r="B13" s="147">
        <v>266644</v>
      </c>
      <c r="C13" s="188">
        <v>21.121087228105406</v>
      </c>
      <c r="D13" s="188">
        <v>5.1302310881406976</v>
      </c>
      <c r="E13" s="188">
        <v>9.1232275903401128</v>
      </c>
      <c r="F13" s="319">
        <v>11.366091117745009</v>
      </c>
      <c r="G13" s="318"/>
    </row>
    <row r="14" spans="1:7" x14ac:dyDescent="0.25">
      <c r="A14" s="192" t="s">
        <v>111</v>
      </c>
      <c r="B14" s="147">
        <v>474942</v>
      </c>
      <c r="C14" s="188">
        <v>16.797063234665092</v>
      </c>
      <c r="D14" s="188">
        <v>4.2758060945916032</v>
      </c>
      <c r="E14" s="188">
        <v>9.3369269449776695</v>
      </c>
      <c r="F14" s="319">
        <v>10.793739024975681</v>
      </c>
      <c r="G14" s="318"/>
    </row>
    <row r="15" spans="1:7" x14ac:dyDescent="0.25">
      <c r="A15" s="192" t="s">
        <v>112</v>
      </c>
      <c r="B15" s="147">
        <v>1193273</v>
      </c>
      <c r="C15" s="188">
        <v>8.6933059924992584</v>
      </c>
      <c r="D15" s="188">
        <v>2.5531455816609263</v>
      </c>
      <c r="E15" s="188">
        <v>2.7076609478511973</v>
      </c>
      <c r="F15" s="319">
        <v>5.2612436550563029</v>
      </c>
      <c r="G15" s="318"/>
    </row>
    <row r="16" spans="1:7" x14ac:dyDescent="0.25">
      <c r="A16" s="192" t="s">
        <v>113</v>
      </c>
      <c r="B16" s="147">
        <v>1570370</v>
      </c>
      <c r="C16" s="188">
        <v>5.0481716534228926</v>
      </c>
      <c r="D16" s="188">
        <v>1.5264686855999574</v>
      </c>
      <c r="E16" s="188">
        <v>1.5706346599722292</v>
      </c>
      <c r="F16" s="319">
        <v>3.0602342123193895</v>
      </c>
      <c r="G16" s="318"/>
    </row>
    <row r="17" spans="1:7" x14ac:dyDescent="0.25">
      <c r="A17" s="192" t="s">
        <v>114</v>
      </c>
      <c r="B17" s="147">
        <v>1508539</v>
      </c>
      <c r="C17" s="188">
        <v>3.4959384834115004</v>
      </c>
      <c r="D17" s="188">
        <v>0.82068161773970016</v>
      </c>
      <c r="E17" s="188">
        <v>0.94972104681562142</v>
      </c>
      <c r="F17" s="319">
        <v>1.8688943408158489</v>
      </c>
      <c r="G17" s="318"/>
    </row>
    <row r="18" spans="1:7" x14ac:dyDescent="0.25">
      <c r="A18" s="193" t="s">
        <v>115</v>
      </c>
      <c r="B18" s="149">
        <v>305427</v>
      </c>
      <c r="C18" s="189">
        <v>2.6463428336017376</v>
      </c>
      <c r="D18" s="189">
        <v>0.53273188792420489</v>
      </c>
      <c r="E18" s="189">
        <v>1.4226462048942348</v>
      </c>
      <c r="F18" s="320">
        <v>1.5971083106601578</v>
      </c>
      <c r="G18" s="318"/>
    </row>
    <row r="19" spans="1:7" ht="15.75" x14ac:dyDescent="0.25">
      <c r="A19" s="191" t="s">
        <v>116</v>
      </c>
      <c r="B19" s="184"/>
      <c r="C19" s="194"/>
      <c r="D19" s="194"/>
      <c r="E19" s="194"/>
      <c r="F19" s="323"/>
      <c r="G19" s="318"/>
    </row>
    <row r="20" spans="1:7" x14ac:dyDescent="0.25">
      <c r="A20" s="192" t="s">
        <v>117</v>
      </c>
      <c r="B20" s="147">
        <v>123143</v>
      </c>
      <c r="C20" s="188">
        <v>3.6341781780277778</v>
      </c>
      <c r="D20" s="188">
        <v>3.8717925303625238</v>
      </c>
      <c r="E20" s="188">
        <v>7.2242679291600913</v>
      </c>
      <c r="F20" s="319">
        <v>3.8215732928384072</v>
      </c>
      <c r="G20" s="318"/>
    </row>
    <row r="21" spans="1:7" x14ac:dyDescent="0.25">
      <c r="A21" s="192" t="s">
        <v>118</v>
      </c>
      <c r="B21" s="147">
        <v>1723034</v>
      </c>
      <c r="C21" s="188">
        <v>7.1545496767120129</v>
      </c>
      <c r="D21" s="188">
        <v>3.2652112222632916</v>
      </c>
      <c r="E21" s="188">
        <v>6.5204984687438881</v>
      </c>
      <c r="F21" s="319">
        <v>6.6385805503547806</v>
      </c>
      <c r="G21" s="318"/>
    </row>
    <row r="22" spans="1:7" x14ac:dyDescent="0.25">
      <c r="A22" s="192" t="s">
        <v>119</v>
      </c>
      <c r="B22" s="147">
        <v>899264</v>
      </c>
      <c r="C22" s="188">
        <v>7.8204925509273338</v>
      </c>
      <c r="D22" s="188">
        <v>2.710226145970283</v>
      </c>
      <c r="E22" s="188">
        <v>1.6901643369765147</v>
      </c>
      <c r="F22" s="319">
        <v>4.8017045050174367</v>
      </c>
      <c r="G22" s="318"/>
    </row>
    <row r="23" spans="1:7" x14ac:dyDescent="0.25">
      <c r="A23" s="192" t="s">
        <v>120</v>
      </c>
      <c r="B23" s="147">
        <v>2525089</v>
      </c>
      <c r="C23" s="188">
        <v>6.4584551711727913</v>
      </c>
      <c r="D23" s="188">
        <v>1.4665321134672733</v>
      </c>
      <c r="E23" s="188">
        <v>1.5602299068480874</v>
      </c>
      <c r="F23" s="319">
        <v>2.3669660752551693</v>
      </c>
      <c r="G23" s="318"/>
    </row>
    <row r="24" spans="1:7" x14ac:dyDescent="0.25">
      <c r="A24" s="193" t="s">
        <v>121</v>
      </c>
      <c r="B24" s="149">
        <v>48665</v>
      </c>
      <c r="C24" s="189">
        <v>8.3349865381890318</v>
      </c>
      <c r="D24" s="189">
        <v>3.7512191462225224</v>
      </c>
      <c r="E24" s="189">
        <v>0</v>
      </c>
      <c r="F24" s="320">
        <v>7.0707900955512173</v>
      </c>
      <c r="G24" s="318"/>
    </row>
    <row r="25" spans="1:7" ht="15.75" thickBot="1" x14ac:dyDescent="0.3">
      <c r="A25" s="187" t="s">
        <v>13</v>
      </c>
      <c r="B25" s="186">
        <v>5319195</v>
      </c>
      <c r="C25" s="190">
        <v>6.9852887198837195</v>
      </c>
      <c r="D25" s="190">
        <v>1.8213941404687177</v>
      </c>
      <c r="E25" s="190">
        <v>3.1870160308208426</v>
      </c>
      <c r="F25" s="321">
        <v>4.2389872903700647</v>
      </c>
      <c r="G25" s="318"/>
    </row>
    <row r="26" spans="1:7" ht="15" customHeight="1" x14ac:dyDescent="0.25">
      <c r="A26" s="413" t="s">
        <v>258</v>
      </c>
      <c r="B26" s="413"/>
      <c r="C26" s="413"/>
      <c r="D26" s="413"/>
      <c r="E26" s="413"/>
      <c r="F26" s="413"/>
    </row>
    <row r="27" spans="1:7" ht="22.5" customHeight="1" x14ac:dyDescent="0.25">
      <c r="A27" s="389" t="s">
        <v>242</v>
      </c>
      <c r="B27" s="389"/>
      <c r="C27" s="389"/>
      <c r="D27" s="389"/>
      <c r="E27" s="389"/>
      <c r="F27" s="389"/>
    </row>
    <row r="28" spans="1:7" ht="26.25" customHeight="1" x14ac:dyDescent="0.25">
      <c r="A28" s="389" t="s">
        <v>253</v>
      </c>
      <c r="B28" s="389"/>
      <c r="C28" s="389"/>
      <c r="D28" s="389"/>
      <c r="E28" s="389"/>
      <c r="F28" s="389"/>
    </row>
    <row r="29" spans="1:7" x14ac:dyDescent="0.25">
      <c r="A29" s="438" t="s">
        <v>212</v>
      </c>
      <c r="B29" s="438"/>
      <c r="C29" s="438"/>
      <c r="D29" s="438"/>
      <c r="E29" s="438"/>
      <c r="F29" s="438"/>
    </row>
  </sheetData>
  <mergeCells count="8">
    <mergeCell ref="A29:F29"/>
    <mergeCell ref="A27:F27"/>
    <mergeCell ref="A28:F28"/>
    <mergeCell ref="A1:F1"/>
    <mergeCell ref="A2:A3"/>
    <mergeCell ref="B2:B3"/>
    <mergeCell ref="C2:F2"/>
    <mergeCell ref="A26:F2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opLeftCell="A28" workbookViewId="0">
      <selection activeCell="I48" sqref="I48"/>
    </sheetView>
  </sheetViews>
  <sheetFormatPr baseColWidth="10" defaultRowHeight="15" x14ac:dyDescent="0.25"/>
  <cols>
    <col min="1" max="1" width="27.5703125" style="257" bestFit="1" customWidth="1"/>
    <col min="2" max="16384" width="11.42578125" style="257"/>
  </cols>
  <sheetData>
    <row r="1" spans="1:6" ht="33" customHeight="1" thickBot="1" x14ac:dyDescent="0.3">
      <c r="A1" s="484" t="s">
        <v>262</v>
      </c>
      <c r="B1" s="484"/>
      <c r="C1" s="484"/>
      <c r="D1" s="484"/>
      <c r="E1" s="484"/>
      <c r="F1" s="484"/>
    </row>
    <row r="2" spans="1:6" x14ac:dyDescent="0.25">
      <c r="A2" s="439"/>
      <c r="B2" s="417" t="s">
        <v>161</v>
      </c>
      <c r="C2" s="417" t="s">
        <v>103</v>
      </c>
      <c r="D2" s="417"/>
      <c r="E2" s="417"/>
      <c r="F2" s="419"/>
    </row>
    <row r="3" spans="1:6" x14ac:dyDescent="0.25">
      <c r="A3" s="440"/>
      <c r="B3" s="418"/>
      <c r="C3" s="377" t="s">
        <v>74</v>
      </c>
      <c r="D3" s="377" t="s">
        <v>75</v>
      </c>
      <c r="E3" s="377" t="s">
        <v>76</v>
      </c>
      <c r="F3" s="317" t="s">
        <v>144</v>
      </c>
    </row>
    <row r="4" spans="1:6" x14ac:dyDescent="0.25">
      <c r="A4" s="470" t="s">
        <v>107</v>
      </c>
      <c r="B4" s="470"/>
      <c r="C4" s="470"/>
      <c r="D4" s="470"/>
      <c r="E4" s="470"/>
      <c r="F4" s="470"/>
    </row>
    <row r="5" spans="1:6" x14ac:dyDescent="0.25">
      <c r="A5" s="197" t="s">
        <v>104</v>
      </c>
      <c r="B5" s="185"/>
      <c r="C5" s="198"/>
      <c r="D5" s="198"/>
      <c r="E5" s="198"/>
      <c r="F5" s="322"/>
    </row>
    <row r="6" spans="1:6" x14ac:dyDescent="0.25">
      <c r="A6" s="192" t="s">
        <v>66</v>
      </c>
      <c r="B6" s="147">
        <v>2440194</v>
      </c>
      <c r="C6" s="188">
        <v>6.2331441583009743</v>
      </c>
      <c r="D6" s="188">
        <v>1.1811916765305008</v>
      </c>
      <c r="E6" s="188">
        <v>1.0892188671703</v>
      </c>
      <c r="F6" s="474">
        <v>3.0691002436691508</v>
      </c>
    </row>
    <row r="7" spans="1:6" x14ac:dyDescent="0.25">
      <c r="A7" s="192" t="s">
        <v>67</v>
      </c>
      <c r="B7" s="147">
        <v>667138</v>
      </c>
      <c r="C7" s="188">
        <v>8.7186594935846848</v>
      </c>
      <c r="D7" s="188">
        <v>4.1549804478629859</v>
      </c>
      <c r="E7" s="188">
        <v>5.0995274068661534</v>
      </c>
      <c r="F7" s="474">
        <v>6.1029352247960684</v>
      </c>
    </row>
    <row r="8" spans="1:6" x14ac:dyDescent="0.25">
      <c r="A8" s="192" t="s">
        <v>68</v>
      </c>
      <c r="B8" s="147">
        <v>226492</v>
      </c>
      <c r="C8" s="188">
        <v>5.2792915531335156</v>
      </c>
      <c r="D8" s="188">
        <v>1.4187155813048908</v>
      </c>
      <c r="E8" s="188">
        <v>15.167640677214489</v>
      </c>
      <c r="F8" s="474">
        <v>7.2033449305052715</v>
      </c>
    </row>
    <row r="9" spans="1:6" x14ac:dyDescent="0.25">
      <c r="A9" s="193" t="s">
        <v>69</v>
      </c>
      <c r="B9" s="149">
        <v>128311</v>
      </c>
      <c r="C9" s="189">
        <v>10.109335834781405</v>
      </c>
      <c r="D9" s="189">
        <v>2.5118171990588634</v>
      </c>
      <c r="E9" s="189">
        <v>3.0859981372244643</v>
      </c>
      <c r="F9" s="475">
        <v>6.434366500144181</v>
      </c>
    </row>
    <row r="10" spans="1:6" ht="15.75" x14ac:dyDescent="0.25">
      <c r="A10" s="191" t="s">
        <v>109</v>
      </c>
      <c r="B10" s="184"/>
      <c r="C10" s="246"/>
      <c r="D10" s="246"/>
      <c r="E10" s="246"/>
      <c r="F10" s="485"/>
    </row>
    <row r="11" spans="1:6" x14ac:dyDescent="0.25">
      <c r="A11" s="192" t="s">
        <v>110</v>
      </c>
      <c r="B11" s="147">
        <v>170563</v>
      </c>
      <c r="C11" s="188">
        <v>22.198245719195189</v>
      </c>
      <c r="D11" s="188">
        <v>5.798079931496698</v>
      </c>
      <c r="E11" s="188">
        <v>8.9434157927308622</v>
      </c>
      <c r="F11" s="474">
        <v>11.712974091684597</v>
      </c>
    </row>
    <row r="12" spans="1:6" x14ac:dyDescent="0.25">
      <c r="A12" s="192" t="s">
        <v>111</v>
      </c>
      <c r="B12" s="147">
        <v>320609</v>
      </c>
      <c r="C12" s="188">
        <v>16.406734716426282</v>
      </c>
      <c r="D12" s="188">
        <v>4.603845159065437</v>
      </c>
      <c r="E12" s="188">
        <v>7.8204949202099261</v>
      </c>
      <c r="F12" s="474">
        <v>10.156920111412967</v>
      </c>
    </row>
    <row r="13" spans="1:6" x14ac:dyDescent="0.25">
      <c r="A13" s="192" t="s">
        <v>112</v>
      </c>
      <c r="B13" s="147">
        <v>804102</v>
      </c>
      <c r="C13" s="188">
        <v>8.1513608760695142</v>
      </c>
      <c r="D13" s="188">
        <v>2.6424604349112939</v>
      </c>
      <c r="E13" s="188">
        <v>2.4005150011011538</v>
      </c>
      <c r="F13" s="474">
        <v>4.888683276499747</v>
      </c>
    </row>
    <row r="14" spans="1:6" x14ac:dyDescent="0.25">
      <c r="A14" s="192" t="s">
        <v>113</v>
      </c>
      <c r="B14" s="147">
        <v>1014246</v>
      </c>
      <c r="C14" s="188">
        <v>4.8581096927664422</v>
      </c>
      <c r="D14" s="188">
        <v>1.4958863126402393</v>
      </c>
      <c r="E14" s="188">
        <v>1.4081947100787746</v>
      </c>
      <c r="F14" s="474">
        <v>2.8601542426590787</v>
      </c>
    </row>
    <row r="15" spans="1:6" x14ac:dyDescent="0.25">
      <c r="A15" s="192" t="s">
        <v>114</v>
      </c>
      <c r="B15" s="147">
        <v>965418</v>
      </c>
      <c r="C15" s="188">
        <v>3.4110727015254851</v>
      </c>
      <c r="D15" s="188">
        <v>0.82938511192949071</v>
      </c>
      <c r="E15" s="188">
        <v>0.80904350609227549</v>
      </c>
      <c r="F15" s="474">
        <v>1.7707355777497416</v>
      </c>
    </row>
    <row r="16" spans="1:6" x14ac:dyDescent="0.25">
      <c r="A16" s="193" t="s">
        <v>115</v>
      </c>
      <c r="B16" s="149">
        <v>187197</v>
      </c>
      <c r="C16" s="189">
        <v>2.1511066425008929</v>
      </c>
      <c r="D16" s="189">
        <v>0.47113964530264008</v>
      </c>
      <c r="E16" s="189">
        <v>0.70757100980491261</v>
      </c>
      <c r="F16" s="475">
        <v>1.1869848341586671</v>
      </c>
    </row>
    <row r="17" spans="1:6" ht="15.75" x14ac:dyDescent="0.25">
      <c r="A17" s="191" t="s">
        <v>116</v>
      </c>
      <c r="B17" s="184"/>
      <c r="C17" s="246"/>
      <c r="D17" s="246"/>
      <c r="E17" s="246"/>
      <c r="F17" s="485"/>
    </row>
    <row r="18" spans="1:6" x14ac:dyDescent="0.25">
      <c r="A18" s="192" t="s">
        <v>117</v>
      </c>
      <c r="B18" s="147">
        <v>50230</v>
      </c>
      <c r="C18" s="188">
        <v>4.2421923573580749</v>
      </c>
      <c r="D18" s="188">
        <v>3.7120948065528054</v>
      </c>
      <c r="E18" s="188">
        <v>7.0306656694091254</v>
      </c>
      <c r="F18" s="474">
        <v>4.3300816245271756</v>
      </c>
    </row>
    <row r="19" spans="1:6" x14ac:dyDescent="0.25">
      <c r="A19" s="192" t="s">
        <v>118</v>
      </c>
      <c r="B19" s="147">
        <v>1162911</v>
      </c>
      <c r="C19" s="188">
        <v>7.0285418520930216</v>
      </c>
      <c r="D19" s="188">
        <v>3.1382867166199548</v>
      </c>
      <c r="E19" s="188">
        <v>5.5067608678534867</v>
      </c>
      <c r="F19" s="474">
        <v>6.312004959966842</v>
      </c>
    </row>
    <row r="20" spans="1:6" x14ac:dyDescent="0.25">
      <c r="A20" s="192" t="s">
        <v>119</v>
      </c>
      <c r="B20" s="147">
        <v>563223</v>
      </c>
      <c r="C20" s="188">
        <v>7.2488107859602371</v>
      </c>
      <c r="D20" s="188">
        <v>2.6166976312122623</v>
      </c>
      <c r="E20" s="188">
        <v>1.6202050422625507</v>
      </c>
      <c r="F20" s="474">
        <v>4.0552321194269405</v>
      </c>
    </row>
    <row r="21" spans="1:6" x14ac:dyDescent="0.25">
      <c r="A21" s="192" t="s">
        <v>120</v>
      </c>
      <c r="B21" s="147">
        <v>1657717</v>
      </c>
      <c r="C21" s="188">
        <v>6.1110075372200177</v>
      </c>
      <c r="D21" s="188">
        <v>1.537822571713368</v>
      </c>
      <c r="E21" s="188">
        <v>1.6550003190733231</v>
      </c>
      <c r="F21" s="474">
        <v>2.3986000022923091</v>
      </c>
    </row>
    <row r="22" spans="1:6" x14ac:dyDescent="0.25">
      <c r="A22" s="193" t="s">
        <v>121</v>
      </c>
      <c r="B22" s="149">
        <v>28054</v>
      </c>
      <c r="C22" s="189">
        <v>8.7033470407578992</v>
      </c>
      <c r="D22" s="189">
        <v>3.7053875880882021</v>
      </c>
      <c r="E22" s="189"/>
      <c r="F22" s="475">
        <v>7.1219790404220422</v>
      </c>
    </row>
    <row r="23" spans="1:6" ht="15.75" thickBot="1" x14ac:dyDescent="0.3">
      <c r="A23" s="486" t="s">
        <v>13</v>
      </c>
      <c r="B23" s="480">
        <v>3462135</v>
      </c>
      <c r="C23" s="481">
        <v>6.7972379177375988</v>
      </c>
      <c r="D23" s="481">
        <v>1.8603284518162961</v>
      </c>
      <c r="E23" s="481">
        <v>2.840835146039006</v>
      </c>
      <c r="F23" s="482">
        <v>4.0488889081448303</v>
      </c>
    </row>
    <row r="24" spans="1:6" x14ac:dyDescent="0.25">
      <c r="A24" s="483" t="s">
        <v>108</v>
      </c>
      <c r="B24" s="483"/>
      <c r="C24" s="483"/>
      <c r="D24" s="483"/>
      <c r="E24" s="483"/>
      <c r="F24" s="483"/>
    </row>
    <row r="25" spans="1:6" x14ac:dyDescent="0.25">
      <c r="A25" s="197" t="s">
        <v>104</v>
      </c>
      <c r="B25" s="185"/>
      <c r="C25" s="198"/>
      <c r="D25" s="198"/>
      <c r="E25" s="198"/>
      <c r="F25" s="322"/>
    </row>
    <row r="26" spans="1:6" x14ac:dyDescent="0.25">
      <c r="A26" s="192" t="s">
        <v>66</v>
      </c>
      <c r="B26" s="147">
        <v>1352468</v>
      </c>
      <c r="C26" s="188">
        <v>6.8387259514456931</v>
      </c>
      <c r="D26" s="188">
        <v>1.2303317312776885</v>
      </c>
      <c r="E26" s="188">
        <v>1.1258690463837293</v>
      </c>
      <c r="F26" s="474">
        <v>3.7172043996604724</v>
      </c>
    </row>
    <row r="27" spans="1:6" x14ac:dyDescent="0.25">
      <c r="A27" s="192" t="s">
        <v>67</v>
      </c>
      <c r="B27" s="147">
        <v>324114</v>
      </c>
      <c r="C27" s="188">
        <v>9.988428361035135</v>
      </c>
      <c r="D27" s="188">
        <v>4.1822094691535154</v>
      </c>
      <c r="E27" s="188">
        <v>3.889771897418274</v>
      </c>
      <c r="F27" s="474">
        <v>6.8648685339109079</v>
      </c>
    </row>
    <row r="28" spans="1:6" x14ac:dyDescent="0.25">
      <c r="A28" s="192" t="s">
        <v>68</v>
      </c>
      <c r="B28" s="147">
        <v>126218</v>
      </c>
      <c r="C28" s="188">
        <v>4.4871380558428129</v>
      </c>
      <c r="D28" s="188">
        <v>3.12570525840668</v>
      </c>
      <c r="E28" s="188">
        <v>14.132472777096705</v>
      </c>
      <c r="F28" s="474">
        <v>8.630306295457066</v>
      </c>
    </row>
    <row r="29" spans="1:6" x14ac:dyDescent="0.25">
      <c r="A29" s="193" t="s">
        <v>69</v>
      </c>
      <c r="B29" s="149">
        <v>54260</v>
      </c>
      <c r="C29" s="189">
        <v>11.129246149138019</v>
      </c>
      <c r="D29" s="189">
        <v>1.7672790901137356</v>
      </c>
      <c r="E29" s="189">
        <v>1.954177897574124</v>
      </c>
      <c r="F29" s="475">
        <v>3.4740140066347216</v>
      </c>
    </row>
    <row r="30" spans="1:6" ht="15.75" x14ac:dyDescent="0.25">
      <c r="A30" s="191" t="s">
        <v>109</v>
      </c>
      <c r="B30" s="184"/>
      <c r="C30" s="246"/>
      <c r="D30" s="246"/>
      <c r="E30" s="246"/>
      <c r="F30" s="485"/>
    </row>
    <row r="31" spans="1:6" x14ac:dyDescent="0.25">
      <c r="A31" s="192" t="s">
        <v>110</v>
      </c>
      <c r="B31" s="147">
        <v>96081</v>
      </c>
      <c r="C31" s="188">
        <v>19.606741573033709</v>
      </c>
      <c r="D31" s="188">
        <v>4.264583466734968</v>
      </c>
      <c r="E31" s="188">
        <v>9.9119589141599409</v>
      </c>
      <c r="F31" s="474">
        <v>10.750304430636652</v>
      </c>
    </row>
    <row r="32" spans="1:6" x14ac:dyDescent="0.25">
      <c r="A32" s="192" t="s">
        <v>111</v>
      </c>
      <c r="B32" s="147">
        <v>154333</v>
      </c>
      <c r="C32" s="188">
        <v>17.482173225527344</v>
      </c>
      <c r="D32" s="188">
        <v>3.785634098312384</v>
      </c>
      <c r="E32" s="188">
        <v>14.938413931193494</v>
      </c>
      <c r="F32" s="474">
        <v>12.11665683943162</v>
      </c>
    </row>
    <row r="33" spans="1:6" x14ac:dyDescent="0.25">
      <c r="A33" s="192" t="s">
        <v>112</v>
      </c>
      <c r="B33" s="147">
        <v>389171</v>
      </c>
      <c r="C33" s="188">
        <v>9.7080445517149752</v>
      </c>
      <c r="D33" s="188">
        <v>2.416612882835528</v>
      </c>
      <c r="E33" s="188">
        <v>3.9530171377545762</v>
      </c>
      <c r="F33" s="474">
        <v>6.0310249222064334</v>
      </c>
    </row>
    <row r="34" spans="1:6" x14ac:dyDescent="0.25">
      <c r="A34" s="192" t="s">
        <v>113</v>
      </c>
      <c r="B34" s="147">
        <v>556124</v>
      </c>
      <c r="C34" s="188">
        <v>5.3510544983028865</v>
      </c>
      <c r="D34" s="188">
        <v>1.5738933288981869</v>
      </c>
      <c r="E34" s="188">
        <v>2.1715875053487377</v>
      </c>
      <c r="F34" s="474">
        <v>3.4251354014572293</v>
      </c>
    </row>
    <row r="35" spans="1:6" x14ac:dyDescent="0.25">
      <c r="A35" s="192" t="s">
        <v>114</v>
      </c>
      <c r="B35" s="147">
        <v>543121</v>
      </c>
      <c r="C35" s="188">
        <v>3.6305983871980483</v>
      </c>
      <c r="D35" s="188">
        <v>0.80712720711431873</v>
      </c>
      <c r="E35" s="188">
        <v>1.3900677640641741</v>
      </c>
      <c r="F35" s="474">
        <v>2.0433752331432591</v>
      </c>
    </row>
    <row r="36" spans="1:6" x14ac:dyDescent="0.25">
      <c r="A36" s="193" t="s">
        <v>115</v>
      </c>
      <c r="B36" s="149">
        <v>118230</v>
      </c>
      <c r="C36" s="189">
        <v>3.2926997720837079</v>
      </c>
      <c r="D36" s="189">
        <v>0.65353218586168094</v>
      </c>
      <c r="E36" s="189">
        <v>2.567283318051885</v>
      </c>
      <c r="F36" s="475">
        <v>2.2464687473568468</v>
      </c>
    </row>
    <row r="37" spans="1:6" ht="15.75" x14ac:dyDescent="0.25">
      <c r="A37" s="191" t="s">
        <v>116</v>
      </c>
      <c r="B37" s="184"/>
      <c r="C37" s="246"/>
      <c r="D37" s="246"/>
      <c r="E37" s="246"/>
      <c r="F37" s="485"/>
    </row>
    <row r="38" spans="1:6" x14ac:dyDescent="0.25">
      <c r="A38" s="192" t="s">
        <v>117</v>
      </c>
      <c r="B38" s="147">
        <v>72913</v>
      </c>
      <c r="C38" s="188">
        <v>3.2410199316540642</v>
      </c>
      <c r="D38" s="188">
        <v>4.0475733742566664</v>
      </c>
      <c r="E38" s="188">
        <v>7.3951799273687682</v>
      </c>
      <c r="F38" s="474">
        <v>3.4712602690878169</v>
      </c>
    </row>
    <row r="39" spans="1:6" x14ac:dyDescent="0.25">
      <c r="A39" s="192" t="s">
        <v>118</v>
      </c>
      <c r="B39" s="147">
        <v>560123</v>
      </c>
      <c r="C39" s="188">
        <v>7.3977227099454232</v>
      </c>
      <c r="D39" s="188">
        <v>3.4770846594525775</v>
      </c>
      <c r="E39" s="188">
        <v>9.5394421291608502</v>
      </c>
      <c r="F39" s="474">
        <v>7.3166072451943593</v>
      </c>
    </row>
    <row r="40" spans="1:6" x14ac:dyDescent="0.25">
      <c r="A40" s="192" t="s">
        <v>119</v>
      </c>
      <c r="B40" s="147">
        <v>336041</v>
      </c>
      <c r="C40" s="188">
        <v>8.4360903015270843</v>
      </c>
      <c r="D40" s="188">
        <v>2.8712198436969079</v>
      </c>
      <c r="E40" s="188">
        <v>2.0173592845870592</v>
      </c>
      <c r="F40" s="474">
        <v>6.052832838850021</v>
      </c>
    </row>
    <row r="41" spans="1:6" x14ac:dyDescent="0.25">
      <c r="A41" s="192" t="s">
        <v>120</v>
      </c>
      <c r="B41" s="147">
        <v>867372</v>
      </c>
      <c r="C41" s="188">
        <v>7.1821863471193588</v>
      </c>
      <c r="D41" s="188">
        <v>1.3587802616116538</v>
      </c>
      <c r="E41" s="188">
        <v>1.2178641270648838</v>
      </c>
      <c r="F41" s="474">
        <v>2.3065074731487756</v>
      </c>
    </row>
    <row r="42" spans="1:6" x14ac:dyDescent="0.25">
      <c r="A42" s="193" t="s">
        <v>121</v>
      </c>
      <c r="B42" s="149">
        <v>20611</v>
      </c>
      <c r="C42" s="189">
        <v>7.8947368421052628</v>
      </c>
      <c r="D42" s="189">
        <v>3.8402118737585518</v>
      </c>
      <c r="E42" s="189"/>
      <c r="F42" s="475">
        <v>7.0011159089806414</v>
      </c>
    </row>
    <row r="43" spans="1:6" ht="15.75" thickBot="1" x14ac:dyDescent="0.3">
      <c r="A43" s="486" t="s">
        <v>13</v>
      </c>
      <c r="B43" s="480">
        <v>1857060</v>
      </c>
      <c r="C43" s="481">
        <v>7.2932221644057744</v>
      </c>
      <c r="D43" s="481">
        <v>1.7609932209552999</v>
      </c>
      <c r="E43" s="481">
        <v>4.4013503663636016</v>
      </c>
      <c r="F43" s="482">
        <v>4.5933895512261316</v>
      </c>
    </row>
    <row r="44" spans="1:6" x14ac:dyDescent="0.25">
      <c r="A44" s="413" t="s">
        <v>258</v>
      </c>
      <c r="B44" s="413"/>
      <c r="C44" s="413"/>
      <c r="D44" s="413"/>
      <c r="E44" s="413"/>
      <c r="F44" s="413"/>
    </row>
    <row r="45" spans="1:6" ht="27.75" customHeight="1" x14ac:dyDescent="0.25">
      <c r="A45" s="389" t="s">
        <v>261</v>
      </c>
      <c r="B45" s="389"/>
      <c r="C45" s="389"/>
      <c r="D45" s="389"/>
      <c r="E45" s="389"/>
      <c r="F45" s="389"/>
    </row>
    <row r="46" spans="1:6" ht="24.75" customHeight="1" x14ac:dyDescent="0.25">
      <c r="A46" s="389" t="s">
        <v>265</v>
      </c>
      <c r="B46" s="389"/>
      <c r="C46" s="389"/>
      <c r="D46" s="389"/>
      <c r="E46" s="389"/>
      <c r="F46" s="389"/>
    </row>
  </sheetData>
  <mergeCells count="9">
    <mergeCell ref="A44:F44"/>
    <mergeCell ref="A45:F45"/>
    <mergeCell ref="A46:F46"/>
    <mergeCell ref="A1:F1"/>
    <mergeCell ref="A2:A3"/>
    <mergeCell ref="B2:B3"/>
    <mergeCell ref="C2:F2"/>
    <mergeCell ref="A4:F4"/>
    <mergeCell ref="A24:F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A24" sqref="A24:G24"/>
    </sheetView>
  </sheetViews>
  <sheetFormatPr baseColWidth="10" defaultRowHeight="15" x14ac:dyDescent="0.25"/>
  <sheetData>
    <row r="1" spans="1:8" x14ac:dyDescent="0.25">
      <c r="A1" s="29" t="s">
        <v>146</v>
      </c>
      <c r="B1" s="29"/>
      <c r="C1" s="29"/>
      <c r="D1" s="29"/>
      <c r="E1" s="29"/>
      <c r="F1" s="29"/>
      <c r="G1" s="29"/>
      <c r="H1" s="29"/>
    </row>
    <row r="24" spans="1:7" ht="21.75" customHeight="1" x14ac:dyDescent="0.25">
      <c r="A24" s="384" t="s">
        <v>258</v>
      </c>
      <c r="B24" s="384"/>
      <c r="C24" s="384"/>
      <c r="D24" s="384"/>
      <c r="E24" s="384"/>
      <c r="F24" s="384"/>
      <c r="G24" s="384"/>
    </row>
    <row r="25" spans="1:7" ht="27.75" customHeight="1" x14ac:dyDescent="0.25">
      <c r="A25" s="383" t="s">
        <v>242</v>
      </c>
      <c r="B25" s="383"/>
      <c r="C25" s="383"/>
      <c r="D25" s="383"/>
      <c r="E25" s="383"/>
      <c r="F25" s="383"/>
      <c r="G25" s="383"/>
    </row>
    <row r="26" spans="1:7" ht="27" customHeight="1" x14ac:dyDescent="0.25">
      <c r="A26" s="383" t="s">
        <v>241</v>
      </c>
      <c r="B26" s="383"/>
      <c r="C26" s="383"/>
      <c r="D26" s="383"/>
      <c r="E26" s="383"/>
      <c r="F26" s="383"/>
      <c r="G26" s="383"/>
    </row>
  </sheetData>
  <mergeCells count="3">
    <mergeCell ref="A24:G24"/>
    <mergeCell ref="A25:G25"/>
    <mergeCell ref="A26:G2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opLeftCell="A10" workbookViewId="0">
      <selection activeCell="A32" sqref="A32:J32"/>
    </sheetView>
  </sheetViews>
  <sheetFormatPr baseColWidth="10" defaultRowHeight="15" x14ac:dyDescent="0.25"/>
  <cols>
    <col min="2" max="2" width="28.7109375" customWidth="1"/>
    <col min="7" max="7" width="11.42578125" customWidth="1"/>
  </cols>
  <sheetData>
    <row r="1" spans="1:11" ht="15.75" thickBot="1" x14ac:dyDescent="0.3">
      <c r="A1" s="453" t="s">
        <v>238</v>
      </c>
      <c r="B1" s="453"/>
      <c r="C1" s="453"/>
      <c r="D1" s="453"/>
      <c r="E1" s="453"/>
      <c r="F1" s="453"/>
      <c r="G1" s="453"/>
      <c r="H1" s="453"/>
      <c r="I1" s="453"/>
      <c r="J1" s="453"/>
    </row>
    <row r="2" spans="1:11" x14ac:dyDescent="0.25">
      <c r="A2" s="455" t="s">
        <v>208</v>
      </c>
      <c r="B2" s="457" t="s">
        <v>236</v>
      </c>
      <c r="C2" s="459" t="s">
        <v>161</v>
      </c>
      <c r="D2" s="461" t="s">
        <v>16</v>
      </c>
      <c r="E2" s="462"/>
      <c r="F2" s="463"/>
      <c r="G2" s="461" t="s">
        <v>122</v>
      </c>
      <c r="H2" s="462"/>
      <c r="I2" s="462"/>
      <c r="J2" s="462"/>
    </row>
    <row r="3" spans="1:11" ht="60" customHeight="1" x14ac:dyDescent="0.25">
      <c r="A3" s="456"/>
      <c r="B3" s="458"/>
      <c r="C3" s="460"/>
      <c r="D3" s="372" t="s">
        <v>257</v>
      </c>
      <c r="E3" s="229" t="s">
        <v>237</v>
      </c>
      <c r="F3" s="230" t="s">
        <v>65</v>
      </c>
      <c r="G3" s="231" t="s">
        <v>123</v>
      </c>
      <c r="H3" s="232" t="s">
        <v>124</v>
      </c>
      <c r="I3" s="232" t="s">
        <v>125</v>
      </c>
      <c r="J3" s="305" t="s">
        <v>69</v>
      </c>
      <c r="K3" s="296"/>
    </row>
    <row r="4" spans="1:11" x14ac:dyDescent="0.25">
      <c r="A4" s="451" t="s">
        <v>74</v>
      </c>
      <c r="B4" s="207" t="s">
        <v>66</v>
      </c>
      <c r="C4" s="210">
        <v>1526595</v>
      </c>
      <c r="D4" s="175">
        <v>3610</v>
      </c>
      <c r="E4" s="217">
        <f>D4/$D$8*100</f>
        <v>6.9176966561272399</v>
      </c>
      <c r="F4" s="233">
        <f>D4/C4*100</f>
        <v>0.23647398294898123</v>
      </c>
      <c r="G4" s="362"/>
      <c r="H4" s="217">
        <v>88.698060941828246</v>
      </c>
      <c r="I4" s="217">
        <v>10.803324099722991</v>
      </c>
      <c r="J4" s="306">
        <v>0.49861495844875342</v>
      </c>
      <c r="K4" s="296"/>
    </row>
    <row r="5" spans="1:11" x14ac:dyDescent="0.25">
      <c r="A5" s="451"/>
      <c r="B5" s="204" t="s">
        <v>67</v>
      </c>
      <c r="C5" s="200">
        <v>401733</v>
      </c>
      <c r="D5" s="176">
        <v>26445</v>
      </c>
      <c r="E5" s="218">
        <f t="shared" ref="E5:E8" si="0">D5/$D$8*100</f>
        <v>50.675481460189708</v>
      </c>
      <c r="F5" s="234">
        <f t="shared" ref="F5:F31" si="1">D5/C5*100</f>
        <v>6.5827303208847665</v>
      </c>
      <c r="G5" s="238">
        <v>70.051049347702772</v>
      </c>
      <c r="H5" s="108"/>
      <c r="I5" s="217">
        <v>10.603138589525431</v>
      </c>
      <c r="J5" s="306">
        <v>19.345812062771792</v>
      </c>
      <c r="K5" s="296"/>
    </row>
    <row r="6" spans="1:11" x14ac:dyDescent="0.25">
      <c r="A6" s="451"/>
      <c r="B6" s="204" t="s">
        <v>68</v>
      </c>
      <c r="C6" s="200">
        <v>176392</v>
      </c>
      <c r="D6" s="176">
        <v>3532</v>
      </c>
      <c r="E6" s="218">
        <f t="shared" si="0"/>
        <v>6.7682284181278138</v>
      </c>
      <c r="F6" s="234">
        <f t="shared" si="1"/>
        <v>2.0023583836001633</v>
      </c>
      <c r="G6" s="238">
        <v>52.576443941109851</v>
      </c>
      <c r="H6" s="217">
        <v>46.177802944507363</v>
      </c>
      <c r="I6" s="108"/>
      <c r="J6" s="306">
        <v>1.245753114382786</v>
      </c>
      <c r="K6" s="296"/>
    </row>
    <row r="7" spans="1:11" x14ac:dyDescent="0.25">
      <c r="A7" s="451"/>
      <c r="B7" s="205" t="s">
        <v>69</v>
      </c>
      <c r="C7" s="201">
        <v>74832</v>
      </c>
      <c r="D7" s="177">
        <v>18598</v>
      </c>
      <c r="E7" s="219">
        <f t="shared" si="0"/>
        <v>35.638593465555232</v>
      </c>
      <c r="F7" s="235">
        <f t="shared" si="1"/>
        <v>24.853004062433186</v>
      </c>
      <c r="G7" s="239">
        <v>8.135283363802559</v>
      </c>
      <c r="H7" s="237">
        <v>90.611893752016343</v>
      </c>
      <c r="I7" s="237">
        <v>1.2528228841810949</v>
      </c>
      <c r="J7" s="363"/>
      <c r="K7" s="296"/>
    </row>
    <row r="8" spans="1:11" x14ac:dyDescent="0.25">
      <c r="A8" s="451"/>
      <c r="B8" s="212" t="s">
        <v>13</v>
      </c>
      <c r="C8" s="202">
        <v>2179552</v>
      </c>
      <c r="D8" s="178">
        <v>52185</v>
      </c>
      <c r="E8" s="221">
        <f t="shared" si="0"/>
        <v>100</v>
      </c>
      <c r="F8" s="221">
        <f t="shared" si="1"/>
        <v>2.3942993789549409</v>
      </c>
      <c r="G8" s="220">
        <v>41.956500910223241</v>
      </c>
      <c r="H8" s="221">
        <v>41.554086423301719</v>
      </c>
      <c r="I8" s="221">
        <v>6.5670211746670493</v>
      </c>
      <c r="J8" s="307">
        <v>9.922391491807991</v>
      </c>
      <c r="K8" s="296"/>
    </row>
    <row r="9" spans="1:11" x14ac:dyDescent="0.25">
      <c r="A9" s="451"/>
      <c r="B9" s="213" t="s">
        <v>126</v>
      </c>
      <c r="C9" s="214">
        <v>14144</v>
      </c>
      <c r="D9" s="179">
        <v>6681</v>
      </c>
      <c r="E9" s="223"/>
      <c r="F9" s="223">
        <f>D9/C9*100</f>
        <v>47.23557692307692</v>
      </c>
      <c r="G9" s="222">
        <v>20.565783565334531</v>
      </c>
      <c r="H9" s="223">
        <v>53.58479269570423</v>
      </c>
      <c r="I9" s="223">
        <v>23.514443945517137</v>
      </c>
      <c r="J9" s="308">
        <v>2.334979793444095</v>
      </c>
      <c r="K9" s="296"/>
    </row>
    <row r="10" spans="1:11" x14ac:dyDescent="0.25">
      <c r="A10" s="454"/>
      <c r="B10" s="206" t="s">
        <v>127</v>
      </c>
      <c r="C10" s="209">
        <v>2165408</v>
      </c>
      <c r="D10" s="180">
        <v>45504</v>
      </c>
      <c r="E10" s="225"/>
      <c r="F10" s="225">
        <f t="shared" si="1"/>
        <v>2.1014053702581683</v>
      </c>
      <c r="G10" s="224">
        <v>45.097134317862164</v>
      </c>
      <c r="H10" s="225">
        <v>39.787710970464133</v>
      </c>
      <c r="I10" s="225">
        <v>4.0787623066104075</v>
      </c>
      <c r="J10" s="309">
        <v>11.036392405063292</v>
      </c>
      <c r="K10" s="296"/>
    </row>
    <row r="11" spans="1:11" x14ac:dyDescent="0.25">
      <c r="A11" s="464" t="s">
        <v>75</v>
      </c>
      <c r="B11" s="203" t="s">
        <v>66</v>
      </c>
      <c r="C11" s="199">
        <v>1446444</v>
      </c>
      <c r="D11" s="181">
        <v>3988</v>
      </c>
      <c r="E11" s="226">
        <f>D11/$D$15*100</f>
        <v>5.3871508078024526</v>
      </c>
      <c r="F11" s="236">
        <f t="shared" si="1"/>
        <v>0.27571063933342738</v>
      </c>
      <c r="G11" s="362"/>
      <c r="H11" s="217">
        <v>93.179538615847548</v>
      </c>
      <c r="I11" s="217">
        <v>4.9899699097291874</v>
      </c>
      <c r="J11" s="306">
        <v>1.8304914744232699</v>
      </c>
      <c r="K11" s="296"/>
    </row>
    <row r="12" spans="1:11" x14ac:dyDescent="0.25">
      <c r="A12" s="451"/>
      <c r="B12" s="204" t="s">
        <v>67</v>
      </c>
      <c r="C12" s="200">
        <v>373259</v>
      </c>
      <c r="D12" s="176">
        <v>45008</v>
      </c>
      <c r="E12" s="218">
        <f t="shared" ref="E12:E15" si="2">D12/$D$15*100</f>
        <v>60.798616739612044</v>
      </c>
      <c r="F12" s="234">
        <f t="shared" si="1"/>
        <v>12.058115142568566</v>
      </c>
      <c r="G12" s="238">
        <v>88.622022751510841</v>
      </c>
      <c r="H12" s="364"/>
      <c r="I12" s="217">
        <v>2.590650551013153</v>
      </c>
      <c r="J12" s="306">
        <v>8.7873266974760043</v>
      </c>
      <c r="K12" s="296"/>
    </row>
    <row r="13" spans="1:11" x14ac:dyDescent="0.25">
      <c r="A13" s="451"/>
      <c r="B13" s="204" t="s">
        <v>68</v>
      </c>
      <c r="C13" s="200">
        <v>57709</v>
      </c>
      <c r="D13" s="176">
        <v>3169</v>
      </c>
      <c r="E13" s="218">
        <f t="shared" si="2"/>
        <v>4.280812665477927</v>
      </c>
      <c r="F13" s="234">
        <f t="shared" si="1"/>
        <v>5.4913445043234157</v>
      </c>
      <c r="G13" s="238">
        <v>15.083622593878196</v>
      </c>
      <c r="H13" s="217">
        <v>78.6683496371095</v>
      </c>
      <c r="I13" s="364"/>
      <c r="J13" s="306">
        <v>6.2480277690123067</v>
      </c>
      <c r="K13" s="296"/>
    </row>
    <row r="14" spans="1:11" x14ac:dyDescent="0.25">
      <c r="A14" s="451"/>
      <c r="B14" s="205" t="s">
        <v>69</v>
      </c>
      <c r="C14" s="201">
        <v>87182</v>
      </c>
      <c r="D14" s="177">
        <v>21863</v>
      </c>
      <c r="E14" s="219">
        <f t="shared" si="2"/>
        <v>29.533419787107579</v>
      </c>
      <c r="F14" s="235">
        <f t="shared" si="1"/>
        <v>25.07742423894841</v>
      </c>
      <c r="G14" s="239">
        <v>22.458034121575267</v>
      </c>
      <c r="H14" s="237">
        <v>76.732378904999308</v>
      </c>
      <c r="I14" s="237">
        <v>0.80958697342542207</v>
      </c>
      <c r="J14" s="363"/>
      <c r="K14" s="296"/>
    </row>
    <row r="15" spans="1:11" x14ac:dyDescent="0.25">
      <c r="A15" s="451"/>
      <c r="B15" s="212" t="s">
        <v>13</v>
      </c>
      <c r="C15" s="202">
        <v>1964594</v>
      </c>
      <c r="D15" s="178">
        <v>74028</v>
      </c>
      <c r="E15" s="221">
        <f t="shared" si="2"/>
        <v>100</v>
      </c>
      <c r="F15" s="221">
        <f t="shared" si="1"/>
        <v>3.7681067945845297</v>
      </c>
      <c r="G15" s="220">
        <v>61.159291079051172</v>
      </c>
      <c r="H15" s="221">
        <v>31.049062516885499</v>
      </c>
      <c r="I15" s="221">
        <v>2.0829956232776787</v>
      </c>
      <c r="J15" s="307">
        <v>5.7086507807856481</v>
      </c>
      <c r="K15" s="296"/>
    </row>
    <row r="16" spans="1:11" x14ac:dyDescent="0.25">
      <c r="A16" s="451"/>
      <c r="B16" s="213" t="s">
        <v>126</v>
      </c>
      <c r="C16" s="214">
        <v>15098</v>
      </c>
      <c r="D16" s="179">
        <v>4723</v>
      </c>
      <c r="E16" s="223"/>
      <c r="F16" s="223">
        <f t="shared" si="1"/>
        <v>31.282289044906609</v>
      </c>
      <c r="G16" s="222">
        <v>30.616133813254287</v>
      </c>
      <c r="H16" s="223">
        <v>32.987507939868728</v>
      </c>
      <c r="I16" s="223">
        <v>11.348719034511962</v>
      </c>
      <c r="J16" s="308">
        <v>25.047639212365024</v>
      </c>
      <c r="K16" s="296"/>
    </row>
    <row r="17" spans="1:11" x14ac:dyDescent="0.25">
      <c r="A17" s="454"/>
      <c r="B17" s="206" t="s">
        <v>127</v>
      </c>
      <c r="C17" s="209">
        <v>1949496</v>
      </c>
      <c r="D17" s="180">
        <v>69305</v>
      </c>
      <c r="E17" s="225"/>
      <c r="F17" s="225">
        <f t="shared" si="1"/>
        <v>3.5550214004029761</v>
      </c>
      <c r="G17" s="224">
        <v>63.240747420821009</v>
      </c>
      <c r="H17" s="225">
        <v>30.916961258206477</v>
      </c>
      <c r="I17" s="225">
        <v>1.4515547218815381</v>
      </c>
      <c r="J17" s="309">
        <v>4.3907365990909746</v>
      </c>
      <c r="K17" s="296"/>
    </row>
    <row r="18" spans="1:11" x14ac:dyDescent="0.25">
      <c r="A18" s="464" t="s">
        <v>76</v>
      </c>
      <c r="B18" s="203" t="s">
        <v>128</v>
      </c>
      <c r="C18" s="199">
        <v>819623</v>
      </c>
      <c r="D18" s="181">
        <v>2870</v>
      </c>
      <c r="E18" s="226">
        <f>D18/$D$22*100</f>
        <v>6.6603235014272126</v>
      </c>
      <c r="F18" s="236">
        <f t="shared" si="1"/>
        <v>0.35016098864965967</v>
      </c>
      <c r="G18" s="362"/>
      <c r="H18" s="217">
        <v>95.888501742160287</v>
      </c>
      <c r="I18" s="217">
        <v>3.5540069686411151</v>
      </c>
      <c r="J18" s="306">
        <v>0.55749128919860624</v>
      </c>
      <c r="K18" s="296"/>
    </row>
    <row r="19" spans="1:11" x14ac:dyDescent="0.25">
      <c r="A19" s="451"/>
      <c r="B19" s="204" t="s">
        <v>67</v>
      </c>
      <c r="C19" s="200">
        <v>216260</v>
      </c>
      <c r="D19" s="176">
        <v>30655</v>
      </c>
      <c r="E19" s="218">
        <f t="shared" ref="E19:E22" si="3">D19/$D$22*100</f>
        <v>71.140145273955113</v>
      </c>
      <c r="F19" s="234">
        <f t="shared" si="1"/>
        <v>14.175067048922593</v>
      </c>
      <c r="G19" s="238">
        <v>94.924155928885995</v>
      </c>
      <c r="H19" s="364"/>
      <c r="I19" s="217">
        <v>1.8985483607894309</v>
      </c>
      <c r="J19" s="306">
        <v>3.17729571032458</v>
      </c>
      <c r="K19" s="296"/>
    </row>
    <row r="20" spans="1:11" x14ac:dyDescent="0.25">
      <c r="A20" s="451"/>
      <c r="B20" s="204" t="s">
        <v>68</v>
      </c>
      <c r="C20" s="200">
        <v>118609</v>
      </c>
      <c r="D20" s="176">
        <v>2729</v>
      </c>
      <c r="E20" s="218">
        <f t="shared" si="3"/>
        <v>6.3331090018797429</v>
      </c>
      <c r="F20" s="234">
        <f t="shared" si="1"/>
        <v>2.3008372045966157</v>
      </c>
      <c r="G20" s="238">
        <v>9.7471601319164538</v>
      </c>
      <c r="H20" s="217">
        <v>89.886405276658124</v>
      </c>
      <c r="I20" s="364"/>
      <c r="J20" s="306">
        <v>0.36643459142543056</v>
      </c>
      <c r="K20" s="296"/>
    </row>
    <row r="21" spans="1:11" x14ac:dyDescent="0.25">
      <c r="A21" s="451"/>
      <c r="B21" s="205" t="s">
        <v>69</v>
      </c>
      <c r="C21" s="201">
        <v>20557</v>
      </c>
      <c r="D21" s="177">
        <v>6837</v>
      </c>
      <c r="E21" s="219">
        <f t="shared" si="3"/>
        <v>15.866422222737928</v>
      </c>
      <c r="F21" s="235">
        <f t="shared" si="1"/>
        <v>33.258743980152744</v>
      </c>
      <c r="G21" s="239">
        <v>4.3586368290185753</v>
      </c>
      <c r="H21" s="237">
        <v>95.436594997806054</v>
      </c>
      <c r="I21" s="237">
        <v>0.20476817317536933</v>
      </c>
      <c r="J21" s="363"/>
      <c r="K21" s="296"/>
    </row>
    <row r="22" spans="1:11" x14ac:dyDescent="0.25">
      <c r="A22" s="451"/>
      <c r="B22" s="212" t="s">
        <v>13</v>
      </c>
      <c r="C22" s="202">
        <v>1175049</v>
      </c>
      <c r="D22" s="178">
        <v>43091</v>
      </c>
      <c r="E22" s="221">
        <f t="shared" si="3"/>
        <v>100</v>
      </c>
      <c r="F22" s="221">
        <f t="shared" si="1"/>
        <v>3.6671662203023021</v>
      </c>
      <c r="G22" s="220">
        <v>68.838040426075054</v>
      </c>
      <c r="H22" s="221">
        <v>27.221461558097982</v>
      </c>
      <c r="I22" s="221">
        <v>1.6198278062704508</v>
      </c>
      <c r="J22" s="307">
        <v>2.3206702095565199</v>
      </c>
      <c r="K22" s="296"/>
    </row>
    <row r="23" spans="1:11" x14ac:dyDescent="0.25">
      <c r="A23" s="451"/>
      <c r="B23" s="215" t="s">
        <v>126</v>
      </c>
      <c r="C23" s="216">
        <v>9645</v>
      </c>
      <c r="D23" s="182">
        <v>3931</v>
      </c>
      <c r="E23" s="227"/>
      <c r="F23" s="227">
        <f t="shared" si="1"/>
        <v>40.756868843960603</v>
      </c>
      <c r="G23" s="222">
        <v>16.560671584838463</v>
      </c>
      <c r="H23" s="223">
        <v>72.297125413380812</v>
      </c>
      <c r="I23" s="223">
        <v>4.8333757313660648</v>
      </c>
      <c r="J23" s="308">
        <v>6.3088272704146533</v>
      </c>
      <c r="K23" s="296"/>
    </row>
    <row r="24" spans="1:11" x14ac:dyDescent="0.25">
      <c r="A24" s="454"/>
      <c r="B24" s="213" t="s">
        <v>127</v>
      </c>
      <c r="C24" s="214">
        <v>1165404</v>
      </c>
      <c r="D24" s="179">
        <v>39160</v>
      </c>
      <c r="E24" s="223"/>
      <c r="F24" s="223">
        <f t="shared" si="1"/>
        <v>3.3602081338317014</v>
      </c>
      <c r="G24" s="224">
        <v>74.085801838610834</v>
      </c>
      <c r="H24" s="225">
        <v>22.696629213483146</v>
      </c>
      <c r="I24" s="225">
        <v>1.2972420837589376</v>
      </c>
      <c r="J24" s="309">
        <v>1.920326864147089</v>
      </c>
      <c r="K24" s="296"/>
    </row>
    <row r="25" spans="1:11" x14ac:dyDescent="0.25">
      <c r="A25" s="451" t="s">
        <v>43</v>
      </c>
      <c r="B25" s="207" t="s">
        <v>66</v>
      </c>
      <c r="C25" s="210">
        <v>3792662</v>
      </c>
      <c r="D25" s="175">
        <v>10468</v>
      </c>
      <c r="E25" s="217">
        <f>D25/$D$29*100</f>
        <v>6.1829608278599446</v>
      </c>
      <c r="F25" s="233">
        <f t="shared" si="1"/>
        <v>0.27600666761235249</v>
      </c>
      <c r="G25" s="362"/>
      <c r="H25" s="217">
        <v>92.37676729079098</v>
      </c>
      <c r="I25" s="217">
        <v>6.6010699273977833</v>
      </c>
      <c r="J25" s="306">
        <v>1.0221627818112342</v>
      </c>
      <c r="K25" s="296"/>
    </row>
    <row r="26" spans="1:11" x14ac:dyDescent="0.25">
      <c r="A26" s="451"/>
      <c r="B26" s="204" t="s">
        <v>67</v>
      </c>
      <c r="C26" s="200">
        <v>991252</v>
      </c>
      <c r="D26" s="176">
        <v>102108</v>
      </c>
      <c r="E26" s="218">
        <f t="shared" ref="E26:E29" si="4">D26/$D$29*100</f>
        <v>60.310447479090868</v>
      </c>
      <c r="F26" s="234">
        <f t="shared" si="1"/>
        <v>10.300912381513481</v>
      </c>
      <c r="G26" s="238">
        <v>85.704352254475651</v>
      </c>
      <c r="H26" s="364"/>
      <c r="I26" s="217">
        <v>4.4580248364476827</v>
      </c>
      <c r="J26" s="306">
        <v>9.8376229090766643</v>
      </c>
      <c r="K26" s="296"/>
    </row>
    <row r="27" spans="1:11" x14ac:dyDescent="0.25">
      <c r="A27" s="451"/>
      <c r="B27" s="204" t="s">
        <v>68</v>
      </c>
      <c r="C27" s="200">
        <v>352710</v>
      </c>
      <c r="D27" s="176">
        <v>9430</v>
      </c>
      <c r="E27" s="218">
        <f t="shared" si="4"/>
        <v>5.5698624958654257</v>
      </c>
      <c r="F27" s="234">
        <f t="shared" si="1"/>
        <v>2.67358453120127</v>
      </c>
      <c r="G27" s="238">
        <v>27.58218451749735</v>
      </c>
      <c r="H27" s="217">
        <v>69.745493107104977</v>
      </c>
      <c r="I27" s="364"/>
      <c r="J27" s="306">
        <v>2.672322375397667</v>
      </c>
      <c r="K27" s="296"/>
    </row>
    <row r="28" spans="1:11" x14ac:dyDescent="0.25">
      <c r="A28" s="451"/>
      <c r="B28" s="205" t="s">
        <v>69</v>
      </c>
      <c r="C28" s="201">
        <v>182571</v>
      </c>
      <c r="D28" s="177">
        <v>47298</v>
      </c>
      <c r="E28" s="219">
        <f t="shared" si="4"/>
        <v>27.936729197183762</v>
      </c>
      <c r="F28" s="235">
        <f t="shared" si="1"/>
        <v>25.906633583646908</v>
      </c>
      <c r="G28" s="239">
        <v>14.209903167152946</v>
      </c>
      <c r="H28" s="237">
        <v>84.893653008583868</v>
      </c>
      <c r="I28" s="237">
        <v>0.89644382426318248</v>
      </c>
      <c r="J28" s="363"/>
      <c r="K28" s="296"/>
    </row>
    <row r="29" spans="1:11" x14ac:dyDescent="0.25">
      <c r="A29" s="451"/>
      <c r="B29" s="212" t="s">
        <v>90</v>
      </c>
      <c r="C29" s="202">
        <v>5319195</v>
      </c>
      <c r="D29" s="178">
        <v>169304</v>
      </c>
      <c r="E29" s="221">
        <f t="shared" si="4"/>
        <v>100</v>
      </c>
      <c r="F29" s="221">
        <f t="shared" si="1"/>
        <v>3.1828876361930707</v>
      </c>
      <c r="G29" s="220">
        <v>57.194750271700613</v>
      </c>
      <c r="H29" s="221">
        <v>33.312857345366915</v>
      </c>
      <c r="I29" s="221">
        <v>3.3472333790105369</v>
      </c>
      <c r="J29" s="307">
        <v>6.1451590039219388</v>
      </c>
      <c r="K29" s="296"/>
    </row>
    <row r="30" spans="1:11" x14ac:dyDescent="0.25">
      <c r="A30" s="451"/>
      <c r="B30" s="213" t="s">
        <v>126</v>
      </c>
      <c r="C30" s="214">
        <v>38887</v>
      </c>
      <c r="D30" s="179">
        <v>15335</v>
      </c>
      <c r="E30" s="223"/>
      <c r="F30" s="223">
        <f t="shared" si="1"/>
        <v>39.434772546095097</v>
      </c>
      <c r="G30" s="222">
        <v>22.634496250407565</v>
      </c>
      <c r="H30" s="223">
        <v>52.037821975872191</v>
      </c>
      <c r="I30" s="223">
        <v>14.978806651450929</v>
      </c>
      <c r="J30" s="308">
        <v>10.34887512226932</v>
      </c>
      <c r="K30" s="296"/>
    </row>
    <row r="31" spans="1:11" ht="15.75" thickBot="1" x14ac:dyDescent="0.3">
      <c r="A31" s="452"/>
      <c r="B31" s="208" t="s">
        <v>127</v>
      </c>
      <c r="C31" s="211">
        <v>5280308</v>
      </c>
      <c r="D31" s="183">
        <v>153969</v>
      </c>
      <c r="E31" s="228"/>
      <c r="F31" s="228">
        <f t="shared" si="1"/>
        <v>2.9159094507365859</v>
      </c>
      <c r="G31" s="224">
        <v>60.636881450162051</v>
      </c>
      <c r="H31" s="225">
        <v>31.447888860744694</v>
      </c>
      <c r="I31" s="225">
        <v>2.1887522813033793</v>
      </c>
      <c r="J31" s="309">
        <v>5.7264774077898792</v>
      </c>
      <c r="K31" s="296"/>
    </row>
    <row r="32" spans="1:11" ht="15" customHeight="1" x14ac:dyDescent="0.25">
      <c r="A32" s="450" t="s">
        <v>258</v>
      </c>
      <c r="B32" s="450"/>
      <c r="C32" s="450"/>
      <c r="D32" s="450"/>
      <c r="E32" s="450"/>
      <c r="F32" s="450"/>
      <c r="G32" s="450"/>
      <c r="H32" s="450"/>
      <c r="I32" s="450"/>
      <c r="J32" s="450"/>
    </row>
    <row r="33" spans="1:10" ht="18" customHeight="1" x14ac:dyDescent="0.25">
      <c r="A33" s="449" t="s">
        <v>242</v>
      </c>
      <c r="B33" s="449"/>
      <c r="C33" s="449"/>
      <c r="D33" s="449"/>
      <c r="E33" s="449"/>
      <c r="F33" s="449"/>
      <c r="G33" s="449"/>
      <c r="H33" s="449"/>
      <c r="I33" s="449"/>
      <c r="J33" s="449"/>
    </row>
    <row r="34" spans="1:10" ht="41.25" customHeight="1" x14ac:dyDescent="0.25">
      <c r="A34" s="449" t="s">
        <v>255</v>
      </c>
      <c r="B34" s="449"/>
      <c r="C34" s="449"/>
      <c r="D34" s="449"/>
      <c r="E34" s="449"/>
      <c r="F34" s="449"/>
      <c r="G34" s="449"/>
      <c r="H34" s="449"/>
      <c r="I34" s="449"/>
      <c r="J34" s="449"/>
    </row>
  </sheetData>
  <mergeCells count="13">
    <mergeCell ref="A34:J34"/>
    <mergeCell ref="A32:J32"/>
    <mergeCell ref="A33:J33"/>
    <mergeCell ref="A25:A31"/>
    <mergeCell ref="A1:J1"/>
    <mergeCell ref="A4:A10"/>
    <mergeCell ref="A2:A3"/>
    <mergeCell ref="B2:B3"/>
    <mergeCell ref="C2:C3"/>
    <mergeCell ref="D2:F2"/>
    <mergeCell ref="G2:J2"/>
    <mergeCell ref="A11:A17"/>
    <mergeCell ref="A18:A2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topLeftCell="A7" workbookViewId="0">
      <selection activeCell="A28" sqref="A28:F28"/>
    </sheetView>
  </sheetViews>
  <sheetFormatPr baseColWidth="10" defaultRowHeight="15" x14ac:dyDescent="0.25"/>
  <cols>
    <col min="1" max="1" width="27.5703125" bestFit="1" customWidth="1"/>
  </cols>
  <sheetData>
    <row r="1" spans="1:8" ht="24.75" customHeight="1" thickBot="1" x14ac:dyDescent="0.3">
      <c r="A1" s="465" t="s">
        <v>239</v>
      </c>
      <c r="B1" s="465"/>
      <c r="C1" s="465"/>
      <c r="D1" s="465"/>
      <c r="E1" s="465"/>
      <c r="F1" s="465"/>
      <c r="G1" s="465"/>
      <c r="H1" s="465"/>
    </row>
    <row r="2" spans="1:8" x14ac:dyDescent="0.25">
      <c r="A2" s="466"/>
      <c r="B2" s="417" t="s">
        <v>161</v>
      </c>
      <c r="C2" s="468" t="s">
        <v>103</v>
      </c>
      <c r="D2" s="468"/>
      <c r="E2" s="468"/>
      <c r="F2" s="469"/>
      <c r="G2" s="248"/>
      <c r="H2" s="248"/>
    </row>
    <row r="3" spans="1:8" x14ac:dyDescent="0.25">
      <c r="A3" s="467"/>
      <c r="B3" s="418"/>
      <c r="C3" s="249" t="s">
        <v>74</v>
      </c>
      <c r="D3" s="249" t="s">
        <v>75</v>
      </c>
      <c r="E3" s="249" t="s">
        <v>76</v>
      </c>
      <c r="F3" s="376" t="s">
        <v>144</v>
      </c>
      <c r="G3" s="245"/>
      <c r="H3" s="245"/>
    </row>
    <row r="4" spans="1:8" x14ac:dyDescent="0.25">
      <c r="A4" s="250" t="s">
        <v>104</v>
      </c>
      <c r="B4" s="240"/>
      <c r="C4" s="251"/>
      <c r="D4" s="251"/>
      <c r="E4" s="251"/>
      <c r="F4" s="252"/>
      <c r="G4" s="245"/>
      <c r="H4" s="245"/>
    </row>
    <row r="5" spans="1:8" x14ac:dyDescent="0.25">
      <c r="A5" s="253" t="s">
        <v>66</v>
      </c>
      <c r="B5" s="241">
        <v>3792662</v>
      </c>
      <c r="C5" s="254">
        <v>0.23647398294898123</v>
      </c>
      <c r="D5" s="254">
        <v>0.27571063933342738</v>
      </c>
      <c r="E5" s="254">
        <v>0.35016098864965967</v>
      </c>
      <c r="F5" s="373">
        <v>0.27600666761235249</v>
      </c>
      <c r="G5" s="296"/>
      <c r="H5" s="245"/>
    </row>
    <row r="6" spans="1:8" x14ac:dyDescent="0.25">
      <c r="A6" s="253" t="s">
        <v>124</v>
      </c>
      <c r="B6" s="241">
        <v>991252</v>
      </c>
      <c r="C6" s="254">
        <v>6.5827303208847665</v>
      </c>
      <c r="D6" s="254">
        <v>12.058115142568566</v>
      </c>
      <c r="E6" s="254">
        <v>14.175067048922593</v>
      </c>
      <c r="F6" s="373">
        <v>10.300912381513481</v>
      </c>
      <c r="G6" s="296"/>
      <c r="H6" s="245"/>
    </row>
    <row r="7" spans="1:8" x14ac:dyDescent="0.25">
      <c r="A7" s="253" t="s">
        <v>68</v>
      </c>
      <c r="B7" s="241">
        <v>352710</v>
      </c>
      <c r="C7" s="254">
        <v>2.0023583836001633</v>
      </c>
      <c r="D7" s="254">
        <v>5.4913445043234157</v>
      </c>
      <c r="E7" s="254">
        <v>2.3008372045966157</v>
      </c>
      <c r="F7" s="373">
        <v>2.67358453120127</v>
      </c>
      <c r="G7" s="296"/>
      <c r="H7" s="245"/>
    </row>
    <row r="8" spans="1:8" x14ac:dyDescent="0.25">
      <c r="A8" s="255" t="s">
        <v>69</v>
      </c>
      <c r="B8" s="244">
        <v>182571</v>
      </c>
      <c r="C8" s="256">
        <v>24.853004062433186</v>
      </c>
      <c r="D8" s="256">
        <v>25.07742423894841</v>
      </c>
      <c r="E8" s="256">
        <v>33.258743980152744</v>
      </c>
      <c r="F8" s="374">
        <v>25.906633583646908</v>
      </c>
      <c r="G8" s="296"/>
      <c r="H8" s="245"/>
    </row>
    <row r="9" spans="1:8" x14ac:dyDescent="0.25">
      <c r="A9" s="250" t="s">
        <v>106</v>
      </c>
      <c r="B9" s="240"/>
      <c r="C9" s="251"/>
      <c r="D9" s="251"/>
      <c r="E9" s="251"/>
      <c r="F9" s="375"/>
      <c r="G9" s="296"/>
      <c r="H9" s="245"/>
    </row>
    <row r="10" spans="1:8" x14ac:dyDescent="0.25">
      <c r="A10" s="253" t="s">
        <v>107</v>
      </c>
      <c r="B10" s="241">
        <v>3462135</v>
      </c>
      <c r="C10" s="254">
        <v>2.6360090512584411</v>
      </c>
      <c r="D10" s="254">
        <v>3.9281785808162577</v>
      </c>
      <c r="E10" s="254">
        <v>3.7213234337184034</v>
      </c>
      <c r="F10" s="373">
        <v>3.3684994952536509</v>
      </c>
      <c r="G10" s="296"/>
      <c r="H10" s="245"/>
    </row>
    <row r="11" spans="1:8" x14ac:dyDescent="0.25">
      <c r="A11" s="255" t="s">
        <v>108</v>
      </c>
      <c r="B11" s="244">
        <v>1857060</v>
      </c>
      <c r="C11" s="256">
        <v>1.9984994615002964</v>
      </c>
      <c r="D11" s="256">
        <v>3.5197787070465703</v>
      </c>
      <c r="E11" s="256">
        <v>3.4771933862738331</v>
      </c>
      <c r="F11" s="374">
        <v>2.8368496440610427</v>
      </c>
      <c r="G11" s="296"/>
      <c r="H11" s="245"/>
    </row>
    <row r="12" spans="1:8" x14ac:dyDescent="0.25">
      <c r="A12" s="250" t="s">
        <v>109</v>
      </c>
      <c r="B12" s="240"/>
      <c r="C12" s="251"/>
      <c r="D12" s="251"/>
      <c r="E12" s="251"/>
      <c r="F12" s="375"/>
      <c r="G12" s="296"/>
      <c r="H12" s="245"/>
    </row>
    <row r="13" spans="1:8" x14ac:dyDescent="0.25">
      <c r="A13" s="253" t="s">
        <v>110</v>
      </c>
      <c r="B13" s="241">
        <v>266644</v>
      </c>
      <c r="C13" s="254">
        <v>10.353886209996615</v>
      </c>
      <c r="D13" s="254">
        <v>13.511126810314378</v>
      </c>
      <c r="E13" s="254">
        <v>13.555443562117766</v>
      </c>
      <c r="F13" s="373">
        <v>12.509188281003885</v>
      </c>
      <c r="G13" s="296"/>
      <c r="H13" s="245"/>
    </row>
    <row r="14" spans="1:8" x14ac:dyDescent="0.25">
      <c r="A14" s="253" t="s">
        <v>111</v>
      </c>
      <c r="B14" s="241">
        <v>474942</v>
      </c>
      <c r="C14" s="254">
        <v>6.0960621138862869</v>
      </c>
      <c r="D14" s="254">
        <v>10.723087139378736</v>
      </c>
      <c r="E14" s="254">
        <v>7.44252483534666</v>
      </c>
      <c r="F14" s="373">
        <v>7.85506440786454</v>
      </c>
      <c r="G14" s="296"/>
      <c r="H14" s="245"/>
    </row>
    <row r="15" spans="1:8" x14ac:dyDescent="0.25">
      <c r="A15" s="253" t="s">
        <v>112</v>
      </c>
      <c r="B15" s="241">
        <v>1193273</v>
      </c>
      <c r="C15" s="254">
        <v>2.8260760635366036</v>
      </c>
      <c r="D15" s="254">
        <v>4.6000299967635074</v>
      </c>
      <c r="E15" s="254">
        <v>3.542721250212332</v>
      </c>
      <c r="F15" s="373">
        <v>3.5678340161890865</v>
      </c>
      <c r="G15" s="296"/>
      <c r="H15" s="245"/>
    </row>
    <row r="16" spans="1:8" x14ac:dyDescent="0.25">
      <c r="A16" s="253" t="s">
        <v>113</v>
      </c>
      <c r="B16" s="241">
        <v>1570370</v>
      </c>
      <c r="C16" s="254">
        <v>1.4445614262103201</v>
      </c>
      <c r="D16" s="254">
        <v>2.6649713529735766</v>
      </c>
      <c r="E16" s="254">
        <v>2.1400303721070895</v>
      </c>
      <c r="F16" s="373">
        <v>2.033660856995485</v>
      </c>
      <c r="G16" s="296"/>
      <c r="H16" s="245"/>
    </row>
    <row r="17" spans="1:7" x14ac:dyDescent="0.25">
      <c r="A17" s="253" t="s">
        <v>114</v>
      </c>
      <c r="B17" s="241">
        <v>1508539</v>
      </c>
      <c r="C17" s="254">
        <v>1.0536536310911913</v>
      </c>
      <c r="D17" s="254">
        <v>1.6333312334635253</v>
      </c>
      <c r="E17" s="254">
        <v>1.2209255316281702</v>
      </c>
      <c r="F17" s="373">
        <v>1.3305589050067648</v>
      </c>
      <c r="G17" s="296"/>
    </row>
    <row r="18" spans="1:7" x14ac:dyDescent="0.25">
      <c r="A18" s="255" t="s">
        <v>115</v>
      </c>
      <c r="B18" s="244">
        <v>305427</v>
      </c>
      <c r="C18" s="256">
        <v>1.118310175648852</v>
      </c>
      <c r="D18" s="256">
        <v>1.2740295225622869</v>
      </c>
      <c r="E18" s="256">
        <v>2.0551638324346744</v>
      </c>
      <c r="F18" s="374">
        <v>1.3292865398278475</v>
      </c>
      <c r="G18" s="296"/>
    </row>
    <row r="19" spans="1:7" ht="15.75" x14ac:dyDescent="0.25">
      <c r="A19" s="250" t="s">
        <v>116</v>
      </c>
      <c r="B19" s="184"/>
      <c r="C19" s="246"/>
      <c r="D19" s="246"/>
      <c r="E19" s="246"/>
      <c r="F19" s="323"/>
      <c r="G19" s="296"/>
    </row>
    <row r="20" spans="1:7" x14ac:dyDescent="0.25">
      <c r="A20" s="253" t="s">
        <v>117</v>
      </c>
      <c r="B20" s="241">
        <v>123143</v>
      </c>
      <c r="C20" s="254">
        <v>0.43572575571185757</v>
      </c>
      <c r="D20" s="254">
        <v>2.5203177791982467</v>
      </c>
      <c r="E20" s="254">
        <v>0.9118008065930211</v>
      </c>
      <c r="F20" s="373">
        <v>0.64315470631704608</v>
      </c>
      <c r="G20" s="296"/>
    </row>
    <row r="21" spans="1:7" x14ac:dyDescent="0.25">
      <c r="A21" s="253" t="s">
        <v>118</v>
      </c>
      <c r="B21" s="241">
        <v>1723034</v>
      </c>
      <c r="C21" s="254">
        <v>1.1011164285116064</v>
      </c>
      <c r="D21" s="254">
        <v>2.6028687596132061</v>
      </c>
      <c r="E21" s="254">
        <v>3.1763851638296674</v>
      </c>
      <c r="F21" s="373">
        <v>1.6968324478797283</v>
      </c>
      <c r="G21" s="296"/>
    </row>
    <row r="22" spans="1:7" x14ac:dyDescent="0.25">
      <c r="A22" s="253" t="s">
        <v>119</v>
      </c>
      <c r="B22" s="241">
        <v>899264</v>
      </c>
      <c r="C22" s="254">
        <v>2.5126178169656432</v>
      </c>
      <c r="D22" s="254">
        <v>2.2721096429699377</v>
      </c>
      <c r="E22" s="254">
        <v>2.4768691188257805</v>
      </c>
      <c r="F22" s="373">
        <v>2.4312104120703153</v>
      </c>
      <c r="G22" s="296"/>
    </row>
    <row r="23" spans="1:7" x14ac:dyDescent="0.25">
      <c r="A23" s="253" t="s">
        <v>120</v>
      </c>
      <c r="B23" s="241">
        <v>2525089</v>
      </c>
      <c r="C23" s="254">
        <v>5.9658554140987006</v>
      </c>
      <c r="D23" s="254">
        <v>4.1503085436393619</v>
      </c>
      <c r="E23" s="254">
        <v>4.4521616241695181</v>
      </c>
      <c r="F23" s="373">
        <v>4.5393251485393185</v>
      </c>
      <c r="G23" s="296"/>
    </row>
    <row r="24" spans="1:7" x14ac:dyDescent="0.25">
      <c r="A24" s="255" t="s">
        <v>121</v>
      </c>
      <c r="B24" s="244">
        <v>48665</v>
      </c>
      <c r="C24" s="256">
        <v>5.248689244721553</v>
      </c>
      <c r="D24" s="256">
        <v>6.9997749268512264</v>
      </c>
      <c r="E24" s="256">
        <v>9.8039215686274517</v>
      </c>
      <c r="F24" s="374">
        <v>5.7330730504469329</v>
      </c>
      <c r="G24" s="296"/>
    </row>
    <row r="25" spans="1:7" ht="15.75" thickBot="1" x14ac:dyDescent="0.3">
      <c r="A25" s="247" t="s">
        <v>13</v>
      </c>
      <c r="B25" s="243">
        <v>5319195</v>
      </c>
      <c r="C25" s="242">
        <v>2.3942993789549409</v>
      </c>
      <c r="D25" s="242">
        <v>3.7681067945845297</v>
      </c>
      <c r="E25" s="242">
        <v>3.6671662203023021</v>
      </c>
      <c r="F25" s="310">
        <v>3.1828876361930707</v>
      </c>
      <c r="G25" s="296"/>
    </row>
    <row r="26" spans="1:7" ht="19.5" customHeight="1" x14ac:dyDescent="0.25">
      <c r="A26" s="442" t="s">
        <v>258</v>
      </c>
      <c r="B26" s="442"/>
      <c r="C26" s="442"/>
      <c r="D26" s="442"/>
      <c r="E26" s="442"/>
      <c r="F26" s="442"/>
    </row>
    <row r="27" spans="1:7" ht="28.5" customHeight="1" x14ac:dyDescent="0.25">
      <c r="A27" s="438" t="s">
        <v>242</v>
      </c>
      <c r="B27" s="438"/>
      <c r="C27" s="438"/>
      <c r="D27" s="438"/>
      <c r="E27" s="438"/>
      <c r="F27" s="438"/>
    </row>
    <row r="28" spans="1:7" ht="24" customHeight="1" x14ac:dyDescent="0.25">
      <c r="A28" s="438" t="s">
        <v>254</v>
      </c>
      <c r="B28" s="438"/>
      <c r="C28" s="438"/>
      <c r="D28" s="438"/>
      <c r="E28" s="438"/>
      <c r="F28" s="438"/>
    </row>
    <row r="29" spans="1:7" x14ac:dyDescent="0.25">
      <c r="A29" s="438" t="s">
        <v>212</v>
      </c>
      <c r="B29" s="438"/>
      <c r="C29" s="438"/>
      <c r="D29" s="438"/>
      <c r="E29" s="438"/>
      <c r="F29" s="438"/>
    </row>
  </sheetData>
  <mergeCells count="8">
    <mergeCell ref="A29:F29"/>
    <mergeCell ref="A27:F27"/>
    <mergeCell ref="A28:F28"/>
    <mergeCell ref="A1:H1"/>
    <mergeCell ref="A2:A3"/>
    <mergeCell ref="B2:B3"/>
    <mergeCell ref="C2:F2"/>
    <mergeCell ref="A26:F2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topLeftCell="A25" workbookViewId="0">
      <selection activeCell="H35" sqref="H35"/>
    </sheetView>
  </sheetViews>
  <sheetFormatPr baseColWidth="10" defaultRowHeight="15" x14ac:dyDescent="0.25"/>
  <cols>
    <col min="1" max="1" width="27.5703125" style="257" bestFit="1" customWidth="1"/>
    <col min="2" max="16384" width="11.42578125" style="257"/>
  </cols>
  <sheetData>
    <row r="1" spans="1:8" ht="34.5" customHeight="1" thickBot="1" x14ac:dyDescent="0.3">
      <c r="A1" s="465" t="s">
        <v>263</v>
      </c>
      <c r="B1" s="465"/>
      <c r="C1" s="465"/>
      <c r="D1" s="465"/>
      <c r="E1" s="465"/>
      <c r="F1" s="465"/>
      <c r="G1" s="465"/>
      <c r="H1" s="465"/>
    </row>
    <row r="2" spans="1:8" x14ac:dyDescent="0.25">
      <c r="A2" s="466"/>
      <c r="B2" s="417" t="s">
        <v>161</v>
      </c>
      <c r="C2" s="468" t="s">
        <v>103</v>
      </c>
      <c r="D2" s="468"/>
      <c r="E2" s="468"/>
      <c r="F2" s="469"/>
      <c r="G2" s="379"/>
      <c r="H2" s="379"/>
    </row>
    <row r="3" spans="1:8" x14ac:dyDescent="0.25">
      <c r="A3" s="467"/>
      <c r="B3" s="418"/>
      <c r="C3" s="249" t="s">
        <v>74</v>
      </c>
      <c r="D3" s="249" t="s">
        <v>75</v>
      </c>
      <c r="E3" s="249" t="s">
        <v>76</v>
      </c>
      <c r="F3" s="487" t="s">
        <v>144</v>
      </c>
    </row>
    <row r="4" spans="1:8" x14ac:dyDescent="0.25">
      <c r="A4" s="488" t="s">
        <v>107</v>
      </c>
      <c r="B4" s="488"/>
      <c r="C4" s="488"/>
      <c r="D4" s="488"/>
      <c r="E4" s="488"/>
      <c r="F4" s="488"/>
    </row>
    <row r="5" spans="1:8" x14ac:dyDescent="0.25">
      <c r="A5" s="250" t="s">
        <v>104</v>
      </c>
      <c r="B5" s="240"/>
      <c r="C5" s="251"/>
      <c r="D5" s="251"/>
      <c r="E5" s="251"/>
      <c r="F5" s="252"/>
    </row>
    <row r="6" spans="1:8" x14ac:dyDescent="0.25">
      <c r="A6" s="253" t="s">
        <v>66</v>
      </c>
      <c r="B6" s="241">
        <v>2440194</v>
      </c>
      <c r="C6" s="254">
        <v>0.16038752743470863</v>
      </c>
      <c r="D6" s="254">
        <v>0.32289118672796152</v>
      </c>
      <c r="E6" s="254">
        <v>0.35480763595323933</v>
      </c>
      <c r="F6" s="489">
        <v>0.27006049519013653</v>
      </c>
      <c r="G6" s="318"/>
    </row>
    <row r="7" spans="1:8" x14ac:dyDescent="0.25">
      <c r="A7" s="253" t="s">
        <v>124</v>
      </c>
      <c r="B7" s="241">
        <v>667138</v>
      </c>
      <c r="C7" s="254">
        <v>6.6160064413528437</v>
      </c>
      <c r="D7" s="254">
        <v>11.96736064310187</v>
      </c>
      <c r="E7" s="254">
        <v>14.567300326454607</v>
      </c>
      <c r="F7" s="489">
        <v>10.626287214939039</v>
      </c>
      <c r="G7" s="318"/>
    </row>
    <row r="8" spans="1:8" x14ac:dyDescent="0.25">
      <c r="A8" s="253" t="s">
        <v>68</v>
      </c>
      <c r="B8" s="241">
        <v>226492</v>
      </c>
      <c r="C8" s="254">
        <v>1.6567106825962412</v>
      </c>
      <c r="D8" s="254">
        <v>3.9224517370565231</v>
      </c>
      <c r="E8" s="254">
        <v>2.3328740438067186</v>
      </c>
      <c r="F8" s="489">
        <v>2.3338572664818185</v>
      </c>
      <c r="G8" s="318"/>
    </row>
    <row r="9" spans="1:8" x14ac:dyDescent="0.25">
      <c r="A9" s="255" t="s">
        <v>69</v>
      </c>
      <c r="B9" s="244">
        <v>128311</v>
      </c>
      <c r="C9" s="256">
        <v>24.2584077872949</v>
      </c>
      <c r="D9" s="256">
        <v>26.722767450240582</v>
      </c>
      <c r="E9" s="256">
        <v>33.97702576839491</v>
      </c>
      <c r="F9" s="490">
        <v>26.384331818784045</v>
      </c>
      <c r="G9" s="318"/>
    </row>
    <row r="10" spans="1:8" x14ac:dyDescent="0.25">
      <c r="A10" s="250" t="s">
        <v>109</v>
      </c>
      <c r="B10" s="240"/>
      <c r="C10" s="251"/>
      <c r="D10" s="251"/>
      <c r="E10" s="251"/>
      <c r="F10" s="491"/>
      <c r="G10" s="318"/>
    </row>
    <row r="11" spans="1:8" x14ac:dyDescent="0.25">
      <c r="A11" s="253" t="s">
        <v>110</v>
      </c>
      <c r="B11" s="241">
        <v>170563</v>
      </c>
      <c r="C11" s="254">
        <v>10.841375452056983</v>
      </c>
      <c r="D11" s="254">
        <v>13.535988934082038</v>
      </c>
      <c r="E11" s="254">
        <v>13.847491929683711</v>
      </c>
      <c r="F11" s="489">
        <v>12.854487784572269</v>
      </c>
      <c r="G11" s="318"/>
    </row>
    <row r="12" spans="1:8" x14ac:dyDescent="0.25">
      <c r="A12" s="253" t="s">
        <v>111</v>
      </c>
      <c r="B12" s="241">
        <v>320609</v>
      </c>
      <c r="C12" s="254">
        <v>6.0530856118104017</v>
      </c>
      <c r="D12" s="254">
        <v>10.881479930535884</v>
      </c>
      <c r="E12" s="254">
        <v>7.5018274103336973</v>
      </c>
      <c r="F12" s="489">
        <v>7.8260435608482597</v>
      </c>
      <c r="G12" s="318"/>
    </row>
    <row r="13" spans="1:8" x14ac:dyDescent="0.25">
      <c r="A13" s="253" t="s">
        <v>112</v>
      </c>
      <c r="B13" s="241">
        <v>804102</v>
      </c>
      <c r="C13" s="254">
        <v>3.1049142911204539</v>
      </c>
      <c r="D13" s="254">
        <v>5.0694674164737021</v>
      </c>
      <c r="E13" s="254">
        <v>3.349201240068441</v>
      </c>
      <c r="F13" s="489">
        <v>3.7379586171903565</v>
      </c>
      <c r="G13" s="318"/>
    </row>
    <row r="14" spans="1:8" x14ac:dyDescent="0.25">
      <c r="A14" s="253" t="s">
        <v>113</v>
      </c>
      <c r="B14" s="241">
        <v>1014246</v>
      </c>
      <c r="C14" s="254">
        <v>1.8489534722321936</v>
      </c>
      <c r="D14" s="254">
        <v>3.0078604592088736</v>
      </c>
      <c r="E14" s="254">
        <v>2.1546329151571979</v>
      </c>
      <c r="F14" s="489">
        <v>2.3267530756838082</v>
      </c>
      <c r="G14" s="318"/>
    </row>
    <row r="15" spans="1:8" x14ac:dyDescent="0.25">
      <c r="A15" s="253" t="s">
        <v>114</v>
      </c>
      <c r="B15" s="241">
        <v>965418</v>
      </c>
      <c r="C15" s="254">
        <v>1.1574695651928126</v>
      </c>
      <c r="D15" s="254">
        <v>1.7055799230355444</v>
      </c>
      <c r="E15" s="254">
        <v>1.2789110807843276</v>
      </c>
      <c r="F15" s="489">
        <v>1.405298015988929</v>
      </c>
      <c r="G15" s="318"/>
    </row>
    <row r="16" spans="1:8" x14ac:dyDescent="0.25">
      <c r="A16" s="255" t="s">
        <v>115</v>
      </c>
      <c r="B16" s="244">
        <v>187197</v>
      </c>
      <c r="C16" s="256">
        <v>1.0570321078463796</v>
      </c>
      <c r="D16" s="256">
        <v>1.1851725274322888</v>
      </c>
      <c r="E16" s="256">
        <v>2.0654334714781495</v>
      </c>
      <c r="F16" s="490">
        <v>1.2729904859586425</v>
      </c>
      <c r="G16" s="318"/>
    </row>
    <row r="17" spans="1:7" ht="15.75" x14ac:dyDescent="0.25">
      <c r="A17" s="250" t="s">
        <v>116</v>
      </c>
      <c r="B17" s="184"/>
      <c r="C17" s="246"/>
      <c r="D17" s="246"/>
      <c r="E17" s="246"/>
      <c r="F17" s="485"/>
      <c r="G17" s="318"/>
    </row>
    <row r="18" spans="1:7" x14ac:dyDescent="0.25">
      <c r="A18" s="253" t="s">
        <v>117</v>
      </c>
      <c r="B18" s="241">
        <v>50230</v>
      </c>
      <c r="C18" s="254">
        <v>0.35391458223731403</v>
      </c>
      <c r="D18" s="254">
        <v>3.485535029627048</v>
      </c>
      <c r="E18" s="254">
        <v>0.59835452505609577</v>
      </c>
      <c r="F18" s="489">
        <v>0.72466653394385827</v>
      </c>
      <c r="G18" s="318"/>
    </row>
    <row r="19" spans="1:7" x14ac:dyDescent="0.25">
      <c r="A19" s="253" t="s">
        <v>118</v>
      </c>
      <c r="B19" s="241">
        <v>1162911</v>
      </c>
      <c r="C19" s="254">
        <v>0.99626129093989169</v>
      </c>
      <c r="D19" s="254">
        <v>2.6711662758107875</v>
      </c>
      <c r="E19" s="254">
        <v>3.2784303619873874</v>
      </c>
      <c r="F19" s="489">
        <v>1.6956585671646411</v>
      </c>
      <c r="G19" s="318"/>
    </row>
    <row r="20" spans="1:7" x14ac:dyDescent="0.25">
      <c r="A20" s="253" t="s">
        <v>119</v>
      </c>
      <c r="B20" s="241">
        <v>563223</v>
      </c>
      <c r="C20" s="254">
        <v>2.9920343769644315</v>
      </c>
      <c r="D20" s="254">
        <v>2.3298885276358572</v>
      </c>
      <c r="E20" s="254">
        <v>2.4030323309919748</v>
      </c>
      <c r="F20" s="489">
        <v>2.6035868563606246</v>
      </c>
      <c r="G20" s="318"/>
    </row>
    <row r="21" spans="1:7" x14ac:dyDescent="0.25">
      <c r="A21" s="253" t="s">
        <v>120</v>
      </c>
      <c r="B21" s="241">
        <v>1657717</v>
      </c>
      <c r="C21" s="254">
        <v>6.7179135483527315</v>
      </c>
      <c r="D21" s="254">
        <v>4.3530845054823342</v>
      </c>
      <c r="E21" s="254">
        <v>4.5273203782229157</v>
      </c>
      <c r="F21" s="489">
        <v>4.8293526579024038</v>
      </c>
      <c r="G21" s="318"/>
    </row>
    <row r="22" spans="1:7" x14ac:dyDescent="0.25">
      <c r="A22" s="255" t="s">
        <v>121</v>
      </c>
      <c r="B22" s="244">
        <v>28054</v>
      </c>
      <c r="C22" s="256">
        <v>6.288064129925564</v>
      </c>
      <c r="D22" s="256">
        <v>6.8879290747897253</v>
      </c>
      <c r="E22" s="256">
        <v>8.8888888888888893</v>
      </c>
      <c r="F22" s="490">
        <v>6.4803593070506889</v>
      </c>
      <c r="G22" s="318"/>
    </row>
    <row r="23" spans="1:7" ht="15.75" thickBot="1" x14ac:dyDescent="0.3">
      <c r="A23" s="492" t="s">
        <v>13</v>
      </c>
      <c r="B23" s="493">
        <v>3462135</v>
      </c>
      <c r="C23" s="494">
        <v>2.6360090512584411</v>
      </c>
      <c r="D23" s="494">
        <v>3.9281785808162577</v>
      </c>
      <c r="E23" s="494">
        <v>3.7213234337184034</v>
      </c>
      <c r="F23" s="495">
        <v>3.3684994952536509</v>
      </c>
      <c r="G23" s="318"/>
    </row>
    <row r="24" spans="1:7" x14ac:dyDescent="0.25">
      <c r="A24" s="496" t="s">
        <v>108</v>
      </c>
      <c r="B24" s="496"/>
      <c r="C24" s="496"/>
      <c r="D24" s="496"/>
      <c r="E24" s="496"/>
      <c r="F24" s="496"/>
    </row>
    <row r="25" spans="1:7" x14ac:dyDescent="0.25">
      <c r="A25" s="250" t="s">
        <v>104</v>
      </c>
      <c r="B25" s="240"/>
      <c r="C25" s="251"/>
      <c r="D25" s="251"/>
      <c r="E25" s="251"/>
      <c r="F25" s="252"/>
    </row>
    <row r="26" spans="1:7" x14ac:dyDescent="0.25">
      <c r="A26" s="253" t="s">
        <v>66</v>
      </c>
      <c r="B26" s="241">
        <v>1352468</v>
      </c>
      <c r="C26" s="254">
        <v>0.35314637153719902</v>
      </c>
      <c r="D26" s="254">
        <v>0.2083287868079699</v>
      </c>
      <c r="E26" s="254">
        <v>0.33010791740168105</v>
      </c>
      <c r="F26" s="489">
        <v>0.28673506508102226</v>
      </c>
      <c r="G26" s="318"/>
    </row>
    <row r="27" spans="1:7" x14ac:dyDescent="0.25">
      <c r="A27" s="253" t="s">
        <v>124</v>
      </c>
      <c r="B27" s="241">
        <v>324114</v>
      </c>
      <c r="C27" s="254">
        <v>6.5281138228487272</v>
      </c>
      <c r="D27" s="254">
        <v>12.237366491311972</v>
      </c>
      <c r="E27" s="254">
        <v>12.745392843335196</v>
      </c>
      <c r="F27" s="489">
        <v>9.6311791530140631</v>
      </c>
      <c r="G27" s="318"/>
    </row>
    <row r="28" spans="1:7" x14ac:dyDescent="0.25">
      <c r="A28" s="253" t="s">
        <v>68</v>
      </c>
      <c r="B28" s="241">
        <v>126218</v>
      </c>
      <c r="C28" s="254">
        <v>2.6418691830403311</v>
      </c>
      <c r="D28" s="254">
        <v>14.139020537124802</v>
      </c>
      <c r="E28" s="254">
        <v>2.2643686449844957</v>
      </c>
      <c r="F28" s="489">
        <v>3.2832084171829692</v>
      </c>
      <c r="G28" s="318"/>
    </row>
    <row r="29" spans="1:7" x14ac:dyDescent="0.25">
      <c r="A29" s="255" t="s">
        <v>69</v>
      </c>
      <c r="B29" s="244">
        <v>54260</v>
      </c>
      <c r="C29" s="256">
        <v>28.797306946853002</v>
      </c>
      <c r="D29" s="256">
        <v>23.137107861517311</v>
      </c>
      <c r="E29" s="256">
        <v>30.660377358490564</v>
      </c>
      <c r="F29" s="490">
        <v>24.776999631404351</v>
      </c>
      <c r="G29" s="318"/>
    </row>
    <row r="30" spans="1:7" x14ac:dyDescent="0.25">
      <c r="A30" s="250" t="s">
        <v>109</v>
      </c>
      <c r="B30" s="240"/>
      <c r="C30" s="251"/>
      <c r="D30" s="251"/>
      <c r="E30" s="251"/>
      <c r="F30" s="491"/>
      <c r="G30" s="318"/>
    </row>
    <row r="31" spans="1:7" x14ac:dyDescent="0.25">
      <c r="A31" s="253" t="s">
        <v>110</v>
      </c>
      <c r="B31" s="241">
        <v>96081</v>
      </c>
      <c r="C31" s="254">
        <v>9.6685393258426977</v>
      </c>
      <c r="D31" s="254">
        <v>13.478901197413077</v>
      </c>
      <c r="E31" s="254">
        <v>12.274394717534848</v>
      </c>
      <c r="F31" s="489">
        <v>11.896212570643518</v>
      </c>
      <c r="G31" s="318"/>
    </row>
    <row r="32" spans="1:7" x14ac:dyDescent="0.25">
      <c r="A32" s="253" t="s">
        <v>111</v>
      </c>
      <c r="B32" s="241">
        <v>154333</v>
      </c>
      <c r="C32" s="254">
        <v>6.1714950622072386</v>
      </c>
      <c r="D32" s="254">
        <v>10.486408892651417</v>
      </c>
      <c r="E32" s="254">
        <v>7.2234694496693157</v>
      </c>
      <c r="F32" s="489">
        <v>7.9153518690105162</v>
      </c>
      <c r="G32" s="318"/>
    </row>
    <row r="33" spans="1:7" x14ac:dyDescent="0.25">
      <c r="A33" s="253" t="s">
        <v>112</v>
      </c>
      <c r="B33" s="241">
        <v>389171</v>
      </c>
      <c r="C33" s="254">
        <v>2.3039790970084808</v>
      </c>
      <c r="D33" s="254">
        <v>3.8824163467360422</v>
      </c>
      <c r="E33" s="254">
        <v>4.327368891025861</v>
      </c>
      <c r="F33" s="489">
        <v>3.2163239295836532</v>
      </c>
      <c r="G33" s="318"/>
    </row>
    <row r="34" spans="1:7" x14ac:dyDescent="0.25">
      <c r="A34" s="253" t="s">
        <v>113</v>
      </c>
      <c r="B34" s="241">
        <v>556124</v>
      </c>
      <c r="C34" s="254">
        <v>0.80012203958659089</v>
      </c>
      <c r="D34" s="254">
        <v>2.13324696469682</v>
      </c>
      <c r="E34" s="254">
        <v>2.0860077021822852</v>
      </c>
      <c r="F34" s="489">
        <v>1.4991260941804345</v>
      </c>
      <c r="G34" s="318"/>
    </row>
    <row r="35" spans="1:7" x14ac:dyDescent="0.25">
      <c r="A35" s="253" t="s">
        <v>114</v>
      </c>
      <c r="B35" s="241">
        <v>543121</v>
      </c>
      <c r="C35" s="254">
        <v>0.88892476879883031</v>
      </c>
      <c r="D35" s="254">
        <v>1.5208145379559221</v>
      </c>
      <c r="E35" s="254">
        <v>1.0394200397957338</v>
      </c>
      <c r="F35" s="489">
        <v>1.1977073248870878</v>
      </c>
      <c r="G35" s="318"/>
    </row>
    <row r="36" spans="1:7" x14ac:dyDescent="0.25">
      <c r="A36" s="255" t="s">
        <v>115</v>
      </c>
      <c r="B36" s="244">
        <v>118230</v>
      </c>
      <c r="C36" s="256">
        <v>1.1982871745286277</v>
      </c>
      <c r="D36" s="256">
        <v>1.4483039283747876</v>
      </c>
      <c r="E36" s="256">
        <v>2.038724987864732</v>
      </c>
      <c r="F36" s="490">
        <v>1.4184217203755392</v>
      </c>
      <c r="G36" s="318"/>
    </row>
    <row r="37" spans="1:7" ht="15.75" x14ac:dyDescent="0.25">
      <c r="A37" s="250" t="s">
        <v>116</v>
      </c>
      <c r="B37" s="184"/>
      <c r="C37" s="246"/>
      <c r="D37" s="246"/>
      <c r="E37" s="246"/>
      <c r="F37" s="485"/>
      <c r="G37" s="318"/>
    </row>
    <row r="38" spans="1:7" x14ac:dyDescent="0.25">
      <c r="A38" s="253" t="s">
        <v>117</v>
      </c>
      <c r="B38" s="241">
        <v>72913</v>
      </c>
      <c r="C38" s="254">
        <v>0.48862705076463953</v>
      </c>
      <c r="D38" s="254">
        <v>1.4578937272204104</v>
      </c>
      <c r="E38" s="254">
        <v>1.1885110597556949</v>
      </c>
      <c r="F38" s="489">
        <v>0.58700094633330135</v>
      </c>
      <c r="G38" s="318"/>
    </row>
    <row r="39" spans="1:7" x14ac:dyDescent="0.25">
      <c r="A39" s="253" t="s">
        <v>118</v>
      </c>
      <c r="B39" s="241">
        <v>560123</v>
      </c>
      <c r="C39" s="254">
        <v>1.3034684803029777</v>
      </c>
      <c r="D39" s="254">
        <v>2.4888605983450032</v>
      </c>
      <c r="E39" s="254">
        <v>2.872491233305976</v>
      </c>
      <c r="F39" s="489">
        <v>1.6992696247074304</v>
      </c>
      <c r="G39" s="318"/>
    </row>
    <row r="40" spans="1:7" x14ac:dyDescent="0.25">
      <c r="A40" s="253" t="s">
        <v>119</v>
      </c>
      <c r="B40" s="241">
        <v>336041</v>
      </c>
      <c r="C40" s="254">
        <v>1.9963729863254513</v>
      </c>
      <c r="D40" s="254">
        <v>2.1726529551677958</v>
      </c>
      <c r="E40" s="254">
        <v>2.8221988427143607</v>
      </c>
      <c r="F40" s="489">
        <v>2.1422981124327092</v>
      </c>
      <c r="G40" s="318"/>
    </row>
    <row r="41" spans="1:7" x14ac:dyDescent="0.25">
      <c r="A41" s="253" t="s">
        <v>120</v>
      </c>
      <c r="B41" s="241">
        <v>867372</v>
      </c>
      <c r="C41" s="254">
        <v>4.3993231810490698</v>
      </c>
      <c r="D41" s="254">
        <v>3.8438231325769117</v>
      </c>
      <c r="E41" s="254">
        <v>4.1806445458447934</v>
      </c>
      <c r="F41" s="489">
        <v>3.9850260326595741</v>
      </c>
      <c r="G41" s="318"/>
    </row>
    <row r="42" spans="1:7" x14ac:dyDescent="0.25">
      <c r="A42" s="255" t="s">
        <v>121</v>
      </c>
      <c r="B42" s="244">
        <v>20611</v>
      </c>
      <c r="C42" s="256">
        <v>4.0064700758989673</v>
      </c>
      <c r="D42" s="256">
        <v>7.2169499006841757</v>
      </c>
      <c r="E42" s="256">
        <v>16.666666666666664</v>
      </c>
      <c r="F42" s="490">
        <v>4.7159283877541123</v>
      </c>
      <c r="G42" s="318"/>
    </row>
    <row r="43" spans="1:7" ht="15.75" thickBot="1" x14ac:dyDescent="0.3">
      <c r="A43" s="492" t="s">
        <v>13</v>
      </c>
      <c r="B43" s="493">
        <v>1857060</v>
      </c>
      <c r="C43" s="494">
        <v>1.9984994615002964</v>
      </c>
      <c r="D43" s="494">
        <v>3.5197787070465703</v>
      </c>
      <c r="E43" s="494">
        <v>3.4771933862738331</v>
      </c>
      <c r="F43" s="495">
        <v>2.8368496440610427</v>
      </c>
      <c r="G43" s="318"/>
    </row>
    <row r="44" spans="1:7" x14ac:dyDescent="0.25">
      <c r="A44" s="442" t="s">
        <v>258</v>
      </c>
      <c r="B44" s="442"/>
      <c r="C44" s="442"/>
      <c r="D44" s="442"/>
      <c r="E44" s="442"/>
      <c r="F44" s="442"/>
    </row>
    <row r="45" spans="1:7" ht="22.5" customHeight="1" x14ac:dyDescent="0.25">
      <c r="A45" s="438" t="s">
        <v>264</v>
      </c>
      <c r="B45" s="438"/>
      <c r="C45" s="438"/>
      <c r="D45" s="438"/>
      <c r="E45" s="438"/>
      <c r="F45" s="438"/>
    </row>
    <row r="46" spans="1:7" ht="22.5" customHeight="1" x14ac:dyDescent="0.25">
      <c r="A46" s="438" t="s">
        <v>254</v>
      </c>
      <c r="B46" s="438"/>
      <c r="C46" s="438"/>
      <c r="D46" s="438"/>
      <c r="E46" s="438"/>
      <c r="F46" s="438"/>
    </row>
  </sheetData>
  <mergeCells count="9">
    <mergeCell ref="A44:F44"/>
    <mergeCell ref="A45:F45"/>
    <mergeCell ref="A46:F46"/>
    <mergeCell ref="A1:H1"/>
    <mergeCell ref="A2:A3"/>
    <mergeCell ref="B2:B3"/>
    <mergeCell ref="C2:F2"/>
    <mergeCell ref="A4:F4"/>
    <mergeCell ref="A24:F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E25"/>
  <sheetViews>
    <sheetView workbookViewId="0">
      <selection activeCell="B2" sqref="B2"/>
    </sheetView>
  </sheetViews>
  <sheetFormatPr baseColWidth="10" defaultRowHeight="15" x14ac:dyDescent="0.25"/>
  <cols>
    <col min="1" max="1" width="34.5703125" bestFit="1" customWidth="1"/>
    <col min="2" max="2" width="13.42578125" bestFit="1" customWidth="1"/>
    <col min="3" max="3" width="12.140625" bestFit="1" customWidth="1"/>
    <col min="4" max="4" width="11.28515625" bestFit="1" customWidth="1"/>
  </cols>
  <sheetData>
    <row r="1" spans="1:5" x14ac:dyDescent="0.25">
      <c r="A1" s="24"/>
      <c r="B1" s="24" t="s">
        <v>10</v>
      </c>
      <c r="C1" s="24" t="s">
        <v>11</v>
      </c>
      <c r="D1" s="24" t="s">
        <v>12</v>
      </c>
      <c r="E1" s="24" t="s">
        <v>13</v>
      </c>
    </row>
    <row r="2" spans="1:5" x14ac:dyDescent="0.25">
      <c r="A2" s="24" t="s">
        <v>14</v>
      </c>
      <c r="B2" s="25">
        <v>164121</v>
      </c>
      <c r="C2" s="7">
        <v>110989</v>
      </c>
      <c r="D2" s="7">
        <v>23392</v>
      </c>
      <c r="E2" s="7">
        <f>B2+C2+D2</f>
        <v>298502</v>
      </c>
    </row>
    <row r="3" spans="1:5" x14ac:dyDescent="0.25">
      <c r="A3" s="24" t="s">
        <v>15</v>
      </c>
      <c r="B3" s="25">
        <v>116038</v>
      </c>
      <c r="C3" s="7">
        <v>86050</v>
      </c>
      <c r="D3" s="7">
        <v>23392</v>
      </c>
      <c r="E3" s="7">
        <f>B3+C3+D3</f>
        <v>225480</v>
      </c>
    </row>
    <row r="4" spans="1:5" x14ac:dyDescent="0.25">
      <c r="A4" s="24" t="s">
        <v>16</v>
      </c>
      <c r="B4" s="25">
        <v>106819</v>
      </c>
      <c r="C4" s="7">
        <v>39093</v>
      </c>
      <c r="D4" s="7">
        <v>23392</v>
      </c>
      <c r="E4" s="7">
        <f>B4+C4+D4</f>
        <v>169304</v>
      </c>
    </row>
    <row r="5" spans="1:5" x14ac:dyDescent="0.25">
      <c r="A5" s="24" t="s">
        <v>13</v>
      </c>
      <c r="B5" s="7">
        <f>SUM(B2:B4)</f>
        <v>386978</v>
      </c>
      <c r="C5" s="7">
        <f>SUM(C2:C4)</f>
        <v>236132</v>
      </c>
      <c r="D5" s="7">
        <f>SUM(D2:D4)</f>
        <v>70176</v>
      </c>
      <c r="E5" s="7">
        <f>SUM(E2:E4)</f>
        <v>693286</v>
      </c>
    </row>
    <row r="6" spans="1:5" x14ac:dyDescent="0.25">
      <c r="A6" s="6"/>
      <c r="B6" s="6"/>
      <c r="C6" s="6"/>
      <c r="D6" s="6"/>
      <c r="E6" s="6"/>
    </row>
    <row r="7" spans="1:5" x14ac:dyDescent="0.25">
      <c r="A7" s="24"/>
      <c r="B7" s="26" t="s">
        <v>17</v>
      </c>
      <c r="C7" s="26" t="s">
        <v>11</v>
      </c>
      <c r="D7" s="26" t="s">
        <v>12</v>
      </c>
      <c r="E7" s="26" t="s">
        <v>13</v>
      </c>
    </row>
    <row r="8" spans="1:5" x14ac:dyDescent="0.25">
      <c r="A8" s="24" t="s">
        <v>14</v>
      </c>
      <c r="B8" s="27">
        <f>B2/$E$2*100</f>
        <v>54.981541162203271</v>
      </c>
      <c r="C8" s="27">
        <f>C2/$E$2*100</f>
        <v>37.18199543051638</v>
      </c>
      <c r="D8" s="27">
        <f>D2/$E$2*100</f>
        <v>7.8364634072803527</v>
      </c>
      <c r="E8" s="27">
        <f>B8+C8+D8</f>
        <v>100</v>
      </c>
    </row>
    <row r="9" spans="1:5" x14ac:dyDescent="0.25">
      <c r="A9" s="24" t="s">
        <v>15</v>
      </c>
      <c r="B9" s="27">
        <f>B3/$E$3*100</f>
        <v>51.462657441901719</v>
      </c>
      <c r="C9" s="27">
        <f>C3/$E$3*100</f>
        <v>38.163029980486073</v>
      </c>
      <c r="D9" s="27">
        <f>D3/$E$3*100</f>
        <v>10.374312577612205</v>
      </c>
      <c r="E9" s="27">
        <f t="shared" ref="E9:E11" si="0">B9+C9+D9</f>
        <v>99.999999999999986</v>
      </c>
    </row>
    <row r="10" spans="1:5" x14ac:dyDescent="0.25">
      <c r="A10" s="24" t="s">
        <v>16</v>
      </c>
      <c r="B10" s="27">
        <f>B4/$E$4*100</f>
        <v>63.093016113027453</v>
      </c>
      <c r="C10" s="27">
        <f t="shared" ref="C10:D10" si="1">C4/$E$4*100</f>
        <v>23.090417237631716</v>
      </c>
      <c r="D10" s="27">
        <f t="shared" si="1"/>
        <v>13.81656664934083</v>
      </c>
      <c r="E10" s="27">
        <f t="shared" si="0"/>
        <v>100</v>
      </c>
    </row>
    <row r="11" spans="1:5" x14ac:dyDescent="0.25">
      <c r="A11" s="24" t="s">
        <v>13</v>
      </c>
      <c r="B11" s="27">
        <f>B5/$E$5*100</f>
        <v>55.817945263570877</v>
      </c>
      <c r="C11" s="27">
        <f>C5/$E$5*100</f>
        <v>34.059825238069138</v>
      </c>
      <c r="D11" s="27">
        <f t="shared" ref="D11" si="2">D5/$E$5*100</f>
        <v>10.122229498359985</v>
      </c>
      <c r="E11" s="27">
        <f t="shared" si="0"/>
        <v>100</v>
      </c>
    </row>
    <row r="21" spans="2:5" x14ac:dyDescent="0.25">
      <c r="B21" s="137"/>
      <c r="C21" s="137"/>
      <c r="D21" s="137"/>
      <c r="E21" s="137"/>
    </row>
    <row r="22" spans="2:5" x14ac:dyDescent="0.25">
      <c r="B22" s="137"/>
      <c r="C22" s="137"/>
      <c r="D22" s="137"/>
      <c r="E22" s="137"/>
    </row>
    <row r="23" spans="2:5" x14ac:dyDescent="0.25">
      <c r="B23" s="137"/>
      <c r="C23" s="137"/>
      <c r="D23" s="137"/>
      <c r="E23" s="137"/>
    </row>
    <row r="24" spans="2:5" x14ac:dyDescent="0.25">
      <c r="B24" s="137"/>
      <c r="C24" s="137"/>
      <c r="D24" s="137"/>
      <c r="E24" s="137"/>
    </row>
    <row r="25" spans="2:5" x14ac:dyDescent="0.25">
      <c r="B25" s="137"/>
      <c r="C25" s="137"/>
      <c r="D25" s="137"/>
      <c r="E25" s="1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activeCell="A15" sqref="A15:E15"/>
    </sheetView>
  </sheetViews>
  <sheetFormatPr baseColWidth="10" defaultRowHeight="15" x14ac:dyDescent="0.25"/>
  <cols>
    <col min="1" max="1" width="25.28515625" bestFit="1" customWidth="1"/>
    <col min="2" max="2" width="29" bestFit="1" customWidth="1"/>
    <col min="3" max="3" width="7.85546875" bestFit="1" customWidth="1"/>
    <col min="4" max="4" width="8.85546875" bestFit="1" customWidth="1"/>
    <col min="5" max="5" width="11.28515625" bestFit="1" customWidth="1"/>
  </cols>
  <sheetData>
    <row r="1" spans="1:7" ht="28.5" customHeight="1" thickBot="1" x14ac:dyDescent="0.3">
      <c r="A1" s="386" t="s">
        <v>147</v>
      </c>
      <c r="B1" s="386"/>
      <c r="C1" s="386"/>
      <c r="D1" s="386"/>
      <c r="E1" s="386"/>
    </row>
    <row r="2" spans="1:7" ht="33.75" x14ac:dyDescent="0.25">
      <c r="A2" s="33"/>
      <c r="B2" s="51" t="s">
        <v>18</v>
      </c>
      <c r="C2" s="43" t="s">
        <v>19</v>
      </c>
      <c r="D2" s="42" t="s">
        <v>20</v>
      </c>
      <c r="E2" s="35" t="s">
        <v>21</v>
      </c>
      <c r="F2" s="327" t="s">
        <v>145</v>
      </c>
      <c r="G2" s="318"/>
    </row>
    <row r="3" spans="1:7" x14ac:dyDescent="0.25">
      <c r="A3" s="36" t="s">
        <v>22</v>
      </c>
      <c r="B3" s="36"/>
      <c r="C3" s="44">
        <v>4790759</v>
      </c>
      <c r="D3" s="1">
        <f>C3/$C$14*100</f>
        <v>90.065489232863243</v>
      </c>
      <c r="E3" s="45"/>
      <c r="F3" s="354">
        <v>92.378959598209875</v>
      </c>
      <c r="G3" s="361"/>
    </row>
    <row r="4" spans="1:7" x14ac:dyDescent="0.25">
      <c r="A4" s="34" t="s">
        <v>23</v>
      </c>
      <c r="B4" s="34" t="s">
        <v>24</v>
      </c>
      <c r="C4" s="46">
        <v>164121</v>
      </c>
      <c r="D4" s="28">
        <f>C4/$C$14*100</f>
        <v>3.0854480800196269</v>
      </c>
      <c r="E4" s="290">
        <f>C4/$C$13*100</f>
        <v>31.057876450506779</v>
      </c>
      <c r="F4" s="290">
        <v>1.182509759465483</v>
      </c>
      <c r="G4" s="361"/>
    </row>
    <row r="5" spans="1:7" x14ac:dyDescent="0.25">
      <c r="A5" s="31"/>
      <c r="B5" s="32" t="s">
        <v>25</v>
      </c>
      <c r="C5" s="47">
        <v>106819</v>
      </c>
      <c r="D5" s="2">
        <f t="shared" ref="D5:D14" si="0">C5/$C$14*100</f>
        <v>2.0081798091628524</v>
      </c>
      <c r="E5" s="291">
        <f t="shared" ref="E5:E13" si="1">C5/$C$13*100</f>
        <v>20.214179200508671</v>
      </c>
      <c r="F5" s="291">
        <v>2.0081798091628524</v>
      </c>
      <c r="G5" s="361"/>
    </row>
    <row r="6" spans="1:7" x14ac:dyDescent="0.25">
      <c r="A6" s="31"/>
      <c r="B6" s="32" t="s">
        <v>26</v>
      </c>
      <c r="C6" s="47">
        <v>116038</v>
      </c>
      <c r="D6" s="2">
        <f t="shared" si="0"/>
        <v>2.1814955082488985</v>
      </c>
      <c r="E6" s="291">
        <f t="shared" si="1"/>
        <v>21.958761325874846</v>
      </c>
      <c r="F6" s="291">
        <v>2.1814955082488985</v>
      </c>
      <c r="G6" s="361"/>
    </row>
    <row r="7" spans="1:7" x14ac:dyDescent="0.25">
      <c r="A7" s="37"/>
      <c r="B7" s="38" t="s">
        <v>13</v>
      </c>
      <c r="C7" s="48">
        <f>SUM(C4:C6)</f>
        <v>386978</v>
      </c>
      <c r="D7" s="3">
        <f t="shared" si="0"/>
        <v>7.2751233974313783</v>
      </c>
      <c r="E7" s="292">
        <f t="shared" si="1"/>
        <v>73.230816976890296</v>
      </c>
      <c r="F7" s="292">
        <v>5.3721850768772335</v>
      </c>
      <c r="G7" s="361"/>
    </row>
    <row r="8" spans="1:7" x14ac:dyDescent="0.25">
      <c r="A8" s="34" t="s">
        <v>27</v>
      </c>
      <c r="B8" s="34" t="s">
        <v>28</v>
      </c>
      <c r="C8" s="46">
        <v>78973</v>
      </c>
      <c r="D8" s="28">
        <f t="shared" si="0"/>
        <v>1.4846795426751604</v>
      </c>
      <c r="E8" s="290">
        <f t="shared" si="1"/>
        <v>14.944666903844553</v>
      </c>
      <c r="F8" s="290">
        <v>1.3528362844377768</v>
      </c>
      <c r="G8" s="361"/>
    </row>
    <row r="9" spans="1:7" x14ac:dyDescent="0.25">
      <c r="A9" s="31"/>
      <c r="B9" s="32" t="s">
        <v>29</v>
      </c>
      <c r="C9" s="47">
        <v>32016</v>
      </c>
      <c r="D9" s="2">
        <f t="shared" si="0"/>
        <v>0.60189558758421158</v>
      </c>
      <c r="E9" s="291">
        <f t="shared" si="1"/>
        <v>6.0586334012065794</v>
      </c>
      <c r="F9" s="291">
        <v>0.40472289509972842</v>
      </c>
      <c r="G9" s="361"/>
    </row>
    <row r="10" spans="1:7" x14ac:dyDescent="0.25">
      <c r="A10" s="31"/>
      <c r="B10" s="32" t="s">
        <v>30</v>
      </c>
      <c r="C10" s="47">
        <v>7077</v>
      </c>
      <c r="D10" s="2">
        <f t="shared" si="0"/>
        <v>0.1330464478177619</v>
      </c>
      <c r="E10" s="291">
        <f t="shared" si="1"/>
        <v>1.3392350256227812</v>
      </c>
      <c r="F10" s="291">
        <v>0.1330464478177619</v>
      </c>
      <c r="G10" s="361"/>
    </row>
    <row r="11" spans="1:7" x14ac:dyDescent="0.25">
      <c r="A11" s="37"/>
      <c r="B11" s="38" t="s">
        <v>13</v>
      </c>
      <c r="C11" s="48">
        <f>SUM(C8:C10)</f>
        <v>118066</v>
      </c>
      <c r="D11" s="3">
        <f t="shared" si="0"/>
        <v>2.2196215780771338</v>
      </c>
      <c r="E11" s="292">
        <f t="shared" si="1"/>
        <v>22.342535330673911</v>
      </c>
      <c r="F11" s="292">
        <v>1.8906056273552672</v>
      </c>
      <c r="G11" s="361"/>
    </row>
    <row r="12" spans="1:7" ht="15.75" thickBot="1" x14ac:dyDescent="0.3">
      <c r="A12" s="39" t="s">
        <v>31</v>
      </c>
      <c r="B12" s="40" t="s">
        <v>32</v>
      </c>
      <c r="C12" s="49">
        <v>23392</v>
      </c>
      <c r="D12" s="5">
        <f t="shared" si="0"/>
        <v>0.43976579162824447</v>
      </c>
      <c r="E12" s="293">
        <f t="shared" si="1"/>
        <v>4.4266476924357914</v>
      </c>
      <c r="F12" s="293">
        <v>0.35824969755761915</v>
      </c>
      <c r="G12" s="361"/>
    </row>
    <row r="13" spans="1:7" x14ac:dyDescent="0.25">
      <c r="A13" s="41" t="s">
        <v>33</v>
      </c>
      <c r="B13" s="41"/>
      <c r="C13" s="50">
        <f>C7+C11+C12</f>
        <v>528436</v>
      </c>
      <c r="D13" s="30">
        <f t="shared" si="0"/>
        <v>9.9345107671367554</v>
      </c>
      <c r="E13" s="294">
        <f t="shared" si="1"/>
        <v>100</v>
      </c>
      <c r="F13" s="294">
        <v>7.6210404017901201</v>
      </c>
      <c r="G13" s="361"/>
    </row>
    <row r="14" spans="1:7" ht="15.75" thickBot="1" x14ac:dyDescent="0.3">
      <c r="A14" s="385" t="s">
        <v>34</v>
      </c>
      <c r="B14" s="385"/>
      <c r="C14" s="52">
        <v>5319195</v>
      </c>
      <c r="D14" s="4">
        <f t="shared" si="0"/>
        <v>100</v>
      </c>
      <c r="E14" s="295"/>
      <c r="F14" s="295">
        <v>100</v>
      </c>
      <c r="G14" s="361"/>
    </row>
    <row r="15" spans="1:7" ht="14.25" customHeight="1" x14ac:dyDescent="0.25">
      <c r="A15" s="387" t="s">
        <v>258</v>
      </c>
      <c r="B15" s="387"/>
      <c r="C15" s="387"/>
      <c r="D15" s="387"/>
      <c r="E15" s="387"/>
    </row>
    <row r="16" spans="1:7" ht="29.25" customHeight="1" x14ac:dyDescent="0.25">
      <c r="A16" s="388" t="s">
        <v>243</v>
      </c>
      <c r="B16" s="388"/>
      <c r="C16" s="388"/>
      <c r="D16" s="388"/>
      <c r="E16" s="388"/>
    </row>
    <row r="17" spans="1:7" ht="45.75" customHeight="1" x14ac:dyDescent="0.25">
      <c r="A17" s="389" t="s">
        <v>148</v>
      </c>
      <c r="B17" s="389"/>
      <c r="C17" s="389"/>
      <c r="D17" s="389"/>
      <c r="E17" s="389"/>
      <c r="G17" s="137"/>
    </row>
    <row r="18" spans="1:7" x14ac:dyDescent="0.25">
      <c r="F18" s="326"/>
    </row>
    <row r="20" spans="1:7" x14ac:dyDescent="0.25">
      <c r="C20" s="257"/>
      <c r="D20" s="257"/>
      <c r="E20" s="257"/>
      <c r="F20" s="257"/>
    </row>
    <row r="21" spans="1:7" x14ac:dyDescent="0.25">
      <c r="C21" s="257"/>
      <c r="D21" s="257"/>
      <c r="E21" s="257"/>
      <c r="F21" s="257"/>
    </row>
    <row r="22" spans="1:7" x14ac:dyDescent="0.25">
      <c r="C22" s="257"/>
      <c r="D22" s="257"/>
      <c r="E22" s="257"/>
      <c r="F22" s="257"/>
    </row>
    <row r="23" spans="1:7" x14ac:dyDescent="0.25">
      <c r="C23" s="257"/>
      <c r="D23" s="257"/>
      <c r="E23" s="257"/>
      <c r="F23" s="257"/>
    </row>
    <row r="24" spans="1:7" x14ac:dyDescent="0.25">
      <c r="C24" s="257"/>
      <c r="D24" s="257"/>
      <c r="E24" s="257"/>
      <c r="F24" s="257"/>
    </row>
  </sheetData>
  <mergeCells count="5">
    <mergeCell ref="A14:B14"/>
    <mergeCell ref="A1:E1"/>
    <mergeCell ref="A15:E15"/>
    <mergeCell ref="A16:E16"/>
    <mergeCell ref="A17:E17"/>
  </mergeCells>
  <pageMargins left="0.7" right="0.7" top="0.75" bottom="0.75" header="0.3" footer="0.3"/>
  <pageSetup paperSize="9" orientation="portrait" r:id="rId1"/>
  <ignoredErrors>
    <ignoredError sqref="C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election activeCell="A17" sqref="A17:K17"/>
    </sheetView>
  </sheetViews>
  <sheetFormatPr baseColWidth="10" defaultRowHeight="15" x14ac:dyDescent="0.25"/>
  <sheetData>
    <row r="1" spans="1:1" x14ac:dyDescent="0.25">
      <c r="A1" t="s">
        <v>149</v>
      </c>
    </row>
    <row r="17" spans="1:11" x14ac:dyDescent="0.25">
      <c r="A17" s="391" t="s">
        <v>258</v>
      </c>
      <c r="B17" s="391"/>
      <c r="C17" s="391"/>
      <c r="D17" s="391"/>
      <c r="E17" s="391"/>
      <c r="F17" s="391"/>
      <c r="G17" s="391"/>
      <c r="H17" s="391"/>
      <c r="I17" s="391"/>
      <c r="J17" s="391"/>
      <c r="K17" s="391"/>
    </row>
    <row r="18" spans="1:11" x14ac:dyDescent="0.25">
      <c r="A18" s="390" t="s">
        <v>242</v>
      </c>
      <c r="B18" s="390"/>
      <c r="C18" s="390"/>
      <c r="D18" s="390"/>
      <c r="E18" s="390"/>
      <c r="F18" s="390"/>
      <c r="G18" s="390"/>
      <c r="H18" s="390"/>
      <c r="I18" s="390"/>
      <c r="J18" s="390"/>
      <c r="K18" s="390"/>
    </row>
    <row r="19" spans="1:11" ht="15" customHeight="1" x14ac:dyDescent="0.25">
      <c r="A19" s="383" t="s">
        <v>244</v>
      </c>
      <c r="B19" s="383"/>
      <c r="C19" s="383"/>
      <c r="D19" s="383"/>
      <c r="E19" s="383"/>
      <c r="F19" s="383"/>
      <c r="G19" s="383"/>
      <c r="H19" s="383"/>
      <c r="I19" s="383"/>
      <c r="J19" s="383"/>
      <c r="K19" s="383"/>
    </row>
  </sheetData>
  <mergeCells count="3">
    <mergeCell ref="A19:K19"/>
    <mergeCell ref="A18:K18"/>
    <mergeCell ref="A17:K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24"/>
  <sheetViews>
    <sheetView workbookViewId="0">
      <selection activeCell="H21" sqref="H21"/>
    </sheetView>
  </sheetViews>
  <sheetFormatPr baseColWidth="10" defaultRowHeight="15" x14ac:dyDescent="0.25"/>
  <cols>
    <col min="3" max="3" width="38" bestFit="1" customWidth="1"/>
  </cols>
  <sheetData>
    <row r="1" spans="1:14" x14ac:dyDescent="0.25">
      <c r="A1" s="64">
        <v>2015</v>
      </c>
      <c r="B1" s="63"/>
      <c r="C1" s="63"/>
      <c r="D1" s="63"/>
      <c r="E1" s="63"/>
    </row>
    <row r="2" spans="1:14" x14ac:dyDescent="0.25">
      <c r="A2" s="65" t="s">
        <v>35</v>
      </c>
      <c r="B2" s="65"/>
      <c r="C2" s="65"/>
      <c r="D2" s="65"/>
      <c r="E2" s="65"/>
    </row>
    <row r="3" spans="1:14" x14ac:dyDescent="0.25">
      <c r="A3" s="65"/>
      <c r="B3" s="62" t="s">
        <v>36</v>
      </c>
      <c r="C3" s="62" t="s">
        <v>37</v>
      </c>
      <c r="D3" s="62" t="s">
        <v>19</v>
      </c>
      <c r="E3" s="62" t="s">
        <v>38</v>
      </c>
    </row>
    <row r="4" spans="1:14" x14ac:dyDescent="0.25">
      <c r="A4" s="65"/>
      <c r="B4" s="61">
        <v>100</v>
      </c>
      <c r="C4" s="62" t="s">
        <v>39</v>
      </c>
      <c r="D4" s="60">
        <v>164121</v>
      </c>
      <c r="E4" s="59">
        <f>D4/$D$8*100</f>
        <v>54.981541162203271</v>
      </c>
      <c r="K4" s="137"/>
      <c r="M4" s="137"/>
      <c r="N4" s="137"/>
    </row>
    <row r="5" spans="1:14" x14ac:dyDescent="0.25">
      <c r="A5" s="65"/>
      <c r="B5" s="61">
        <v>110</v>
      </c>
      <c r="C5" s="62" t="s">
        <v>40</v>
      </c>
      <c r="D5" s="60">
        <v>78973</v>
      </c>
      <c r="E5" s="59">
        <f t="shared" ref="E5:E7" si="0">D5/$D$8*100</f>
        <v>26.456439152836499</v>
      </c>
      <c r="K5" s="16"/>
    </row>
    <row r="6" spans="1:14" x14ac:dyDescent="0.25">
      <c r="A6" s="65"/>
      <c r="B6" s="61">
        <v>101</v>
      </c>
      <c r="C6" s="62" t="s">
        <v>41</v>
      </c>
      <c r="D6" s="60">
        <v>32016</v>
      </c>
      <c r="E6" s="59">
        <f t="shared" si="0"/>
        <v>10.725556277679882</v>
      </c>
    </row>
    <row r="7" spans="1:14" x14ac:dyDescent="0.25">
      <c r="A7" s="65"/>
      <c r="B7" s="61">
        <v>111</v>
      </c>
      <c r="C7" s="62" t="s">
        <v>42</v>
      </c>
      <c r="D7" s="60">
        <v>23392</v>
      </c>
      <c r="E7" s="59">
        <f t="shared" si="0"/>
        <v>7.8364634072803527</v>
      </c>
      <c r="K7" s="287"/>
      <c r="L7" s="287"/>
      <c r="M7" s="287"/>
      <c r="N7" s="287"/>
    </row>
    <row r="8" spans="1:14" x14ac:dyDescent="0.25">
      <c r="A8" s="65"/>
      <c r="B8" s="58" t="s">
        <v>43</v>
      </c>
      <c r="C8" s="58"/>
      <c r="D8" s="57">
        <f>SUM(D4:D7)</f>
        <v>298502</v>
      </c>
      <c r="E8" s="56">
        <f>E4+E5+E6+E7</f>
        <v>100</v>
      </c>
      <c r="K8" s="287"/>
      <c r="L8" s="287"/>
    </row>
    <row r="10" spans="1:14" x14ac:dyDescent="0.25">
      <c r="A10" s="65" t="s">
        <v>44</v>
      </c>
      <c r="B10" s="65"/>
      <c r="C10" s="65"/>
      <c r="D10" s="65"/>
      <c r="E10" s="65"/>
      <c r="K10" s="137"/>
    </row>
    <row r="11" spans="1:14" x14ac:dyDescent="0.25">
      <c r="A11" s="65"/>
      <c r="B11" s="62" t="s">
        <v>36</v>
      </c>
      <c r="C11" s="62" t="s">
        <v>37</v>
      </c>
      <c r="D11" s="62" t="s">
        <v>19</v>
      </c>
      <c r="E11" s="62" t="s">
        <v>38</v>
      </c>
    </row>
    <row r="12" spans="1:14" x14ac:dyDescent="0.25">
      <c r="A12" s="65"/>
      <c r="B12" s="55" t="s">
        <v>45</v>
      </c>
      <c r="C12" s="62" t="s">
        <v>46</v>
      </c>
      <c r="D12" s="60">
        <v>116038</v>
      </c>
      <c r="E12" s="59">
        <f>D12/$D$16*100</f>
        <v>51.462657441901719</v>
      </c>
      <c r="K12" s="287"/>
    </row>
    <row r="13" spans="1:14" x14ac:dyDescent="0.25">
      <c r="A13" s="65"/>
      <c r="B13" s="61">
        <v>110</v>
      </c>
      <c r="C13" s="62" t="s">
        <v>47</v>
      </c>
      <c r="D13" s="60">
        <v>78973</v>
      </c>
      <c r="E13" s="59">
        <f t="shared" ref="E13:E15" si="1">D13/$D$16*100</f>
        <v>35.024392407308852</v>
      </c>
    </row>
    <row r="14" spans="1:14" x14ac:dyDescent="0.25">
      <c r="A14" s="65"/>
      <c r="B14" s="61">
        <v>111</v>
      </c>
      <c r="C14" s="62" t="s">
        <v>48</v>
      </c>
      <c r="D14" s="60">
        <v>23392</v>
      </c>
      <c r="E14" s="59">
        <f t="shared" si="1"/>
        <v>10.374312577612205</v>
      </c>
    </row>
    <row r="15" spans="1:14" x14ac:dyDescent="0.25">
      <c r="A15" s="65"/>
      <c r="B15" s="55" t="s">
        <v>49</v>
      </c>
      <c r="C15" s="62" t="s">
        <v>50</v>
      </c>
      <c r="D15" s="60">
        <v>7077</v>
      </c>
      <c r="E15" s="59">
        <f t="shared" si="1"/>
        <v>3.1386375731772223</v>
      </c>
    </row>
    <row r="16" spans="1:14" x14ac:dyDescent="0.25">
      <c r="A16" s="65"/>
      <c r="B16" s="58" t="s">
        <v>13</v>
      </c>
      <c r="C16" s="58"/>
      <c r="D16" s="57">
        <f>SUM(D12:D15)</f>
        <v>225480</v>
      </c>
      <c r="E16" s="56">
        <f>E12+E13+E14+E15</f>
        <v>99.999999999999986</v>
      </c>
    </row>
    <row r="18" spans="1:13" x14ac:dyDescent="0.25">
      <c r="A18" s="65" t="s">
        <v>16</v>
      </c>
      <c r="B18" s="65"/>
      <c r="C18" s="65"/>
      <c r="D18" s="65"/>
      <c r="E18" s="65"/>
      <c r="K18" s="287"/>
      <c r="L18" s="286"/>
      <c r="M18" s="288"/>
    </row>
    <row r="19" spans="1:13" x14ac:dyDescent="0.25">
      <c r="A19" s="65"/>
      <c r="B19" s="62" t="s">
        <v>36</v>
      </c>
      <c r="C19" s="62" t="s">
        <v>37</v>
      </c>
      <c r="D19" s="62" t="s">
        <v>19</v>
      </c>
      <c r="E19" s="62" t="s">
        <v>38</v>
      </c>
      <c r="K19" s="286"/>
      <c r="L19" s="286"/>
      <c r="M19" s="288"/>
    </row>
    <row r="20" spans="1:13" x14ac:dyDescent="0.25">
      <c r="A20" s="65"/>
      <c r="B20" s="55" t="s">
        <v>51</v>
      </c>
      <c r="C20" s="62" t="s">
        <v>52</v>
      </c>
      <c r="D20" s="60">
        <v>106819</v>
      </c>
      <c r="E20" s="59">
        <f>D20/$D$24*100</f>
        <v>63.093016113027453</v>
      </c>
      <c r="K20" s="286"/>
      <c r="L20" s="286"/>
      <c r="M20" s="288"/>
    </row>
    <row r="21" spans="1:13" x14ac:dyDescent="0.25">
      <c r="A21" s="65"/>
      <c r="B21" s="61">
        <v>101</v>
      </c>
      <c r="C21" s="62" t="s">
        <v>53</v>
      </c>
      <c r="D21" s="60">
        <v>32016</v>
      </c>
      <c r="E21" s="59">
        <f t="shared" ref="E21:E23" si="2">D21/$D$24*100</f>
        <v>18.910362424987007</v>
      </c>
      <c r="K21" s="286"/>
      <c r="L21" s="286"/>
      <c r="M21" s="288"/>
    </row>
    <row r="22" spans="1:13" x14ac:dyDescent="0.25">
      <c r="A22" s="65"/>
      <c r="B22" s="61">
        <v>111</v>
      </c>
      <c r="C22" s="62" t="s">
        <v>54</v>
      </c>
      <c r="D22" s="60">
        <v>23392</v>
      </c>
      <c r="E22" s="59">
        <f t="shared" si="2"/>
        <v>13.81656664934083</v>
      </c>
    </row>
    <row r="23" spans="1:13" x14ac:dyDescent="0.25">
      <c r="A23" s="65"/>
      <c r="B23" s="55" t="s">
        <v>49</v>
      </c>
      <c r="C23" s="62" t="s">
        <v>55</v>
      </c>
      <c r="D23" s="60">
        <v>7077</v>
      </c>
      <c r="E23" s="59">
        <f t="shared" si="2"/>
        <v>4.1800548126447099</v>
      </c>
    </row>
    <row r="24" spans="1:13" x14ac:dyDescent="0.25">
      <c r="A24" s="65"/>
      <c r="B24" s="58" t="s">
        <v>13</v>
      </c>
      <c r="C24" s="58"/>
      <c r="D24" s="57">
        <f>SUM(D20:D23)</f>
        <v>169304</v>
      </c>
      <c r="E24" s="56">
        <f>E20+E21+E22+E23</f>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election activeCell="V20" sqref="V20"/>
    </sheetView>
  </sheetViews>
  <sheetFormatPr baseColWidth="10" defaultRowHeight="15" x14ac:dyDescent="0.25"/>
  <cols>
    <col min="4" max="4" width="13" customWidth="1"/>
    <col min="5" max="5" width="2.7109375" customWidth="1"/>
    <col min="7" max="7" width="2.85546875" customWidth="1"/>
    <col min="9" max="9" width="3.5703125" customWidth="1"/>
    <col min="10" max="10" width="14" customWidth="1"/>
    <col min="11" max="11" width="3.42578125" customWidth="1"/>
    <col min="13" max="13" width="2.5703125" customWidth="1"/>
    <col min="15" max="15" width="3" customWidth="1"/>
    <col min="16" max="16" width="13.28515625" customWidth="1"/>
    <col min="17" max="17" width="3.42578125" customWidth="1"/>
    <col min="18" max="18" width="12.28515625" customWidth="1"/>
    <col min="19" max="19" width="3.85546875" customWidth="1"/>
  </cols>
  <sheetData>
    <row r="1" spans="1:21" x14ac:dyDescent="0.25">
      <c r="A1" s="66" t="s">
        <v>170</v>
      </c>
    </row>
    <row r="3" spans="1:21" x14ac:dyDescent="0.25">
      <c r="A3" s="73"/>
      <c r="B3" s="73"/>
      <c r="C3" s="73"/>
      <c r="D3" s="392" t="s">
        <v>139</v>
      </c>
      <c r="E3" s="392"/>
      <c r="F3" s="392"/>
      <c r="G3" s="392"/>
      <c r="H3" s="392"/>
      <c r="I3" s="73"/>
      <c r="J3" s="393" t="s">
        <v>140</v>
      </c>
      <c r="K3" s="393"/>
      <c r="L3" s="393"/>
      <c r="M3" s="393"/>
      <c r="N3" s="393"/>
      <c r="O3" s="73"/>
      <c r="P3" s="394" t="s">
        <v>141</v>
      </c>
      <c r="Q3" s="394"/>
      <c r="R3" s="394"/>
      <c r="S3" s="394"/>
      <c r="T3" s="394"/>
      <c r="U3" s="67"/>
    </row>
    <row r="4" spans="1:21" x14ac:dyDescent="0.25">
      <c r="A4" s="73"/>
      <c r="B4" s="73"/>
      <c r="C4" s="73"/>
      <c r="D4" s="395">
        <v>2179552</v>
      </c>
      <c r="E4" s="395"/>
      <c r="F4" s="395"/>
      <c r="G4" s="396" t="s">
        <v>199</v>
      </c>
      <c r="H4" s="396"/>
      <c r="I4" s="73"/>
      <c r="J4" s="397">
        <v>1964594</v>
      </c>
      <c r="K4" s="397"/>
      <c r="L4" s="397"/>
      <c r="M4" s="396" t="s">
        <v>200</v>
      </c>
      <c r="N4" s="396"/>
      <c r="O4" s="73"/>
      <c r="P4" s="398">
        <v>1175049</v>
      </c>
      <c r="Q4" s="398"/>
      <c r="R4" s="398"/>
      <c r="S4" s="396" t="s">
        <v>201</v>
      </c>
      <c r="T4" s="396"/>
      <c r="U4" s="74"/>
    </row>
    <row r="5" spans="1:21" x14ac:dyDescent="0.25">
      <c r="A5" s="73"/>
      <c r="B5" s="73"/>
      <c r="C5" s="73"/>
      <c r="D5" s="395"/>
      <c r="E5" s="395"/>
      <c r="F5" s="395"/>
      <c r="G5" s="396"/>
      <c r="H5" s="396"/>
      <c r="I5" s="73"/>
      <c r="J5" s="397"/>
      <c r="K5" s="397"/>
      <c r="L5" s="397"/>
      <c r="M5" s="396"/>
      <c r="N5" s="396"/>
      <c r="O5" s="73"/>
      <c r="P5" s="398"/>
      <c r="Q5" s="398"/>
      <c r="R5" s="398"/>
      <c r="S5" s="396"/>
      <c r="T5" s="396"/>
      <c r="U5" s="68"/>
    </row>
    <row r="6" spans="1:21" x14ac:dyDescent="0.25">
      <c r="A6" s="73"/>
      <c r="B6" s="73"/>
      <c r="C6" s="73"/>
      <c r="D6" s="73"/>
      <c r="E6" s="73"/>
      <c r="F6" s="73"/>
      <c r="G6" s="73"/>
      <c r="H6" s="73"/>
      <c r="I6" s="73"/>
      <c r="J6" s="73"/>
      <c r="K6" s="73"/>
      <c r="L6" s="73"/>
      <c r="M6" s="73"/>
      <c r="N6" s="73"/>
      <c r="O6" s="73"/>
      <c r="P6" s="73"/>
      <c r="Q6" s="73"/>
      <c r="R6" s="73"/>
      <c r="S6" s="73"/>
      <c r="T6" s="73"/>
      <c r="U6" s="67"/>
    </row>
    <row r="7" spans="1:21" x14ac:dyDescent="0.25">
      <c r="A7" s="73"/>
      <c r="B7" s="73"/>
      <c r="C7" s="73"/>
      <c r="D7" s="73"/>
      <c r="E7" s="73"/>
      <c r="F7" s="73"/>
      <c r="G7" s="73"/>
      <c r="H7" s="73"/>
      <c r="I7" s="73"/>
      <c r="J7" s="73"/>
      <c r="K7" s="73"/>
      <c r="L7" s="73"/>
      <c r="M7" s="73"/>
      <c r="N7" s="73"/>
      <c r="O7" s="73"/>
      <c r="P7" s="73"/>
      <c r="Q7" s="73"/>
      <c r="R7" s="73"/>
      <c r="S7" s="73"/>
      <c r="T7" s="73"/>
      <c r="U7" s="67"/>
    </row>
    <row r="8" spans="1:21" x14ac:dyDescent="0.25">
      <c r="A8" s="73"/>
      <c r="B8" s="404" t="s">
        <v>171</v>
      </c>
      <c r="C8" s="73"/>
      <c r="D8" s="400" t="s">
        <v>172</v>
      </c>
      <c r="E8" s="73"/>
      <c r="F8" s="399" t="s">
        <v>173</v>
      </c>
      <c r="G8" s="73"/>
      <c r="H8" s="405" t="s">
        <v>174</v>
      </c>
      <c r="I8" s="73"/>
      <c r="J8" s="399" t="s">
        <v>175</v>
      </c>
      <c r="K8" s="73"/>
      <c r="L8" s="400" t="s">
        <v>176</v>
      </c>
      <c r="M8" s="73"/>
      <c r="N8" s="405" t="s">
        <v>174</v>
      </c>
      <c r="O8" s="73"/>
      <c r="P8" s="405" t="s">
        <v>177</v>
      </c>
      <c r="Q8" s="73"/>
      <c r="R8" s="399" t="s">
        <v>173</v>
      </c>
      <c r="S8" s="73"/>
      <c r="T8" s="400" t="s">
        <v>176</v>
      </c>
      <c r="U8" s="75"/>
    </row>
    <row r="9" spans="1:21" x14ac:dyDescent="0.25">
      <c r="A9" s="73"/>
      <c r="B9" s="404"/>
      <c r="C9" s="73"/>
      <c r="D9" s="400"/>
      <c r="E9" s="73"/>
      <c r="F9" s="399"/>
      <c r="G9" s="73"/>
      <c r="H9" s="405"/>
      <c r="I9" s="73"/>
      <c r="J9" s="399"/>
      <c r="K9" s="73"/>
      <c r="L9" s="400"/>
      <c r="M9" s="73"/>
      <c r="N9" s="405"/>
      <c r="O9" s="73"/>
      <c r="P9" s="405"/>
      <c r="Q9" s="73"/>
      <c r="R9" s="399"/>
      <c r="S9" s="73"/>
      <c r="T9" s="400"/>
      <c r="U9" s="75"/>
    </row>
    <row r="10" spans="1:21" x14ac:dyDescent="0.25">
      <c r="A10" s="73"/>
      <c r="B10" s="404"/>
      <c r="C10" s="73"/>
      <c r="D10" s="400"/>
      <c r="E10" s="73"/>
      <c r="F10" s="399"/>
      <c r="G10" s="73"/>
      <c r="H10" s="405"/>
      <c r="I10" s="73"/>
      <c r="J10" s="399"/>
      <c r="K10" s="73"/>
      <c r="L10" s="400"/>
      <c r="M10" s="73"/>
      <c r="N10" s="405"/>
      <c r="O10" s="73"/>
      <c r="P10" s="405"/>
      <c r="Q10" s="73"/>
      <c r="R10" s="399"/>
      <c r="S10" s="73"/>
      <c r="T10" s="400"/>
      <c r="U10" s="75"/>
    </row>
    <row r="11" spans="1:21" x14ac:dyDescent="0.25">
      <c r="A11" s="73"/>
      <c r="B11" s="404"/>
      <c r="C11" s="73"/>
      <c r="D11" s="400"/>
      <c r="E11" s="73"/>
      <c r="F11" s="399"/>
      <c r="G11" s="73"/>
      <c r="H11" s="405"/>
      <c r="I11" s="73"/>
      <c r="J11" s="399"/>
      <c r="K11" s="73"/>
      <c r="L11" s="400"/>
      <c r="M11" s="73"/>
      <c r="N11" s="405"/>
      <c r="O11" s="73"/>
      <c r="P11" s="405"/>
      <c r="Q11" s="73"/>
      <c r="R11" s="399"/>
      <c r="S11" s="73"/>
      <c r="T11" s="400"/>
      <c r="U11" s="75"/>
    </row>
    <row r="12" spans="1:21" x14ac:dyDescent="0.25">
      <c r="A12" s="73"/>
      <c r="B12" s="403">
        <f>D4+J4+P4</f>
        <v>5319195</v>
      </c>
      <c r="C12" s="73"/>
      <c r="D12" s="144">
        <v>2165408</v>
      </c>
      <c r="E12" s="73"/>
      <c r="F12" s="76">
        <v>9783</v>
      </c>
      <c r="G12" s="73"/>
      <c r="H12" s="77">
        <v>4361</v>
      </c>
      <c r="I12" s="73"/>
      <c r="J12" s="145">
        <v>1949496</v>
      </c>
      <c r="K12" s="73"/>
      <c r="L12" s="78">
        <v>9911</v>
      </c>
      <c r="M12" s="73"/>
      <c r="N12" s="77">
        <v>5187</v>
      </c>
      <c r="O12" s="73"/>
      <c r="P12" s="146">
        <v>1165404</v>
      </c>
      <c r="Q12" s="73"/>
      <c r="R12" s="76">
        <v>5222</v>
      </c>
      <c r="S12" s="73"/>
      <c r="T12" s="78">
        <v>4423</v>
      </c>
      <c r="U12" s="79"/>
    </row>
    <row r="13" spans="1:21" x14ac:dyDescent="0.25">
      <c r="A13" s="73"/>
      <c r="B13" s="403"/>
      <c r="C13" s="73"/>
      <c r="D13" s="80"/>
      <c r="E13" s="73"/>
      <c r="F13" s="341"/>
      <c r="G13" s="73"/>
      <c r="H13" s="73"/>
      <c r="I13" s="73"/>
      <c r="J13" s="81"/>
      <c r="K13" s="73"/>
      <c r="L13" s="341"/>
      <c r="M13" s="73"/>
      <c r="N13" s="73"/>
      <c r="O13" s="73"/>
      <c r="P13" s="82"/>
      <c r="Q13" s="73"/>
      <c r="R13" s="341"/>
      <c r="S13" s="73"/>
      <c r="T13" s="73"/>
      <c r="U13" s="69"/>
    </row>
    <row r="14" spans="1:21" x14ac:dyDescent="0.25">
      <c r="A14" s="73"/>
      <c r="B14" s="403"/>
      <c r="C14" s="73"/>
      <c r="D14" s="80"/>
      <c r="E14" s="73"/>
      <c r="F14" s="73"/>
      <c r="G14" s="73"/>
      <c r="H14" s="73"/>
      <c r="I14" s="73"/>
      <c r="J14" s="81"/>
      <c r="K14" s="73"/>
      <c r="L14" s="73"/>
      <c r="M14" s="73"/>
      <c r="N14" s="73"/>
      <c r="O14" s="73"/>
      <c r="P14" s="82"/>
      <c r="Q14" s="73"/>
      <c r="R14" s="73"/>
      <c r="S14" s="73"/>
      <c r="T14" s="73"/>
      <c r="U14" s="67"/>
    </row>
    <row r="15" spans="1:21" x14ac:dyDescent="0.25">
      <c r="A15" s="73"/>
      <c r="B15" s="401" t="s">
        <v>190</v>
      </c>
      <c r="C15" s="73"/>
      <c r="D15" s="402" t="s">
        <v>181</v>
      </c>
      <c r="E15" s="69"/>
      <c r="F15" s="402" t="s">
        <v>184</v>
      </c>
      <c r="G15" s="69"/>
      <c r="H15" s="402" t="s">
        <v>185</v>
      </c>
      <c r="I15" s="69"/>
      <c r="J15" s="402" t="s">
        <v>182</v>
      </c>
      <c r="K15" s="69"/>
      <c r="L15" s="402" t="s">
        <v>186</v>
      </c>
      <c r="M15" s="69"/>
      <c r="N15" s="402" t="s">
        <v>187</v>
      </c>
      <c r="O15" s="69"/>
      <c r="P15" s="402" t="s">
        <v>183</v>
      </c>
      <c r="Q15" s="69"/>
      <c r="R15" s="402" t="s">
        <v>188</v>
      </c>
      <c r="S15" s="69"/>
      <c r="T15" s="402" t="s">
        <v>189</v>
      </c>
      <c r="U15" s="67"/>
    </row>
    <row r="16" spans="1:21" x14ac:dyDescent="0.25">
      <c r="A16" s="73"/>
      <c r="B16" s="401"/>
      <c r="C16" s="73"/>
      <c r="D16" s="402"/>
      <c r="E16" s="73"/>
      <c r="F16" s="402"/>
      <c r="G16" s="73"/>
      <c r="H16" s="402"/>
      <c r="I16" s="73"/>
      <c r="J16" s="402"/>
      <c r="K16" s="73"/>
      <c r="L16" s="402"/>
      <c r="M16" s="73"/>
      <c r="N16" s="402"/>
      <c r="O16" s="73"/>
      <c r="P16" s="402"/>
      <c r="Q16" s="73"/>
      <c r="R16" s="402"/>
      <c r="S16" s="73"/>
      <c r="T16" s="402"/>
      <c r="U16" s="67"/>
    </row>
    <row r="17" spans="1:21" x14ac:dyDescent="0.25">
      <c r="A17" s="73"/>
      <c r="B17" s="401"/>
      <c r="C17" s="73"/>
      <c r="D17" s="402"/>
      <c r="E17" s="73"/>
      <c r="F17" s="402"/>
      <c r="G17" s="73"/>
      <c r="H17" s="402"/>
      <c r="I17" s="73"/>
      <c r="J17" s="402"/>
      <c r="K17" s="73"/>
      <c r="L17" s="402"/>
      <c r="M17" s="73"/>
      <c r="N17" s="402"/>
      <c r="O17" s="73"/>
      <c r="P17" s="402"/>
      <c r="Q17" s="73"/>
      <c r="R17" s="402"/>
      <c r="S17" s="73"/>
      <c r="T17" s="402"/>
      <c r="U17" s="67"/>
    </row>
    <row r="18" spans="1:21" ht="22.5" x14ac:dyDescent="0.25">
      <c r="A18" s="73"/>
      <c r="B18" s="83" t="s">
        <v>197</v>
      </c>
      <c r="C18" s="73"/>
      <c r="D18" s="406" t="s">
        <v>191</v>
      </c>
      <c r="E18" s="73"/>
      <c r="F18" s="412" t="s">
        <v>194</v>
      </c>
      <c r="G18" s="412"/>
      <c r="H18" s="412"/>
      <c r="I18" s="73"/>
      <c r="J18" s="406" t="s">
        <v>192</v>
      </c>
      <c r="K18" s="73"/>
      <c r="L18" s="406" t="s">
        <v>195</v>
      </c>
      <c r="M18" s="406"/>
      <c r="N18" s="406"/>
      <c r="O18" s="73"/>
      <c r="P18" s="406" t="s">
        <v>193</v>
      </c>
      <c r="Q18" s="73"/>
      <c r="R18" s="406" t="s">
        <v>196</v>
      </c>
      <c r="S18" s="406"/>
      <c r="T18" s="406"/>
      <c r="U18" s="67"/>
    </row>
    <row r="19" spans="1:21" x14ac:dyDescent="0.25">
      <c r="A19" s="73"/>
      <c r="B19" s="409" t="s">
        <v>198</v>
      </c>
      <c r="C19" s="73"/>
      <c r="D19" s="406"/>
      <c r="E19" s="73"/>
      <c r="F19" s="412"/>
      <c r="G19" s="412"/>
      <c r="H19" s="412"/>
      <c r="I19" s="73"/>
      <c r="J19" s="406"/>
      <c r="K19" s="73"/>
      <c r="L19" s="406"/>
      <c r="M19" s="406"/>
      <c r="N19" s="406"/>
      <c r="O19" s="73"/>
      <c r="P19" s="406"/>
      <c r="Q19" s="73"/>
      <c r="R19" s="406"/>
      <c r="S19" s="406"/>
      <c r="T19" s="406"/>
      <c r="U19" s="67"/>
    </row>
    <row r="20" spans="1:21" x14ac:dyDescent="0.25">
      <c r="A20" s="73"/>
      <c r="B20" s="409"/>
      <c r="C20" s="73"/>
      <c r="D20" s="406"/>
      <c r="E20" s="73"/>
      <c r="F20" s="412"/>
      <c r="G20" s="412"/>
      <c r="H20" s="412"/>
      <c r="I20" s="73"/>
      <c r="J20" s="406"/>
      <c r="K20" s="73"/>
      <c r="L20" s="406"/>
      <c r="M20" s="406"/>
      <c r="N20" s="406"/>
      <c r="O20" s="73"/>
      <c r="P20" s="406"/>
      <c r="Q20" s="73"/>
      <c r="R20" s="406"/>
      <c r="S20" s="406"/>
      <c r="T20" s="406"/>
      <c r="U20" s="67"/>
    </row>
    <row r="21" spans="1:21" x14ac:dyDescent="0.25">
      <c r="A21" s="73"/>
      <c r="B21" s="73"/>
      <c r="C21" s="73"/>
      <c r="D21" s="73"/>
      <c r="E21" s="73"/>
      <c r="F21" s="73"/>
      <c r="G21" s="73"/>
      <c r="H21" s="73"/>
      <c r="I21" s="73"/>
      <c r="J21" s="73"/>
      <c r="K21" s="73"/>
      <c r="L21" s="73"/>
      <c r="M21" s="73"/>
      <c r="N21" s="73"/>
      <c r="O21" s="73"/>
      <c r="P21" s="73"/>
      <c r="Q21" s="73"/>
      <c r="R21" s="73"/>
      <c r="S21" s="73"/>
      <c r="T21" s="73"/>
      <c r="U21" s="67"/>
    </row>
    <row r="22" spans="1:21" x14ac:dyDescent="0.25">
      <c r="A22" s="73"/>
      <c r="B22" s="73"/>
      <c r="C22" s="73"/>
      <c r="D22" s="392" t="s">
        <v>178</v>
      </c>
      <c r="E22" s="392"/>
      <c r="F22" s="392"/>
      <c r="G22" s="392"/>
      <c r="H22" s="392"/>
      <c r="I22" s="73"/>
      <c r="J22" s="393" t="s">
        <v>179</v>
      </c>
      <c r="K22" s="393"/>
      <c r="L22" s="393"/>
      <c r="M22" s="393"/>
      <c r="N22" s="393"/>
      <c r="O22" s="73"/>
      <c r="P22" s="394" t="s">
        <v>180</v>
      </c>
      <c r="Q22" s="394"/>
      <c r="R22" s="394"/>
      <c r="S22" s="394"/>
      <c r="T22" s="394"/>
      <c r="U22" s="74"/>
    </row>
    <row r="23" spans="1:21" x14ac:dyDescent="0.25">
      <c r="A23" s="73"/>
      <c r="B23" s="73"/>
      <c r="C23" s="73"/>
      <c r="D23" s="395">
        <f>D12+L12+T12</f>
        <v>2179742</v>
      </c>
      <c r="E23" s="395"/>
      <c r="F23" s="395"/>
      <c r="G23" s="410" t="s">
        <v>202</v>
      </c>
      <c r="H23" s="410"/>
      <c r="I23" s="73"/>
      <c r="J23" s="397">
        <f>F12+J12+R12</f>
        <v>1964501</v>
      </c>
      <c r="K23" s="397"/>
      <c r="L23" s="397"/>
      <c r="M23" s="411" t="s">
        <v>203</v>
      </c>
      <c r="N23" s="411"/>
      <c r="O23" s="73"/>
      <c r="P23" s="398">
        <f>H12+N12+P12</f>
        <v>1174952</v>
      </c>
      <c r="Q23" s="398"/>
      <c r="R23" s="398"/>
      <c r="S23" s="408" t="s">
        <v>204</v>
      </c>
      <c r="T23" s="408"/>
      <c r="U23" s="68"/>
    </row>
    <row r="24" spans="1:21" x14ac:dyDescent="0.25">
      <c r="A24" s="73"/>
      <c r="B24" s="73"/>
      <c r="C24" s="73"/>
      <c r="D24" s="395"/>
      <c r="E24" s="395"/>
      <c r="F24" s="395"/>
      <c r="G24" s="410"/>
      <c r="H24" s="410"/>
      <c r="I24" s="73"/>
      <c r="J24" s="397"/>
      <c r="K24" s="397"/>
      <c r="L24" s="397"/>
      <c r="M24" s="411"/>
      <c r="N24" s="411"/>
      <c r="O24" s="73"/>
      <c r="P24" s="398"/>
      <c r="Q24" s="398"/>
      <c r="R24" s="398"/>
      <c r="S24" s="408"/>
      <c r="T24" s="408"/>
      <c r="U24" s="67"/>
    </row>
    <row r="25" spans="1:21" x14ac:dyDescent="0.25">
      <c r="A25" s="73"/>
      <c r="B25" s="73"/>
      <c r="C25" s="73"/>
      <c r="D25" s="341"/>
      <c r="E25" s="73"/>
      <c r="F25" s="73"/>
      <c r="G25" s="73"/>
      <c r="H25" s="73"/>
      <c r="I25" s="73"/>
      <c r="J25" s="73"/>
      <c r="K25" s="73"/>
      <c r="L25" s="73"/>
      <c r="M25" s="73"/>
      <c r="N25" s="73"/>
      <c r="O25" s="73"/>
      <c r="P25" s="73"/>
      <c r="Q25" s="73"/>
      <c r="R25" s="73"/>
      <c r="S25" s="73"/>
      <c r="T25" s="73"/>
      <c r="U25" s="67"/>
    </row>
    <row r="26" spans="1:21" x14ac:dyDescent="0.25">
      <c r="A26" s="73"/>
      <c r="B26" s="73"/>
      <c r="C26" s="73"/>
      <c r="D26" s="73"/>
      <c r="E26" s="73"/>
      <c r="F26" s="73"/>
      <c r="G26" s="73"/>
      <c r="H26" s="73"/>
      <c r="I26" s="73"/>
      <c r="J26" s="73"/>
      <c r="K26" s="73"/>
      <c r="L26" s="73"/>
      <c r="M26" s="73"/>
      <c r="N26" s="73"/>
      <c r="O26" s="73"/>
      <c r="P26" s="73"/>
      <c r="Q26" s="73"/>
      <c r="R26" s="73"/>
      <c r="S26" s="73"/>
      <c r="T26" s="73"/>
      <c r="U26" s="67"/>
    </row>
    <row r="27" spans="1:21" ht="14.25" customHeight="1" x14ac:dyDescent="0.25">
      <c r="A27" s="73"/>
      <c r="B27" s="73"/>
      <c r="C27" s="73"/>
      <c r="D27" s="70" t="s">
        <v>56</v>
      </c>
      <c r="E27" s="71" t="s">
        <v>57</v>
      </c>
      <c r="F27" s="71"/>
      <c r="G27" s="71"/>
      <c r="H27" s="71"/>
      <c r="I27" s="71"/>
      <c r="J27" s="71"/>
      <c r="K27" s="71"/>
      <c r="L27" s="71"/>
      <c r="M27" s="71"/>
      <c r="N27" s="71"/>
      <c r="O27" s="71"/>
      <c r="P27" s="71"/>
      <c r="Q27" s="71"/>
      <c r="R27" s="71"/>
      <c r="S27" s="71"/>
      <c r="T27" s="71"/>
      <c r="U27" s="72"/>
    </row>
    <row r="28" spans="1:21" ht="12" customHeight="1" x14ac:dyDescent="0.25">
      <c r="A28" s="73"/>
      <c r="B28" s="73"/>
      <c r="C28" s="73"/>
      <c r="D28" s="70" t="s">
        <v>58</v>
      </c>
      <c r="E28" s="71" t="s">
        <v>59</v>
      </c>
      <c r="F28" s="71"/>
      <c r="G28" s="71"/>
      <c r="H28" s="71"/>
      <c r="I28" s="71"/>
      <c r="J28" s="71"/>
      <c r="K28" s="71"/>
      <c r="L28" s="71"/>
      <c r="M28" s="71"/>
      <c r="N28" s="71"/>
      <c r="O28" s="71"/>
      <c r="P28" s="71"/>
      <c r="Q28" s="71"/>
      <c r="R28" s="71"/>
      <c r="S28" s="71"/>
      <c r="T28" s="71"/>
      <c r="U28" s="72"/>
    </row>
    <row r="29" spans="1:21" x14ac:dyDescent="0.25">
      <c r="A29" s="73"/>
      <c r="B29" s="73"/>
      <c r="C29" s="73"/>
      <c r="D29" s="70" t="s">
        <v>60</v>
      </c>
      <c r="E29" s="71" t="s">
        <v>61</v>
      </c>
      <c r="F29" s="71"/>
      <c r="G29" s="71"/>
      <c r="H29" s="71"/>
      <c r="I29" s="71"/>
      <c r="J29" s="71"/>
      <c r="K29" s="71"/>
      <c r="L29" s="71"/>
      <c r="M29" s="71"/>
      <c r="N29" s="71"/>
      <c r="O29" s="71"/>
      <c r="P29" s="71"/>
      <c r="Q29" s="71"/>
      <c r="R29" s="71"/>
      <c r="S29" s="71"/>
      <c r="T29" s="71"/>
      <c r="U29" s="72"/>
    </row>
    <row r="30" spans="1:21" x14ac:dyDescent="0.25">
      <c r="A30" s="73"/>
      <c r="B30" s="73"/>
      <c r="C30" s="73"/>
      <c r="D30" s="73"/>
      <c r="E30" s="73"/>
      <c r="F30" s="73"/>
      <c r="G30" s="73"/>
      <c r="H30" s="73"/>
      <c r="I30" s="73"/>
      <c r="J30" s="73"/>
      <c r="K30" s="73"/>
      <c r="L30" s="73"/>
      <c r="M30" s="73"/>
      <c r="N30" s="73"/>
      <c r="O30" s="73"/>
      <c r="P30" s="73"/>
      <c r="Q30" s="73"/>
      <c r="R30" s="73"/>
      <c r="S30" s="73"/>
      <c r="T30" s="73"/>
      <c r="U30" s="67"/>
    </row>
    <row r="31" spans="1:21" x14ac:dyDescent="0.25">
      <c r="A31" s="67"/>
      <c r="B31" s="407" t="s">
        <v>213</v>
      </c>
      <c r="C31" s="407"/>
      <c r="D31" s="407"/>
      <c r="E31" s="407"/>
      <c r="F31" s="407"/>
      <c r="G31" s="407"/>
      <c r="H31" s="407"/>
      <c r="I31" s="407"/>
      <c r="J31" s="407"/>
      <c r="K31" s="407"/>
      <c r="L31" s="407"/>
      <c r="M31" s="407"/>
      <c r="N31" s="407"/>
      <c r="O31" s="407"/>
      <c r="P31" s="407"/>
      <c r="Q31" s="407"/>
      <c r="R31" s="407"/>
      <c r="S31" s="407"/>
      <c r="T31" s="407"/>
      <c r="U31" s="67"/>
    </row>
    <row r="32" spans="1:21" s="257" customFormat="1" x14ac:dyDescent="0.25">
      <c r="B32" s="381" t="s">
        <v>242</v>
      </c>
      <c r="C32" s="381"/>
      <c r="D32" s="381"/>
      <c r="E32" s="381"/>
      <c r="F32" s="381"/>
      <c r="G32" s="381"/>
      <c r="H32" s="381"/>
      <c r="I32" s="381"/>
      <c r="J32" s="381"/>
      <c r="K32" s="381"/>
      <c r="L32" s="381"/>
      <c r="M32" s="381"/>
      <c r="N32" s="381"/>
      <c r="O32" s="381"/>
      <c r="P32" s="381"/>
      <c r="Q32" s="381"/>
      <c r="R32" s="381"/>
      <c r="S32" s="381"/>
      <c r="T32" s="381"/>
    </row>
    <row r="33" spans="1:21" ht="32.25" customHeight="1" x14ac:dyDescent="0.25">
      <c r="A33" s="67"/>
      <c r="B33" s="381" t="s">
        <v>205</v>
      </c>
      <c r="C33" s="381"/>
      <c r="D33" s="381"/>
      <c r="E33" s="381"/>
      <c r="F33" s="381"/>
      <c r="G33" s="381"/>
      <c r="H33" s="381"/>
      <c r="I33" s="381"/>
      <c r="J33" s="381"/>
      <c r="K33" s="381"/>
      <c r="L33" s="381"/>
      <c r="M33" s="381"/>
      <c r="N33" s="381"/>
      <c r="O33" s="381"/>
      <c r="P33" s="381"/>
      <c r="Q33" s="381"/>
      <c r="R33" s="381"/>
      <c r="S33" s="381"/>
      <c r="T33" s="381"/>
      <c r="U33" s="67"/>
    </row>
    <row r="40" spans="1:21" x14ac:dyDescent="0.25">
      <c r="H40" s="137"/>
    </row>
  </sheetData>
  <mergeCells count="49">
    <mergeCell ref="B33:T33"/>
    <mergeCell ref="B31:T31"/>
    <mergeCell ref="S23:T24"/>
    <mergeCell ref="R18:T20"/>
    <mergeCell ref="B19:B20"/>
    <mergeCell ref="D22:H22"/>
    <mergeCell ref="J22:N22"/>
    <mergeCell ref="P22:T22"/>
    <mergeCell ref="D23:F24"/>
    <mergeCell ref="G23:H24"/>
    <mergeCell ref="J23:L24"/>
    <mergeCell ref="M23:N24"/>
    <mergeCell ref="P23:R24"/>
    <mergeCell ref="D18:D20"/>
    <mergeCell ref="F18:H20"/>
    <mergeCell ref="J18:J20"/>
    <mergeCell ref="L18:N20"/>
    <mergeCell ref="P18:P20"/>
    <mergeCell ref="L15:L17"/>
    <mergeCell ref="N15:N17"/>
    <mergeCell ref="P15:P17"/>
    <mergeCell ref="R15:R17"/>
    <mergeCell ref="T15:T17"/>
    <mergeCell ref="N8:N11"/>
    <mergeCell ref="P8:P11"/>
    <mergeCell ref="R8:R11"/>
    <mergeCell ref="T8:T11"/>
    <mergeCell ref="J15:J17"/>
    <mergeCell ref="B12:B14"/>
    <mergeCell ref="B8:B11"/>
    <mergeCell ref="D8:D11"/>
    <mergeCell ref="F8:F11"/>
    <mergeCell ref="H8:H11"/>
    <mergeCell ref="B32:T32"/>
    <mergeCell ref="D3:H3"/>
    <mergeCell ref="J3:N3"/>
    <mergeCell ref="P3:T3"/>
    <mergeCell ref="D4:F5"/>
    <mergeCell ref="G4:H5"/>
    <mergeCell ref="J4:L5"/>
    <mergeCell ref="M4:N5"/>
    <mergeCell ref="P4:R5"/>
    <mergeCell ref="S4:T5"/>
    <mergeCell ref="J8:J11"/>
    <mergeCell ref="L8:L11"/>
    <mergeCell ref="B15:B17"/>
    <mergeCell ref="D15:D17"/>
    <mergeCell ref="F15:F17"/>
    <mergeCell ref="H15:H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election activeCell="A11" sqref="A11:H11"/>
    </sheetView>
  </sheetViews>
  <sheetFormatPr baseColWidth="10" defaultRowHeight="11.25" x14ac:dyDescent="0.2"/>
  <cols>
    <col min="1" max="1" width="34.28515625" style="328" bestFit="1" customWidth="1"/>
    <col min="2" max="2" width="21" style="328" bestFit="1" customWidth="1"/>
    <col min="3" max="3" width="7.42578125" style="328" bestFit="1" customWidth="1"/>
    <col min="4" max="4" width="9.5703125" style="328" bestFit="1" customWidth="1"/>
    <col min="5" max="5" width="7.42578125" style="328" bestFit="1" customWidth="1"/>
    <col min="6" max="6" width="9.5703125" style="328" bestFit="1" customWidth="1"/>
    <col min="7" max="7" width="7.42578125" style="328" bestFit="1" customWidth="1"/>
    <col min="8" max="8" width="9.5703125" style="328" bestFit="1" customWidth="1"/>
    <col min="9" max="16384" width="11.42578125" style="328"/>
  </cols>
  <sheetData>
    <row r="1" spans="1:9" ht="28.5" customHeight="1" thickBot="1" x14ac:dyDescent="0.25">
      <c r="A1" s="414" t="s">
        <v>152</v>
      </c>
      <c r="B1" s="414"/>
      <c r="C1" s="414"/>
      <c r="D1" s="414"/>
      <c r="E1" s="414"/>
      <c r="F1" s="414"/>
      <c r="G1" s="414"/>
      <c r="H1" s="414"/>
    </row>
    <row r="2" spans="1:9" ht="23.25" customHeight="1" x14ac:dyDescent="0.2">
      <c r="A2" s="415" t="s">
        <v>150</v>
      </c>
      <c r="B2" s="417" t="s">
        <v>151</v>
      </c>
      <c r="C2" s="419" t="s">
        <v>62</v>
      </c>
      <c r="D2" s="420"/>
      <c r="E2" s="419" t="s">
        <v>63</v>
      </c>
      <c r="F2" s="420"/>
      <c r="G2" s="421" t="s">
        <v>64</v>
      </c>
      <c r="H2" s="421"/>
    </row>
    <row r="3" spans="1:9" x14ac:dyDescent="0.2">
      <c r="A3" s="416"/>
      <c r="B3" s="418"/>
      <c r="C3" s="104" t="s">
        <v>19</v>
      </c>
      <c r="D3" s="325" t="s">
        <v>65</v>
      </c>
      <c r="E3" s="104" t="s">
        <v>19</v>
      </c>
      <c r="F3" s="325" t="s">
        <v>65</v>
      </c>
      <c r="G3" s="89" t="s">
        <v>19</v>
      </c>
      <c r="H3" s="89" t="s">
        <v>65</v>
      </c>
    </row>
    <row r="4" spans="1:9" x14ac:dyDescent="0.2">
      <c r="A4" s="258" t="s">
        <v>66</v>
      </c>
      <c r="B4" s="329">
        <v>3792662</v>
      </c>
      <c r="C4" s="329">
        <v>133914</v>
      </c>
      <c r="D4" s="330">
        <f>C4/$B4*100</f>
        <v>3.5308709291785032</v>
      </c>
      <c r="E4" s="329">
        <v>125166</v>
      </c>
      <c r="F4" s="330">
        <f>E4/B4*100</f>
        <v>3.3002149941123147</v>
      </c>
      <c r="G4" s="329">
        <v>10468</v>
      </c>
      <c r="H4" s="331">
        <f>G4/$B4*100</f>
        <v>0.27600666761235249</v>
      </c>
      <c r="I4" s="332"/>
    </row>
    <row r="5" spans="1:9" x14ac:dyDescent="0.2">
      <c r="A5" s="258" t="s">
        <v>67</v>
      </c>
      <c r="B5" s="329">
        <v>991252</v>
      </c>
      <c r="C5" s="329">
        <v>110014</v>
      </c>
      <c r="D5" s="330">
        <f>C5/$B5*100</f>
        <v>11.098489586906256</v>
      </c>
      <c r="E5" s="329">
        <v>62965</v>
      </c>
      <c r="F5" s="330">
        <f>E5/B5*100</f>
        <v>6.3520678899008534</v>
      </c>
      <c r="G5" s="329">
        <v>102108</v>
      </c>
      <c r="H5" s="331">
        <f>G5/$B5*100</f>
        <v>10.300912381513481</v>
      </c>
      <c r="I5" s="332"/>
    </row>
    <row r="6" spans="1:9" x14ac:dyDescent="0.2">
      <c r="A6" s="258" t="s">
        <v>68</v>
      </c>
      <c r="B6" s="329">
        <v>352710</v>
      </c>
      <c r="C6" s="329">
        <v>26101</v>
      </c>
      <c r="D6" s="330">
        <f>C6/$B6*100</f>
        <v>7.4001304187576196</v>
      </c>
      <c r="E6" s="329">
        <v>27208</v>
      </c>
      <c r="F6" s="330">
        <f>E6/B6*100</f>
        <v>7.7139859941595086</v>
      </c>
      <c r="G6" s="329">
        <v>9430</v>
      </c>
      <c r="H6" s="331">
        <f>G6/$B6*100</f>
        <v>2.67358453120127</v>
      </c>
      <c r="I6" s="332"/>
    </row>
    <row r="7" spans="1:9" x14ac:dyDescent="0.2">
      <c r="A7" s="259" t="s">
        <v>69</v>
      </c>
      <c r="B7" s="333">
        <v>182571</v>
      </c>
      <c r="C7" s="333">
        <v>28473</v>
      </c>
      <c r="D7" s="334">
        <f>C7/$B7*100</f>
        <v>15.595576515437829</v>
      </c>
      <c r="E7" s="333">
        <v>10141</v>
      </c>
      <c r="F7" s="334">
        <f>E7/B7*100</f>
        <v>5.5545513800110644</v>
      </c>
      <c r="G7" s="333">
        <v>47298</v>
      </c>
      <c r="H7" s="335">
        <f t="shared" ref="H7:H8" si="0">G7/$B7*100</f>
        <v>25.906633583646908</v>
      </c>
      <c r="I7" s="332"/>
    </row>
    <row r="8" spans="1:9" ht="12" thickBot="1" x14ac:dyDescent="0.25">
      <c r="A8" s="336" t="s">
        <v>13</v>
      </c>
      <c r="B8" s="337">
        <v>5319195</v>
      </c>
      <c r="C8" s="337">
        <v>298502</v>
      </c>
      <c r="D8" s="338">
        <f t="shared" ref="D8" si="1">C8/$B8*100</f>
        <v>5.6117890019072432</v>
      </c>
      <c r="E8" s="337">
        <v>225480</v>
      </c>
      <c r="F8" s="338">
        <f>E8/B8*100</f>
        <v>4.2389872903700647</v>
      </c>
      <c r="G8" s="337">
        <v>169304</v>
      </c>
      <c r="H8" s="339">
        <f t="shared" si="0"/>
        <v>3.1828876361930707</v>
      </c>
      <c r="I8" s="332"/>
    </row>
    <row r="9" spans="1:9" ht="15" customHeight="1" x14ac:dyDescent="0.2">
      <c r="A9" s="413" t="s">
        <v>213</v>
      </c>
      <c r="B9" s="413"/>
      <c r="C9" s="413"/>
      <c r="D9" s="413"/>
      <c r="E9" s="413"/>
      <c r="F9" s="413"/>
      <c r="G9" s="413"/>
      <c r="H9" s="413"/>
    </row>
    <row r="10" spans="1:9" ht="25.5" customHeight="1" x14ac:dyDescent="0.2">
      <c r="A10" s="389" t="s">
        <v>242</v>
      </c>
      <c r="B10" s="389"/>
      <c r="C10" s="389"/>
      <c r="D10" s="389"/>
      <c r="E10" s="389"/>
      <c r="F10" s="389"/>
      <c r="G10" s="389"/>
      <c r="H10" s="389"/>
    </row>
    <row r="11" spans="1:9" ht="24.75" customHeight="1" x14ac:dyDescent="0.2">
      <c r="A11" s="389" t="s">
        <v>245</v>
      </c>
      <c r="B11" s="389"/>
      <c r="C11" s="389"/>
      <c r="D11" s="389"/>
      <c r="E11" s="389"/>
      <c r="F11" s="389"/>
      <c r="G11" s="389"/>
      <c r="H11" s="389"/>
    </row>
  </sheetData>
  <mergeCells count="9">
    <mergeCell ref="A10:H10"/>
    <mergeCell ref="A9:H9"/>
    <mergeCell ref="A11:H11"/>
    <mergeCell ref="A1:H1"/>
    <mergeCell ref="A2:A3"/>
    <mergeCell ref="B2:B3"/>
    <mergeCell ref="C2:D2"/>
    <mergeCell ref="E2:F2"/>
    <mergeCell ref="G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F24" sqref="F24"/>
    </sheetView>
  </sheetViews>
  <sheetFormatPr baseColWidth="10" defaultRowHeight="15" x14ac:dyDescent="0.25"/>
  <sheetData>
    <row r="1" spans="1:1" x14ac:dyDescent="0.25">
      <c r="A1" s="138" t="s">
        <v>142</v>
      </c>
    </row>
    <row r="19" spans="1:9" ht="15" customHeight="1" x14ac:dyDescent="0.25">
      <c r="A19" s="422" t="s">
        <v>213</v>
      </c>
      <c r="B19" s="422"/>
      <c r="C19" s="422"/>
      <c r="D19" s="422"/>
      <c r="E19" s="422"/>
      <c r="F19" s="422"/>
      <c r="G19" s="422"/>
      <c r="H19" s="422"/>
      <c r="I19" s="422"/>
    </row>
    <row r="20" spans="1:9" ht="22.5" customHeight="1" x14ac:dyDescent="0.25">
      <c r="A20" s="383" t="s">
        <v>246</v>
      </c>
      <c r="B20" s="383"/>
      <c r="C20" s="383"/>
      <c r="D20" s="383"/>
      <c r="E20" s="383"/>
      <c r="F20" s="383"/>
      <c r="G20" s="383"/>
      <c r="H20" s="383"/>
      <c r="I20" s="383"/>
    </row>
    <row r="21" spans="1:9" ht="15" customHeight="1" x14ac:dyDescent="0.25">
      <c r="A21" s="383" t="s">
        <v>153</v>
      </c>
      <c r="B21" s="383"/>
      <c r="C21" s="383"/>
      <c r="D21" s="383"/>
      <c r="E21" s="383"/>
      <c r="F21" s="383"/>
      <c r="G21" s="383"/>
      <c r="H21" s="383"/>
      <c r="I21" s="383"/>
    </row>
    <row r="22" spans="1:9" ht="24" customHeight="1" x14ac:dyDescent="0.25"/>
    <row r="23" spans="1:9" ht="24.75" customHeight="1" x14ac:dyDescent="0.25"/>
    <row r="24" spans="1:9" ht="27" customHeight="1" x14ac:dyDescent="0.25"/>
  </sheetData>
  <mergeCells count="3">
    <mergeCell ref="A19:I19"/>
    <mergeCell ref="A21:I21"/>
    <mergeCell ref="A20:I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FT 4.6-1</vt:lpstr>
      <vt:lpstr>FT 4.6-2</vt:lpstr>
      <vt:lpstr>source FT 4.6-2</vt:lpstr>
      <vt:lpstr>FT 4.6-3</vt:lpstr>
      <vt:lpstr>FT 4.6-4</vt:lpstr>
      <vt:lpstr>source FT 4.6-4</vt:lpstr>
      <vt:lpstr>FT 4.6-5</vt:lpstr>
      <vt:lpstr>FT 4.6-6</vt:lpstr>
      <vt:lpstr>FT 4.6-7</vt:lpstr>
      <vt:lpstr>source FT 4.6-7</vt:lpstr>
      <vt:lpstr>FT 4.6-8</vt:lpstr>
      <vt:lpstr>FT 4.6-9</vt:lpstr>
      <vt:lpstr>FT 4.6-10</vt:lpstr>
      <vt:lpstr>FT 4.6-11</vt:lpstr>
      <vt:lpstr>FT 4.6-12</vt:lpstr>
      <vt:lpstr>complementaire_FT 4.6-12</vt:lpstr>
      <vt:lpstr>FT 4.6-13</vt:lpstr>
      <vt:lpstr>FT 4.6-14</vt:lpstr>
      <vt:lpstr>complementaire_FT 4.6-14</vt:lpstr>
      <vt:lpstr>FT 4.6-15</vt:lpstr>
      <vt:lpstr>FT 4.6-16</vt:lpstr>
      <vt:lpstr>complementaire_FT 4.6-16</vt:lpstr>
    </vt:vector>
  </TitlesOfParts>
  <Company>MINEFI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 Amadou Yaya</dc:creator>
  <cp:lastModifiedBy>Amadou Yaya Ba</cp:lastModifiedBy>
  <dcterms:created xsi:type="dcterms:W3CDTF">2017-04-20T15:13:22Z</dcterms:created>
  <dcterms:modified xsi:type="dcterms:W3CDTF">2019-10-02T12:37:55Z</dcterms:modified>
</cp:coreProperties>
</file>