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4-Envoi maquette\FT 7\"/>
    </mc:Choice>
  </mc:AlternateContent>
  <bookViews>
    <workbookView xWindow="120" yWindow="150" windowWidth="20370" windowHeight="11010" tabRatio="701" activeTab="7"/>
  </bookViews>
  <sheets>
    <sheet name="F 7.3-1" sheetId="1" r:id="rId1"/>
    <sheet name="F 7.3-2" sheetId="13" r:id="rId2"/>
    <sheet name="Source F 7.3-2" sheetId="14" r:id="rId3"/>
    <sheet name="F 7.3-3" sheetId="15" r:id="rId4"/>
    <sheet name="Source F 7.3-3" sheetId="16" r:id="rId5"/>
    <sheet name="F 7.3-4" sheetId="17" r:id="rId6"/>
    <sheet name="Source F 7.3-4" sheetId="18" r:id="rId7"/>
    <sheet name="F 7.3-5" sheetId="20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H5" i="20" l="1"/>
  <c r="C12" i="18"/>
  <c r="D12" i="18"/>
  <c r="E12" i="18"/>
  <c r="F12" i="18"/>
  <c r="G12" i="18"/>
  <c r="H12" i="18"/>
  <c r="I12" i="18"/>
  <c r="C13" i="18"/>
  <c r="D13" i="18"/>
  <c r="E13" i="18"/>
  <c r="F13" i="18"/>
  <c r="G13" i="18"/>
  <c r="H13" i="18"/>
  <c r="I13" i="18"/>
  <c r="C14" i="18"/>
  <c r="D14" i="18"/>
  <c r="E14" i="18"/>
  <c r="F14" i="18"/>
  <c r="G14" i="18"/>
  <c r="H14" i="18"/>
  <c r="I14" i="18"/>
  <c r="B13" i="18"/>
  <c r="B14" i="18"/>
  <c r="B12" i="18"/>
  <c r="F4" i="16"/>
  <c r="F5" i="16"/>
  <c r="F6" i="16"/>
  <c r="F7" i="16"/>
  <c r="F8" i="16"/>
  <c r="F9" i="16"/>
  <c r="F10" i="16"/>
  <c r="F11" i="16"/>
  <c r="E5" i="16"/>
  <c r="E6" i="16"/>
  <c r="E7" i="16"/>
  <c r="E8" i="16"/>
  <c r="E9" i="16"/>
  <c r="E10" i="16"/>
  <c r="E11" i="16"/>
  <c r="E4" i="16"/>
  <c r="B14" i="14"/>
  <c r="C14" i="14"/>
  <c r="D14" i="14"/>
  <c r="E14" i="14"/>
  <c r="F14" i="14"/>
  <c r="G14" i="14"/>
  <c r="H14" i="14"/>
  <c r="B15" i="14"/>
  <c r="C15" i="14"/>
  <c r="D15" i="14"/>
  <c r="E15" i="14"/>
  <c r="F15" i="14"/>
  <c r="G15" i="14"/>
  <c r="H15" i="14"/>
  <c r="B16" i="14"/>
  <c r="C16" i="14"/>
  <c r="D16" i="14"/>
  <c r="E16" i="14"/>
  <c r="F16" i="14"/>
  <c r="G16" i="14"/>
  <c r="H16" i="14"/>
  <c r="B17" i="14"/>
  <c r="C17" i="14"/>
  <c r="D17" i="14"/>
  <c r="E17" i="14"/>
  <c r="F17" i="14"/>
  <c r="G17" i="14"/>
  <c r="H17" i="14"/>
  <c r="I15" i="14"/>
  <c r="I16" i="14"/>
  <c r="I17" i="14"/>
  <c r="I14" i="14"/>
  <c r="B13" i="14"/>
  <c r="H9" i="20" l="1"/>
  <c r="H8" i="20"/>
  <c r="H7" i="20"/>
  <c r="H6" i="20"/>
  <c r="C13" i="14" l="1"/>
  <c r="D13" i="14"/>
  <c r="E13" i="14"/>
  <c r="F13" i="14"/>
  <c r="G13" i="14"/>
  <c r="H13" i="14"/>
  <c r="I13" i="14"/>
  <c r="J13" i="14"/>
  <c r="C11" i="18"/>
  <c r="D11" i="18"/>
  <c r="E11" i="18"/>
  <c r="F11" i="18"/>
  <c r="G11" i="18"/>
  <c r="H11" i="18"/>
  <c r="I11" i="18"/>
  <c r="J11" i="18"/>
  <c r="B11" i="18"/>
  <c r="H8" i="1" l="1"/>
  <c r="H6" i="1"/>
  <c r="H7" i="1"/>
  <c r="H5" i="1"/>
  <c r="G10" i="1"/>
  <c r="H4" i="1"/>
  <c r="H9" i="1"/>
</calcChain>
</file>

<file path=xl/comments1.xml><?xml version="1.0" encoding="utf-8"?>
<comments xmlns="http://schemas.openxmlformats.org/spreadsheetml/2006/main">
  <authors>
    <author>Claire HAGEGE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Claire HAGEGE:</t>
        </r>
        <r>
          <rPr>
            <sz val="9"/>
            <color indexed="81"/>
            <rFont val="Tahoma"/>
            <family val="2"/>
          </rPr>
          <t xml:space="preserve">
(Cette figure est le pendant des figures relatives aux dépenses de formation du versant FPE)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Claire HAGEGE:</t>
        </r>
        <r>
          <rPr>
            <sz val="9"/>
            <color indexed="81"/>
            <rFont val="Tahoma"/>
            <family val="2"/>
          </rPr>
          <t xml:space="preserve">
Ordre des différents fonds revu par rapport à l'année dernière (inversion des deux premières lignes)</t>
        </r>
      </text>
    </comment>
  </commentList>
</comments>
</file>

<file path=xl/comments2.xml><?xml version="1.0" encoding="utf-8"?>
<comments xmlns="http://schemas.openxmlformats.org/spreadsheetml/2006/main">
  <authors>
    <author>Claire HAGEGE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Claire HAGEGE:</t>
        </r>
        <r>
          <rPr>
            <sz val="9"/>
            <color indexed="81"/>
            <rFont val="Tahoma"/>
            <family val="2"/>
          </rPr>
          <t xml:space="preserve">
Remarque sur le champ : il s'agit "uniquement" des départs en formation financés par l'ANFH (sur le fonds "Plan de formation").
</t>
        </r>
      </text>
    </comment>
  </commentList>
</comments>
</file>

<file path=xl/sharedStrings.xml><?xml version="1.0" encoding="utf-8"?>
<sst xmlns="http://schemas.openxmlformats.org/spreadsheetml/2006/main" count="74" uniqueCount="50">
  <si>
    <t>Total</t>
  </si>
  <si>
    <t>Source : Rapports d'activité de l'ANFH.</t>
  </si>
  <si>
    <t>(en %)</t>
  </si>
  <si>
    <t>Fonds mutualisé pour les études promotionnelles (FMEP)</t>
  </si>
  <si>
    <t>Plan de formation des établissements</t>
  </si>
  <si>
    <t>Évolution annuelle 
moyenne 
(en %)</t>
  </si>
  <si>
    <t>Développement professionnel continu médical (DPCM)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</si>
  <si>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tablissements et services d'aide par le travail (Esat)</t>
    </r>
  </si>
  <si>
    <t>A</t>
  </si>
  <si>
    <t>B</t>
  </si>
  <si>
    <t>C</t>
  </si>
  <si>
    <r>
      <t>Autres</t>
    </r>
    <r>
      <rPr>
        <b/>
        <vertAlign val="superscript"/>
        <sz val="9"/>
        <color theme="1"/>
        <rFont val="Calibri Light"/>
        <family val="2"/>
      </rPr>
      <t>(*)</t>
    </r>
  </si>
  <si>
    <t>Année</t>
  </si>
  <si>
    <t>Nombre de départs, en milliers 
(axe de gauche)</t>
  </si>
  <si>
    <t>Nombre d'heures, en milliers 
(axe de droite)</t>
  </si>
  <si>
    <t>CFP-VAE-BC</t>
  </si>
  <si>
    <t>(3) Depuis 2009.</t>
  </si>
  <si>
    <t>(4) Depuis 2013.</t>
  </si>
  <si>
    <t>2018
 (en milliers d'euros)</t>
  </si>
  <si>
    <t>Évolution 2018/2017
(en %)</t>
  </si>
  <si>
    <t>(2) Depuis 2008.</t>
  </si>
  <si>
    <r>
      <t>2,6</t>
    </r>
    <r>
      <rPr>
        <vertAlign val="superscript"/>
        <sz val="8"/>
        <rFont val="Arial"/>
        <family val="2"/>
      </rPr>
      <t>(2)</t>
    </r>
  </si>
  <si>
    <r>
      <t>2,2</t>
    </r>
    <r>
      <rPr>
        <vertAlign val="superscript"/>
        <sz val="8"/>
        <rFont val="Arial"/>
        <family val="2"/>
      </rPr>
      <t>(2)</t>
    </r>
  </si>
  <si>
    <r>
      <t>5,7</t>
    </r>
    <r>
      <rPr>
        <vertAlign val="superscript"/>
        <sz val="8"/>
        <rFont val="Arial"/>
        <family val="2"/>
      </rPr>
      <t>(2)</t>
    </r>
  </si>
  <si>
    <r>
      <t>3,2</t>
    </r>
    <r>
      <rPr>
        <vertAlign val="superscript"/>
        <sz val="8"/>
        <rFont val="Arial"/>
        <family val="2"/>
      </rPr>
      <t>(3)</t>
    </r>
  </si>
  <si>
    <r>
      <t>8,9</t>
    </r>
    <r>
      <rPr>
        <vertAlign val="superscript"/>
        <sz val="8"/>
        <rFont val="Arial"/>
        <family val="2"/>
      </rPr>
      <t>(4)</t>
    </r>
  </si>
  <si>
    <r>
      <t>3,4</t>
    </r>
    <r>
      <rPr>
        <b/>
        <vertAlign val="superscript"/>
        <sz val="8"/>
        <rFont val="Arial"/>
        <family val="2"/>
      </rPr>
      <t>(2)</t>
    </r>
  </si>
  <si>
    <t>Source Figure 7.3-2 : Répartition des départs en formation dans le cadre du plan de formation par catégorie hiérarchique</t>
  </si>
  <si>
    <r>
      <t xml:space="preserve">Champ : </t>
    </r>
    <r>
      <rPr>
        <sz val="8"/>
        <rFont val="Calibri"/>
        <family val="2"/>
      </rPr>
      <t>É</t>
    </r>
    <r>
      <rPr>
        <sz val="8"/>
        <rFont val="Arial"/>
        <family val="2"/>
      </rPr>
      <t>tablissements adhérents à l'ANFH.</t>
    </r>
  </si>
  <si>
    <t>(*) Emplois aidés ou non répartis.</t>
  </si>
  <si>
    <t>Lecture : En 2018, la collecte de l'ANFH s'élève à 838,7 millions d'euros, soit une hausse de 1,4 % par rapport à 2017.</t>
  </si>
  <si>
    <r>
      <t>Figure 7.3-1 : Montants des fonds dédiés à la formation collectés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par l'ANFH</t>
    </r>
  </si>
  <si>
    <t>Figure 7.3-2 : Répartition des départs en formation dans le cadre du plan de formation par catégorie hiérarchique</t>
  </si>
  <si>
    <t>Source Figure 7.3-3 : Nombre de départs et d'heures en formation dans le cadre du plan de formation des établissements</t>
  </si>
  <si>
    <t>Figure 7.3-3 : Nombre de départs et d'heures en formation dans le cadre du plan de formation des établissements</t>
  </si>
  <si>
    <t>(1) L'ANFH collecte et gère cinq fonds destinés au financement de la formation professionnelle des personnels médicaux et paramédicaux employés par les établissements de la FPH : - le "plan de formation des établissements" (contribution à hauteur minimum de 2,1 % de la masse salariale, versée à titre volontaire à l'ANFH) ; - le "CFP-VAE-BC" (0,2 %, obligatoire) ; - le fonds mutualisé pour les études promotionnelles (FMEP)  (0,6 %, obligatoire) ; - le fonds pour la formation des travailleurs handicapés pris en charge par les établissements et services d'aide par le travail (Esat) (4,8 %, volontaire) ; - le "Développement professionnel continu médical (DPCM)" (0,5 % ou 0,75 %, volontaire).</t>
  </si>
  <si>
    <t>Lecture : En 2018, 39 % des départs en formation au titre du plan de formation des établissements concernent des agents de catégorie A.</t>
  </si>
  <si>
    <t>Lecture : En 2018, 1,01 million de départs en formation ont été financés au titre du plan de formation des établissements. Cela représente 25,2 millions d'heures de formation.</t>
  </si>
  <si>
    <t>Lecture : En 2018, 53 % des bilans de compétences accordés concernent des agents de catégorie C.</t>
  </si>
  <si>
    <t>CFP - VAE - BC</t>
  </si>
  <si>
    <t>Validations des acquis de l'expérience (VAE)</t>
  </si>
  <si>
    <t>Nombre de départs en développement professionnel continu médical (DPCM)</t>
  </si>
  <si>
    <t>Études promotionnelles (EP)</t>
  </si>
  <si>
    <t>Congés de formation professionnelle (CFP)</t>
  </si>
  <si>
    <t>Champ : Établissements adhérents à l'ANFH (2 257 établissements en 2018, 2 274 en 2017).</t>
  </si>
  <si>
    <t>Figure 7.3-4 : Répartition des dossiers de bilan de compétences accordés par catégorie hiérarchique</t>
  </si>
  <si>
    <t>Source Figure 7.3-4 : Répartition des dossiers de bilan de compétences accordés par catégorie hiérarchique</t>
  </si>
  <si>
    <t>Figure 7.3-5 : Nombre de dossiers de formation et de départs financés par type de formation</t>
  </si>
  <si>
    <t>Bilans de compétences (BC)</t>
  </si>
  <si>
    <t>Lecture : En 2018, 2 804 congés de formation professionnelle (CFP) ont été accordés et financés, soit une baisse de 6,1 % par rapport en 2017. Par ailleurs, 50 353 départs en formation ont été financés au titre de l'agrément DPCM.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</si>
</sst>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ambria"/>
      <family val="2"/>
      <scheme val="major"/>
    </font>
    <font>
      <b/>
      <sz val="8"/>
      <name val="Arial"/>
      <family val="2"/>
    </font>
    <font>
      <b/>
      <sz val="8"/>
      <name val="Calibri"/>
      <family val="2"/>
    </font>
    <font>
      <b/>
      <vertAlign val="superscript"/>
      <sz val="8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vertAlign val="superscript"/>
      <sz val="9"/>
      <color theme="1"/>
      <name val="Calibri Light"/>
      <family val="2"/>
    </font>
    <font>
      <sz val="9"/>
      <name val="Calibri Light"/>
      <family val="2"/>
    </font>
    <font>
      <sz val="9"/>
      <color rgb="FFFF0000"/>
      <name val="Calibri Light"/>
      <family val="2"/>
    </font>
    <font>
      <b/>
      <vertAlign val="superscript"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sz val="11"/>
      <color rgb="FF1F497D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7" fillId="4" borderId="1" applyFont="0" applyAlignment="0">
      <alignment horizontal="center" wrapText="1"/>
    </xf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164" fontId="0" fillId="0" borderId="0" xfId="0" applyNumberFormat="1"/>
    <xf numFmtId="0" fontId="13" fillId="0" borderId="0" xfId="0" applyFont="1" applyAlignment="1">
      <alignment vertical="top" wrapText="1"/>
    </xf>
    <xf numFmtId="1" fontId="0" fillId="0" borderId="0" xfId="0" applyNumberFormat="1"/>
    <xf numFmtId="3" fontId="0" fillId="0" borderId="0" xfId="0" applyNumberFormat="1"/>
    <xf numFmtId="3" fontId="14" fillId="0" borderId="0" xfId="0" applyNumberFormat="1" applyFont="1"/>
    <xf numFmtId="0" fontId="11" fillId="0" borderId="0" xfId="0" applyFont="1" applyAlignment="1">
      <alignment horizontal="left"/>
    </xf>
    <xf numFmtId="0" fontId="13" fillId="0" borderId="0" xfId="0" applyFont="1"/>
    <xf numFmtId="0" fontId="16" fillId="0" borderId="4" xfId="0" applyNumberFormat="1" applyFont="1" applyFill="1" applyBorder="1" applyAlignment="1">
      <alignment horizontal="center" vertical="center" wrapText="1"/>
    </xf>
    <xf numFmtId="0" fontId="9" fillId="0" borderId="0" xfId="8" applyFont="1"/>
    <xf numFmtId="3" fontId="7" fillId="5" borderId="3" xfId="0" applyNumberFormat="1" applyFont="1" applyFill="1" applyBorder="1" applyAlignment="1">
      <alignment horizontal="right" indent="3"/>
    </xf>
    <xf numFmtId="0" fontId="0" fillId="5" borderId="0" xfId="0" applyFill="1"/>
    <xf numFmtId="164" fontId="0" fillId="5" borderId="0" xfId="0" applyNumberFormat="1" applyFill="1"/>
    <xf numFmtId="3" fontId="7" fillId="5" borderId="0" xfId="0" applyNumberFormat="1" applyFont="1" applyFill="1" applyBorder="1" applyAlignment="1">
      <alignment horizontal="right" indent="3"/>
    </xf>
    <xf numFmtId="3" fontId="7" fillId="0" borderId="0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2"/>
    </xf>
    <xf numFmtId="3" fontId="16" fillId="0" borderId="2" xfId="0" applyNumberFormat="1" applyFont="1" applyFill="1" applyBorder="1" applyAlignment="1">
      <alignment horizontal="right" indent="3"/>
    </xf>
    <xf numFmtId="165" fontId="7" fillId="5" borderId="3" xfId="0" applyNumberFormat="1" applyFont="1" applyFill="1" applyBorder="1" applyAlignment="1">
      <alignment horizontal="right" indent="3"/>
    </xf>
    <xf numFmtId="165" fontId="7" fillId="5" borderId="0" xfId="0" applyNumberFormat="1" applyFont="1" applyFill="1" applyBorder="1" applyAlignment="1">
      <alignment horizontal="right" indent="3"/>
    </xf>
    <xf numFmtId="165" fontId="16" fillId="0" borderId="2" xfId="0" applyNumberFormat="1" applyFont="1" applyFill="1" applyBorder="1" applyAlignment="1">
      <alignment horizontal="right" indent="3"/>
    </xf>
    <xf numFmtId="0" fontId="16" fillId="5" borderId="4" xfId="0" applyNumberFormat="1" applyFont="1" applyFill="1" applyBorder="1" applyAlignment="1">
      <alignment horizontal="center" vertical="center" wrapText="1"/>
    </xf>
    <xf numFmtId="0" fontId="15" fillId="0" borderId="0" xfId="8" applyFont="1"/>
    <xf numFmtId="165" fontId="7" fillId="0" borderId="0" xfId="0" applyNumberFormat="1" applyFont="1" applyFill="1" applyBorder="1" applyAlignment="1">
      <alignment horizontal="right" indent="2"/>
    </xf>
    <xf numFmtId="165" fontId="7" fillId="0" borderId="5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left"/>
    </xf>
    <xf numFmtId="0" fontId="11" fillId="0" borderId="0" xfId="8" applyFont="1" applyAlignment="1">
      <alignment horizontal="left"/>
    </xf>
    <xf numFmtId="0" fontId="11" fillId="0" borderId="0" xfId="0" applyFont="1"/>
    <xf numFmtId="0" fontId="19" fillId="0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/>
    </xf>
    <xf numFmtId="1" fontId="20" fillId="0" borderId="1" xfId="10" applyNumberFormat="1" applyFont="1" applyFill="1" applyBorder="1" applyAlignment="1">
      <alignment horizontal="center" vertical="center"/>
    </xf>
    <xf numFmtId="0" fontId="22" fillId="0" borderId="0" xfId="8" applyFont="1"/>
    <xf numFmtId="0" fontId="19" fillId="0" borderId="1" xfId="11" applyFont="1" applyFill="1" applyBorder="1" applyAlignment="1">
      <alignment horizontal="center" vertical="center"/>
    </xf>
    <xf numFmtId="0" fontId="19" fillId="0" borderId="1" xfId="11" applyFont="1" applyFill="1" applyBorder="1" applyAlignment="1">
      <alignment horizontal="center" vertical="center" wrapText="1"/>
    </xf>
    <xf numFmtId="3" fontId="20" fillId="0" borderId="1" xfId="11" applyNumberFormat="1" applyFont="1" applyFill="1" applyBorder="1" applyAlignment="1">
      <alignment horizontal="center"/>
    </xf>
    <xf numFmtId="0" fontId="19" fillId="0" borderId="6" xfId="11" applyFont="1" applyFill="1" applyBorder="1" applyAlignment="1">
      <alignment horizontal="center" vertical="center"/>
    </xf>
    <xf numFmtId="3" fontId="20" fillId="0" borderId="6" xfId="11" applyNumberFormat="1" applyFont="1" applyFill="1" applyBorder="1" applyAlignment="1">
      <alignment horizontal="center"/>
    </xf>
    <xf numFmtId="0" fontId="23" fillId="0" borderId="0" xfId="8" applyFont="1"/>
    <xf numFmtId="166" fontId="22" fillId="0" borderId="0" xfId="12" applyNumberFormat="1" applyFont="1"/>
    <xf numFmtId="0" fontId="22" fillId="0" borderId="0" xfId="0" applyFont="1"/>
    <xf numFmtId="1" fontId="20" fillId="0" borderId="1" xfId="11" applyNumberFormat="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7" xfId="0" applyFont="1" applyFill="1" applyBorder="1"/>
    <xf numFmtId="0" fontId="16" fillId="5" borderId="8" xfId="0" applyFont="1" applyFill="1" applyBorder="1"/>
    <xf numFmtId="0" fontId="16" fillId="5" borderId="9" xfId="0" applyFont="1" applyFill="1" applyBorder="1"/>
    <xf numFmtId="0" fontId="16" fillId="0" borderId="10" xfId="0" applyFont="1" applyFill="1" applyBorder="1"/>
    <xf numFmtId="0" fontId="0" fillId="0" borderId="0" xfId="0" applyAlignment="1"/>
    <xf numFmtId="0" fontId="6" fillId="0" borderId="0" xfId="0" applyFont="1"/>
    <xf numFmtId="0" fontId="11" fillId="0" borderId="0" xfId="0" applyFont="1" applyAlignment="1">
      <alignment horizontal="left"/>
    </xf>
    <xf numFmtId="0" fontId="16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indent="2"/>
    </xf>
    <xf numFmtId="164" fontId="7" fillId="0" borderId="0" xfId="0" applyNumberFormat="1" applyFont="1" applyFill="1" applyBorder="1" applyAlignment="1">
      <alignment horizontal="right" indent="2"/>
    </xf>
    <xf numFmtId="3" fontId="7" fillId="0" borderId="2" xfId="0" applyNumberFormat="1" applyFont="1" applyFill="1" applyBorder="1" applyAlignment="1">
      <alignment horizontal="right" wrapText="1" indent="2"/>
    </xf>
    <xf numFmtId="165" fontId="7" fillId="0" borderId="2" xfId="0" applyNumberFormat="1" applyFont="1" applyFill="1" applyBorder="1" applyAlignment="1">
      <alignment horizontal="right" wrapText="1" indent="2"/>
    </xf>
    <xf numFmtId="0" fontId="0" fillId="0" borderId="0" xfId="0" applyAlignment="1">
      <alignment wrapText="1"/>
    </xf>
    <xf numFmtId="0" fontId="16" fillId="0" borderId="13" xfId="0" applyFont="1" applyFill="1" applyBorder="1"/>
    <xf numFmtId="0" fontId="16" fillId="0" borderId="9" xfId="0" applyFont="1" applyFill="1" applyBorder="1"/>
    <xf numFmtId="0" fontId="16" fillId="0" borderId="9" xfId="0" applyFont="1" applyFill="1" applyBorder="1" applyAlignment="1">
      <alignment horizontal="left" indent="2"/>
    </xf>
    <xf numFmtId="0" fontId="16" fillId="0" borderId="11" xfId="0" applyFont="1" applyFill="1" applyBorder="1"/>
    <xf numFmtId="0" fontId="16" fillId="0" borderId="10" xfId="0" applyFont="1" applyFill="1" applyBorder="1" applyAlignment="1">
      <alignment wrapText="1"/>
    </xf>
    <xf numFmtId="0" fontId="0" fillId="6" borderId="0" xfId="0" applyFill="1"/>
    <xf numFmtId="3" fontId="0" fillId="6" borderId="0" xfId="0" applyNumberFormat="1" applyFill="1"/>
    <xf numFmtId="1" fontId="0" fillId="6" borderId="0" xfId="0" applyNumberFormat="1" applyFill="1"/>
    <xf numFmtId="3" fontId="22" fillId="6" borderId="0" xfId="8" applyNumberFormat="1" applyFont="1" applyFill="1"/>
    <xf numFmtId="1" fontId="22" fillId="6" borderId="0" xfId="0" applyNumberFormat="1" applyFont="1" applyFill="1"/>
    <xf numFmtId="0" fontId="28" fillId="0" borderId="0" xfId="0" applyFont="1" applyAlignment="1">
      <alignment horizontal="left" vertical="center" indent="4"/>
    </xf>
    <xf numFmtId="0" fontId="7" fillId="5" borderId="0" xfId="0" applyNumberFormat="1" applyFont="1" applyFill="1" applyBorder="1" applyAlignment="1">
      <alignment horizontal="right" indent="3"/>
    </xf>
    <xf numFmtId="165" fontId="16" fillId="5" borderId="0" xfId="0" applyNumberFormat="1" applyFont="1" applyFill="1" applyBorder="1" applyAlignment="1">
      <alignment horizontal="right" indent="3"/>
    </xf>
    <xf numFmtId="0" fontId="0" fillId="5" borderId="0" xfId="0" applyFill="1" applyBorder="1"/>
    <xf numFmtId="0" fontId="11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8" applyFont="1" applyAlignment="1">
      <alignment horizontal="left"/>
    </xf>
    <xf numFmtId="3" fontId="0" fillId="0" borderId="0" xfId="0" applyNumberFormat="1" applyFill="1"/>
  </cellXfs>
  <cellStyles count="13">
    <cellStyle name="20 % - Accent4 2" xfId="1"/>
    <cellStyle name="20 % - Accent4 2 2" xfId="7"/>
    <cellStyle name="40 % - Accent4 2" xfId="2"/>
    <cellStyle name="40 % - Accent4 2 2" xfId="6"/>
    <cellStyle name="40 % - Accent4 2 3" xfId="9"/>
    <cellStyle name="40 % - Accent4 2 3 2" xfId="11"/>
    <cellStyle name="40 % - Accent4 2 4" xfId="10"/>
    <cellStyle name="Euro" xfId="3"/>
    <cellStyle name="Normal" xfId="0" builtinId="0"/>
    <cellStyle name="Normal 2" xfId="4"/>
    <cellStyle name="Normal 3" xfId="8"/>
    <cellStyle name="Pourcentage 2" xfId="12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'Source F 7.3-2'!$A$4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7.3-2'!$B$4:$J$4</c:f>
              <c:numCache>
                <c:formatCode>0</c:formatCode>
                <c:ptCount val="9"/>
                <c:pt idx="0">
                  <c:v>16</c:v>
                </c:pt>
                <c:pt idx="1">
                  <c:v>21</c:v>
                </c:pt>
                <c:pt idx="2">
                  <c:v>29</c:v>
                </c:pt>
                <c:pt idx="3">
                  <c:v>31</c:v>
                </c:pt>
                <c:pt idx="4">
                  <c:v>32</c:v>
                </c:pt>
                <c:pt idx="5">
                  <c:v>34.4</c:v>
                </c:pt>
                <c:pt idx="6">
                  <c:v>35</c:v>
                </c:pt>
                <c:pt idx="7">
                  <c:v>38</c:v>
                </c:pt>
                <c:pt idx="8">
                  <c:v>39</c:v>
                </c:pt>
              </c:numCache>
            </c:numRef>
          </c:val>
        </c:ser>
        <c:ser>
          <c:idx val="3"/>
          <c:order val="1"/>
          <c:tx>
            <c:strRef>
              <c:f>'Source F 7.3-2'!$A$5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7.3-2'!$B$5:$J$5</c:f>
              <c:numCache>
                <c:formatCode>0</c:formatCode>
                <c:ptCount val="9"/>
                <c:pt idx="0">
                  <c:v>41</c:v>
                </c:pt>
                <c:pt idx="1">
                  <c:v>35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23.4</c:v>
                </c:pt>
                <c:pt idx="6">
                  <c:v>23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0"/>
          <c:order val="2"/>
          <c:tx>
            <c:strRef>
              <c:f>'Source F 7.3-2'!$A$6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7.3-2'!$B$6:$J$6</c:f>
              <c:numCache>
                <c:formatCode>0</c:formatCode>
                <c:ptCount val="9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</c:numCache>
            </c:numRef>
          </c:val>
        </c:ser>
        <c:ser>
          <c:idx val="4"/>
          <c:order val="3"/>
          <c:tx>
            <c:strRef>
              <c:f>'Source F 7.3-2'!$A$7</c:f>
              <c:strCache>
                <c:ptCount val="1"/>
                <c:pt idx="0">
                  <c:v>Autres(*)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7.3-2'!$B$3:$J$3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7.3-2'!$B$7:$J$7</c:f>
              <c:numCache>
                <c:formatCode>0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2.2000000000000028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764176"/>
        <c:axId val="161764568"/>
      </c:barChart>
      <c:catAx>
        <c:axId val="16176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764568"/>
        <c:crosses val="autoZero"/>
        <c:auto val="1"/>
        <c:lblAlgn val="ctr"/>
        <c:lblOffset val="100"/>
        <c:noMultiLvlLbl val="0"/>
      </c:catAx>
      <c:valAx>
        <c:axId val="1617645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764176"/>
        <c:crosses val="autoZero"/>
        <c:crossBetween val="between"/>
        <c:majorUnit val="2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5"/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4306474583168"/>
          <c:y val="0.15925983528586257"/>
          <c:w val="0.74801732239219521"/>
          <c:h val="0.72592855153555969"/>
        </c:manualLayout>
      </c:layout>
      <c:barChart>
        <c:barDir val="col"/>
        <c:grouping val="clustered"/>
        <c:varyColors val="0"/>
        <c:ser>
          <c:idx val="1"/>
          <c:order val="0"/>
          <c:tx>
            <c:v>Départs (axe de gauche)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'Source F 7.3-3'!$A$4:$A$12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7.3-3'!$B$4:$B$12</c:f>
              <c:numCache>
                <c:formatCode>#,##0</c:formatCode>
                <c:ptCount val="9"/>
                <c:pt idx="0">
                  <c:v>838.64200000000005</c:v>
                </c:pt>
                <c:pt idx="1">
                  <c:v>882.31799999999998</c:v>
                </c:pt>
                <c:pt idx="2">
                  <c:v>941.36800000000005</c:v>
                </c:pt>
                <c:pt idx="3">
                  <c:v>983.93200000000002</c:v>
                </c:pt>
                <c:pt idx="4">
                  <c:v>1004.207</c:v>
                </c:pt>
                <c:pt idx="5">
                  <c:v>1023</c:v>
                </c:pt>
                <c:pt idx="6">
                  <c:v>1050.4000000000001</c:v>
                </c:pt>
                <c:pt idx="7">
                  <c:v>1042.3</c:v>
                </c:pt>
                <c:pt idx="8">
                  <c:v>1010.57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25832"/>
        <c:axId val="162628184"/>
      </c:barChart>
      <c:lineChart>
        <c:grouping val="standard"/>
        <c:varyColors val="0"/>
        <c:ser>
          <c:idx val="0"/>
          <c:order val="1"/>
          <c:tx>
            <c:v>Heures (axe de droite)</c:v>
          </c:tx>
          <c:cat>
            <c:numRef>
              <c:f>'Source F 7.3-3'!$A$4:$A$12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7.3-3'!$C$4:$C$12</c:f>
              <c:numCache>
                <c:formatCode>#,##0</c:formatCode>
                <c:ptCount val="9"/>
                <c:pt idx="0">
                  <c:v>25568.181818181816</c:v>
                </c:pt>
                <c:pt idx="1">
                  <c:v>27000</c:v>
                </c:pt>
                <c:pt idx="2">
                  <c:v>27280.746999999999</c:v>
                </c:pt>
                <c:pt idx="3">
                  <c:v>26447.453000000001</c:v>
                </c:pt>
                <c:pt idx="4">
                  <c:v>26341.263999999999</c:v>
                </c:pt>
                <c:pt idx="5">
                  <c:v>26243.359</c:v>
                </c:pt>
                <c:pt idx="6">
                  <c:v>25976.47</c:v>
                </c:pt>
                <c:pt idx="7">
                  <c:v>26218.388999999999</c:v>
                </c:pt>
                <c:pt idx="8">
                  <c:v>25180.651999999998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23480"/>
        <c:axId val="162629752"/>
      </c:lineChart>
      <c:catAx>
        <c:axId val="162625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2628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6281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fr-FR" b="1"/>
                  <a:t>Nombre de départs </a:t>
                </a:r>
              </a:p>
              <a:p>
                <a:pPr algn="ctr">
                  <a:defRPr b="1"/>
                </a:pPr>
                <a:r>
                  <a:rPr lang="fr-FR" b="1"/>
                  <a:t>(en milliers)</a:t>
                </a:r>
              </a:p>
            </c:rich>
          </c:tx>
          <c:layout>
            <c:manualLayout>
              <c:xMode val="edge"/>
              <c:yMode val="edge"/>
              <c:x val="2.1234045173649428E-2"/>
              <c:y val="4.1712325414129548E-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2625832"/>
        <c:crosses val="autoZero"/>
        <c:crossBetween val="between"/>
      </c:valAx>
      <c:catAx>
        <c:axId val="162623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629752"/>
        <c:crosses val="autoZero"/>
        <c:auto val="0"/>
        <c:lblAlgn val="ctr"/>
        <c:lblOffset val="100"/>
        <c:noMultiLvlLbl val="0"/>
      </c:catAx>
      <c:valAx>
        <c:axId val="162629752"/>
        <c:scaling>
          <c:orientation val="minMax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fr-FR" b="1"/>
                  <a:t>Nombre d'heures </a:t>
                </a:r>
              </a:p>
              <a:p>
                <a:pPr algn="ctr">
                  <a:defRPr b="1"/>
                </a:pPr>
                <a:r>
                  <a:rPr lang="fr-FR" b="1"/>
                  <a:t>(en milliers)</a:t>
                </a:r>
              </a:p>
            </c:rich>
          </c:tx>
          <c:layout>
            <c:manualLayout>
              <c:xMode val="edge"/>
              <c:yMode val="edge"/>
              <c:x val="0.76198153575761818"/>
              <c:y val="8.8869809494760083E-4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26234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8736643837589071"/>
          <c:y val="4.0790331163046541E-2"/>
          <c:w val="0.29673247080027843"/>
          <c:h val="0.132353867531264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'Source F 7.3-4'!$A$4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7.3-4'!$B$3:$J$3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7.3-4'!$B$4:$J$4</c:f>
              <c:numCache>
                <c:formatCode>0</c:formatCode>
                <c:ptCount val="9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21</c:v>
                </c:pt>
                <c:pt idx="6">
                  <c:v>21</c:v>
                </c:pt>
                <c:pt idx="7" formatCode="General">
                  <c:v>24</c:v>
                </c:pt>
                <c:pt idx="8" formatCode="General">
                  <c:v>27</c:v>
                </c:pt>
              </c:numCache>
            </c:numRef>
          </c:val>
        </c:ser>
        <c:ser>
          <c:idx val="2"/>
          <c:order val="1"/>
          <c:tx>
            <c:strRef>
              <c:f>'Source F 7.3-4'!$A$5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7.3-4'!$B$3:$J$3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7.3-4'!$B$5:$J$5</c:f>
              <c:numCache>
                <c:formatCode>General</c:formatCode>
                <c:ptCount val="9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</c:numCache>
            </c:numRef>
          </c:val>
        </c:ser>
        <c:ser>
          <c:idx val="3"/>
          <c:order val="2"/>
          <c:tx>
            <c:strRef>
              <c:f>'Source F 7.3-4'!$A$6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F 7.3-4'!$B$3:$J$3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'Source F 7.3-4'!$B$6:$J$6</c:f>
              <c:numCache>
                <c:formatCode>0</c:formatCode>
                <c:ptCount val="9"/>
                <c:pt idx="0">
                  <c:v>54</c:v>
                </c:pt>
                <c:pt idx="1">
                  <c:v>58</c:v>
                </c:pt>
                <c:pt idx="2">
                  <c:v>58</c:v>
                </c:pt>
                <c:pt idx="3">
                  <c:v>59</c:v>
                </c:pt>
                <c:pt idx="4">
                  <c:v>58</c:v>
                </c:pt>
                <c:pt idx="5">
                  <c:v>56</c:v>
                </c:pt>
                <c:pt idx="6">
                  <c:v>58</c:v>
                </c:pt>
                <c:pt idx="7" formatCode="General">
                  <c:v>55</c:v>
                </c:pt>
                <c:pt idx="8" formatCode="General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630536"/>
        <c:axId val="162628576"/>
      </c:barChart>
      <c:catAx>
        <c:axId val="16263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628576"/>
        <c:crosses val="autoZero"/>
        <c:auto val="1"/>
        <c:lblAlgn val="ctr"/>
        <c:lblOffset val="100"/>
        <c:noMultiLvlLbl val="0"/>
      </c:catAx>
      <c:valAx>
        <c:axId val="1626285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2630536"/>
        <c:crosses val="autoZero"/>
        <c:crossBetween val="between"/>
        <c:majorUnit val="2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22860</xdr:rowOff>
    </xdr:from>
    <xdr:to>
      <xdr:col>6</xdr:col>
      <xdr:colOff>190500</xdr:colOff>
      <xdr:row>23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4</xdr:col>
      <xdr:colOff>571500</xdr:colOff>
      <xdr:row>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</xdr:colOff>
      <xdr:row>1</xdr:row>
      <xdr:rowOff>144780</xdr:rowOff>
    </xdr:from>
    <xdr:to>
      <xdr:col>6</xdr:col>
      <xdr:colOff>541020</xdr:colOff>
      <xdr:row>21</xdr:row>
      <xdr:rowOff>144780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60960</xdr:rowOff>
    </xdr:from>
    <xdr:to>
      <xdr:col>5</xdr:col>
      <xdr:colOff>754380</xdr:colOff>
      <xdr:row>22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%20DES%20r&#233;alisation/RAPPORT%20ANNUEL/rapportannuel%202020/0-RA2019%20pour%20RA2020/FT7/FT7.3_formation-F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7.3-1"/>
      <sheetName val="F 7.3-2"/>
      <sheetName val="Source 7.3-2"/>
      <sheetName val="F 7.3-3"/>
      <sheetName val="Source 7.3-3"/>
      <sheetName val="F 7.3-4"/>
      <sheetName val="Source F 7.3-4"/>
      <sheetName val="F 7.3-5"/>
    </sheetNames>
    <sheetDataSet>
      <sheetData sheetId="0">
        <row r="4">
          <cell r="B4">
            <v>59809</v>
          </cell>
        </row>
        <row r="5">
          <cell r="B5">
            <v>564064</v>
          </cell>
        </row>
        <row r="6">
          <cell r="B6">
            <v>179427</v>
          </cell>
        </row>
        <row r="7">
          <cell r="B7">
            <v>515</v>
          </cell>
        </row>
        <row r="8">
          <cell r="B8">
            <v>23188</v>
          </cell>
        </row>
        <row r="9">
          <cell r="B9">
            <v>827003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10</v>
          </cell>
          <cell r="C4">
            <v>14</v>
          </cell>
          <cell r="D4">
            <v>16</v>
          </cell>
          <cell r="E4">
            <v>18</v>
          </cell>
          <cell r="F4">
            <v>18</v>
          </cell>
          <cell r="G4">
            <v>21</v>
          </cell>
          <cell r="H4">
            <v>21</v>
          </cell>
          <cell r="I4">
            <v>24</v>
          </cell>
        </row>
        <row r="5">
          <cell r="B5">
            <v>36</v>
          </cell>
          <cell r="C5">
            <v>28</v>
          </cell>
          <cell r="D5">
            <v>26</v>
          </cell>
          <cell r="E5">
            <v>23</v>
          </cell>
          <cell r="F5">
            <v>24</v>
          </cell>
          <cell r="G5">
            <v>23</v>
          </cell>
          <cell r="H5">
            <v>21</v>
          </cell>
          <cell r="I5">
            <v>21</v>
          </cell>
        </row>
        <row r="6">
          <cell r="B6">
            <v>54</v>
          </cell>
          <cell r="C6">
            <v>58</v>
          </cell>
          <cell r="D6">
            <v>58</v>
          </cell>
          <cell r="E6">
            <v>59</v>
          </cell>
          <cell r="F6">
            <v>58</v>
          </cell>
          <cell r="G6">
            <v>56</v>
          </cell>
          <cell r="H6">
            <v>58</v>
          </cell>
          <cell r="I6">
            <v>55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L12" sqref="L12"/>
    </sheetView>
  </sheetViews>
  <sheetFormatPr baseColWidth="10" defaultRowHeight="12.75" x14ac:dyDescent="0.2"/>
  <cols>
    <col min="1" max="1" width="48.42578125" bestFit="1" customWidth="1"/>
    <col min="2" max="2" width="15.85546875" customWidth="1"/>
    <col min="3" max="3" width="17.28515625" customWidth="1"/>
    <col min="4" max="4" width="15.85546875" customWidth="1"/>
  </cols>
  <sheetData>
    <row r="1" spans="1:8" ht="13.5" x14ac:dyDescent="0.2">
      <c r="A1" s="74" t="s">
        <v>31</v>
      </c>
      <c r="B1" s="74"/>
      <c r="C1" s="74"/>
      <c r="D1" s="74"/>
    </row>
    <row r="2" spans="1:8" ht="13.5" thickBot="1" x14ac:dyDescent="0.25">
      <c r="A2" s="9"/>
      <c r="B2" s="9"/>
      <c r="C2" s="9"/>
      <c r="D2" s="9"/>
    </row>
    <row r="3" spans="1:8" ht="35.450000000000003" customHeight="1" x14ac:dyDescent="0.2">
      <c r="A3" s="47"/>
      <c r="B3" s="11" t="s">
        <v>18</v>
      </c>
      <c r="C3" s="11" t="s">
        <v>19</v>
      </c>
      <c r="D3" s="23" t="s">
        <v>5</v>
      </c>
    </row>
    <row r="4" spans="1:8" s="14" customFormat="1" x14ac:dyDescent="0.2">
      <c r="A4" s="48" t="s">
        <v>4</v>
      </c>
      <c r="B4" s="13">
        <v>571702</v>
      </c>
      <c r="C4" s="20">
        <v>1.3541016622227267</v>
      </c>
      <c r="D4" s="20" t="s">
        <v>21</v>
      </c>
      <c r="E4" s="15"/>
      <c r="F4" s="71"/>
      <c r="G4" s="65"/>
      <c r="H4" s="65">
        <f>(B4/'[1]F 7.3-1'!B5-1)*100-C4</f>
        <v>-9.1038288019262836E-15</v>
      </c>
    </row>
    <row r="5" spans="1:8" s="14" customFormat="1" x14ac:dyDescent="0.2">
      <c r="A5" s="49" t="s">
        <v>15</v>
      </c>
      <c r="B5" s="16">
        <v>60570</v>
      </c>
      <c r="C5" s="21">
        <v>1.2723837549532679</v>
      </c>
      <c r="D5" s="21" t="s">
        <v>22</v>
      </c>
      <c r="E5" s="15"/>
      <c r="F5" s="21"/>
      <c r="G5" s="65"/>
      <c r="H5" s="65">
        <f>(B5/'[1]F 7.3-1'!B4-1)*100-C5</f>
        <v>-2.2204460492503131E-15</v>
      </c>
    </row>
    <row r="6" spans="1:8" s="14" customFormat="1" x14ac:dyDescent="0.2">
      <c r="A6" s="49" t="s">
        <v>3</v>
      </c>
      <c r="B6" s="16">
        <v>181706</v>
      </c>
      <c r="C6" s="21">
        <v>1.2701544360659209</v>
      </c>
      <c r="D6" s="21" t="s">
        <v>23</v>
      </c>
      <c r="E6" s="15"/>
      <c r="F6" s="21"/>
      <c r="G6" s="65"/>
      <c r="H6" s="65">
        <f>(B6/'[1]F 7.3-1'!B6-1)*100-C6</f>
        <v>7.9936057773011271E-15</v>
      </c>
    </row>
    <row r="7" spans="1:8" s="14" customFormat="1" x14ac:dyDescent="0.2">
      <c r="A7" s="49" t="s">
        <v>7</v>
      </c>
      <c r="B7" s="16">
        <v>511</v>
      </c>
      <c r="C7" s="21">
        <v>-0.77669902912621358</v>
      </c>
      <c r="D7" s="21" t="s">
        <v>24</v>
      </c>
      <c r="E7" s="15"/>
      <c r="F7" s="21"/>
      <c r="G7" s="65"/>
      <c r="H7" s="65">
        <f>(B7/'[1]F 7.3-1'!B7-1)*100-C7</f>
        <v>-1.8873791418627661E-15</v>
      </c>
    </row>
    <row r="8" spans="1:8" s="14" customFormat="1" x14ac:dyDescent="0.2">
      <c r="A8" s="49" t="s">
        <v>6</v>
      </c>
      <c r="B8" s="16">
        <v>24216</v>
      </c>
      <c r="C8" s="21">
        <v>4.4333275832327068</v>
      </c>
      <c r="D8" s="21" t="s">
        <v>25</v>
      </c>
      <c r="E8" s="15"/>
      <c r="F8" s="21"/>
      <c r="G8" s="65"/>
      <c r="H8" s="65">
        <f>(B8/'[1]F 7.3-1'!B8-1)*100-C8</f>
        <v>8.8817841970012523E-15</v>
      </c>
    </row>
    <row r="9" spans="1:8" ht="13.5" thickBot="1" x14ac:dyDescent="0.25">
      <c r="A9" s="50" t="s">
        <v>0</v>
      </c>
      <c r="B9" s="19">
        <v>838705</v>
      </c>
      <c r="C9" s="22">
        <v>1.4149888210804555</v>
      </c>
      <c r="D9" s="22" t="s">
        <v>26</v>
      </c>
      <c r="E9" s="4"/>
      <c r="F9" s="72"/>
      <c r="G9" s="65"/>
      <c r="H9" s="65">
        <f>(B9/'[1]F 7.3-1'!B9-1)*100-C9</f>
        <v>9.5479180117763462E-15</v>
      </c>
    </row>
    <row r="10" spans="1:8" x14ac:dyDescent="0.2">
      <c r="A10" s="3" t="s">
        <v>1</v>
      </c>
      <c r="F10" s="73"/>
      <c r="G10" s="66">
        <f>SUM(B4:B8)-B9</f>
        <v>0</v>
      </c>
      <c r="H10" s="65"/>
    </row>
    <row r="11" spans="1:8" s="52" customFormat="1" x14ac:dyDescent="0.2">
      <c r="A11" s="1" t="s">
        <v>44</v>
      </c>
    </row>
    <row r="12" spans="1:8" ht="66.75" customHeight="1" x14ac:dyDescent="0.2">
      <c r="A12" s="75" t="s">
        <v>35</v>
      </c>
      <c r="B12" s="76"/>
      <c r="C12" s="76"/>
      <c r="D12" s="76"/>
      <c r="E12" s="51"/>
    </row>
    <row r="13" spans="1:8" x14ac:dyDescent="0.2">
      <c r="A13" s="1" t="s">
        <v>20</v>
      </c>
      <c r="E13" s="2"/>
    </row>
    <row r="14" spans="1:8" x14ac:dyDescent="0.2">
      <c r="A14" s="1" t="s">
        <v>16</v>
      </c>
    </row>
    <row r="15" spans="1:8" x14ac:dyDescent="0.2">
      <c r="A15" s="1" t="s">
        <v>17</v>
      </c>
    </row>
    <row r="16" spans="1:8" s="52" customFormat="1" x14ac:dyDescent="0.2">
      <c r="A16" s="1" t="s">
        <v>30</v>
      </c>
    </row>
    <row r="33" spans="2:2" x14ac:dyDescent="0.2">
      <c r="B33" s="4"/>
    </row>
  </sheetData>
  <mergeCells count="2">
    <mergeCell ref="A1:D1"/>
    <mergeCell ref="A12:D12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30" sqref="A30"/>
    </sheetView>
  </sheetViews>
  <sheetFormatPr baseColWidth="10" defaultRowHeight="12.75" x14ac:dyDescent="0.2"/>
  <cols>
    <col min="10" max="10" width="20.140625" customWidth="1"/>
  </cols>
  <sheetData>
    <row r="1" spans="1:10" x14ac:dyDescent="0.2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">
      <c r="A2" s="10" t="s">
        <v>2</v>
      </c>
    </row>
    <row r="24" spans="1:15" x14ac:dyDescent="0.2">
      <c r="A24" s="3" t="s">
        <v>1</v>
      </c>
      <c r="B24" s="3"/>
      <c r="C24" s="3"/>
      <c r="D24" s="3"/>
    </row>
    <row r="25" spans="1:15" x14ac:dyDescent="0.2">
      <c r="A25" s="1" t="s">
        <v>28</v>
      </c>
      <c r="B25" s="3"/>
      <c r="C25" s="3"/>
      <c r="D25" s="3"/>
    </row>
    <row r="26" spans="1:15" x14ac:dyDescent="0.2">
      <c r="A26" s="1" t="s">
        <v>29</v>
      </c>
      <c r="B26" s="1"/>
      <c r="C26" s="1"/>
      <c r="D26" s="1"/>
    </row>
    <row r="27" spans="1:15" x14ac:dyDescent="0.2">
      <c r="A27" s="1" t="s">
        <v>36</v>
      </c>
      <c r="B27" s="3"/>
      <c r="C27" s="3"/>
      <c r="D27" s="3"/>
    </row>
    <row r="29" spans="1:15" x14ac:dyDescent="0.2">
      <c r="M29" s="7"/>
      <c r="N29" s="7"/>
    </row>
    <row r="30" spans="1:15" x14ac:dyDescent="0.2">
      <c r="M30" s="7"/>
      <c r="N30" s="7"/>
    </row>
    <row r="31" spans="1:15" x14ac:dyDescent="0.2">
      <c r="M31" s="8"/>
      <c r="N31" s="7"/>
    </row>
    <row r="32" spans="1:15" ht="12.75" customHeight="1" x14ac:dyDescent="0.2">
      <c r="L32" s="5"/>
      <c r="M32" s="5"/>
      <c r="N32" s="5"/>
      <c r="O32" s="5"/>
    </row>
    <row r="33" spans="8:15" x14ac:dyDescent="0.2">
      <c r="H33" s="6"/>
      <c r="L33" s="5"/>
      <c r="M33" s="5"/>
      <c r="N33" s="5"/>
      <c r="O33" s="5"/>
    </row>
    <row r="34" spans="8:15" x14ac:dyDescent="0.2">
      <c r="L34" s="5"/>
      <c r="M34" s="5"/>
      <c r="N34" s="5"/>
      <c r="O34" s="5"/>
    </row>
    <row r="35" spans="8:15" x14ac:dyDescent="0.2">
      <c r="L35" s="5"/>
      <c r="M35" s="5"/>
      <c r="N35" s="5"/>
      <c r="O35" s="5"/>
    </row>
    <row r="36" spans="8:15" x14ac:dyDescent="0.2">
      <c r="L36" s="5"/>
      <c r="M36" s="5"/>
      <c r="N36" s="5"/>
      <c r="O36" s="5"/>
    </row>
    <row r="37" spans="8:15" x14ac:dyDescent="0.2">
      <c r="L37" s="5"/>
      <c r="M37" s="5"/>
      <c r="N37" s="5"/>
      <c r="O37" s="5"/>
    </row>
    <row r="38" spans="8:15" x14ac:dyDescent="0.2">
      <c r="L38" s="5"/>
      <c r="M38" s="5"/>
      <c r="N38" s="5"/>
      <c r="O38" s="5"/>
    </row>
    <row r="39" spans="8:15" x14ac:dyDescent="0.2">
      <c r="L39" s="5"/>
      <c r="M39" s="5"/>
      <c r="N39" s="5"/>
      <c r="O39" s="5"/>
    </row>
    <row r="40" spans="8:15" x14ac:dyDescent="0.2">
      <c r="L40" s="5"/>
      <c r="M40" s="5"/>
      <c r="N40" s="5"/>
      <c r="O40" s="5"/>
    </row>
  </sheetData>
  <mergeCells count="1">
    <mergeCell ref="A1:J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G39" sqref="G39"/>
    </sheetView>
  </sheetViews>
  <sheetFormatPr baseColWidth="10" defaultRowHeight="12.75" x14ac:dyDescent="0.2"/>
  <sheetData>
    <row r="1" spans="1:10" s="10" customFormat="1" ht="12" x14ac:dyDescent="0.2">
      <c r="A1" s="45" t="s">
        <v>27</v>
      </c>
      <c r="B1" s="27"/>
      <c r="C1" s="27"/>
      <c r="D1" s="27"/>
      <c r="E1" s="27"/>
      <c r="F1" s="27"/>
      <c r="G1" s="27"/>
      <c r="H1" s="27"/>
      <c r="I1" s="27"/>
    </row>
    <row r="2" spans="1:10" s="10" customFormat="1" ht="12" x14ac:dyDescent="0.2">
      <c r="A2" s="10" t="s">
        <v>2</v>
      </c>
      <c r="B2" s="29"/>
      <c r="C2" s="29"/>
      <c r="D2" s="29"/>
    </row>
    <row r="3" spans="1:10" s="10" customFormat="1" ht="12" x14ac:dyDescent="0.2">
      <c r="A3" s="30"/>
      <c r="B3" s="30">
        <v>2010</v>
      </c>
      <c r="C3" s="30">
        <v>2011</v>
      </c>
      <c r="D3" s="30">
        <v>2012</v>
      </c>
      <c r="E3" s="30">
        <v>2013</v>
      </c>
      <c r="F3" s="30">
        <v>2014</v>
      </c>
      <c r="G3" s="30">
        <v>2015</v>
      </c>
      <c r="H3" s="31">
        <v>2016</v>
      </c>
      <c r="I3" s="31">
        <v>2017</v>
      </c>
      <c r="J3" s="31">
        <v>2018</v>
      </c>
    </row>
    <row r="4" spans="1:10" s="10" customFormat="1" ht="12" x14ac:dyDescent="0.2">
      <c r="A4" s="31" t="s">
        <v>8</v>
      </c>
      <c r="B4" s="32">
        <v>16</v>
      </c>
      <c r="C4" s="32">
        <v>21</v>
      </c>
      <c r="D4" s="32">
        <v>29</v>
      </c>
      <c r="E4" s="32">
        <v>31</v>
      </c>
      <c r="F4" s="32">
        <v>32</v>
      </c>
      <c r="G4" s="32">
        <v>34.4</v>
      </c>
      <c r="H4" s="32">
        <v>35</v>
      </c>
      <c r="I4" s="32">
        <v>38</v>
      </c>
      <c r="J4" s="32">
        <v>39</v>
      </c>
    </row>
    <row r="5" spans="1:10" s="10" customFormat="1" ht="12" x14ac:dyDescent="0.2">
      <c r="A5" s="31" t="s">
        <v>9</v>
      </c>
      <c r="B5" s="32">
        <v>41</v>
      </c>
      <c r="C5" s="32">
        <v>35</v>
      </c>
      <c r="D5" s="32">
        <v>27</v>
      </c>
      <c r="E5" s="32">
        <v>26</v>
      </c>
      <c r="F5" s="32">
        <v>25</v>
      </c>
      <c r="G5" s="32">
        <v>23.4</v>
      </c>
      <c r="H5" s="32">
        <v>23</v>
      </c>
      <c r="I5" s="32">
        <v>20</v>
      </c>
      <c r="J5" s="32">
        <v>20</v>
      </c>
    </row>
    <row r="6" spans="1:10" s="10" customFormat="1" ht="12" x14ac:dyDescent="0.2">
      <c r="A6" s="31" t="s">
        <v>10</v>
      </c>
      <c r="B6" s="32">
        <v>43</v>
      </c>
      <c r="C6" s="32">
        <v>42</v>
      </c>
      <c r="D6" s="32">
        <v>42</v>
      </c>
      <c r="E6" s="32">
        <v>41</v>
      </c>
      <c r="F6" s="32">
        <v>41</v>
      </c>
      <c r="G6" s="32">
        <v>40</v>
      </c>
      <c r="H6" s="32">
        <v>40</v>
      </c>
      <c r="I6" s="32">
        <v>40</v>
      </c>
      <c r="J6" s="32">
        <v>40</v>
      </c>
    </row>
    <row r="7" spans="1:10" s="10" customFormat="1" ht="14.25" x14ac:dyDescent="0.2">
      <c r="A7" s="31" t="s">
        <v>11</v>
      </c>
      <c r="B7" s="32">
        <v>0</v>
      </c>
      <c r="C7" s="32">
        <v>2</v>
      </c>
      <c r="D7" s="32">
        <v>2</v>
      </c>
      <c r="E7" s="32">
        <v>2</v>
      </c>
      <c r="F7" s="32">
        <v>2</v>
      </c>
      <c r="G7" s="32">
        <v>2.2000000000000028</v>
      </c>
      <c r="H7" s="32">
        <v>2</v>
      </c>
      <c r="I7" s="32">
        <v>2</v>
      </c>
      <c r="J7" s="32">
        <v>1</v>
      </c>
    </row>
    <row r="8" spans="1:10" x14ac:dyDescent="0.2">
      <c r="A8" s="3" t="s">
        <v>1</v>
      </c>
      <c r="B8" s="3"/>
      <c r="C8" s="3"/>
      <c r="D8" s="3"/>
    </row>
    <row r="9" spans="1:10" x14ac:dyDescent="0.2">
      <c r="A9" s="1" t="s">
        <v>28</v>
      </c>
      <c r="B9" s="3"/>
      <c r="C9" s="3"/>
      <c r="D9" s="3"/>
    </row>
    <row r="10" spans="1:10" x14ac:dyDescent="0.2">
      <c r="A10" s="1" t="s">
        <v>36</v>
      </c>
      <c r="B10" s="3"/>
      <c r="C10" s="3"/>
      <c r="D10" s="3"/>
    </row>
    <row r="11" spans="1:10" x14ac:dyDescent="0.2">
      <c r="A11" s="1" t="s">
        <v>29</v>
      </c>
      <c r="B11" s="1"/>
      <c r="C11" s="1"/>
      <c r="D11" s="1"/>
    </row>
    <row r="13" spans="1:10" x14ac:dyDescent="0.2">
      <c r="B13" s="67">
        <f>100-SUM(B4:B7)</f>
        <v>0</v>
      </c>
      <c r="C13" s="67">
        <f t="shared" ref="C13:J13" si="0">100-SUM(C4:C7)</f>
        <v>0</v>
      </c>
      <c r="D13" s="67">
        <f t="shared" si="0"/>
        <v>0</v>
      </c>
      <c r="E13" s="67">
        <f t="shared" si="0"/>
        <v>0</v>
      </c>
      <c r="F13" s="67">
        <f t="shared" si="0"/>
        <v>0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7">
        <f t="shared" si="0"/>
        <v>0</v>
      </c>
    </row>
    <row r="14" spans="1:10" x14ac:dyDescent="0.2">
      <c r="B14" s="67">
        <f>B4-#REF!</f>
        <v>0</v>
      </c>
      <c r="C14" s="67">
        <f>C4-#REF!</f>
        <v>0</v>
      </c>
      <c r="D14" s="67">
        <f>D4-#REF!</f>
        <v>0</v>
      </c>
      <c r="E14" s="67">
        <f>E4-#REF!</f>
        <v>0</v>
      </c>
      <c r="F14" s="67">
        <f>F4-#REF!</f>
        <v>0</v>
      </c>
      <c r="G14" s="67">
        <f>G4-#REF!</f>
        <v>0</v>
      </c>
      <c r="H14" s="67">
        <f>H4-#REF!</f>
        <v>0</v>
      </c>
      <c r="I14" s="67">
        <f>I4-#REF!</f>
        <v>0</v>
      </c>
    </row>
    <row r="15" spans="1:10" x14ac:dyDescent="0.2">
      <c r="B15" s="67">
        <f>B5-#REF!</f>
        <v>0</v>
      </c>
      <c r="C15" s="67">
        <f>C5-#REF!</f>
        <v>0</v>
      </c>
      <c r="D15" s="67">
        <f>D5-#REF!</f>
        <v>0</v>
      </c>
      <c r="E15" s="67">
        <f>E5-#REF!</f>
        <v>0</v>
      </c>
      <c r="F15" s="67">
        <f>F5-#REF!</f>
        <v>0</v>
      </c>
      <c r="G15" s="67">
        <f>G5-#REF!</f>
        <v>0</v>
      </c>
      <c r="H15" s="67">
        <f>H5-#REF!</f>
        <v>0</v>
      </c>
      <c r="I15" s="67">
        <f>I5-#REF!</f>
        <v>0</v>
      </c>
    </row>
    <row r="16" spans="1:10" x14ac:dyDescent="0.2">
      <c r="B16" s="67">
        <f>B6-#REF!</f>
        <v>0</v>
      </c>
      <c r="C16" s="67">
        <f>C6-#REF!</f>
        <v>0</v>
      </c>
      <c r="D16" s="67">
        <f>D6-#REF!</f>
        <v>0</v>
      </c>
      <c r="E16" s="67">
        <f>E6-#REF!</f>
        <v>0</v>
      </c>
      <c r="F16" s="67">
        <f>F6-#REF!</f>
        <v>0</v>
      </c>
      <c r="G16" s="67">
        <f>G6-#REF!</f>
        <v>0</v>
      </c>
      <c r="H16" s="67">
        <f>H6-#REF!</f>
        <v>0</v>
      </c>
      <c r="I16" s="67">
        <f>I6-#REF!</f>
        <v>0</v>
      </c>
    </row>
    <row r="17" spans="2:9" x14ac:dyDescent="0.2">
      <c r="B17" s="67">
        <f>B7-#REF!</f>
        <v>0</v>
      </c>
      <c r="C17" s="67">
        <f>C7-#REF!</f>
        <v>0</v>
      </c>
      <c r="D17" s="67">
        <f>D7-#REF!</f>
        <v>0</v>
      </c>
      <c r="E17" s="67">
        <f>E7-#REF!</f>
        <v>0</v>
      </c>
      <c r="F17" s="67">
        <f>F7-#REF!</f>
        <v>0</v>
      </c>
      <c r="G17" s="67">
        <f>G7-#REF!</f>
        <v>0</v>
      </c>
      <c r="H17" s="67">
        <f>H7-#REF!</f>
        <v>0</v>
      </c>
      <c r="I17" s="67">
        <f>I7-#REF!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selection activeCell="M17" sqref="M17"/>
    </sheetView>
  </sheetViews>
  <sheetFormatPr baseColWidth="10" defaultColWidth="11.42578125" defaultRowHeight="12.75" x14ac:dyDescent="0.2"/>
  <cols>
    <col min="1" max="16384" width="11.42578125" style="24"/>
  </cols>
  <sheetData>
    <row r="1" spans="1:12" ht="14.25" customHeight="1" x14ac:dyDescent="0.2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9" spans="1:12" ht="12.75" customHeight="1" x14ac:dyDescent="0.2"/>
    <row r="23" spans="1:1" x14ac:dyDescent="0.2">
      <c r="A23" s="12" t="s">
        <v>1</v>
      </c>
    </row>
    <row r="24" spans="1:1" x14ac:dyDescent="0.2">
      <c r="A24" s="1" t="s">
        <v>28</v>
      </c>
    </row>
    <row r="25" spans="1:1" x14ac:dyDescent="0.2">
      <c r="A25" s="1" t="s">
        <v>37</v>
      </c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selection activeCell="C12" sqref="C12"/>
    </sheetView>
  </sheetViews>
  <sheetFormatPr baseColWidth="10" defaultColWidth="11.42578125" defaultRowHeight="12" x14ac:dyDescent="0.2"/>
  <cols>
    <col min="1" max="1" width="11.42578125" style="33"/>
    <col min="2" max="3" width="26.7109375" style="33" customWidth="1"/>
    <col min="4" max="16384" width="11.42578125" style="33"/>
  </cols>
  <sheetData>
    <row r="1" spans="1:12" x14ac:dyDescent="0.2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6" x14ac:dyDescent="0.2">
      <c r="A3" s="34" t="s">
        <v>12</v>
      </c>
      <c r="B3" s="35" t="s">
        <v>13</v>
      </c>
      <c r="C3" s="35" t="s">
        <v>14</v>
      </c>
    </row>
    <row r="4" spans="1:12" x14ac:dyDescent="0.2">
      <c r="A4" s="34">
        <v>2010</v>
      </c>
      <c r="B4" s="36">
        <v>838.64200000000005</v>
      </c>
      <c r="C4" s="36">
        <v>25568.181818181816</v>
      </c>
      <c r="E4" s="68">
        <f>B4-#REF!</f>
        <v>0</v>
      </c>
      <c r="F4" s="68">
        <f>C4-#REF!</f>
        <v>0</v>
      </c>
    </row>
    <row r="5" spans="1:12" x14ac:dyDescent="0.2">
      <c r="A5" s="34">
        <v>2011</v>
      </c>
      <c r="B5" s="36">
        <v>882.31799999999998</v>
      </c>
      <c r="C5" s="36">
        <v>27000</v>
      </c>
      <c r="E5" s="68">
        <f>B5-#REF!</f>
        <v>0</v>
      </c>
      <c r="F5" s="68">
        <f>C5-#REF!</f>
        <v>0</v>
      </c>
    </row>
    <row r="6" spans="1:12" x14ac:dyDescent="0.2">
      <c r="A6" s="34">
        <v>2012</v>
      </c>
      <c r="B6" s="36">
        <v>941.36800000000005</v>
      </c>
      <c r="C6" s="36">
        <v>27280.746999999999</v>
      </c>
      <c r="E6" s="68">
        <f>B6-#REF!</f>
        <v>0</v>
      </c>
      <c r="F6" s="68">
        <f>C6-#REF!</f>
        <v>0</v>
      </c>
    </row>
    <row r="7" spans="1:12" x14ac:dyDescent="0.2">
      <c r="A7" s="34">
        <v>2013</v>
      </c>
      <c r="B7" s="36">
        <v>983.93200000000002</v>
      </c>
      <c r="C7" s="36">
        <v>26447.453000000001</v>
      </c>
      <c r="E7" s="68">
        <f>B7-#REF!</f>
        <v>0</v>
      </c>
      <c r="F7" s="68">
        <f>C7-#REF!</f>
        <v>0</v>
      </c>
    </row>
    <row r="8" spans="1:12" x14ac:dyDescent="0.2">
      <c r="A8" s="34">
        <v>2014</v>
      </c>
      <c r="B8" s="36">
        <v>1004.207</v>
      </c>
      <c r="C8" s="36">
        <v>26341.263999999999</v>
      </c>
      <c r="E8" s="68">
        <f>B8-#REF!</f>
        <v>0</v>
      </c>
      <c r="F8" s="68">
        <f>C8-#REF!</f>
        <v>0</v>
      </c>
    </row>
    <row r="9" spans="1:12" x14ac:dyDescent="0.2">
      <c r="A9" s="37">
        <v>2015</v>
      </c>
      <c r="B9" s="38">
        <v>1023</v>
      </c>
      <c r="C9" s="38">
        <v>26243.359</v>
      </c>
      <c r="E9" s="68">
        <f>B9-#REF!</f>
        <v>0</v>
      </c>
      <c r="F9" s="68">
        <f>C9-#REF!</f>
        <v>0</v>
      </c>
    </row>
    <row r="10" spans="1:12" x14ac:dyDescent="0.2">
      <c r="A10" s="34">
        <v>2016</v>
      </c>
      <c r="B10" s="36">
        <v>1050.4000000000001</v>
      </c>
      <c r="C10" s="36">
        <v>25976.47</v>
      </c>
      <c r="D10" s="39"/>
      <c r="E10" s="68">
        <f>B10-#REF!</f>
        <v>0</v>
      </c>
      <c r="F10" s="68">
        <f>C10-#REF!</f>
        <v>0</v>
      </c>
    </row>
    <row r="11" spans="1:12" x14ac:dyDescent="0.2">
      <c r="A11" s="34">
        <v>2017</v>
      </c>
      <c r="B11" s="36">
        <v>1042.3</v>
      </c>
      <c r="C11" s="36">
        <v>26218.388999999999</v>
      </c>
      <c r="D11" s="39"/>
      <c r="E11" s="68">
        <f>B11-#REF!</f>
        <v>0</v>
      </c>
      <c r="F11" s="68">
        <f>C11-#REF!</f>
        <v>0</v>
      </c>
    </row>
    <row r="12" spans="1:12" x14ac:dyDescent="0.2">
      <c r="A12" s="34">
        <v>2018</v>
      </c>
      <c r="B12" s="36">
        <v>1010.57</v>
      </c>
      <c r="C12" s="36">
        <v>25180.651999999998</v>
      </c>
      <c r="D12" s="39"/>
    </row>
    <row r="13" spans="1:12" x14ac:dyDescent="0.2">
      <c r="A13" s="12" t="s">
        <v>1</v>
      </c>
    </row>
    <row r="14" spans="1:12" x14ac:dyDescent="0.2">
      <c r="A14" s="1" t="s">
        <v>28</v>
      </c>
    </row>
    <row r="15" spans="1:12" x14ac:dyDescent="0.2">
      <c r="A15" s="1" t="s">
        <v>37</v>
      </c>
    </row>
    <row r="16" spans="1:12" x14ac:dyDescent="0.2">
      <c r="B16" s="40"/>
    </row>
    <row r="24" spans="2:2" ht="15" x14ac:dyDescent="0.2">
      <c r="B24" s="70"/>
    </row>
    <row r="25" spans="2:2" ht="15" x14ac:dyDescent="0.2">
      <c r="B25" s="70"/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activeCell="J16" sqref="J16"/>
    </sheetView>
  </sheetViews>
  <sheetFormatPr baseColWidth="10" defaultRowHeight="12.75" x14ac:dyDescent="0.2"/>
  <sheetData>
    <row r="1" spans="1:9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</row>
    <row r="2" spans="1:9" x14ac:dyDescent="0.2">
      <c r="A2" s="10" t="s">
        <v>2</v>
      </c>
    </row>
    <row r="23" spans="1:1" x14ac:dyDescent="0.2">
      <c r="A23" s="3" t="s">
        <v>1</v>
      </c>
    </row>
    <row r="24" spans="1:1" x14ac:dyDescent="0.2">
      <c r="A24" s="1" t="s">
        <v>28</v>
      </c>
    </row>
    <row r="25" spans="1:1" x14ac:dyDescent="0.2">
      <c r="A25" s="1" t="s">
        <v>38</v>
      </c>
    </row>
  </sheetData>
  <mergeCells count="1">
    <mergeCell ref="A1:I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activeCell="M12" sqref="M12"/>
    </sheetView>
  </sheetViews>
  <sheetFormatPr baseColWidth="10" defaultColWidth="11.42578125" defaultRowHeight="12" x14ac:dyDescent="0.2"/>
  <cols>
    <col min="1" max="1" width="12.85546875" style="41" customWidth="1"/>
    <col min="2" max="7" width="9.42578125" style="41" customWidth="1"/>
    <col min="8" max="8" width="9.28515625" style="41" customWidth="1"/>
    <col min="9" max="9" width="9.7109375" style="41" customWidth="1"/>
    <col min="10" max="16384" width="11.42578125" style="41"/>
  </cols>
  <sheetData>
    <row r="1" spans="1:10" x14ac:dyDescent="0.2">
      <c r="A1" s="46" t="s">
        <v>46</v>
      </c>
      <c r="B1" s="46"/>
      <c r="C1" s="46"/>
      <c r="D1" s="46"/>
      <c r="E1" s="46"/>
      <c r="F1" s="46"/>
      <c r="G1" s="46"/>
      <c r="H1" s="46"/>
      <c r="I1" s="46"/>
    </row>
    <row r="2" spans="1:10" x14ac:dyDescent="0.2">
      <c r="A2" s="10" t="s">
        <v>2</v>
      </c>
      <c r="B2" s="10"/>
      <c r="C2" s="10"/>
      <c r="D2" s="10"/>
      <c r="E2" s="10"/>
      <c r="F2" s="10"/>
      <c r="G2" s="10"/>
      <c r="H2" s="10"/>
      <c r="I2" s="10"/>
    </row>
    <row r="3" spans="1:10" ht="13.9" customHeight="1" x14ac:dyDescent="0.2">
      <c r="A3" s="35"/>
      <c r="B3" s="35">
        <v>2010</v>
      </c>
      <c r="C3" s="35">
        <v>2011</v>
      </c>
      <c r="D3" s="35">
        <v>2012</v>
      </c>
      <c r="E3" s="35">
        <v>2013</v>
      </c>
      <c r="F3" s="35">
        <v>2014</v>
      </c>
      <c r="G3" s="35">
        <v>2015</v>
      </c>
      <c r="H3" s="34">
        <v>2016</v>
      </c>
      <c r="I3" s="35">
        <v>2017</v>
      </c>
      <c r="J3" s="35">
        <v>2018</v>
      </c>
    </row>
    <row r="4" spans="1:10" x14ac:dyDescent="0.2">
      <c r="A4" s="34" t="s">
        <v>8</v>
      </c>
      <c r="B4" s="42">
        <v>10</v>
      </c>
      <c r="C4" s="42">
        <v>14</v>
      </c>
      <c r="D4" s="42">
        <v>16</v>
      </c>
      <c r="E4" s="42">
        <v>18</v>
      </c>
      <c r="F4" s="42">
        <v>18</v>
      </c>
      <c r="G4" s="42">
        <v>21</v>
      </c>
      <c r="H4" s="42">
        <v>21</v>
      </c>
      <c r="I4" s="43">
        <v>24</v>
      </c>
      <c r="J4" s="43">
        <v>27</v>
      </c>
    </row>
    <row r="5" spans="1:10" x14ac:dyDescent="0.2">
      <c r="A5" s="35" t="s">
        <v>9</v>
      </c>
      <c r="B5" s="44">
        <v>36</v>
      </c>
      <c r="C5" s="44">
        <v>28</v>
      </c>
      <c r="D5" s="44">
        <v>26</v>
      </c>
      <c r="E5" s="44">
        <v>23</v>
      </c>
      <c r="F5" s="44">
        <v>24</v>
      </c>
      <c r="G5" s="44">
        <v>23</v>
      </c>
      <c r="H5" s="43">
        <v>21</v>
      </c>
      <c r="I5" s="44">
        <v>21</v>
      </c>
      <c r="J5" s="44">
        <v>20</v>
      </c>
    </row>
    <row r="6" spans="1:10" x14ac:dyDescent="0.2">
      <c r="A6" s="34" t="s">
        <v>10</v>
      </c>
      <c r="B6" s="42">
        <v>54</v>
      </c>
      <c r="C6" s="42">
        <v>58</v>
      </c>
      <c r="D6" s="42">
        <v>58</v>
      </c>
      <c r="E6" s="42">
        <v>59</v>
      </c>
      <c r="F6" s="42">
        <v>58</v>
      </c>
      <c r="G6" s="42">
        <v>56</v>
      </c>
      <c r="H6" s="42">
        <v>58</v>
      </c>
      <c r="I6" s="43">
        <v>55</v>
      </c>
      <c r="J6" s="43">
        <v>53</v>
      </c>
    </row>
    <row r="7" spans="1:10" x14ac:dyDescent="0.2">
      <c r="A7" s="3" t="s">
        <v>1</v>
      </c>
    </row>
    <row r="8" spans="1:10" x14ac:dyDescent="0.2">
      <c r="A8" s="1" t="s">
        <v>28</v>
      </c>
    </row>
    <row r="9" spans="1:10" x14ac:dyDescent="0.2">
      <c r="A9" s="1" t="s">
        <v>38</v>
      </c>
    </row>
    <row r="11" spans="1:10" x14ac:dyDescent="0.2">
      <c r="B11" s="69">
        <f t="shared" ref="B11:J11" si="0">100-SUM(B4:B6)</f>
        <v>0</v>
      </c>
      <c r="C11" s="69">
        <f t="shared" si="0"/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</row>
    <row r="12" spans="1:10" x14ac:dyDescent="0.2">
      <c r="B12" s="69">
        <f>B4-'[1]Source F 7.3-4'!B4</f>
        <v>0</v>
      </c>
      <c r="C12" s="69">
        <f>C4-'[1]Source F 7.3-4'!C4</f>
        <v>0</v>
      </c>
      <c r="D12" s="69">
        <f>D4-'[1]Source F 7.3-4'!D4</f>
        <v>0</v>
      </c>
      <c r="E12" s="69">
        <f>E4-'[1]Source F 7.3-4'!E4</f>
        <v>0</v>
      </c>
      <c r="F12" s="69">
        <f>F4-'[1]Source F 7.3-4'!F4</f>
        <v>0</v>
      </c>
      <c r="G12" s="69">
        <f>G4-'[1]Source F 7.3-4'!G4</f>
        <v>0</v>
      </c>
      <c r="H12" s="69">
        <f>H4-'[1]Source F 7.3-4'!H4</f>
        <v>0</v>
      </c>
      <c r="I12" s="69">
        <f>I4-'[1]Source F 7.3-4'!I4</f>
        <v>0</v>
      </c>
    </row>
    <row r="13" spans="1:10" x14ac:dyDescent="0.2">
      <c r="B13" s="69">
        <f>B5-'[1]Source F 7.3-4'!B5</f>
        <v>0</v>
      </c>
      <c r="C13" s="69">
        <f>C5-'[1]Source F 7.3-4'!C5</f>
        <v>0</v>
      </c>
      <c r="D13" s="69">
        <f>D5-'[1]Source F 7.3-4'!D5</f>
        <v>0</v>
      </c>
      <c r="E13" s="69">
        <f>E5-'[1]Source F 7.3-4'!E5</f>
        <v>0</v>
      </c>
      <c r="F13" s="69">
        <f>F5-'[1]Source F 7.3-4'!F5</f>
        <v>0</v>
      </c>
      <c r="G13" s="69">
        <f>G5-'[1]Source F 7.3-4'!G5</f>
        <v>0</v>
      </c>
      <c r="H13" s="69">
        <f>H5-'[1]Source F 7.3-4'!H5</f>
        <v>0</v>
      </c>
      <c r="I13" s="69">
        <f>I5-'[1]Source F 7.3-4'!I5</f>
        <v>0</v>
      </c>
    </row>
    <row r="14" spans="1:10" x14ac:dyDescent="0.2">
      <c r="B14" s="69">
        <f>B6-'[1]Source F 7.3-4'!B6</f>
        <v>0</v>
      </c>
      <c r="C14" s="69">
        <f>C6-'[1]Source F 7.3-4'!C6</f>
        <v>0</v>
      </c>
      <c r="D14" s="69">
        <f>D6-'[1]Source F 7.3-4'!D6</f>
        <v>0</v>
      </c>
      <c r="E14" s="69">
        <f>E6-'[1]Source F 7.3-4'!E6</f>
        <v>0</v>
      </c>
      <c r="F14" s="69">
        <f>F6-'[1]Source F 7.3-4'!F6</f>
        <v>0</v>
      </c>
      <c r="G14" s="69">
        <f>G6-'[1]Source F 7.3-4'!G6</f>
        <v>0</v>
      </c>
      <c r="H14" s="69">
        <f>H6-'[1]Source F 7.3-4'!H6</f>
        <v>0</v>
      </c>
      <c r="I14" s="69">
        <f>I6-'[1]Source F 7.3-4'!I6</f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K27" sqref="K27"/>
    </sheetView>
  </sheetViews>
  <sheetFormatPr baseColWidth="10" defaultRowHeight="12.75" x14ac:dyDescent="0.2"/>
  <cols>
    <col min="1" max="1" width="42.28515625" customWidth="1"/>
    <col min="2" max="7" width="9.7109375" customWidth="1"/>
    <col min="8" max="8" width="11.7109375" customWidth="1"/>
  </cols>
  <sheetData>
    <row r="1" spans="1:8" x14ac:dyDescent="0.2">
      <c r="A1" s="74" t="s">
        <v>47</v>
      </c>
      <c r="B1" s="74"/>
      <c r="C1" s="74"/>
      <c r="D1" s="74"/>
      <c r="E1" s="74"/>
      <c r="F1" s="74"/>
      <c r="G1" s="74"/>
      <c r="H1" s="74"/>
    </row>
    <row r="2" spans="1:8" ht="13.5" thickBot="1" x14ac:dyDescent="0.25">
      <c r="A2" s="53"/>
      <c r="B2" s="53"/>
      <c r="C2" s="53"/>
      <c r="D2" s="53"/>
      <c r="E2" s="53"/>
      <c r="F2" s="53"/>
      <c r="G2" s="53"/>
      <c r="H2" s="53"/>
    </row>
    <row r="3" spans="1:8" ht="34.5" thickBot="1" x14ac:dyDescent="0.25">
      <c r="A3" s="60"/>
      <c r="B3" s="54">
        <v>2013</v>
      </c>
      <c r="C3" s="54">
        <v>2014</v>
      </c>
      <c r="D3" s="54">
        <v>2015</v>
      </c>
      <c r="E3" s="54">
        <v>2016</v>
      </c>
      <c r="F3" s="54">
        <v>2017</v>
      </c>
      <c r="G3" s="54">
        <v>2018</v>
      </c>
      <c r="H3" s="54" t="s">
        <v>19</v>
      </c>
    </row>
    <row r="4" spans="1:8" x14ac:dyDescent="0.2">
      <c r="A4" s="61" t="s">
        <v>39</v>
      </c>
      <c r="B4" s="55"/>
      <c r="C4" s="55"/>
      <c r="D4" s="55"/>
      <c r="E4" s="55"/>
      <c r="F4" s="55"/>
      <c r="G4" s="55"/>
      <c r="H4" s="56"/>
    </row>
    <row r="5" spans="1:8" x14ac:dyDescent="0.2">
      <c r="A5" s="62" t="s">
        <v>43</v>
      </c>
      <c r="B5" s="17">
        <v>3436</v>
      </c>
      <c r="C5" s="17">
        <v>3280</v>
      </c>
      <c r="D5" s="17">
        <v>3271</v>
      </c>
      <c r="E5" s="17">
        <v>3412</v>
      </c>
      <c r="F5" s="17">
        <v>2987</v>
      </c>
      <c r="G5" s="17">
        <v>2804</v>
      </c>
      <c r="H5" s="25">
        <f>(G5-F5)/F5*100</f>
        <v>-6.1265483762972881</v>
      </c>
    </row>
    <row r="6" spans="1:8" x14ac:dyDescent="0.2">
      <c r="A6" s="62" t="s">
        <v>40</v>
      </c>
      <c r="B6" s="17">
        <v>1341</v>
      </c>
      <c r="C6" s="17">
        <v>1320</v>
      </c>
      <c r="D6" s="17">
        <v>1121</v>
      </c>
      <c r="E6" s="17">
        <v>1222</v>
      </c>
      <c r="F6" s="17">
        <v>1194</v>
      </c>
      <c r="G6" s="17">
        <v>1202</v>
      </c>
      <c r="H6" s="25">
        <f>(G6-F6)/F6*100</f>
        <v>0.67001675041876052</v>
      </c>
    </row>
    <row r="7" spans="1:8" x14ac:dyDescent="0.2">
      <c r="A7" s="62" t="s">
        <v>48</v>
      </c>
      <c r="B7" s="17">
        <v>2924</v>
      </c>
      <c r="C7" s="17">
        <v>3458</v>
      </c>
      <c r="D7" s="17">
        <v>3799</v>
      </c>
      <c r="E7" s="17">
        <v>4476</v>
      </c>
      <c r="F7" s="17">
        <v>5079</v>
      </c>
      <c r="G7" s="17">
        <v>5377</v>
      </c>
      <c r="H7" s="25">
        <f>(G7-F7)/F7*100</f>
        <v>5.8672967119511714</v>
      </c>
    </row>
    <row r="8" spans="1:8" x14ac:dyDescent="0.2">
      <c r="A8" s="63" t="s">
        <v>42</v>
      </c>
      <c r="B8" s="18">
        <v>18482</v>
      </c>
      <c r="C8" s="18">
        <v>18202</v>
      </c>
      <c r="D8" s="18">
        <v>17437</v>
      </c>
      <c r="E8" s="18">
        <v>17344</v>
      </c>
      <c r="F8" s="18">
        <v>17177</v>
      </c>
      <c r="G8" s="18">
        <v>17048</v>
      </c>
      <c r="H8" s="26">
        <f>(G8-F8)/F8*100</f>
        <v>-0.75100424986901093</v>
      </c>
    </row>
    <row r="9" spans="1:8" s="59" customFormat="1" ht="23.25" thickBot="1" x14ac:dyDescent="0.25">
      <c r="A9" s="64" t="s">
        <v>41</v>
      </c>
      <c r="B9" s="57">
        <v>18623</v>
      </c>
      <c r="C9" s="57">
        <v>29172</v>
      </c>
      <c r="D9" s="57">
        <v>35000</v>
      </c>
      <c r="E9" s="57">
        <v>40700</v>
      </c>
      <c r="F9" s="57">
        <v>48000</v>
      </c>
      <c r="G9" s="57">
        <v>50353</v>
      </c>
      <c r="H9" s="58">
        <f>(G9-F9)/F9*100</f>
        <v>4.9020833333333336</v>
      </c>
    </row>
    <row r="10" spans="1:8" x14ac:dyDescent="0.2">
      <c r="A10" s="3" t="s">
        <v>1</v>
      </c>
      <c r="B10" s="3"/>
      <c r="C10" s="3"/>
    </row>
    <row r="11" spans="1:8" x14ac:dyDescent="0.2">
      <c r="A11" s="1" t="s">
        <v>28</v>
      </c>
      <c r="B11" s="1"/>
      <c r="C11" s="1"/>
    </row>
    <row r="12" spans="1:8" ht="27" customHeight="1" x14ac:dyDescent="0.2">
      <c r="A12" s="75" t="s">
        <v>49</v>
      </c>
      <c r="B12" s="76"/>
      <c r="C12" s="76"/>
      <c r="D12" s="76"/>
      <c r="E12" s="76"/>
      <c r="F12" s="76"/>
      <c r="G12" s="76"/>
      <c r="H12" s="76"/>
    </row>
    <row r="14" spans="1:8" x14ac:dyDescent="0.2">
      <c r="B14" s="78"/>
      <c r="C14" s="78"/>
      <c r="D14" s="78"/>
      <c r="E14" s="78"/>
      <c r="F14" s="78"/>
    </row>
    <row r="15" spans="1:8" x14ac:dyDescent="0.2">
      <c r="B15" s="78"/>
      <c r="C15" s="78"/>
      <c r="D15" s="78"/>
      <c r="E15" s="78"/>
      <c r="F15" s="78"/>
    </row>
    <row r="16" spans="1:8" x14ac:dyDescent="0.2">
      <c r="B16" s="78"/>
      <c r="C16" s="78"/>
      <c r="D16" s="78"/>
      <c r="E16" s="78"/>
      <c r="F16" s="78"/>
    </row>
    <row r="17" spans="2:8" x14ac:dyDescent="0.2">
      <c r="B17" s="78"/>
      <c r="C17" s="78"/>
      <c r="D17" s="78"/>
      <c r="E17" s="78"/>
      <c r="F17" s="78"/>
    </row>
    <row r="18" spans="2:8" x14ac:dyDescent="0.2">
      <c r="B18" s="78"/>
      <c r="C18" s="78"/>
      <c r="D18" s="78"/>
      <c r="E18" s="78"/>
      <c r="F18" s="78"/>
    </row>
    <row r="19" spans="2:8" ht="15" x14ac:dyDescent="0.2">
      <c r="H19" s="70"/>
    </row>
  </sheetData>
  <mergeCells count="2">
    <mergeCell ref="A1:H1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 7.3-1</vt:lpstr>
      <vt:lpstr>F 7.3-2</vt:lpstr>
      <vt:lpstr>Source F 7.3-2</vt:lpstr>
      <vt:lpstr>F 7.3-3</vt:lpstr>
      <vt:lpstr>Source F 7.3-3</vt:lpstr>
      <vt:lpstr>F 7.3-4</vt:lpstr>
      <vt:lpstr>Source F 7.3-4</vt:lpstr>
      <vt:lpstr>F 7.3-5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GAUTIER Nadine</cp:lastModifiedBy>
  <dcterms:created xsi:type="dcterms:W3CDTF">2016-10-14T13:43:44Z</dcterms:created>
  <dcterms:modified xsi:type="dcterms:W3CDTF">2020-10-08T09:47:01Z</dcterms:modified>
</cp:coreProperties>
</file>